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5歳階級別・フッダー修正\"/>
    </mc:Choice>
  </mc:AlternateContent>
  <xr:revisionPtr revIDLastSave="0" documentId="13_ncr:1_{80C5F775-7349-4C42-8B87-9281478B5391}" xr6:coauthVersionLast="36" xr6:coauthVersionMax="36" xr10:uidLastSave="{00000000-0000-0000-0000-000000000000}"/>
  <bookViews>
    <workbookView xWindow="0" yWindow="0" windowWidth="23040" windowHeight="8844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横山" sheetId="443" r:id="rId189"/>
    <sheet name="下小田切" sheetId="444" r:id="rId190"/>
    <sheet name="泉ケ丘" sheetId="445" r:id="rId191"/>
    <sheet name="臼田勝間" sheetId="446" r:id="rId192"/>
    <sheet name="城山" sheetId="447" r:id="rId193"/>
    <sheet name="城下" sheetId="448" r:id="rId194"/>
    <sheet name="宮本" sheetId="449" r:id="rId195"/>
    <sheet name="稲荷" sheetId="450" r:id="rId196"/>
    <sheet name="中央" sheetId="451" r:id="rId197"/>
    <sheet name="臼田中町" sheetId="452" r:id="rId198"/>
    <sheet name="住吉" sheetId="453" r:id="rId199"/>
    <sheet name="伊勢" sheetId="454" r:id="rId200"/>
    <sheet name="諏訪" sheetId="455" r:id="rId201"/>
    <sheet name="上荒" sheetId="456" r:id="rId202"/>
    <sheet name="中荒" sheetId="457" r:id="rId203"/>
    <sheet name="下荒" sheetId="458" r:id="rId204"/>
    <sheet name="美里" sheetId="459" r:id="rId205"/>
    <sheet name="旭ケ丘" sheetId="460" r:id="rId206"/>
    <sheet name="平" sheetId="461" r:id="rId207"/>
    <sheet name="浅科地区" sheetId="260" r:id="rId208"/>
    <sheet name="中津地区" sheetId="281" r:id="rId209"/>
    <sheet name="塩名田" sheetId="462" r:id="rId210"/>
    <sheet name="御馬寄" sheetId="463" r:id="rId211"/>
    <sheet name="駒寄" sheetId="464" r:id="rId212"/>
    <sheet name="甲地区" sheetId="282" r:id="rId213"/>
    <sheet name="上原" sheetId="465" r:id="rId214"/>
    <sheet name="中原" sheetId="466" r:id="rId215"/>
    <sheet name="下原" sheetId="467" r:id="rId216"/>
    <sheet name="南御牧地区" sheetId="283" r:id="rId217"/>
    <sheet name="八幡" sheetId="468" r:id="rId218"/>
    <sheet name="御牧原(浅科）" sheetId="469" r:id="rId219"/>
    <sheet name="矢嶋" sheetId="470" r:id="rId220"/>
    <sheet name="望月地区" sheetId="261" r:id="rId221"/>
    <sheet name="本牧地区" sheetId="284" r:id="rId222"/>
    <sheet name="長坂城下" sheetId="471" r:id="rId223"/>
    <sheet name="東町" sheetId="472" r:id="rId224"/>
    <sheet name="八千代町" sheetId="473" r:id="rId225"/>
    <sheet name="神田町末広町" sheetId="474" r:id="rId226"/>
    <sheet name="金井町" sheetId="475" r:id="rId227"/>
    <sheet name="栄町" sheetId="476" r:id="rId228"/>
    <sheet name="昭明町" sheetId="477" r:id="rId229"/>
    <sheet name="本町上本町" sheetId="478" r:id="rId230"/>
    <sheet name="西町県町" sheetId="479" r:id="rId231"/>
    <sheet name="古宮" sheetId="480" r:id="rId232"/>
    <sheet name="御桐谷町" sheetId="481" r:id="rId233"/>
    <sheet name="吹上町" sheetId="482" r:id="rId234"/>
    <sheet name="印内" sheetId="483" r:id="rId235"/>
    <sheet name="印内原" sheetId="484" r:id="rId236"/>
    <sheet name="茂田井（佐久市地籍住民）" sheetId="485" r:id="rId237"/>
    <sheet name="茂田井(立科町地籍住民）" sheetId="486" r:id="rId238"/>
    <sheet name="観音寺" sheetId="487" r:id="rId239"/>
    <sheet name="布施地区" sheetId="285" r:id="rId240"/>
    <sheet name="御牧原（望月）" sheetId="488" r:id="rId241"/>
    <sheet name="百沢" sheetId="489" r:id="rId242"/>
    <sheet name="牧布施" sheetId="490" r:id="rId243"/>
    <sheet name="入布施" sheetId="491" r:id="rId244"/>
    <sheet name="式部" sheetId="492" r:id="rId245"/>
    <sheet name="抜井" sheetId="493" r:id="rId246"/>
    <sheet name="中居" sheetId="494" r:id="rId247"/>
    <sheet name="雁村" sheetId="495" r:id="rId248"/>
    <sheet name="大木" sheetId="496" r:id="rId249"/>
    <sheet name="藤巻" sheetId="497" r:id="rId250"/>
    <sheet name="一の原" sheetId="498" r:id="rId251"/>
    <sheet name="長者原" sheetId="499" r:id="rId252"/>
    <sheet name="東長者原" sheetId="500" r:id="rId253"/>
    <sheet name="中石堂" sheetId="501" r:id="rId254"/>
    <sheet name="春日地区" sheetId="286" r:id="rId255"/>
    <sheet name="下之宮" sheetId="502" r:id="rId256"/>
    <sheet name="善郷寺" sheetId="503" r:id="rId257"/>
    <sheet name="高橋" sheetId="504" r:id="rId258"/>
    <sheet name="北春" sheetId="505" r:id="rId259"/>
    <sheet name="上新" sheetId="506" r:id="rId260"/>
    <sheet name="金井" sheetId="507" r:id="rId261"/>
    <sheet name="堀端" sheetId="508" r:id="rId262"/>
    <sheet name="大西" sheetId="509" r:id="rId263"/>
    <sheet name="向反" sheetId="510" r:id="rId264"/>
    <sheet name="竹之城" sheetId="511" r:id="rId265"/>
    <sheet name="新田" sheetId="512" r:id="rId266"/>
    <sheet name="湯沢" sheetId="513" r:id="rId267"/>
    <sheet name="新町" sheetId="514" r:id="rId268"/>
    <sheet name="宮之入" sheetId="515" r:id="rId269"/>
    <sheet name="三明" sheetId="516" r:id="rId270"/>
    <sheet name="茂沢" sheetId="517" r:id="rId271"/>
    <sheet name="入新町" sheetId="518" r:id="rId272"/>
    <sheet name="岩下" sheetId="519" r:id="rId273"/>
    <sheet name="入片倉" sheetId="520" r:id="rId274"/>
    <sheet name="協和地区" sheetId="287" r:id="rId275"/>
    <sheet name="片倉" sheetId="521" r:id="rId276"/>
    <sheet name="西長者原" sheetId="522" r:id="rId277"/>
    <sheet name="比田井" sheetId="523" r:id="rId278"/>
    <sheet name="天神" sheetId="524" r:id="rId279"/>
    <sheet name="協東" sheetId="525" r:id="rId280"/>
    <sheet name="高呂" sheetId="526" r:id="rId281"/>
    <sheet name="大谷地" sheetId="527" r:id="rId282"/>
    <sheet name="協西" sheetId="528" r:id="rId283"/>
    <sheet name="小平" sheetId="529" r:id="rId284"/>
    <sheet name="三井" sheetId="530" r:id="rId285"/>
  </sheets>
  <definedNames>
    <definedName name="_xlnm.Print_Titles" localSheetId="130">アヴェニュー!$2:$2</definedName>
    <definedName name="_xlnm.Print_Titles" localSheetId="205">旭ケ丘!$2:$2</definedName>
    <definedName name="_xlnm.Print_Titles" localSheetId="147">安原!$2:$2</definedName>
    <definedName name="_xlnm.Print_Titles" localSheetId="199">伊勢!$2:$2</definedName>
    <definedName name="_xlnm.Print_Titles" localSheetId="149">伊勢林!$2:$2</definedName>
    <definedName name="_xlnm.Print_Titles" localSheetId="250">一の原!$2:$2</definedName>
    <definedName name="_xlnm.Print_Titles" localSheetId="14">一本柳!$2:$2</definedName>
    <definedName name="_xlnm.Print_Titles" localSheetId="195">稲荷!$2:$2</definedName>
    <definedName name="_xlnm.Print_Titles" localSheetId="9">稲荷町!$2:$2</definedName>
    <definedName name="_xlnm.Print_Titles" localSheetId="234">印内!$2:$2</definedName>
    <definedName name="_xlnm.Print_Titles" localSheetId="235">印内原!$2:$2</definedName>
    <definedName name="_xlnm.Print_Titles" localSheetId="187">臼田区!$2:$2</definedName>
    <definedName name="_xlnm.Print_Titles" localSheetId="191">臼田勝間!$2:$2</definedName>
    <definedName name="_xlnm.Print_Titles" localSheetId="158">臼田地区!$2:$2</definedName>
    <definedName name="_xlnm.Print_Titles" localSheetId="197">臼田中町!$2:$2</definedName>
    <definedName name="_xlnm.Print_Titles" localSheetId="227">栄町!$2:$2</definedName>
    <definedName name="_xlnm.Print_Titles" localSheetId="15">猿久保!$2:$2</definedName>
    <definedName name="_xlnm.Print_Titles" localSheetId="16">猿久保東!$2:$2</definedName>
    <definedName name="_xlnm.Print_Titles" localSheetId="209">塩名田!$2:$2</definedName>
    <definedName name="_xlnm.Print_Titles" localSheetId="22">横根!$2:$2</definedName>
    <definedName name="_xlnm.Print_Titles" localSheetId="188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5">下原!$2:$2</definedName>
    <definedName name="_xlnm.Print_Titles" localSheetId="203">下荒!$2:$2</definedName>
    <definedName name="_xlnm.Print_Titles" localSheetId="68">下桜井!$2:$2</definedName>
    <definedName name="_xlnm.Print_Titles" localSheetId="189">下小田切!$2:$2</definedName>
    <definedName name="_xlnm.Print_Titles" localSheetId="166">下町!$2:$2</definedName>
    <definedName name="_xlnm.Print_Titles" localSheetId="32">下塚原!$2:$2</definedName>
    <definedName name="_xlnm.Print_Titles" localSheetId="255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8">観音寺!$2:$2</definedName>
    <definedName name="_xlnm.Print_Titles" localSheetId="162">丸山!$2:$2</definedName>
    <definedName name="_xlnm.Print_Titles" localSheetId="70">岸野地区!$2:$2</definedName>
    <definedName name="_xlnm.Print_Titles" localSheetId="272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7">雁村!$2:$2</definedName>
    <definedName name="_xlnm.Print_Titles" localSheetId="163">宮代!$2:$2</definedName>
    <definedName name="_xlnm.Print_Titles" localSheetId="268">宮之入!$2:$2</definedName>
    <definedName name="_xlnm.Print_Titles" localSheetId="194">宮本!$2:$2</definedName>
    <definedName name="_xlnm.Print_Titles" localSheetId="1">旧佐久市計!$2:$2</definedName>
    <definedName name="_xlnm.Print_Titles" localSheetId="282">協西!$2:$2</definedName>
    <definedName name="_xlnm.Print_Titles" localSheetId="279">協東!$2:$2</definedName>
    <definedName name="_xlnm.Print_Titles" localSheetId="274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0">金井!$2:$2</definedName>
    <definedName name="_xlnm.Print_Titles" localSheetId="226">金井町!$2:$2</definedName>
    <definedName name="_xlnm.Print_Titles" localSheetId="140">苦水!$2:$2</definedName>
    <definedName name="_xlnm.Print_Titles" localSheetId="211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1">古宮!$2:$2</definedName>
    <definedName name="_xlnm.Print_Titles" localSheetId="153">五十貫!$2:$2</definedName>
    <definedName name="_xlnm.Print_Titles" localSheetId="232">御桐谷町!$2:$2</definedName>
    <definedName name="_xlnm.Print_Titles" localSheetId="210">御馬寄!$2:$2</definedName>
    <definedName name="_xlnm.Print_Titles" localSheetId="218">'御牧原(浅科）'!$2:$2</definedName>
    <definedName name="_xlnm.Print_Titles" localSheetId="240">'御牧原（望月）'!$2:$2</definedName>
    <definedName name="_xlnm.Print_Titles" localSheetId="263">向反!$2:$2</definedName>
    <definedName name="_xlnm.Print_Titles" localSheetId="161">広川原!$2:$2</definedName>
    <definedName name="_xlnm.Print_Titles" localSheetId="212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7">高橋!$2:$2</definedName>
    <definedName name="_xlnm.Print_Titles" localSheetId="34">高瀬地区!$2:$2</definedName>
    <definedName name="_xlnm.Print_Titles" localSheetId="57">高柳!$2:$2</definedName>
    <definedName name="_xlnm.Print_Titles" localSheetId="280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4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69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4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8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4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3">小平!$2:$2</definedName>
    <definedName name="_xlnm.Print_Titles" localSheetId="228">昭明町!$2:$2</definedName>
    <definedName name="_xlnm.Print_Titles" localSheetId="133">松井!$2:$2</definedName>
    <definedName name="_xlnm.Print_Titles" localSheetId="12">上の城!$2:$2</definedName>
    <definedName name="_xlnm.Print_Titles" localSheetId="213">上原!$2:$2</definedName>
    <definedName name="_xlnm.Print_Titles" localSheetId="201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59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3">城下!$2:$2</definedName>
    <definedName name="_xlnm.Print_Titles" localSheetId="192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7">新町!$2:$2</definedName>
    <definedName name="_xlnm.Print_Titles" localSheetId="265">新田!$2:$2</definedName>
    <definedName name="_xlnm.Print_Titles" localSheetId="225">神田町末広町!$2:$2</definedName>
    <definedName name="_xlnm.Print_Titles" localSheetId="200">諏訪!$2:$2</definedName>
    <definedName name="_xlnm.Print_Titles" localSheetId="233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0">西町県町!$2:$2</definedName>
    <definedName name="_xlnm.Print_Titles" localSheetId="276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0">泉ケ丘!$2:$2</definedName>
    <definedName name="_xlnm.Print_Titles" localSheetId="64">泉野!$2:$2</definedName>
    <definedName name="_xlnm.Print_Titles" localSheetId="207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6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2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1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8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4">竹之城!$2:$2</definedName>
    <definedName name="_xlnm.Print_Titles" localSheetId="196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6">中居!$2:$2</definedName>
    <definedName name="_xlnm.Print_Titles" localSheetId="214">中原!$2:$2</definedName>
    <definedName name="_xlnm.Print_Titles" localSheetId="202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3">中石堂!$2:$2</definedName>
    <definedName name="_xlnm.Print_Titles" localSheetId="138">中村!$2:$2</definedName>
    <definedName name="_xlnm.Print_Titles" localSheetId="208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2">長坂城下!$2:$2</definedName>
    <definedName name="_xlnm.Print_Titles" localSheetId="251">長者原!$2:$2</definedName>
    <definedName name="_xlnm.Print_Titles" localSheetId="4">長土呂!$2:$2</definedName>
    <definedName name="_xlnm.Print_Titles" localSheetId="278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3">東町!$2:$2</definedName>
    <definedName name="_xlnm.Print_Titles" localSheetId="252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6">湯沢!$2:$2</definedName>
    <definedName name="_xlnm.Print_Titles" localSheetId="249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6">南御牧地区!$2:$2</definedName>
    <definedName name="_xlnm.Print_Titles" localSheetId="78">日向!$2:$2</definedName>
    <definedName name="_xlnm.Print_Titles" localSheetId="271">入新町!$2:$2</definedName>
    <definedName name="_xlnm.Print_Titles" localSheetId="243">入布施!$2:$2</definedName>
    <definedName name="_xlnm.Print_Titles" localSheetId="273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4">八千代町!$2:$2</definedName>
    <definedName name="_xlnm.Print_Titles" localSheetId="217">八幡!$2:$2</definedName>
    <definedName name="_xlnm.Print_Titles" localSheetId="245">抜井!$2:$2</definedName>
    <definedName name="_xlnm.Print_Titles" localSheetId="277">比田井!$2:$2</definedName>
    <definedName name="_xlnm.Print_Titles" localSheetId="89">美笹!$2:$2</definedName>
    <definedName name="_xlnm.Print_Titles" localSheetId="204">美里!$2:$2</definedName>
    <definedName name="_xlnm.Print_Titles" localSheetId="241">百沢!$2:$2</definedName>
    <definedName name="_xlnm.Print_Titles" localSheetId="239">布施地区!$2:$2</definedName>
    <definedName name="_xlnm.Print_Titles" localSheetId="206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5">片倉!$2:$2</definedName>
    <definedName name="_xlnm.Print_Titles" localSheetId="220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8">北春!$2:$2</definedName>
    <definedName name="_xlnm.Print_Titles" localSheetId="186">北川!$2:$2</definedName>
    <definedName name="_xlnm.Print_Titles" localSheetId="242">牧布施!$2:$2</definedName>
    <definedName name="_xlnm.Print_Titles" localSheetId="261">堀端!$2:$2</definedName>
    <definedName name="_xlnm.Print_Titles" localSheetId="61">本新町!$2:$2</definedName>
    <definedName name="_xlnm.Print_Titles" localSheetId="229">本町上本町!$2:$2</definedName>
    <definedName name="_xlnm.Print_Titles" localSheetId="221">本牧地区!$2:$2</definedName>
    <definedName name="_xlnm.Print_Titles" localSheetId="270">茂沢!$2:$2</definedName>
    <definedName name="_xlnm.Print_Titles" localSheetId="236">'茂田井（佐久市地籍住民）'!$2:$2</definedName>
    <definedName name="_xlnm.Print_Titles" localSheetId="237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19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アヴェニュー!$A$2:$E$147</definedName>
    <definedName name="人口統計年齢別00900827" localSheetId="205">旭ケ丘!$A$2:$E$147</definedName>
    <definedName name="人口統計年齢別00900827" localSheetId="147">安原!$A$2:$E$147</definedName>
    <definedName name="人口統計年齢別00900827" localSheetId="199">伊勢!$A$2:$E$147</definedName>
    <definedName name="人口統計年齢別00900827" localSheetId="149">伊勢林!$A$2:$E$147</definedName>
    <definedName name="人口統計年齢別00900827" localSheetId="250">一の原!$A$2:$E$147</definedName>
    <definedName name="人口統計年齢別00900827" localSheetId="14">一本柳!$A$2:$E$147</definedName>
    <definedName name="人口統計年齢別00900827" localSheetId="195">稲荷!$A$2:$E$147</definedName>
    <definedName name="人口統計年齢別00900827" localSheetId="9">稲荷町!$A$2:$E$147</definedName>
    <definedName name="人口統計年齢別00900827" localSheetId="234">印内!$A$2:$E$147</definedName>
    <definedName name="人口統計年齢別00900827" localSheetId="235">印内原!$A$2:$E$147</definedName>
    <definedName name="人口統計年齢別00900827" localSheetId="187">臼田区!$A$2:$E$147</definedName>
    <definedName name="人口統計年齢別00900827" localSheetId="191">臼田勝間!$A$2:$E$147</definedName>
    <definedName name="人口統計年齢別00900827" localSheetId="158">臼田地区!$A$2:$E$147</definedName>
    <definedName name="人口統計年齢別00900827" localSheetId="197">臼田中町!$A$2:$E$147</definedName>
    <definedName name="人口統計年齢別00900827" localSheetId="227">栄町!$A$2:$E$147</definedName>
    <definedName name="人口統計年齢別00900827" localSheetId="15">猿久保!$A$2:$E$147</definedName>
    <definedName name="人口統計年齢別00900827" localSheetId="16">猿久保東!$A$2:$E$147</definedName>
    <definedName name="人口統計年齢別00900827" localSheetId="209">塩名田!$A$2:$E$147</definedName>
    <definedName name="人口統計年齢別00900827" localSheetId="22">横根!$A$2:$E$147</definedName>
    <definedName name="人口統計年齢別00900827" localSheetId="188">横山!$A$2:$E$147</definedName>
    <definedName name="人口統計年齢別00900827" localSheetId="41">横和!$A$2:$E$147</definedName>
    <definedName name="人口統計年齢別00900827" localSheetId="171">下越!$A$2:$E$147</definedName>
    <definedName name="人口統計年齢別00900827" localSheetId="73">下県西!$A$2:$E$147</definedName>
    <definedName name="人口統計年齢別00900827" localSheetId="72">下県東!$A$2:$E$147</definedName>
    <definedName name="人口統計年齢別00900827" localSheetId="215">下原!$A$2:$E$147</definedName>
    <definedName name="人口統計年齢別00900827" localSheetId="203">下荒!$A$2:$E$147</definedName>
    <definedName name="人口統計年齢別00900827" localSheetId="68">下桜井!$A$2:$E$147</definedName>
    <definedName name="人口統計年齢別00900827" localSheetId="189">下小田切!$A$2:$E$147</definedName>
    <definedName name="人口統計年齢別00900827" localSheetId="166">下町!$A$2:$E$147</definedName>
    <definedName name="人口統計年齢別00900827" localSheetId="32">下塚原!$A$2:$E$147</definedName>
    <definedName name="人口統計年齢別00900827" localSheetId="255">下之宮!$A$2:$E$147</definedName>
    <definedName name="人口統計年齢別00900827" localSheetId="80">下平!$A$2:$E$147</definedName>
    <definedName name="人口統計年齢別00900827" localSheetId="24">下平尾!$A$2:$E$147</definedName>
    <definedName name="人口統計年齢別00900827" localSheetId="11">花園町!$A$2:$E$147</definedName>
    <definedName name="人口統計年齢別00900827" localSheetId="238">観音寺!$A$2:$E$147</definedName>
    <definedName name="人口統計年齢別00900827" localSheetId="162">丸山!$A$2:$E$147</definedName>
    <definedName name="人口統計年齢別00900827" localSheetId="70">岸野地区!$A$2:$E$147</definedName>
    <definedName name="人口統計年齢別00900827" localSheetId="272">岩下!$A$2:$E$147</definedName>
    <definedName name="人口統計年齢別00900827" localSheetId="178">岩水!$A$2:$E$147</definedName>
    <definedName name="人口統計年齢別00900827" localSheetId="13">岩村田相生町!$A$2:$E$147</definedName>
    <definedName name="人口統計年齢別00900827" localSheetId="3">岩村田地区!$A$2:$E$147</definedName>
    <definedName name="人口統計年齢別00900827" localSheetId="6">岩村田本町!$A$2:$E$147</definedName>
    <definedName name="人口統計年齢別00900827" localSheetId="247">雁村!$A$2:$E$147</definedName>
    <definedName name="人口統計年齢別00900827" localSheetId="163">宮代!$A$2:$E$147</definedName>
    <definedName name="人口統計年齢別00900827" localSheetId="268">宮之入!$A$2:$E$147</definedName>
    <definedName name="人口統計年齢別00900827" localSheetId="194">宮本!$A$2:$E$147</definedName>
    <definedName name="人口統計年齢別00900827" localSheetId="1">旧佐久市計!$A$2:$E$147</definedName>
    <definedName name="人口統計年齢別00900827" localSheetId="282">協西!$A$2:$E$147</definedName>
    <definedName name="人口統計年齢別00900827" localSheetId="279">協東!$A$2:$E$147</definedName>
    <definedName name="人口統計年齢別00900827" localSheetId="274">協和地区!$A$2:$E$147</definedName>
    <definedName name="人口統計年齢別00900827" localSheetId="113">橋場西!$A$2:$E$147</definedName>
    <definedName name="人口統計年齢別00900827" localSheetId="114">橋場東!$A$2:$E$147</definedName>
    <definedName name="人口統計年齢別00900827" localSheetId="112">橋場南!$A$2:$E$147</definedName>
    <definedName name="人口統計年齢別00900827" localSheetId="260">金井!$A$2:$E$147</definedName>
    <definedName name="人口統計年齢別00900827" localSheetId="226">金井町!$A$2:$E$147</definedName>
    <definedName name="人口統計年齢別00900827" localSheetId="140">苦水!$A$2:$E$147</definedName>
    <definedName name="人口統計年齢別00900827" localSheetId="211">駒寄!$A$2:$E$147</definedName>
    <definedName name="人口統計年齢別00900827" localSheetId="157">駒込!$A$2:$E$147</definedName>
    <definedName name="人口統計年齢別00900827" localSheetId="150">駒場!$A$2:$E$147</definedName>
    <definedName name="人口統計年齢別00900827" localSheetId="76">沓沢!$A$2:$E$147</definedName>
    <definedName name="人口統計年齢別00900827" localSheetId="81">熊久保!$A$2:$E$147</definedName>
    <definedName name="人口統計年齢別00900827" localSheetId="102">権現堂!$A$2:$E$147</definedName>
    <definedName name="人口統計年齢別00900827" localSheetId="169">原!$A$2:$E$147</definedName>
    <definedName name="人口統計年齢別00900827" localSheetId="51">原下!$A$2:$E$147</definedName>
    <definedName name="人口統計年齢別00900827" localSheetId="53">原宮巻!$A$2:$E$147</definedName>
    <definedName name="人口統計年齢別00900827" localSheetId="52">原曙!$A$2:$E$147</definedName>
    <definedName name="人口統計年齢別00900827" localSheetId="49">原上!$A$2:$E$147</definedName>
    <definedName name="人口統計年齢別00900827" localSheetId="55">原西南!$A$2:$E$147</definedName>
    <definedName name="人口統計年齢別00900827" localSheetId="50">原中!$A$2:$E$147</definedName>
    <definedName name="人口統計年齢別00900827" localSheetId="54">原東南!$A$2:$E$147</definedName>
    <definedName name="人口統計年齢別00900827" localSheetId="231">古宮!$A$2:$E$147</definedName>
    <definedName name="人口統計年齢別00900827" localSheetId="153">五十貫!$A$2:$E$147</definedName>
    <definedName name="人口統計年齢別00900827" localSheetId="232">御桐谷町!$A$2:$E$147</definedName>
    <definedName name="人口統計年齢別00900827" localSheetId="210">御馬寄!$A$2:$E$147</definedName>
    <definedName name="人口統計年齢別00900827" localSheetId="218">'御牧原(浅科）'!$A$2:$E$147</definedName>
    <definedName name="人口統計年齢別00900827" localSheetId="240">'御牧原（望月）'!$A$2:$E$147</definedName>
    <definedName name="人口統計年齢別00900827" localSheetId="263">向反!$A$2:$E$147</definedName>
    <definedName name="人口統計年齢別00900827" localSheetId="161">広川原!$A$2:$E$147</definedName>
    <definedName name="人口統計年齢別00900827" localSheetId="212">甲地区!$A$2:$E$147</definedName>
    <definedName name="人口統計年齢別00900827" localSheetId="77">糠尾!$A$2:$E$147</definedName>
    <definedName name="人口統計年齢別00900827" localSheetId="148">紅雲台!$A$2:$E$147</definedName>
    <definedName name="人口統計年齢別00900827" localSheetId="126">荒家!$A$2:$E$147</definedName>
    <definedName name="人口統計年齢別00900827" localSheetId="8">荒宿!$A$2:$E$147</definedName>
    <definedName name="人口統計年齢別00900827" localSheetId="20">荒田!$A$2:$E$147</definedName>
    <definedName name="人口統計年齢別00900827" localSheetId="257">高橋!$A$2:$E$147</definedName>
    <definedName name="人口統計年齢別00900827" localSheetId="34">高瀬地区!$A$2:$E$147</definedName>
    <definedName name="人口統計年齢別00900827" localSheetId="57">高柳!$A$2:$E$147</definedName>
    <definedName name="人口統計年齢別00900827" localSheetId="280">高呂!$A$2:$E$147</definedName>
    <definedName name="人口統計年齢別00900827" localSheetId="142">黒田!$A$2:$E$147</definedName>
    <definedName name="人口統計年齢別00900827" localSheetId="39">今井!$A$2:$E$147</definedName>
    <definedName name="人口統計年齢別00900827" localSheetId="71">今岡!$A$2:$E$147</definedName>
    <definedName name="人口統計年齢別00900827" localSheetId="29">根々井!$A$2:$E$147</definedName>
    <definedName name="人口統計年齢別00900827" localSheetId="30">根々井塚原!$A$2:$E$147</definedName>
    <definedName name="人口統計年齢別00900827" localSheetId="0">佐久市全体!$A$2:$E$147</definedName>
    <definedName name="人口統計年齢別00900827" localSheetId="110">佐太夫町第１!$A$2:$E$147</definedName>
    <definedName name="人口統計年齢別00900827" localSheetId="111">佐太夫町第２!$A$2:$E$147</definedName>
    <definedName name="人口統計年齢別00900827" localSheetId="65">桜井地区!$A$2:$E$147</definedName>
    <definedName name="人口統計年齢別00900827" localSheetId="284">三井!$A$2:$E$147</definedName>
    <definedName name="人口統計年齢別00900827" localSheetId="144">三井地区!$A$2:$E$147</definedName>
    <definedName name="人口統計年齢別00900827" localSheetId="108">三家第１!$A$2:$E$147</definedName>
    <definedName name="人口統計年齢別00900827" localSheetId="109">三家第２!$A$2:$E$147</definedName>
    <definedName name="人口統計年齢別00900827" localSheetId="40">三河田!$A$2:$E$147</definedName>
    <definedName name="人口統計年齢別00900827" localSheetId="176">三条!$A$2:$E$147</definedName>
    <definedName name="人口統計年齢別00900827" localSheetId="107">三石!$A$2:$E$147</definedName>
    <definedName name="人口統計年齢別00900827" localSheetId="63">三塚!$A$2:$E$147</definedName>
    <definedName name="人口統計年齢別00900827" localSheetId="173">三分!$A$2:$E$147</definedName>
    <definedName name="人口統計年齢別00900827" localSheetId="269">三明!$A$2:$E$147</definedName>
    <definedName name="人口統計年齢別00900827" localSheetId="154">志賀下宿!$A$2:$E$147</definedName>
    <definedName name="人口統計年齢別00900827" localSheetId="156">志賀上宿!$A$2:$E$147</definedName>
    <definedName name="人口統計年齢別00900827" localSheetId="152">志賀地区!$A$2:$E$147</definedName>
    <definedName name="人口統計年齢別00900827" localSheetId="155">志賀中宿!$A$2:$E$147</definedName>
    <definedName name="人口統計年齢別00900827" localSheetId="244">式部!$A$2:$E$147</definedName>
    <definedName name="人口統計年齢別00900827" localSheetId="60">取出上!$A$2:$E$147</definedName>
    <definedName name="人口統計年齢別00900827" localSheetId="58">取出相生町!$A$2:$E$147</definedName>
    <definedName name="人口統計年齢別00900827" localSheetId="59">取出中!$A$2:$E$147</definedName>
    <definedName name="人口統計年齢別00900827" localSheetId="198">住吉!$A$2:$E$147</definedName>
    <definedName name="人口統計年齢別00900827" localSheetId="5">住吉町!$A$2:$E$147</definedName>
    <definedName name="人口統計年齢別00900827" localSheetId="48">十二町!$A$2:$E$147</definedName>
    <definedName name="人口統計年齢別00900827" localSheetId="177">十日町!$A$2:$E$147</definedName>
    <definedName name="人口統計年齢別00900827" localSheetId="254">春日地区!$A$2:$E$147</definedName>
    <definedName name="人口統計年齢別00900827" localSheetId="84">小宮山!$A$2:$E$147</definedName>
    <definedName name="人口統計年齢別00900827" localSheetId="19">小田井下宿!$A$2:$E$147</definedName>
    <definedName name="人口統計年齢別00900827" localSheetId="17">小田井地区!$A$2:$E$147</definedName>
    <definedName name="人口統計年齢別00900827" localSheetId="283">小平!$A$2:$E$147</definedName>
    <definedName name="人口統計年齢別00900827" localSheetId="228">昭明町!$A$2:$E$147</definedName>
    <definedName name="人口統計年齢別00900827" localSheetId="133">松井!$A$2:$E$147</definedName>
    <definedName name="人口統計年齢別00900827" localSheetId="12">上の城!$A$2:$E$147</definedName>
    <definedName name="人口統計年齢別00900827" localSheetId="213">上原!$A$2:$E$147</definedName>
    <definedName name="人口統計年齢別00900827" localSheetId="201">上荒!$A$2:$E$147</definedName>
    <definedName name="人口統計年齢別00900827" localSheetId="66">上桜井!$A$2:$E$147</definedName>
    <definedName name="人口統計年齢別00900827" localSheetId="184">上小田切!$A$2:$E$147</definedName>
    <definedName name="人口統計年齢別00900827" localSheetId="183">上小田切西!$A$2:$E$147</definedName>
    <definedName name="人口統計年齢別00900827" localSheetId="259">上新!$A$2:$E$147</definedName>
    <definedName name="人口統計年齢別00900827" localSheetId="170">上中込!$A$2:$E$147</definedName>
    <definedName name="人口統計年齢別00900827" localSheetId="31">上塚原!$A$2:$E$147</definedName>
    <definedName name="人口統計年齢別00900827" localSheetId="23">上平尾!$A$2:$E$147</definedName>
    <definedName name="人口統計年齢別00900827" localSheetId="193">城下!$A$2:$E$147</definedName>
    <definedName name="人口統計年齢別00900827" localSheetId="192">城山!$A$2:$E$147</definedName>
    <definedName name="人口統計年齢別00900827" localSheetId="27">常田!$A$2:$E$147</definedName>
    <definedName name="人口統計年齢別00900827" localSheetId="124">常和南!$A$2:$E$147</definedName>
    <definedName name="人口統計年齢別00900827" localSheetId="125">常和北!$A$2:$E$147</definedName>
    <definedName name="人口統計年齢別00900827" localSheetId="151">新子田!$A$2:$E$147</definedName>
    <definedName name="人口統計年齢別00900827" localSheetId="267">新町!$A$2:$E$147</definedName>
    <definedName name="人口統計年齢別00900827" localSheetId="265">新田!$A$2:$E$147</definedName>
    <definedName name="人口統計年齢別00900827" localSheetId="225">神田町末広町!$A$2:$E$147</definedName>
    <definedName name="人口統計年齢別00900827" localSheetId="200">諏訪!$A$2:$E$147</definedName>
    <definedName name="人口統計年齢別00900827" localSheetId="233">吹上町!$A$2:$E$147</definedName>
    <definedName name="人口統計年齢別00900827" localSheetId="100">杉の木!$A$2:$E$147</definedName>
    <definedName name="人口統計年齢別00900827" localSheetId="118">瀬戸中!$A$2:$E$147</definedName>
    <definedName name="人口統計年齢別00900827" localSheetId="119">瀬戸東!$A$2:$E$147</definedName>
    <definedName name="人口統計年齢別00900827" localSheetId="120">瀬戸南!$A$2:$E$147</definedName>
    <definedName name="人口統計年齢別00900827" localSheetId="167">清川!$A$2:$E$147</definedName>
    <definedName name="人口統計年齢別00900827" localSheetId="18">西屋敷!$A$2:$E$147</definedName>
    <definedName name="人口統計年齢別00900827" localSheetId="117">西耕地!$A$2:$E$147</definedName>
    <definedName name="人口統計年齢別00900827" localSheetId="146">西地!$A$2:$E$147</definedName>
    <definedName name="人口統計年齢別00900827" localSheetId="230">西町県町!$A$2:$E$147</definedName>
    <definedName name="人口統計年齢別00900827" localSheetId="276">西長者原!$A$2:$E$147</definedName>
    <definedName name="人口統計年齢別00900827" localSheetId="7">西本町!$A$2:$E$147</definedName>
    <definedName name="人口統計年齢別00900827" localSheetId="174">青沼地区!$A$2:$E$147</definedName>
    <definedName name="人口統計年齢別00900827" localSheetId="101">石神!$A$2:$E$147</definedName>
    <definedName name="人口統計年齢別00900827" localSheetId="26">赤岩!$A$2:$E$147</definedName>
    <definedName name="人口統計年齢別00900827" localSheetId="62">跡部!$A$2:$E$147</definedName>
    <definedName name="人口統計年齢別00900827" localSheetId="179">切原地区!$A$2:$E$147</definedName>
    <definedName name="人口統計年齢別00900827" localSheetId="164">川原宿!$A$2:$E$147</definedName>
    <definedName name="人口統計年齢別00900827" localSheetId="90">泉!$A$2:$E$147</definedName>
    <definedName name="人口統計年齢別00900827" localSheetId="190">泉ケ丘!$A$2:$E$147</definedName>
    <definedName name="人口統計年齢別00900827" localSheetId="64">泉野!$A$2:$E$147</definedName>
    <definedName name="人口統計年齢別00900827" localSheetId="207">浅科地区!$A$2:$E$147</definedName>
    <definedName name="人口統計年齢別00900827" localSheetId="2">浅間地区!$A$2:$E$147</definedName>
    <definedName name="人口統計年齢別00900827" localSheetId="83">前山地区!$A$2:$E$147</definedName>
    <definedName name="人口統計年齢別00900827" localSheetId="87">前山南!$A$2:$E$147</definedName>
    <definedName name="人口統計年齢別00900827" localSheetId="86">前山北中!$A$2:$E$147</definedName>
    <definedName name="人口統計年齢別00900827" localSheetId="106">前林!$A$2:$E$147</definedName>
    <definedName name="人口統計年齢別00900827" localSheetId="256">善郷寺!$A$2:$E$147</definedName>
    <definedName name="人口統計年齢別00900827" localSheetId="74">相浜!$A$2:$E$147</definedName>
    <definedName name="人口統計年齢別00900827" localSheetId="139">相立!$A$2:$E$147</definedName>
    <definedName name="人口統計年齢別00900827" localSheetId="123">太田部!$A$2:$E$147</definedName>
    <definedName name="人口統計年齢別00900827" localSheetId="141">大月!$A$2:$E$147</definedName>
    <definedName name="人口統計年齢別00900827" localSheetId="262">大西!$A$2:$E$147</definedName>
    <definedName name="人口統計年齢別00900827" localSheetId="93">大沢下町!$A$2:$E$147</definedName>
    <definedName name="人口統計年齢別00900827" localSheetId="95">大沢上町!$A$2:$E$147</definedName>
    <definedName name="人口統計年齢別00900827" localSheetId="97">大沢新田!$A$2:$E$147</definedName>
    <definedName name="人口統計年齢別00900827" localSheetId="91">大沢地区!$A$2:$E$147</definedName>
    <definedName name="人口統計年齢別00900827" localSheetId="94">大沢中町!$A$2:$E$147</definedName>
    <definedName name="人口統計年齢別00900827" localSheetId="281">大谷地!$A$2:$E$147</definedName>
    <definedName name="人口統計年齢別00900827" localSheetId="96">大地堂!$A$2:$E$147</definedName>
    <definedName name="人口統計年齢別00900827" localSheetId="33">大塚!$A$2:$E$147</definedName>
    <definedName name="人口統計年齢別00900827" localSheetId="168">大奈良!$A$2:$E$147</definedName>
    <definedName name="人口統計年齢別00900827" localSheetId="248">大木!$A$2:$E$147</definedName>
    <definedName name="人口統計年齢別00900827" localSheetId="10">大和町!$A$2:$E$147</definedName>
    <definedName name="人口統計年齢別00900827" localSheetId="35">大和田!$A$2:$E$147</definedName>
    <definedName name="人口統計年齢別00900827" localSheetId="180">滝!$A$2:$E$147</definedName>
    <definedName name="人口統計年齢別00900827" localSheetId="56">鍛冶屋!$A$2:$E$147</definedName>
    <definedName name="人口統計年齢別00900827" localSheetId="92">地家!$A$2:$E$147</definedName>
    <definedName name="人口統計年齢別00900827" localSheetId="79">竹田!$A$2:$E$147</definedName>
    <definedName name="人口統計年齢別00900827" localSheetId="264">竹之城!$A$2:$E$147</definedName>
    <definedName name="人口統計年齢別00900827" localSheetId="196">中央!$A$2:$E$147</definedName>
    <definedName name="人口統計年齢別00900827" localSheetId="103">中央区南町!$A$2:$E$147</definedName>
    <definedName name="人口統計年齢別00900827" localSheetId="104">中央区北町第１!$A$2:$E$147</definedName>
    <definedName name="人口統計年齢別00900827" localSheetId="105">中央区北町第２!$A$2:$E$147</definedName>
    <definedName name="人口統計年齢別00900827" localSheetId="246">中居!$A$2:$E$147</definedName>
    <definedName name="人口統計年齢別00900827" localSheetId="214">中原!$A$2:$E$147</definedName>
    <definedName name="人口統計年齢別00900827" localSheetId="202">中荒!$A$2:$E$147</definedName>
    <definedName name="人口統計年齢別00900827" localSheetId="99">中込区!$A$2:$E$147</definedName>
    <definedName name="人口統計年齢別00900827" localSheetId="115">中込新町!$A$2:$E$147</definedName>
    <definedName name="人口統計年齢別00900827" localSheetId="98">中込地区!$A$2:$E$147</definedName>
    <definedName name="人口統計年齢別00900827" localSheetId="25">中佐都地区!$A$2:$E$147</definedName>
    <definedName name="人口統計年齢別00900827" localSheetId="67">中桜井!$A$2:$E$147</definedName>
    <definedName name="人口統計年齢別00900827" localSheetId="47">中小屋!$A$2:$E$147</definedName>
    <definedName name="人口統計年齢別00900827" localSheetId="185">中小田切!$A$2:$E$147</definedName>
    <definedName name="人口統計年齢別00900827" localSheetId="253">中石堂!$A$2:$E$147</definedName>
    <definedName name="人口統計年齢別00900827" localSheetId="138">中村!$A$2:$E$147</definedName>
    <definedName name="人口統計年齢別00900827" localSheetId="208">中津地区!$A$2:$E$147</definedName>
    <definedName name="人口統計年齢別00900827" localSheetId="134">町下!$A$2:$E$147</definedName>
    <definedName name="人口統計年齢別00900827" localSheetId="136">町上!$A$2:$E$147</definedName>
    <definedName name="人口統計年齢別00900827" localSheetId="135">町中!$A$2:$E$147</definedName>
    <definedName name="人口統計年齢別00900827" localSheetId="222">長坂城下!$A$2:$E$147</definedName>
    <definedName name="人口統計年齢別00900827" localSheetId="251">長者原!$A$2:$E$147</definedName>
    <definedName name="人口統計年齢別00900827" localSheetId="4">長土呂!$A$2:$E$147</definedName>
    <definedName name="人口統計年齢別00900827" localSheetId="278">天神!$A$2:$E$147</definedName>
    <definedName name="人口統計年齢別00900827" localSheetId="159">田口地区!$A$2:$E$147</definedName>
    <definedName name="人口統計年齢別00900827" localSheetId="165">田口中町!$A$2:$E$147</definedName>
    <definedName name="人口統計年齢別00900827" localSheetId="45">田町!$A$2:$E$147</definedName>
    <definedName name="人口統計年齢別00900827" localSheetId="145">東地!$A$2:$E$147</definedName>
    <definedName name="人口統計年齢別00900827" localSheetId="143">東地区!$A$2:$E$147</definedName>
    <definedName name="人口統計年齢別00900827" localSheetId="223">東町!$A$2:$E$147</definedName>
    <definedName name="人口統計年齢別00900827" localSheetId="252">東長者原!$A$2:$E$147</definedName>
    <definedName name="人口統計年齢別00900827" localSheetId="82">東立科!$A$2:$E$147</definedName>
    <definedName name="人口統計年齢別00900827" localSheetId="181">湯原!$A$2:$E$147</definedName>
    <definedName name="人口統計年齢別00900827" localSheetId="182">湯原新田!$A$2:$E$147</definedName>
    <definedName name="人口統計年齢別00900827" localSheetId="266">湯沢!$A$2:$E$147</definedName>
    <definedName name="人口統計年齢別00900827" localSheetId="249">藤巻!$A$2:$E$147</definedName>
    <definedName name="人口統計年齢別00900827" localSheetId="88">洞源!$A$2:$E$147</definedName>
    <definedName name="人口統計年齢別00900827" localSheetId="132">内山地区!$A$2:$E$147</definedName>
    <definedName name="人口統計年齢別00900827" localSheetId="38">南岩尾!$A$2:$E$147</definedName>
    <definedName name="人口統計年齢別00900827" localSheetId="216">南御牧地区!$A$2:$E$147</definedName>
    <definedName name="人口統計年齢別00900827" localSheetId="78">日向!$A$2:$E$147</definedName>
    <definedName name="人口統計年齢別00900827" localSheetId="271">入新町!$A$2:$E$147</definedName>
    <definedName name="人口統計年齢別00900827" localSheetId="243">入布施!$A$2:$E$147</definedName>
    <definedName name="人口統計年齢別00900827" localSheetId="273">入片倉!$A$2:$E$147</definedName>
    <definedName name="人口統計年齢別00900827" localSheetId="175">入澤!$A$2:$E$147</definedName>
    <definedName name="人口統計年齢別00900827" localSheetId="160">馬坂!$A$2:$E$147</definedName>
    <definedName name="人口統計年齢別00900827" localSheetId="42">白山!$A$2:$E$147</definedName>
    <definedName name="人口統計年齢別00900827" localSheetId="224">八千代町!$A$2:$E$147</definedName>
    <definedName name="人口統計年齢別00900827" localSheetId="217">八幡!$A$2:$E$147</definedName>
    <definedName name="人口統計年齢別00900827" localSheetId="245">抜井!$A$2:$E$147</definedName>
    <definedName name="人口統計年齢別00900827" localSheetId="277">比田井!$A$2:$E$147</definedName>
    <definedName name="人口統計年齢別00900827" localSheetId="89">美笹!$A$2:$E$147</definedName>
    <definedName name="人口統計年齢別00900827" localSheetId="204">美里!$A$2:$E$147</definedName>
    <definedName name="人口統計年齢別00900827" localSheetId="241">百沢!$A$2:$E$147</definedName>
    <definedName name="人口統計年齢別00900827" localSheetId="239">布施地区!$A$2:$E$147</definedName>
    <definedName name="人口統計年齢別00900827" localSheetId="206">平!$A$2:$E$147</definedName>
    <definedName name="人口統計年齢別00900827" localSheetId="75">平井!$A$2:$E$147</definedName>
    <definedName name="人口統計年齢別00900827" localSheetId="128">平賀下宿!$A$2:$E$147</definedName>
    <definedName name="人口統計年齢別00900827" localSheetId="131">平賀上宿!$A$2:$E$147</definedName>
    <definedName name="人口統計年齢別00900827" localSheetId="122">平賀新町!$A$2:$E$147</definedName>
    <definedName name="人口統計年齢別00900827" localSheetId="116">平賀地区!$A$2:$E$147</definedName>
    <definedName name="人口統計年齢別00900827" localSheetId="129">平賀中宿!$A$2:$E$147</definedName>
    <definedName name="人口統計年齢別00900827" localSheetId="21">平根地区!$A$2:$E$147</definedName>
    <definedName name="人口統計年齢別00900827" localSheetId="28">平塚!$A$2:$E$147</definedName>
    <definedName name="人口統計年齢別00900827" localSheetId="275">片倉!$A$2:$E$147</definedName>
    <definedName name="人口統計年齢別00900827" localSheetId="220">望月地区!$A$2:$E$147</definedName>
    <definedName name="人口統計年齢別00900827" localSheetId="37">北岩尾!$A$2:$E$147</definedName>
    <definedName name="人口統計年齢別00900827" localSheetId="127">北口!$A$2:$E$147</definedName>
    <definedName name="人口統計年齢別00900827" localSheetId="121">北耕地!$A$2:$E$147</definedName>
    <definedName name="人口統計年齢別00900827" localSheetId="69">北桜井!$A$2:$E$147</definedName>
    <definedName name="人口統計年齢別00900827" localSheetId="258">北春!$A$2:$E$147</definedName>
    <definedName name="人口統計年齢別00900827" localSheetId="186">北川!$A$2:$E$147</definedName>
    <definedName name="人口統計年齢別00900827" localSheetId="242">牧布施!$A$2:$E$147</definedName>
    <definedName name="人口統計年齢別00900827" localSheetId="261">堀端!$A$2:$E$147</definedName>
    <definedName name="人口統計年齢別00900827" localSheetId="61">本新町!$A$2:$E$147</definedName>
    <definedName name="人口統計年齢別00900827" localSheetId="229">本町上本町!$A$2:$E$147</definedName>
    <definedName name="人口統計年齢別00900827" localSheetId="221">本牧地区!$A$2:$E$147</definedName>
    <definedName name="人口統計年齢別00900827" localSheetId="270">茂沢!$A$2:$E$147</definedName>
    <definedName name="人口統計年齢別00900827" localSheetId="236">'茂田井（佐久市地籍住民）'!$A$2:$E$147</definedName>
    <definedName name="人口統計年齢別00900827" localSheetId="237">'茂田井(立科町地籍住民）'!$A$2:$E$147</definedName>
    <definedName name="人口統計年齢別00900827" localSheetId="44">野沢区!$A$2:$E$147</definedName>
    <definedName name="人口統計年齢別00900827" localSheetId="43">野沢地区!$A$2:$E$147</definedName>
    <definedName name="人口統計年齢別00900827" localSheetId="46">野沢本町!$A$2:$E$147</definedName>
    <definedName name="人口統計年齢別00900827" localSheetId="85">弥生が丘!$A$2:$E$147</definedName>
    <definedName name="人口統計年齢別00900827" localSheetId="219">矢嶋!$A$2:$E$147</definedName>
    <definedName name="人口統計年齢別00900827" localSheetId="36">落合!$A$2:$E$147</definedName>
    <definedName name="人口統計年齢別00900827" localSheetId="172">竜岡!$A$2:$E$147</definedName>
    <definedName name="人口統計年齢別00900827" localSheetId="137">肬水!$A$2:$E$147</definedName>
  </definedNames>
  <calcPr calcId="191029"/>
</workbook>
</file>

<file path=xl/calcChain.xml><?xml version="1.0" encoding="utf-8"?>
<calcChain xmlns="http://schemas.openxmlformats.org/spreadsheetml/2006/main">
  <c r="C144" i="264" l="1"/>
  <c r="C142" i="264"/>
  <c r="C138" i="264"/>
  <c r="C136" i="264"/>
  <c r="C135" i="264"/>
  <c r="D137" i="268"/>
  <c r="D145" i="268"/>
  <c r="D143" i="268"/>
  <c r="D141" i="268"/>
  <c r="D139" i="268"/>
  <c r="C135" i="269" l="1"/>
  <c r="C141" i="276"/>
  <c r="C136" i="275"/>
  <c r="C136" i="267"/>
  <c r="C138" i="267"/>
  <c r="C141" i="271"/>
  <c r="C137" i="269"/>
  <c r="C141" i="269"/>
  <c r="C139" i="269"/>
  <c r="C137" i="264"/>
  <c r="C141" i="264"/>
  <c r="C144" i="262"/>
  <c r="C141" i="275"/>
  <c r="C135" i="274"/>
  <c r="C145" i="274"/>
  <c r="C141" i="274"/>
  <c r="C139" i="274"/>
  <c r="C135" i="276"/>
  <c r="C135" i="271"/>
  <c r="C138" i="262"/>
  <c r="C138" i="271"/>
  <c r="C139" i="276"/>
  <c r="C143" i="276"/>
  <c r="C135" i="275"/>
  <c r="C138" i="275"/>
  <c r="C137" i="274"/>
  <c r="C141" i="267"/>
  <c r="C145" i="266"/>
  <c r="D135" i="276"/>
  <c r="D145" i="276"/>
  <c r="D137" i="276"/>
  <c r="D141" i="276"/>
  <c r="D136" i="276"/>
  <c r="D139" i="276"/>
  <c r="D143" i="276"/>
  <c r="D136" i="275"/>
  <c r="D135" i="275"/>
  <c r="D135" i="258" s="1"/>
  <c r="D145" i="275"/>
  <c r="D138" i="276"/>
  <c r="D142" i="276"/>
  <c r="D144" i="276"/>
  <c r="D138" i="275"/>
  <c r="D142" i="275"/>
  <c r="D144" i="275"/>
  <c r="D144" i="258" s="1"/>
  <c r="D139" i="275"/>
  <c r="D143" i="275"/>
  <c r="D143" i="258" s="1"/>
  <c r="D142" i="271"/>
  <c r="D135" i="271"/>
  <c r="D145" i="271"/>
  <c r="D137" i="271"/>
  <c r="D141" i="271"/>
  <c r="D144" i="271"/>
  <c r="D137" i="275"/>
  <c r="D141" i="275"/>
  <c r="D141" i="258" s="1"/>
  <c r="D136" i="271"/>
  <c r="D143" i="271"/>
  <c r="E145" i="276"/>
  <c r="D144" i="274"/>
  <c r="D142" i="274"/>
  <c r="D144" i="267"/>
  <c r="D139" i="267"/>
  <c r="D135" i="267"/>
  <c r="D138" i="269"/>
  <c r="D145" i="269"/>
  <c r="D137" i="269"/>
  <c r="D136" i="269"/>
  <c r="D139" i="269"/>
  <c r="D143" i="269"/>
  <c r="D142" i="268"/>
  <c r="D144" i="265"/>
  <c r="D136" i="274"/>
  <c r="D142" i="267"/>
  <c r="D141" i="269"/>
  <c r="D144" i="269"/>
  <c r="D135" i="268"/>
  <c r="D143" i="267"/>
  <c r="D135" i="269"/>
  <c r="D144" i="268"/>
  <c r="D139" i="264"/>
  <c r="D143" i="264"/>
  <c r="D135" i="264"/>
  <c r="D142" i="264"/>
  <c r="D145" i="264"/>
  <c r="D167" i="264" s="1"/>
  <c r="D144" i="263"/>
  <c r="D136" i="263"/>
  <c r="C137" i="275"/>
  <c r="C139" i="275"/>
  <c r="C143" i="275"/>
  <c r="C143" i="258" s="1"/>
  <c r="C145" i="275"/>
  <c r="D139" i="274"/>
  <c r="D143" i="274"/>
  <c r="D139" i="273"/>
  <c r="D143" i="273"/>
  <c r="D135" i="273"/>
  <c r="D142" i="273"/>
  <c r="D145" i="273"/>
  <c r="C137" i="276"/>
  <c r="C145" i="276"/>
  <c r="C144" i="273"/>
  <c r="E139" i="276"/>
  <c r="D137" i="274"/>
  <c r="D141" i="274"/>
  <c r="C143" i="274"/>
  <c r="D136" i="273"/>
  <c r="C142" i="275"/>
  <c r="C144" i="275"/>
  <c r="C138" i="274"/>
  <c r="C142" i="274"/>
  <c r="C136" i="276"/>
  <c r="C138" i="276"/>
  <c r="C142" i="276"/>
  <c r="C144" i="276"/>
  <c r="D135" i="274"/>
  <c r="D145" i="274"/>
  <c r="D138" i="274"/>
  <c r="D137" i="273"/>
  <c r="D141" i="273"/>
  <c r="D144" i="273"/>
  <c r="E142" i="276"/>
  <c r="C144" i="274"/>
  <c r="C136" i="274"/>
  <c r="C141" i="273"/>
  <c r="C135" i="273"/>
  <c r="C138" i="273"/>
  <c r="C142" i="273"/>
  <c r="C136" i="273"/>
  <c r="C135" i="272"/>
  <c r="C137" i="272"/>
  <c r="D138" i="273"/>
  <c r="D141" i="272"/>
  <c r="C138" i="272"/>
  <c r="C142" i="272"/>
  <c r="C137" i="273"/>
  <c r="C139" i="273"/>
  <c r="C143" i="273"/>
  <c r="C145" i="273"/>
  <c r="D144" i="272"/>
  <c r="D136" i="272"/>
  <c r="D135" i="272"/>
  <c r="D142" i="272"/>
  <c r="D145" i="272"/>
  <c r="C141" i="272"/>
  <c r="C136" i="272"/>
  <c r="D139" i="272"/>
  <c r="D143" i="272"/>
  <c r="D137" i="272"/>
  <c r="C139" i="271"/>
  <c r="C136" i="270"/>
  <c r="C139" i="270"/>
  <c r="C143" i="270"/>
  <c r="C137" i="271"/>
  <c r="D139" i="271"/>
  <c r="C144" i="271"/>
  <c r="C144" i="272"/>
  <c r="C142" i="271"/>
  <c r="C138" i="270"/>
  <c r="C137" i="270"/>
  <c r="C141" i="270"/>
  <c r="D138" i="272"/>
  <c r="C145" i="271"/>
  <c r="D136" i="270"/>
  <c r="D143" i="270"/>
  <c r="D135" i="270"/>
  <c r="D138" i="270"/>
  <c r="D142" i="270"/>
  <c r="D145" i="270"/>
  <c r="D137" i="270"/>
  <c r="D141" i="270"/>
  <c r="D144" i="270"/>
  <c r="C143" i="271"/>
  <c r="C135" i="270"/>
  <c r="C139" i="272"/>
  <c r="C143" i="272"/>
  <c r="C145" i="272"/>
  <c r="C136" i="271"/>
  <c r="D138" i="271"/>
  <c r="D139" i="270"/>
  <c r="C144" i="269"/>
  <c r="C135" i="267"/>
  <c r="C142" i="270"/>
  <c r="C144" i="270"/>
  <c r="D136" i="268"/>
  <c r="C138" i="269"/>
  <c r="C142" i="269"/>
  <c r="D142" i="269"/>
  <c r="C137" i="268"/>
  <c r="C141" i="268"/>
  <c r="C144" i="268"/>
  <c r="C145" i="269"/>
  <c r="C145" i="270"/>
  <c r="C136" i="269"/>
  <c r="C143" i="269"/>
  <c r="C136" i="268"/>
  <c r="C139" i="268"/>
  <c r="C143" i="268"/>
  <c r="C135" i="268"/>
  <c r="C138" i="268"/>
  <c r="E142" i="268"/>
  <c r="C137" i="267"/>
  <c r="C144" i="267"/>
  <c r="D137" i="267"/>
  <c r="D141" i="267"/>
  <c r="C142" i="268"/>
  <c r="D136" i="267"/>
  <c r="C145" i="267"/>
  <c r="D138" i="268"/>
  <c r="D145" i="267"/>
  <c r="C142" i="267"/>
  <c r="D138" i="267"/>
  <c r="C145" i="268"/>
  <c r="C137" i="266"/>
  <c r="C141" i="266"/>
  <c r="C144" i="266"/>
  <c r="C139" i="266"/>
  <c r="C143" i="266"/>
  <c r="C139" i="267"/>
  <c r="C143" i="267"/>
  <c r="D135" i="266"/>
  <c r="D142" i="266"/>
  <c r="D145" i="266"/>
  <c r="D141" i="266"/>
  <c r="D136" i="266"/>
  <c r="D139" i="266"/>
  <c r="D143" i="266"/>
  <c r="D144" i="266"/>
  <c r="C136" i="266"/>
  <c r="C135" i="266"/>
  <c r="C138" i="266"/>
  <c r="C143" i="265"/>
  <c r="D137" i="265"/>
  <c r="D141" i="265"/>
  <c r="D139" i="265"/>
  <c r="D143" i="265"/>
  <c r="D138" i="266"/>
  <c r="C136" i="265"/>
  <c r="C137" i="265"/>
  <c r="C141" i="265"/>
  <c r="C135" i="265"/>
  <c r="D137" i="266"/>
  <c r="C142" i="266"/>
  <c r="D135" i="265"/>
  <c r="D142" i="265"/>
  <c r="D145" i="265"/>
  <c r="C139" i="265"/>
  <c r="C142" i="265"/>
  <c r="C145" i="265"/>
  <c r="D138" i="264"/>
  <c r="D136" i="265"/>
  <c r="C139" i="264"/>
  <c r="D136" i="264"/>
  <c r="D142" i="263"/>
  <c r="C138" i="265"/>
  <c r="C144" i="265"/>
  <c r="D141" i="264"/>
  <c r="D144" i="264"/>
  <c r="D138" i="265"/>
  <c r="E144" i="264"/>
  <c r="C143" i="264"/>
  <c r="C145" i="264"/>
  <c r="C167" i="264" s="1"/>
  <c r="C135" i="263"/>
  <c r="C138" i="263"/>
  <c r="C142" i="263"/>
  <c r="D137" i="264"/>
  <c r="D135" i="263"/>
  <c r="D145" i="263"/>
  <c r="E143" i="264"/>
  <c r="E142" i="264"/>
  <c r="E138" i="263"/>
  <c r="C136" i="263"/>
  <c r="C139" i="263"/>
  <c r="C143" i="263"/>
  <c r="D139" i="263"/>
  <c r="D143" i="263"/>
  <c r="C137" i="263"/>
  <c r="C141" i="263"/>
  <c r="C144" i="263"/>
  <c r="D137" i="263"/>
  <c r="D141" i="263"/>
  <c r="D138" i="263"/>
  <c r="D137" i="262"/>
  <c r="D141" i="262"/>
  <c r="D144" i="262"/>
  <c r="C135" i="262"/>
  <c r="C145" i="262"/>
  <c r="C142" i="262"/>
  <c r="C145" i="263"/>
  <c r="D135" i="262"/>
  <c r="D138" i="262"/>
  <c r="D142" i="262"/>
  <c r="D145" i="262"/>
  <c r="C139" i="262"/>
  <c r="C143" i="262"/>
  <c r="D136" i="262"/>
  <c r="D139" i="262"/>
  <c r="D143" i="262"/>
  <c r="C136" i="262"/>
  <c r="C137" i="262"/>
  <c r="C141" i="262"/>
  <c r="E139" i="264"/>
  <c r="E136" i="264"/>
  <c r="E144" i="271"/>
  <c r="E142" i="271"/>
  <c r="E139" i="273"/>
  <c r="E143" i="276"/>
  <c r="C138" i="279"/>
  <c r="D139" i="279"/>
  <c r="C145" i="281"/>
  <c r="C138" i="281"/>
  <c r="C135" i="281"/>
  <c r="C141" i="281"/>
  <c r="C138" i="282"/>
  <c r="C135" i="282"/>
  <c r="C145" i="283"/>
  <c r="D145" i="283"/>
  <c r="E144" i="283"/>
  <c r="D135" i="283"/>
  <c r="C139" i="258" l="1"/>
  <c r="D138" i="258"/>
  <c r="D136" i="258"/>
  <c r="D139" i="258"/>
  <c r="D137" i="258"/>
  <c r="D142" i="258"/>
  <c r="C135" i="258"/>
  <c r="D145" i="258"/>
  <c r="C141" i="258"/>
  <c r="C136" i="258"/>
  <c r="C138" i="258"/>
  <c r="D139" i="257"/>
  <c r="D137" i="257"/>
  <c r="D141" i="257"/>
  <c r="D135" i="257"/>
  <c r="C135" i="257"/>
  <c r="C144" i="257"/>
  <c r="D142" i="257"/>
  <c r="C143" i="257"/>
  <c r="C142" i="257"/>
  <c r="C141" i="257"/>
  <c r="C145" i="257"/>
  <c r="C139" i="257"/>
  <c r="C136" i="257"/>
  <c r="D144" i="257"/>
  <c r="D145" i="256"/>
  <c r="D141" i="256"/>
  <c r="D136" i="256"/>
  <c r="C142" i="256"/>
  <c r="D138" i="256"/>
  <c r="C139" i="256"/>
  <c r="C143" i="256"/>
  <c r="D135" i="256"/>
  <c r="D142" i="256"/>
  <c r="D143" i="256"/>
  <c r="D144" i="256"/>
  <c r="C138" i="256"/>
  <c r="C136" i="256"/>
  <c r="D139" i="256"/>
  <c r="D139" i="255"/>
  <c r="C135" i="255"/>
  <c r="C143" i="255"/>
  <c r="C137" i="255"/>
  <c r="C136" i="255"/>
  <c r="D138" i="255"/>
  <c r="D141" i="255"/>
  <c r="C141" i="255"/>
  <c r="C142" i="255"/>
  <c r="D142" i="255"/>
  <c r="D135" i="255"/>
  <c r="D137" i="255"/>
  <c r="C145" i="255"/>
  <c r="C144" i="255"/>
  <c r="C138" i="255"/>
  <c r="C137" i="287"/>
  <c r="C141" i="287"/>
  <c r="C136" i="278"/>
  <c r="C135" i="278"/>
  <c r="C138" i="278"/>
  <c r="E145" i="268"/>
  <c r="C135" i="286"/>
  <c r="C142" i="286"/>
  <c r="C137" i="286"/>
  <c r="C141" i="284"/>
  <c r="C135" i="284"/>
  <c r="C138" i="284"/>
  <c r="C137" i="282"/>
  <c r="C141" i="282"/>
  <c r="E143" i="268"/>
  <c r="C141" i="286"/>
  <c r="C136" i="286"/>
  <c r="C135" i="287"/>
  <c r="C138" i="287"/>
  <c r="C135" i="279"/>
  <c r="C141" i="279"/>
  <c r="C139" i="278"/>
  <c r="C136" i="284"/>
  <c r="C135" i="283"/>
  <c r="E144" i="276"/>
  <c r="C145" i="286"/>
  <c r="C136" i="287"/>
  <c r="C139" i="287"/>
  <c r="C143" i="287"/>
  <c r="C137" i="278"/>
  <c r="C141" i="278"/>
  <c r="C141" i="256"/>
  <c r="C138" i="286"/>
  <c r="C138" i="283"/>
  <c r="C138" i="260" s="1"/>
  <c r="C137" i="283"/>
  <c r="C141" i="283"/>
  <c r="C136" i="282"/>
  <c r="C139" i="282"/>
  <c r="C139" i="281"/>
  <c r="C143" i="281"/>
  <c r="C137" i="258"/>
  <c r="D141" i="286"/>
  <c r="D135" i="287"/>
  <c r="D145" i="287"/>
  <c r="D143" i="286"/>
  <c r="D139" i="286"/>
  <c r="D135" i="286"/>
  <c r="D145" i="286"/>
  <c r="D137" i="286"/>
  <c r="D144" i="283"/>
  <c r="E137" i="281"/>
  <c r="D141" i="281"/>
  <c r="E139" i="272"/>
  <c r="E136" i="271"/>
  <c r="E138" i="265"/>
  <c r="E138" i="262"/>
  <c r="E139" i="262"/>
  <c r="E142" i="266"/>
  <c r="E137" i="269"/>
  <c r="E143" i="274"/>
  <c r="E145" i="275"/>
  <c r="E145" i="258" s="1"/>
  <c r="D137" i="287"/>
  <c r="D141" i="287"/>
  <c r="D136" i="287"/>
  <c r="D139" i="287"/>
  <c r="D143" i="287"/>
  <c r="E142" i="283"/>
  <c r="D145" i="279"/>
  <c r="D137" i="279"/>
  <c r="D141" i="279"/>
  <c r="D136" i="279"/>
  <c r="D135" i="278"/>
  <c r="D136" i="277"/>
  <c r="E143" i="271"/>
  <c r="E136" i="267"/>
  <c r="E135" i="265"/>
  <c r="E142" i="262"/>
  <c r="D141" i="283"/>
  <c r="D135" i="282"/>
  <c r="D142" i="282"/>
  <c r="D145" i="282"/>
  <c r="D142" i="281"/>
  <c r="E144" i="263"/>
  <c r="D138" i="287"/>
  <c r="D142" i="287"/>
  <c r="D144" i="287"/>
  <c r="E136" i="283"/>
  <c r="E143" i="283"/>
  <c r="D143" i="279"/>
  <c r="D135" i="279"/>
  <c r="D144" i="279"/>
  <c r="D136" i="278"/>
  <c r="D143" i="278"/>
  <c r="D144" i="277"/>
  <c r="E142" i="267"/>
  <c r="E139" i="265"/>
  <c r="E144" i="275"/>
  <c r="E143" i="275"/>
  <c r="E143" i="258" s="1"/>
  <c r="D136" i="283"/>
  <c r="D139" i="283"/>
  <c r="D143" i="283"/>
  <c r="D142" i="283"/>
  <c r="D143" i="282"/>
  <c r="D144" i="281"/>
  <c r="D136" i="281"/>
  <c r="E143" i="272"/>
  <c r="E137" i="271"/>
  <c r="E137" i="264"/>
  <c r="E139" i="268"/>
  <c r="E142" i="273"/>
  <c r="D138" i="279"/>
  <c r="D142" i="279"/>
  <c r="D138" i="278"/>
  <c r="D142" i="278"/>
  <c r="D145" i="278"/>
  <c r="D137" i="278"/>
  <c r="D141" i="278"/>
  <c r="D144" i="278"/>
  <c r="D138" i="277"/>
  <c r="D142" i="277"/>
  <c r="E137" i="275"/>
  <c r="E145" i="271"/>
  <c r="E138" i="270"/>
  <c r="E145" i="263"/>
  <c r="E138" i="266"/>
  <c r="E138" i="269"/>
  <c r="E138" i="272"/>
  <c r="D144" i="286"/>
  <c r="C137" i="285"/>
  <c r="C141" i="285"/>
  <c r="C144" i="285"/>
  <c r="C135" i="260"/>
  <c r="C145" i="287"/>
  <c r="C139" i="286"/>
  <c r="D137" i="285"/>
  <c r="D141" i="285"/>
  <c r="D144" i="285"/>
  <c r="D138" i="286"/>
  <c r="D142" i="286"/>
  <c r="C144" i="286"/>
  <c r="C135" i="285"/>
  <c r="C138" i="285"/>
  <c r="C142" i="285"/>
  <c r="C145" i="285"/>
  <c r="D142" i="285"/>
  <c r="D137" i="284"/>
  <c r="D141" i="284"/>
  <c r="D139" i="284"/>
  <c r="D143" i="284"/>
  <c r="D135" i="284"/>
  <c r="D138" i="284"/>
  <c r="D142" i="284"/>
  <c r="D145" i="284"/>
  <c r="C142" i="287"/>
  <c r="C144" i="287"/>
  <c r="D136" i="286"/>
  <c r="C136" i="285"/>
  <c r="C139" i="285"/>
  <c r="C143" i="286"/>
  <c r="D139" i="285"/>
  <c r="D143" i="285"/>
  <c r="D135" i="285"/>
  <c r="D145" i="285"/>
  <c r="D144" i="284"/>
  <c r="D136" i="284"/>
  <c r="C143" i="282"/>
  <c r="D135" i="281"/>
  <c r="D145" i="281"/>
  <c r="D145" i="260" s="1"/>
  <c r="D138" i="281"/>
  <c r="C138" i="280"/>
  <c r="C142" i="284"/>
  <c r="C144" i="284"/>
  <c r="C136" i="283"/>
  <c r="C142" i="283"/>
  <c r="C144" i="283"/>
  <c r="D136" i="282"/>
  <c r="E139" i="282"/>
  <c r="C144" i="281"/>
  <c r="C136" i="281"/>
  <c r="C136" i="260" s="1"/>
  <c r="D138" i="283"/>
  <c r="D141" i="282"/>
  <c r="D139" i="281"/>
  <c r="D143" i="281"/>
  <c r="C136" i="280"/>
  <c r="D136" i="285"/>
  <c r="D138" i="285"/>
  <c r="E139" i="283"/>
  <c r="D144" i="282"/>
  <c r="D139" i="282"/>
  <c r="C144" i="282"/>
  <c r="C137" i="284"/>
  <c r="C139" i="284"/>
  <c r="C143" i="284"/>
  <c r="C145" i="284"/>
  <c r="C139" i="283"/>
  <c r="C143" i="283"/>
  <c r="D137" i="282"/>
  <c r="C142" i="282"/>
  <c r="C143" i="280"/>
  <c r="C135" i="280"/>
  <c r="C137" i="280"/>
  <c r="C141" i="280"/>
  <c r="C143" i="285"/>
  <c r="E137" i="283"/>
  <c r="D137" i="283"/>
  <c r="E138" i="282"/>
  <c r="D138" i="282"/>
  <c r="C145" i="282"/>
  <c r="C145" i="260" s="1"/>
  <c r="C137" i="281"/>
  <c r="D139" i="280"/>
  <c r="D143" i="280"/>
  <c r="D135" i="280"/>
  <c r="D138" i="280"/>
  <c r="D142" i="280"/>
  <c r="D145" i="280"/>
  <c r="D141" i="280"/>
  <c r="D144" i="280"/>
  <c r="D136" i="280"/>
  <c r="D139" i="278"/>
  <c r="C137" i="277"/>
  <c r="C141" i="277"/>
  <c r="C144" i="277"/>
  <c r="E136" i="262"/>
  <c r="E144" i="267"/>
  <c r="E136" i="270"/>
  <c r="E144" i="272"/>
  <c r="C142" i="281"/>
  <c r="D137" i="277"/>
  <c r="D141" i="277"/>
  <c r="E135" i="272"/>
  <c r="E138" i="273"/>
  <c r="E139" i="275"/>
  <c r="E139" i="258" s="1"/>
  <c r="C139" i="280"/>
  <c r="C145" i="280"/>
  <c r="C137" i="279"/>
  <c r="C139" i="279"/>
  <c r="C143" i="279"/>
  <c r="C145" i="279"/>
  <c r="C142" i="278"/>
  <c r="C144" i="278"/>
  <c r="C135" i="277"/>
  <c r="C138" i="277"/>
  <c r="C142" i="277"/>
  <c r="C145" i="277"/>
  <c r="E141" i="274"/>
  <c r="D146" i="271"/>
  <c r="D167" i="271" s="1"/>
  <c r="D137" i="280"/>
  <c r="D135" i="277"/>
  <c r="D145" i="277"/>
  <c r="E135" i="268"/>
  <c r="C146" i="268"/>
  <c r="C167" i="268" s="1"/>
  <c r="E135" i="267"/>
  <c r="E136" i="265"/>
  <c r="E144" i="265"/>
  <c r="E142" i="269"/>
  <c r="E139" i="271"/>
  <c r="E137" i="276"/>
  <c r="C136" i="277"/>
  <c r="C139" i="277"/>
  <c r="C143" i="277"/>
  <c r="C146" i="276"/>
  <c r="C167" i="276" s="1"/>
  <c r="D146" i="266"/>
  <c r="D167" i="266" s="1"/>
  <c r="E135" i="263"/>
  <c r="D146" i="263"/>
  <c r="D167" i="263" s="1"/>
  <c r="D137" i="281"/>
  <c r="C142" i="280"/>
  <c r="C144" i="280"/>
  <c r="C136" i="279"/>
  <c r="C142" i="279"/>
  <c r="C144" i="279"/>
  <c r="C143" i="278"/>
  <c r="C145" i="278"/>
  <c r="D139" i="277"/>
  <c r="D143" i="277"/>
  <c r="C146" i="270"/>
  <c r="C167" i="270" s="1"/>
  <c r="E145" i="267"/>
  <c r="E137" i="266"/>
  <c r="E143" i="266"/>
  <c r="E137" i="272"/>
  <c r="E136" i="273"/>
  <c r="E141" i="276"/>
  <c r="C140" i="276"/>
  <c r="D146" i="272"/>
  <c r="C140" i="271"/>
  <c r="D140" i="268"/>
  <c r="C140" i="266"/>
  <c r="D140" i="265"/>
  <c r="C140" i="264"/>
  <c r="C146" i="264"/>
  <c r="D140" i="263"/>
  <c r="D140" i="262"/>
  <c r="C140" i="262"/>
  <c r="C146" i="262"/>
  <c r="D143" i="255"/>
  <c r="E137" i="262"/>
  <c r="E137" i="263"/>
  <c r="E137" i="265"/>
  <c r="E144" i="266"/>
  <c r="E136" i="266"/>
  <c r="E143" i="267"/>
  <c r="E138" i="267"/>
  <c r="C137" i="256"/>
  <c r="E143" i="269"/>
  <c r="E144" i="268"/>
  <c r="E137" i="270"/>
  <c r="E145" i="272"/>
  <c r="D145" i="257"/>
  <c r="C138" i="257"/>
  <c r="C137" i="257"/>
  <c r="E136" i="275"/>
  <c r="C144" i="258"/>
  <c r="E141" i="275"/>
  <c r="C140" i="275"/>
  <c r="D146" i="275"/>
  <c r="D146" i="274"/>
  <c r="D167" i="274" s="1"/>
  <c r="C146" i="274"/>
  <c r="C167" i="274" s="1"/>
  <c r="E141" i="273"/>
  <c r="D140" i="273"/>
  <c r="D146" i="273"/>
  <c r="D167" i="273" s="1"/>
  <c r="E135" i="270"/>
  <c r="D146" i="270"/>
  <c r="D167" i="270" s="1"/>
  <c r="D146" i="267"/>
  <c r="C146" i="267"/>
  <c r="E139" i="266"/>
  <c r="C146" i="266"/>
  <c r="C167" i="266" s="1"/>
  <c r="E141" i="264"/>
  <c r="C146" i="263"/>
  <c r="C167" i="263" s="1"/>
  <c r="E135" i="262"/>
  <c r="D146" i="262"/>
  <c r="E143" i="262"/>
  <c r="E143" i="263"/>
  <c r="C145" i="256"/>
  <c r="E139" i="269"/>
  <c r="E144" i="269"/>
  <c r="E138" i="271"/>
  <c r="E142" i="275"/>
  <c r="E142" i="258" s="1"/>
  <c r="C142" i="258"/>
  <c r="E136" i="276"/>
  <c r="E138" i="276"/>
  <c r="D140" i="275"/>
  <c r="C146" i="275"/>
  <c r="E136" i="274"/>
  <c r="E135" i="273"/>
  <c r="E141" i="272"/>
  <c r="D140" i="272"/>
  <c r="E141" i="271"/>
  <c r="E143" i="270"/>
  <c r="E135" i="269"/>
  <c r="E141" i="268"/>
  <c r="C140" i="268"/>
  <c r="C140" i="267"/>
  <c r="E141" i="265"/>
  <c r="E135" i="264"/>
  <c r="C140" i="263"/>
  <c r="D136" i="255"/>
  <c r="C139" i="255"/>
  <c r="D145" i="255"/>
  <c r="E145" i="264"/>
  <c r="E167" i="264" s="1"/>
  <c r="E145" i="265"/>
  <c r="E138" i="264"/>
  <c r="E139" i="267"/>
  <c r="D137" i="256"/>
  <c r="E137" i="268"/>
  <c r="E145" i="270"/>
  <c r="E145" i="269"/>
  <c r="E145" i="274"/>
  <c r="E138" i="275"/>
  <c r="C145" i="258"/>
  <c r="D140" i="276"/>
  <c r="E138" i="274"/>
  <c r="E137" i="273"/>
  <c r="C146" i="273"/>
  <c r="C167" i="273" s="1"/>
  <c r="E135" i="271"/>
  <c r="C146" i="271"/>
  <c r="C167" i="271" s="1"/>
  <c r="C140" i="270"/>
  <c r="E141" i="269"/>
  <c r="D140" i="269"/>
  <c r="C140" i="269"/>
  <c r="D146" i="269"/>
  <c r="D167" i="269" s="1"/>
  <c r="E136" i="268"/>
  <c r="D146" i="268"/>
  <c r="D167" i="268" s="1"/>
  <c r="D140" i="266"/>
  <c r="C146" i="265"/>
  <c r="C167" i="265" s="1"/>
  <c r="D140" i="264"/>
  <c r="E144" i="262"/>
  <c r="E145" i="262"/>
  <c r="D144" i="255"/>
  <c r="E142" i="265"/>
  <c r="E137" i="267"/>
  <c r="E136" i="269"/>
  <c r="E142" i="270"/>
  <c r="E144" i="273"/>
  <c r="E144" i="274"/>
  <c r="E137" i="274"/>
  <c r="E135" i="276"/>
  <c r="D146" i="276"/>
  <c r="D167" i="276" s="1"/>
  <c r="E135" i="275"/>
  <c r="E135" i="274"/>
  <c r="D140" i="274"/>
  <c r="C140" i="274"/>
  <c r="E139" i="274"/>
  <c r="C140" i="273"/>
  <c r="E136" i="272"/>
  <c r="C140" i="272"/>
  <c r="E142" i="272"/>
  <c r="C146" i="272"/>
  <c r="D140" i="271"/>
  <c r="E141" i="270"/>
  <c r="D140" i="270"/>
  <c r="C146" i="269"/>
  <c r="C167" i="269" s="1"/>
  <c r="E141" i="267"/>
  <c r="D140" i="267"/>
  <c r="E141" i="266"/>
  <c r="E135" i="266"/>
  <c r="C140" i="265"/>
  <c r="D146" i="265"/>
  <c r="D167" i="265" s="1"/>
  <c r="D146" i="264"/>
  <c r="E141" i="263"/>
  <c r="E141" i="262"/>
  <c r="E139" i="263"/>
  <c r="E136" i="263"/>
  <c r="E142" i="263"/>
  <c r="E143" i="265"/>
  <c r="E145" i="266"/>
  <c r="E138" i="268"/>
  <c r="C144" i="256"/>
  <c r="E144" i="270"/>
  <c r="C135" i="256"/>
  <c r="E139" i="270"/>
  <c r="D138" i="257"/>
  <c r="D143" i="257"/>
  <c r="E145" i="273"/>
  <c r="D136" i="257"/>
  <c r="E143" i="273"/>
  <c r="E142" i="274"/>
  <c r="E142" i="278"/>
  <c r="E143" i="281"/>
  <c r="E139" i="281"/>
  <c r="E138" i="281"/>
  <c r="E145" i="282"/>
  <c r="E144" i="282"/>
  <c r="E143" i="282"/>
  <c r="E142" i="282"/>
  <c r="E136" i="282"/>
  <c r="E145" i="283"/>
  <c r="D142" i="260" l="1"/>
  <c r="C141" i="260"/>
  <c r="C137" i="261"/>
  <c r="C142" i="261"/>
  <c r="D141" i="261"/>
  <c r="C145" i="261"/>
  <c r="D137" i="261"/>
  <c r="C139" i="261"/>
  <c r="C138" i="261"/>
  <c r="D144" i="261"/>
  <c r="C141" i="261"/>
  <c r="C136" i="261"/>
  <c r="C135" i="261"/>
  <c r="C142" i="260"/>
  <c r="C137" i="260"/>
  <c r="D135" i="260"/>
  <c r="D137" i="260"/>
  <c r="C139" i="260"/>
  <c r="D143" i="260"/>
  <c r="D144" i="260"/>
  <c r="D136" i="260"/>
  <c r="D141" i="260"/>
  <c r="D139" i="259"/>
  <c r="C138" i="259"/>
  <c r="C139" i="259"/>
  <c r="D138" i="259"/>
  <c r="D143" i="259"/>
  <c r="D145" i="259"/>
  <c r="D135" i="259"/>
  <c r="C141" i="259"/>
  <c r="D141" i="259"/>
  <c r="D142" i="259"/>
  <c r="D136" i="259"/>
  <c r="D144" i="259"/>
  <c r="E144" i="258"/>
  <c r="E141" i="258"/>
  <c r="E137" i="258"/>
  <c r="C166" i="274"/>
  <c r="C135" i="534"/>
  <c r="C166" i="273"/>
  <c r="E141" i="257"/>
  <c r="E136" i="257"/>
  <c r="E143" i="257"/>
  <c r="E139" i="257"/>
  <c r="D166" i="271"/>
  <c r="D141" i="534"/>
  <c r="D166" i="270"/>
  <c r="C166" i="268"/>
  <c r="C143" i="534"/>
  <c r="D135" i="534"/>
  <c r="C136" i="534"/>
  <c r="D142" i="534"/>
  <c r="C141" i="534"/>
  <c r="D139" i="534"/>
  <c r="C144" i="534"/>
  <c r="D166" i="266"/>
  <c r="E144" i="255"/>
  <c r="E138" i="255"/>
  <c r="D138" i="534"/>
  <c r="E142" i="255"/>
  <c r="C166" i="265"/>
  <c r="C142" i="534"/>
  <c r="C145" i="534"/>
  <c r="E141" i="255"/>
  <c r="D166" i="263"/>
  <c r="C166" i="263"/>
  <c r="E139" i="255"/>
  <c r="C137" i="534"/>
  <c r="E137" i="279"/>
  <c r="E145" i="278"/>
  <c r="E144" i="284"/>
  <c r="E139" i="279"/>
  <c r="C136" i="259"/>
  <c r="E142" i="256"/>
  <c r="E135" i="258"/>
  <c r="E141" i="256"/>
  <c r="E145" i="287"/>
  <c r="C142" i="259"/>
  <c r="C143" i="260"/>
  <c r="E136" i="280"/>
  <c r="E135" i="287"/>
  <c r="E145" i="284"/>
  <c r="E137" i="255"/>
  <c r="E142" i="280"/>
  <c r="E142" i="287"/>
  <c r="E139" i="286"/>
  <c r="E139" i="284"/>
  <c r="E143" i="284"/>
  <c r="E137" i="280"/>
  <c r="E138" i="257"/>
  <c r="E135" i="257"/>
  <c r="E145" i="285"/>
  <c r="E136" i="256"/>
  <c r="E139" i="256"/>
  <c r="E138" i="284"/>
  <c r="D138" i="260"/>
  <c r="D138" i="261"/>
  <c r="D137" i="259"/>
  <c r="E136" i="279"/>
  <c r="E143" i="285"/>
  <c r="E137" i="286"/>
  <c r="E145" i="279"/>
  <c r="E144" i="281"/>
  <c r="E144" i="260" s="1"/>
  <c r="E145" i="280"/>
  <c r="E144" i="279"/>
  <c r="D143" i="261"/>
  <c r="E143" i="286"/>
  <c r="C140" i="287"/>
  <c r="C146" i="287"/>
  <c r="C167" i="287" s="1"/>
  <c r="D140" i="286"/>
  <c r="C140" i="286"/>
  <c r="C146" i="285"/>
  <c r="C167" i="285" s="1"/>
  <c r="E135" i="283"/>
  <c r="E135" i="282"/>
  <c r="C146" i="282"/>
  <c r="C167" i="282" s="1"/>
  <c r="E141" i="281"/>
  <c r="D146" i="281"/>
  <c r="E143" i="260"/>
  <c r="E135" i="280"/>
  <c r="C140" i="279"/>
  <c r="D146" i="278"/>
  <c r="D167" i="278" s="1"/>
  <c r="D140" i="277"/>
  <c r="E140" i="265"/>
  <c r="D166" i="267"/>
  <c r="D140" i="256"/>
  <c r="C146" i="257"/>
  <c r="C167" i="257" s="1"/>
  <c r="C167" i="272"/>
  <c r="D145" i="534"/>
  <c r="D140" i="258"/>
  <c r="D166" i="275"/>
  <c r="E146" i="273"/>
  <c r="E146" i="275"/>
  <c r="D146" i="257"/>
  <c r="D167" i="257" s="1"/>
  <c r="D167" i="272"/>
  <c r="E138" i="280"/>
  <c r="E138" i="278"/>
  <c r="E144" i="280"/>
  <c r="E136" i="255"/>
  <c r="E142" i="285"/>
  <c r="E145" i="286"/>
  <c r="E144" i="285"/>
  <c r="D140" i="287"/>
  <c r="E135" i="286"/>
  <c r="D146" i="286"/>
  <c r="D167" i="286" s="1"/>
  <c r="E141" i="285"/>
  <c r="C140" i="283"/>
  <c r="E135" i="281"/>
  <c r="E141" i="279"/>
  <c r="E141" i="278"/>
  <c r="E135" i="277"/>
  <c r="C140" i="277"/>
  <c r="E139" i="277"/>
  <c r="E140" i="266"/>
  <c r="E146" i="267"/>
  <c r="E142" i="257"/>
  <c r="E137" i="256"/>
  <c r="C166" i="269"/>
  <c r="E146" i="269"/>
  <c r="D166" i="276"/>
  <c r="C139" i="534"/>
  <c r="E146" i="268"/>
  <c r="E140" i="269"/>
  <c r="D167" i="262"/>
  <c r="D146" i="255"/>
  <c r="C167" i="267"/>
  <c r="C146" i="256"/>
  <c r="C167" i="256" s="1"/>
  <c r="E136" i="258"/>
  <c r="D143" i="534"/>
  <c r="C140" i="255"/>
  <c r="C166" i="262"/>
  <c r="C166" i="264"/>
  <c r="C166" i="271"/>
  <c r="C138" i="534"/>
  <c r="E142" i="279"/>
  <c r="E136" i="277"/>
  <c r="E142" i="277"/>
  <c r="E137" i="277"/>
  <c r="E144" i="256"/>
  <c r="E138" i="283"/>
  <c r="E138" i="260" s="1"/>
  <c r="E136" i="286"/>
  <c r="D139" i="261"/>
  <c r="E142" i="286"/>
  <c r="D146" i="287"/>
  <c r="D167" i="287" s="1"/>
  <c r="E135" i="285"/>
  <c r="E136" i="284"/>
  <c r="C146" i="284"/>
  <c r="D146" i="283"/>
  <c r="D167" i="283" s="1"/>
  <c r="D140" i="282"/>
  <c r="D140" i="281"/>
  <c r="C146" i="281"/>
  <c r="D146" i="280"/>
  <c r="D167" i="280" s="1"/>
  <c r="C146" i="280"/>
  <c r="C167" i="280" s="1"/>
  <c r="E138" i="279"/>
  <c r="C146" i="279"/>
  <c r="C167" i="279" s="1"/>
  <c r="C140" i="278"/>
  <c r="C146" i="278"/>
  <c r="C167" i="278" s="1"/>
  <c r="E146" i="270"/>
  <c r="E140" i="268"/>
  <c r="E146" i="263"/>
  <c r="E146" i="266"/>
  <c r="E140" i="274"/>
  <c r="D166" i="264"/>
  <c r="D136" i="534"/>
  <c r="D146" i="258"/>
  <c r="D167" i="258" s="1"/>
  <c r="D167" i="275"/>
  <c r="C146" i="255"/>
  <c r="C167" i="262"/>
  <c r="E143" i="279"/>
  <c r="D137" i="534"/>
  <c r="C144" i="259"/>
  <c r="C143" i="261"/>
  <c r="E137" i="284"/>
  <c r="E138" i="285"/>
  <c r="D145" i="261"/>
  <c r="E138" i="286"/>
  <c r="E138" i="287"/>
  <c r="E141" i="287"/>
  <c r="D140" i="285"/>
  <c r="E141" i="284"/>
  <c r="E135" i="284"/>
  <c r="D140" i="284"/>
  <c r="C140" i="284"/>
  <c r="E135" i="279"/>
  <c r="D140" i="279"/>
  <c r="D146" i="277"/>
  <c r="C140" i="257"/>
  <c r="C166" i="272"/>
  <c r="E140" i="275"/>
  <c r="D166" i="269"/>
  <c r="E146" i="265"/>
  <c r="C166" i="267"/>
  <c r="C140" i="256"/>
  <c r="E146" i="272"/>
  <c r="C146" i="258"/>
  <c r="C167" i="258" s="1"/>
  <c r="C167" i="275"/>
  <c r="E143" i="255"/>
  <c r="E146" i="264"/>
  <c r="D146" i="256"/>
  <c r="D167" i="256" s="1"/>
  <c r="D167" i="267"/>
  <c r="D166" i="273"/>
  <c r="D166" i="268"/>
  <c r="E146" i="276"/>
  <c r="E143" i="278"/>
  <c r="E140" i="263"/>
  <c r="C143" i="259"/>
  <c r="E135" i="256"/>
  <c r="E146" i="274"/>
  <c r="E138" i="277"/>
  <c r="E145" i="281"/>
  <c r="E145" i="260" s="1"/>
  <c r="E140" i="271"/>
  <c r="E144" i="277"/>
  <c r="E143" i="280"/>
  <c r="D139" i="260"/>
  <c r="D142" i="261"/>
  <c r="E136" i="287"/>
  <c r="E144" i="287"/>
  <c r="C140" i="285"/>
  <c r="C146" i="283"/>
  <c r="C167" i="283" s="1"/>
  <c r="E141" i="282"/>
  <c r="D146" i="282"/>
  <c r="D167" i="282" s="1"/>
  <c r="C140" i="281"/>
  <c r="E139" i="260"/>
  <c r="C140" i="280"/>
  <c r="E135" i="278"/>
  <c r="E141" i="277"/>
  <c r="C146" i="277"/>
  <c r="E140" i="276"/>
  <c r="D144" i="534"/>
  <c r="E140" i="264"/>
  <c r="D140" i="257"/>
  <c r="D166" i="272"/>
  <c r="E135" i="255"/>
  <c r="E140" i="270"/>
  <c r="C140" i="258"/>
  <c r="C166" i="275"/>
  <c r="E138" i="256"/>
  <c r="D166" i="262"/>
  <c r="D140" i="255"/>
  <c r="C166" i="266"/>
  <c r="C166" i="276"/>
  <c r="E145" i="256"/>
  <c r="E136" i="278"/>
  <c r="E143" i="277"/>
  <c r="E140" i="267"/>
  <c r="C145" i="259"/>
  <c r="C135" i="259"/>
  <c r="E137" i="278"/>
  <c r="E142" i="281"/>
  <c r="E142" i="260" s="1"/>
  <c r="E139" i="280"/>
  <c r="E139" i="285"/>
  <c r="E136" i="281"/>
  <c r="E136" i="260" s="1"/>
  <c r="D136" i="261"/>
  <c r="E142" i="284"/>
  <c r="E143" i="287"/>
  <c r="E141" i="286"/>
  <c r="C146" i="286"/>
  <c r="C167" i="286" s="1"/>
  <c r="D146" i="285"/>
  <c r="D167" i="285" s="1"/>
  <c r="D146" i="284"/>
  <c r="E141" i="283"/>
  <c r="D140" i="283"/>
  <c r="C140" i="282"/>
  <c r="E141" i="280"/>
  <c r="D140" i="280"/>
  <c r="D146" i="279"/>
  <c r="D167" i="279" s="1"/>
  <c r="D140" i="278"/>
  <c r="E140" i="272"/>
  <c r="E146" i="262"/>
  <c r="D166" i="274"/>
  <c r="E145" i="255"/>
  <c r="C166" i="270"/>
  <c r="E138" i="258"/>
  <c r="E146" i="271"/>
  <c r="E140" i="273"/>
  <c r="E140" i="262"/>
  <c r="E145" i="257"/>
  <c r="E143" i="256"/>
  <c r="D166" i="265"/>
  <c r="E137" i="257"/>
  <c r="E139" i="278"/>
  <c r="E145" i="277"/>
  <c r="E144" i="257"/>
  <c r="C137" i="259"/>
  <c r="E137" i="285"/>
  <c r="E144" i="278"/>
  <c r="E137" i="282"/>
  <c r="E137" i="260" s="1"/>
  <c r="E136" i="285"/>
  <c r="C144" i="260"/>
  <c r="C144" i="261"/>
  <c r="E144" i="286"/>
  <c r="E137" i="287"/>
  <c r="D135" i="261"/>
  <c r="E139" i="287"/>
  <c r="A1" i="287"/>
  <c r="C141" i="532" l="1"/>
  <c r="C137" i="532"/>
  <c r="E142" i="261"/>
  <c r="C166" i="285"/>
  <c r="C142" i="532"/>
  <c r="C138" i="532"/>
  <c r="C145" i="532"/>
  <c r="E135" i="261"/>
  <c r="C136" i="532"/>
  <c r="C135" i="532"/>
  <c r="D166" i="283"/>
  <c r="C166" i="282"/>
  <c r="D137" i="532"/>
  <c r="C139" i="532"/>
  <c r="D143" i="532"/>
  <c r="D141" i="532"/>
  <c r="D144" i="532"/>
  <c r="D139" i="532"/>
  <c r="C166" i="280"/>
  <c r="D166" i="280"/>
  <c r="D145" i="532"/>
  <c r="D138" i="532"/>
  <c r="D135" i="532"/>
  <c r="D142" i="532"/>
  <c r="D136" i="532"/>
  <c r="C166" i="258"/>
  <c r="C166" i="257"/>
  <c r="D166" i="257"/>
  <c r="E141" i="534"/>
  <c r="E139" i="534"/>
  <c r="E144" i="534"/>
  <c r="E142" i="534"/>
  <c r="E137" i="534"/>
  <c r="E145" i="261"/>
  <c r="C144" i="532"/>
  <c r="C166" i="256"/>
  <c r="E135" i="260"/>
  <c r="E145" i="259"/>
  <c r="E143" i="261"/>
  <c r="E143" i="259"/>
  <c r="E136" i="259"/>
  <c r="E144" i="261"/>
  <c r="E138" i="534"/>
  <c r="E138" i="261"/>
  <c r="E139" i="261"/>
  <c r="E146" i="255"/>
  <c r="E167" i="262"/>
  <c r="E146" i="280"/>
  <c r="E146" i="286"/>
  <c r="E167" i="286" s="1"/>
  <c r="E135" i="534"/>
  <c r="E166" i="271"/>
  <c r="D146" i="259"/>
  <c r="D167" i="259" s="1"/>
  <c r="D167" i="277"/>
  <c r="E146" i="284"/>
  <c r="E146" i="287"/>
  <c r="E140" i="285"/>
  <c r="D146" i="534"/>
  <c r="D167" i="534" s="1"/>
  <c r="D167" i="255"/>
  <c r="E167" i="267"/>
  <c r="E146" i="256"/>
  <c r="C166" i="277"/>
  <c r="C140" i="259"/>
  <c r="E146" i="279"/>
  <c r="E140" i="281"/>
  <c r="D166" i="287"/>
  <c r="E140" i="280"/>
  <c r="E146" i="281"/>
  <c r="E166" i="262"/>
  <c r="E140" i="255"/>
  <c r="D166" i="278"/>
  <c r="E166" i="270"/>
  <c r="E140" i="278"/>
  <c r="C143" i="532"/>
  <c r="E143" i="534"/>
  <c r="E146" i="257"/>
  <c r="E167" i="272"/>
  <c r="D140" i="261"/>
  <c r="D166" i="284"/>
  <c r="C166" i="278"/>
  <c r="C166" i="286"/>
  <c r="E166" i="264"/>
  <c r="E146" i="282"/>
  <c r="E138" i="259"/>
  <c r="E167" i="265"/>
  <c r="E166" i="275"/>
  <c r="E140" i="258"/>
  <c r="D166" i="279"/>
  <c r="E167" i="270"/>
  <c r="C167" i="281"/>
  <c r="C146" i="260"/>
  <c r="C167" i="260" s="1"/>
  <c r="D166" i="282"/>
  <c r="C146" i="261"/>
  <c r="C167" i="261" s="1"/>
  <c r="C167" i="284"/>
  <c r="E137" i="259"/>
  <c r="C166" i="255"/>
  <c r="C140" i="534"/>
  <c r="E166" i="269"/>
  <c r="E139" i="259"/>
  <c r="E146" i="278"/>
  <c r="E146" i="285"/>
  <c r="E167" i="275"/>
  <c r="E146" i="258"/>
  <c r="E140" i="283"/>
  <c r="E140" i="279"/>
  <c r="E140" i="256"/>
  <c r="E166" i="267"/>
  <c r="D140" i="534"/>
  <c r="D166" i="255"/>
  <c r="C167" i="277"/>
  <c r="C146" i="259"/>
  <c r="C167" i="259" s="1"/>
  <c r="C166" i="281"/>
  <c r="C140" i="260"/>
  <c r="E166" i="263"/>
  <c r="E167" i="276"/>
  <c r="C146" i="534"/>
  <c r="C167" i="534" s="1"/>
  <c r="C167" i="255"/>
  <c r="E167" i="269"/>
  <c r="E166" i="266"/>
  <c r="E135" i="259"/>
  <c r="E136" i="534"/>
  <c r="D166" i="258"/>
  <c r="D166" i="277"/>
  <c r="D140" i="259"/>
  <c r="C166" i="279"/>
  <c r="D146" i="260"/>
  <c r="D167" i="260" s="1"/>
  <c r="D167" i="281"/>
  <c r="D166" i="286"/>
  <c r="E140" i="287"/>
  <c r="E167" i="271"/>
  <c r="E140" i="257"/>
  <c r="E166" i="272"/>
  <c r="E146" i="283"/>
  <c r="E141" i="259"/>
  <c r="C166" i="284"/>
  <c r="C140" i="261"/>
  <c r="E140" i="284"/>
  <c r="E167" i="266"/>
  <c r="E166" i="268"/>
  <c r="E142" i="259"/>
  <c r="E140" i="277"/>
  <c r="C166" i="283"/>
  <c r="E166" i="265"/>
  <c r="E140" i="282"/>
  <c r="C166" i="287"/>
  <c r="E166" i="273"/>
  <c r="E145" i="534"/>
  <c r="D146" i="261"/>
  <c r="D167" i="261" s="1"/>
  <c r="D167" i="284"/>
  <c r="E166" i="276"/>
  <c r="E146" i="277"/>
  <c r="E144" i="259"/>
  <c r="E167" i="274"/>
  <c r="E141" i="261"/>
  <c r="D166" i="285"/>
  <c r="E137" i="261"/>
  <c r="E166" i="274"/>
  <c r="E167" i="263"/>
  <c r="D166" i="281"/>
  <c r="D140" i="260"/>
  <c r="E136" i="261"/>
  <c r="E167" i="268"/>
  <c r="E140" i="286"/>
  <c r="E167" i="273"/>
  <c r="D166" i="256"/>
  <c r="E141" i="260"/>
  <c r="A1" i="255"/>
  <c r="A1" i="262"/>
  <c r="A1" i="534"/>
  <c r="D126" i="272"/>
  <c r="E166" i="286" l="1"/>
  <c r="E142" i="532"/>
  <c r="E145" i="532"/>
  <c r="E144" i="532"/>
  <c r="E139" i="532"/>
  <c r="E138" i="532"/>
  <c r="C140" i="532"/>
  <c r="C166" i="261"/>
  <c r="E143" i="532"/>
  <c r="D166" i="260"/>
  <c r="E135" i="532"/>
  <c r="C166" i="260"/>
  <c r="D146" i="532"/>
  <c r="D167" i="532" s="1"/>
  <c r="D140" i="532"/>
  <c r="E136" i="532"/>
  <c r="D166" i="259"/>
  <c r="C146" i="532"/>
  <c r="C167" i="532" s="1"/>
  <c r="D166" i="534"/>
  <c r="C166" i="534"/>
  <c r="C120" i="272"/>
  <c r="C129" i="272"/>
  <c r="C112" i="272"/>
  <c r="C4" i="280"/>
  <c r="C166" i="259"/>
  <c r="E137" i="532"/>
  <c r="D94" i="272"/>
  <c r="D5" i="274"/>
  <c r="D12" i="274"/>
  <c r="D19" i="274"/>
  <c r="D34" i="274"/>
  <c r="D41" i="274"/>
  <c r="D48" i="274"/>
  <c r="D55" i="274"/>
  <c r="D70" i="274"/>
  <c r="D77" i="274"/>
  <c r="D84" i="274"/>
  <c r="D91" i="274"/>
  <c r="D106" i="274"/>
  <c r="D113" i="274"/>
  <c r="D120" i="274"/>
  <c r="D127" i="274"/>
  <c r="D16" i="274"/>
  <c r="D23" i="274"/>
  <c r="D30" i="274"/>
  <c r="D37" i="274"/>
  <c r="D45" i="274"/>
  <c r="D52" i="274"/>
  <c r="D59" i="274"/>
  <c r="D66" i="274"/>
  <c r="D73" i="274"/>
  <c r="D88" i="274"/>
  <c r="D95" i="274"/>
  <c r="D102" i="274"/>
  <c r="D109" i="274"/>
  <c r="D124" i="274"/>
  <c r="D131" i="274"/>
  <c r="D166" i="261"/>
  <c r="E141" i="532"/>
  <c r="C132" i="272"/>
  <c r="D82" i="272"/>
  <c r="E167" i="277"/>
  <c r="E146" i="259"/>
  <c r="E166" i="282"/>
  <c r="E166" i="277"/>
  <c r="E140" i="259"/>
  <c r="E166" i="284"/>
  <c r="E140" i="261"/>
  <c r="E167" i="283"/>
  <c r="E166" i="257"/>
  <c r="E166" i="287"/>
  <c r="E166" i="256"/>
  <c r="E166" i="279"/>
  <c r="E166" i="283"/>
  <c r="E167" i="258"/>
  <c r="E167" i="285"/>
  <c r="E167" i="278"/>
  <c r="E166" i="258"/>
  <c r="E167" i="282"/>
  <c r="E167" i="257"/>
  <c r="E166" i="278"/>
  <c r="E166" i="255"/>
  <c r="E140" i="534"/>
  <c r="E146" i="260"/>
  <c r="E167" i="281"/>
  <c r="E166" i="280"/>
  <c r="E140" i="260"/>
  <c r="E166" i="281"/>
  <c r="E167" i="279"/>
  <c r="E167" i="256"/>
  <c r="E166" i="285"/>
  <c r="E167" i="287"/>
  <c r="E146" i="261"/>
  <c r="E167" i="284"/>
  <c r="E167" i="280"/>
  <c r="E167" i="255"/>
  <c r="E146" i="534"/>
  <c r="C9" i="274"/>
  <c r="C19" i="274"/>
  <c r="C12" i="274"/>
  <c r="C23" i="274"/>
  <c r="C5" i="274"/>
  <c r="C16" i="274"/>
  <c r="C27" i="274"/>
  <c r="C30" i="274"/>
  <c r="C34" i="274"/>
  <c r="C37" i="274"/>
  <c r="C41" i="274"/>
  <c r="C45" i="274"/>
  <c r="C48" i="274"/>
  <c r="C52" i="274"/>
  <c r="C55" i="274"/>
  <c r="C59" i="274"/>
  <c r="C63" i="274"/>
  <c r="C66" i="274"/>
  <c r="C70" i="274"/>
  <c r="C73" i="274"/>
  <c r="C77" i="274"/>
  <c r="C81" i="274"/>
  <c r="C84" i="274"/>
  <c r="C88" i="274"/>
  <c r="C91" i="274"/>
  <c r="C95" i="274"/>
  <c r="C99" i="274"/>
  <c r="C102" i="274"/>
  <c r="C106" i="274"/>
  <c r="C109" i="274"/>
  <c r="C113" i="274"/>
  <c r="C117" i="274"/>
  <c r="C120" i="274"/>
  <c r="C124" i="274"/>
  <c r="C127" i="274"/>
  <c r="C131" i="274"/>
  <c r="C3" i="274"/>
  <c r="C6" i="274"/>
  <c r="C10" i="274"/>
  <c r="C13" i="274"/>
  <c r="C17" i="274"/>
  <c r="C21" i="274"/>
  <c r="C24" i="274"/>
  <c r="C28" i="274"/>
  <c r="C31" i="274"/>
  <c r="C39" i="274"/>
  <c r="C53" i="274"/>
  <c r="C93" i="274"/>
  <c r="D3" i="274"/>
  <c r="D6" i="274"/>
  <c r="D10" i="274"/>
  <c r="D13" i="274"/>
  <c r="D17" i="274"/>
  <c r="D21" i="274"/>
  <c r="D24" i="274"/>
  <c r="D28" i="274"/>
  <c r="D31" i="274"/>
  <c r="D35" i="274"/>
  <c r="D39" i="274"/>
  <c r="D42" i="274"/>
  <c r="D46" i="274"/>
  <c r="D49" i="274"/>
  <c r="D53" i="274"/>
  <c r="D57" i="274"/>
  <c r="D60" i="274"/>
  <c r="D64" i="274"/>
  <c r="D67" i="274"/>
  <c r="D71" i="274"/>
  <c r="D75" i="274"/>
  <c r="D78" i="274"/>
  <c r="D82" i="274"/>
  <c r="D85" i="274"/>
  <c r="D89" i="274"/>
  <c r="D93" i="274"/>
  <c r="D96" i="274"/>
  <c r="D100" i="274"/>
  <c r="D103" i="274"/>
  <c r="D107" i="274"/>
  <c r="D111" i="274"/>
  <c r="D114" i="274"/>
  <c r="D118" i="274"/>
  <c r="D121" i="274"/>
  <c r="D125" i="274"/>
  <c r="D129" i="274"/>
  <c r="D132" i="274"/>
  <c r="D4" i="274"/>
  <c r="D7" i="274"/>
  <c r="D11" i="274"/>
  <c r="D15" i="274"/>
  <c r="D18" i="274"/>
  <c r="D22" i="274"/>
  <c r="D25" i="274"/>
  <c r="D29" i="274"/>
  <c r="D33" i="274"/>
  <c r="D36" i="274"/>
  <c r="D40" i="274"/>
  <c r="D43" i="274"/>
  <c r="D47" i="274"/>
  <c r="D51" i="274"/>
  <c r="D54" i="274"/>
  <c r="D58" i="274"/>
  <c r="D61" i="274"/>
  <c r="D65" i="274"/>
  <c r="D69" i="274"/>
  <c r="D72" i="274"/>
  <c r="D76" i="274"/>
  <c r="D79" i="274"/>
  <c r="D83" i="274"/>
  <c r="D87" i="274"/>
  <c r="D90" i="274"/>
  <c r="D94" i="274"/>
  <c r="D97" i="274"/>
  <c r="D101" i="274"/>
  <c r="D105" i="274"/>
  <c r="D108" i="274"/>
  <c r="D112" i="274"/>
  <c r="D115" i="274"/>
  <c r="D119" i="274"/>
  <c r="D123" i="274"/>
  <c r="D126" i="274"/>
  <c r="D130" i="274"/>
  <c r="D133" i="274"/>
  <c r="C4" i="274"/>
  <c r="C7" i="274"/>
  <c r="C11" i="274"/>
  <c r="C15" i="274"/>
  <c r="C18" i="274"/>
  <c r="C22" i="274"/>
  <c r="C25" i="274"/>
  <c r="C29" i="274"/>
  <c r="C43" i="274"/>
  <c r="C51" i="274"/>
  <c r="C87" i="274"/>
  <c r="D9" i="274"/>
  <c r="D27" i="274"/>
  <c r="C33" i="274"/>
  <c r="C35" i="274"/>
  <c r="C36" i="274"/>
  <c r="C40" i="274"/>
  <c r="C42" i="274"/>
  <c r="C46" i="274"/>
  <c r="C47" i="274"/>
  <c r="C49" i="274"/>
  <c r="C54" i="274"/>
  <c r="C57" i="274"/>
  <c r="C58" i="274"/>
  <c r="C60" i="274"/>
  <c r="C61" i="274"/>
  <c r="D63" i="274"/>
  <c r="C64" i="274"/>
  <c r="C65" i="274"/>
  <c r="C67" i="274"/>
  <c r="C69" i="274"/>
  <c r="C71" i="274"/>
  <c r="C72" i="274"/>
  <c r="C75" i="274"/>
  <c r="C76" i="274"/>
  <c r="C78" i="274"/>
  <c r="C79" i="274"/>
  <c r="D81" i="274"/>
  <c r="C82" i="274"/>
  <c r="C83" i="274"/>
  <c r="C85" i="274"/>
  <c r="C89" i="274"/>
  <c r="C90" i="274"/>
  <c r="C94" i="274"/>
  <c r="C96" i="274"/>
  <c r="C97" i="274"/>
  <c r="D99" i="274"/>
  <c r="C100" i="274"/>
  <c r="C101" i="274"/>
  <c r="C103" i="274"/>
  <c r="C105" i="274"/>
  <c r="C107" i="274"/>
  <c r="C108" i="274"/>
  <c r="C111" i="274"/>
  <c r="C112" i="274"/>
  <c r="C114" i="274"/>
  <c r="C115" i="274"/>
  <c r="D117" i="274"/>
  <c r="C118" i="274"/>
  <c r="C119" i="274"/>
  <c r="C121" i="274"/>
  <c r="C123" i="274"/>
  <c r="C125" i="274"/>
  <c r="C126" i="274"/>
  <c r="C129" i="274"/>
  <c r="C130" i="274"/>
  <c r="C132" i="274"/>
  <c r="C133" i="274"/>
  <c r="C3" i="285"/>
  <c r="C4" i="285"/>
  <c r="C3" i="286"/>
  <c r="C3" i="287"/>
  <c r="D88" i="272"/>
  <c r="D124" i="272"/>
  <c r="D89" i="272"/>
  <c r="D129" i="272"/>
  <c r="D62" i="272"/>
  <c r="D93" i="272"/>
  <c r="D106" i="272"/>
  <c r="D120" i="272"/>
  <c r="E6" i="274"/>
  <c r="E12" i="274"/>
  <c r="E24" i="274"/>
  <c r="E30" i="274"/>
  <c r="E43" i="274"/>
  <c r="D99" i="272"/>
  <c r="D118" i="272"/>
  <c r="D132" i="272"/>
  <c r="D115" i="272"/>
  <c r="D133" i="272"/>
  <c r="C131" i="272"/>
  <c r="D74" i="272"/>
  <c r="C103" i="272"/>
  <c r="C125" i="272"/>
  <c r="D127" i="272"/>
  <c r="D131" i="272"/>
  <c r="D97" i="272"/>
  <c r="D130" i="272"/>
  <c r="D111" i="272"/>
  <c r="D84" i="272"/>
  <c r="D91" i="272"/>
  <c r="D113" i="272"/>
  <c r="D78" i="272"/>
  <c r="D114" i="272"/>
  <c r="D108" i="272"/>
  <c r="C127" i="272"/>
  <c r="D66" i="272"/>
  <c r="D60" i="272"/>
  <c r="C102" i="272"/>
  <c r="C88" i="272"/>
  <c r="D70" i="272"/>
  <c r="D73" i="272"/>
  <c r="D95" i="272"/>
  <c r="D102" i="272"/>
  <c r="D109" i="272"/>
  <c r="D117" i="272"/>
  <c r="D85" i="272"/>
  <c r="D125" i="272"/>
  <c r="D105" i="272"/>
  <c r="D123" i="272"/>
  <c r="D81" i="272"/>
  <c r="C59" i="272"/>
  <c r="C77" i="272"/>
  <c r="C133" i="272"/>
  <c r="C130" i="272"/>
  <c r="C126" i="272"/>
  <c r="C119" i="272"/>
  <c r="C108" i="272"/>
  <c r="C89" i="272"/>
  <c r="E102" i="272"/>
  <c r="D23" i="272"/>
  <c r="D96" i="272"/>
  <c r="D100" i="272"/>
  <c r="D103" i="272"/>
  <c r="D107" i="272"/>
  <c r="D121" i="272"/>
  <c r="D47" i="272"/>
  <c r="D76" i="272"/>
  <c r="D87" i="272"/>
  <c r="D101" i="272"/>
  <c r="D119" i="272"/>
  <c r="C99" i="272"/>
  <c r="C117" i="272"/>
  <c r="C123" i="272"/>
  <c r="C106" i="272"/>
  <c r="C109" i="272"/>
  <c r="C124" i="272"/>
  <c r="D72" i="272"/>
  <c r="D83" i="272"/>
  <c r="D90" i="272"/>
  <c r="D112" i="272"/>
  <c r="C81" i="272"/>
  <c r="C85" i="272"/>
  <c r="C91" i="272"/>
  <c r="C115" i="272"/>
  <c r="C113" i="272"/>
  <c r="D77" i="272"/>
  <c r="C96" i="272"/>
  <c r="C111" i="272"/>
  <c r="C114" i="272"/>
  <c r="C100" i="272"/>
  <c r="C118" i="272"/>
  <c r="C121" i="272"/>
  <c r="C107" i="272"/>
  <c r="C78" i="272"/>
  <c r="C84" i="272"/>
  <c r="C93" i="272"/>
  <c r="C65" i="272"/>
  <c r="C95" i="272"/>
  <c r="D52" i="272"/>
  <c r="D59" i="272"/>
  <c r="D67" i="272"/>
  <c r="D65" i="272"/>
  <c r="D79" i="272"/>
  <c r="E42" i="272"/>
  <c r="C72" i="272"/>
  <c r="C75" i="272"/>
  <c r="C82" i="272"/>
  <c r="D42" i="272"/>
  <c r="C47" i="272"/>
  <c r="D16" i="272"/>
  <c r="D34" i="272"/>
  <c r="D55" i="272"/>
  <c r="D63" i="272"/>
  <c r="D10" i="272"/>
  <c r="D35" i="272"/>
  <c r="D49" i="272"/>
  <c r="D53" i="272"/>
  <c r="D61" i="272"/>
  <c r="C76" i="272"/>
  <c r="C90" i="272"/>
  <c r="C94" i="272"/>
  <c r="C97" i="272"/>
  <c r="C83" i="272"/>
  <c r="C105" i="272"/>
  <c r="C79" i="272"/>
  <c r="C41" i="272"/>
  <c r="C101" i="272"/>
  <c r="C87" i="272"/>
  <c r="C71" i="272"/>
  <c r="D48" i="272"/>
  <c r="E63" i="272"/>
  <c r="D5" i="272"/>
  <c r="D37" i="272"/>
  <c r="D41" i="272"/>
  <c r="D46" i="272"/>
  <c r="D64" i="272"/>
  <c r="D71" i="272"/>
  <c r="D75" i="272"/>
  <c r="D22" i="272"/>
  <c r="D43" i="272"/>
  <c r="C64" i="272"/>
  <c r="C52" i="272"/>
  <c r="D17" i="272"/>
  <c r="D28" i="272"/>
  <c r="D11" i="272"/>
  <c r="D25" i="272"/>
  <c r="D29" i="272"/>
  <c r="D40" i="272"/>
  <c r="D51" i="272"/>
  <c r="D58" i="272"/>
  <c r="D54" i="272"/>
  <c r="C34" i="272"/>
  <c r="C42" i="272"/>
  <c r="C48" i="272"/>
  <c r="C60" i="272"/>
  <c r="C66" i="272"/>
  <c r="C69" i="272"/>
  <c r="C58" i="272"/>
  <c r="C70" i="272"/>
  <c r="C73" i="272"/>
  <c r="D69" i="272"/>
  <c r="D57" i="272"/>
  <c r="C40" i="272"/>
  <c r="C53" i="272"/>
  <c r="C36" i="272"/>
  <c r="D36" i="272"/>
  <c r="E126" i="272"/>
  <c r="D19" i="272"/>
  <c r="C54" i="272"/>
  <c r="D92" i="272"/>
  <c r="D4" i="272"/>
  <c r="D18" i="272"/>
  <c r="D30" i="272"/>
  <c r="D104" i="272"/>
  <c r="D13" i="272"/>
  <c r="D31" i="272"/>
  <c r="C46" i="272"/>
  <c r="D122" i="272"/>
  <c r="E30" i="272"/>
  <c r="C35" i="272"/>
  <c r="C29" i="272"/>
  <c r="D6" i="272"/>
  <c r="D24" i="272"/>
  <c r="C28" i="272"/>
  <c r="D7" i="272"/>
  <c r="D12" i="272"/>
  <c r="D32" i="272"/>
  <c r="D26" i="272"/>
  <c r="C6" i="272"/>
  <c r="C24" i="272"/>
  <c r="C9" i="272"/>
  <c r="C30" i="272"/>
  <c r="C3" i="272"/>
  <c r="C21" i="272"/>
  <c r="C10" i="272"/>
  <c r="E10" i="272"/>
  <c r="C22" i="272"/>
  <c r="E22" i="272"/>
  <c r="C15" i="272"/>
  <c r="C7" i="272"/>
  <c r="C19" i="272"/>
  <c r="D45" i="272"/>
  <c r="D39" i="272"/>
  <c r="D33" i="272"/>
  <c r="D27" i="272"/>
  <c r="C18" i="272"/>
  <c r="C4" i="272"/>
  <c r="C16" i="272"/>
  <c r="E16" i="272"/>
  <c r="C67" i="272"/>
  <c r="C63" i="272"/>
  <c r="C61" i="272"/>
  <c r="C57" i="272"/>
  <c r="C55" i="272"/>
  <c r="C51" i="272"/>
  <c r="C49" i="272"/>
  <c r="C45" i="272"/>
  <c r="C43" i="272"/>
  <c r="C39" i="272"/>
  <c r="C37" i="272"/>
  <c r="C33" i="272"/>
  <c r="C31" i="272"/>
  <c r="C27" i="272"/>
  <c r="C5" i="272"/>
  <c r="C11" i="272"/>
  <c r="C17" i="272"/>
  <c r="C23" i="272"/>
  <c r="C12" i="272"/>
  <c r="E33" i="272"/>
  <c r="C13" i="272"/>
  <c r="C25" i="272"/>
  <c r="D21" i="272"/>
  <c r="D15" i="272"/>
  <c r="D9" i="272"/>
  <c r="D3" i="272"/>
  <c r="D127" i="262"/>
  <c r="C127" i="262"/>
  <c r="D126" i="262"/>
  <c r="C126" i="262"/>
  <c r="D125" i="262"/>
  <c r="C125" i="262"/>
  <c r="D124" i="262"/>
  <c r="C124" i="262"/>
  <c r="D123" i="262"/>
  <c r="C123" i="262"/>
  <c r="E146" i="532" l="1"/>
  <c r="E167" i="532" s="1"/>
  <c r="D166" i="532"/>
  <c r="E140" i="532"/>
  <c r="C166" i="532"/>
  <c r="C74" i="272"/>
  <c r="E84" i="272"/>
  <c r="E28" i="274"/>
  <c r="E9" i="274"/>
  <c r="E12" i="272"/>
  <c r="E22" i="274"/>
  <c r="E108" i="272"/>
  <c r="E36" i="272"/>
  <c r="E55" i="274"/>
  <c r="C68" i="272"/>
  <c r="E106" i="272"/>
  <c r="E66" i="272"/>
  <c r="E51" i="274"/>
  <c r="E101" i="272"/>
  <c r="E17" i="272"/>
  <c r="E53" i="272"/>
  <c r="E7" i="274"/>
  <c r="E167" i="534"/>
  <c r="E167" i="261"/>
  <c r="E166" i="260"/>
  <c r="E167" i="260"/>
  <c r="E166" i="534"/>
  <c r="E166" i="261"/>
  <c r="E166" i="259"/>
  <c r="E167" i="259"/>
  <c r="E54" i="272"/>
  <c r="E40" i="272"/>
  <c r="D116" i="272"/>
  <c r="E52" i="272"/>
  <c r="E39" i="272"/>
  <c r="E94" i="272"/>
  <c r="E5" i="274"/>
  <c r="E132" i="272"/>
  <c r="D50" i="272"/>
  <c r="E28" i="272"/>
  <c r="E114" i="272"/>
  <c r="D44" i="272"/>
  <c r="D38" i="272"/>
  <c r="D14" i="272"/>
  <c r="E130" i="272"/>
  <c r="E27" i="272"/>
  <c r="E90" i="272"/>
  <c r="D128" i="272"/>
  <c r="E72" i="272"/>
  <c r="D8" i="272"/>
  <c r="D20" i="272"/>
  <c r="E64" i="272"/>
  <c r="D98" i="272"/>
  <c r="D86" i="272"/>
  <c r="D157" i="272" s="1"/>
  <c r="E113" i="272"/>
  <c r="E65" i="272"/>
  <c r="E58" i="272"/>
  <c r="E16" i="274"/>
  <c r="C62" i="272"/>
  <c r="E4" i="272"/>
  <c r="E133" i="272"/>
  <c r="E120" i="272"/>
  <c r="E78" i="272"/>
  <c r="E13" i="274"/>
  <c r="E18" i="274"/>
  <c r="E25" i="272"/>
  <c r="E131" i="272"/>
  <c r="E83" i="272"/>
  <c r="E35" i="272"/>
  <c r="E37" i="272"/>
  <c r="D56" i="272"/>
  <c r="E127" i="272"/>
  <c r="E41" i="274"/>
  <c r="E10" i="274"/>
  <c r="C104" i="272"/>
  <c r="C32" i="272"/>
  <c r="E18" i="272"/>
  <c r="E24" i="272"/>
  <c r="E48" i="272"/>
  <c r="E96" i="272"/>
  <c r="E31" i="274"/>
  <c r="E53" i="274"/>
  <c r="E23" i="274"/>
  <c r="E29" i="272"/>
  <c r="E7" i="272"/>
  <c r="E97" i="272"/>
  <c r="E4" i="274"/>
  <c r="E11" i="272"/>
  <c r="E6" i="272"/>
  <c r="E112" i="272"/>
  <c r="E25" i="274"/>
  <c r="E11" i="274"/>
  <c r="E119" i="272"/>
  <c r="E47" i="272"/>
  <c r="D68" i="272"/>
  <c r="E51" i="272"/>
  <c r="E118" i="272"/>
  <c r="E70" i="272"/>
  <c r="C56" i="272"/>
  <c r="E124" i="272"/>
  <c r="E88" i="272"/>
  <c r="E45" i="272"/>
  <c r="E21" i="274"/>
  <c r="E3" i="274"/>
  <c r="E19" i="274"/>
  <c r="E27" i="274"/>
  <c r="E39" i="274"/>
  <c r="E13" i="272"/>
  <c r="E91" i="272"/>
  <c r="E15" i="274"/>
  <c r="C50" i="272"/>
  <c r="E55" i="272"/>
  <c r="E124" i="274"/>
  <c r="E102" i="274"/>
  <c r="E73" i="274"/>
  <c r="E48" i="274"/>
  <c r="E17" i="274"/>
  <c r="E120" i="274"/>
  <c r="E95" i="274"/>
  <c r="E45" i="274"/>
  <c r="E19" i="272"/>
  <c r="E43" i="272"/>
  <c r="E117" i="274"/>
  <c r="E91" i="274"/>
  <c r="E66" i="274"/>
  <c r="E37" i="274"/>
  <c r="E88" i="274"/>
  <c r="E34" i="274"/>
  <c r="E109" i="274"/>
  <c r="E84" i="274"/>
  <c r="E29" i="274"/>
  <c r="E127" i="274"/>
  <c r="E106" i="274"/>
  <c r="E77" i="274"/>
  <c r="E52" i="274"/>
  <c r="E133" i="274"/>
  <c r="E129" i="274"/>
  <c r="E123" i="274"/>
  <c r="E118" i="274"/>
  <c r="E114" i="274"/>
  <c r="E108" i="274"/>
  <c r="E103" i="274"/>
  <c r="E94" i="274"/>
  <c r="E85" i="274"/>
  <c r="E76" i="274"/>
  <c r="E71" i="274"/>
  <c r="E65" i="274"/>
  <c r="E61" i="274"/>
  <c r="E57" i="274"/>
  <c r="E47" i="274"/>
  <c r="E40" i="274"/>
  <c r="E33" i="274"/>
  <c r="E132" i="274"/>
  <c r="E126" i="274"/>
  <c r="E121" i="274"/>
  <c r="E112" i="274"/>
  <c r="E107" i="274"/>
  <c r="E101" i="274"/>
  <c r="E97" i="274"/>
  <c r="E90" i="274"/>
  <c r="E83" i="274"/>
  <c r="E79" i="274"/>
  <c r="E75" i="274"/>
  <c r="E69" i="274"/>
  <c r="E64" i="274"/>
  <c r="E60" i="274"/>
  <c r="E54" i="274"/>
  <c r="E46" i="274"/>
  <c r="E36" i="274"/>
  <c r="E130" i="274"/>
  <c r="E125" i="274"/>
  <c r="E119" i="274"/>
  <c r="E115" i="274"/>
  <c r="E111" i="274"/>
  <c r="E105" i="274"/>
  <c r="E100" i="274"/>
  <c r="E96" i="274"/>
  <c r="E89" i="274"/>
  <c r="E82" i="274"/>
  <c r="E78" i="274"/>
  <c r="E72" i="274"/>
  <c r="E67" i="274"/>
  <c r="E58" i="274"/>
  <c r="E49" i="274"/>
  <c r="E42" i="274"/>
  <c r="E35" i="274"/>
  <c r="E87" i="274"/>
  <c r="E63" i="274"/>
  <c r="E93" i="274"/>
  <c r="E99" i="274"/>
  <c r="E81" i="274"/>
  <c r="E131" i="274"/>
  <c r="E113" i="274"/>
  <c r="E70" i="274"/>
  <c r="E59" i="274"/>
  <c r="D110" i="272"/>
  <c r="E5" i="272"/>
  <c r="E95" i="272"/>
  <c r="E77" i="272"/>
  <c r="E59" i="272"/>
  <c r="E23" i="272"/>
  <c r="E109" i="272"/>
  <c r="E123" i="272"/>
  <c r="E76" i="272"/>
  <c r="E73" i="272"/>
  <c r="E41" i="272"/>
  <c r="C92" i="272"/>
  <c r="E121" i="272"/>
  <c r="E81" i="272"/>
  <c r="E93" i="272"/>
  <c r="E75" i="272"/>
  <c r="E57" i="272"/>
  <c r="E105" i="272"/>
  <c r="E60" i="272"/>
  <c r="E67" i="272"/>
  <c r="E85" i="272"/>
  <c r="E115" i="272"/>
  <c r="E61" i="272"/>
  <c r="D80" i="272"/>
  <c r="E100" i="272"/>
  <c r="E82" i="272"/>
  <c r="E69" i="272"/>
  <c r="C38" i="272"/>
  <c r="E117" i="272"/>
  <c r="E125" i="272"/>
  <c r="E107" i="272"/>
  <c r="E89" i="272"/>
  <c r="E71" i="272"/>
  <c r="C20" i="272"/>
  <c r="E111" i="272"/>
  <c r="E79" i="272"/>
  <c r="E99" i="272"/>
  <c r="E87" i="272"/>
  <c r="E49" i="272"/>
  <c r="E103" i="272"/>
  <c r="E31" i="272"/>
  <c r="E129" i="272"/>
  <c r="C80" i="272"/>
  <c r="C44" i="272"/>
  <c r="C14" i="272"/>
  <c r="E46" i="272"/>
  <c r="E34" i="272"/>
  <c r="E3" i="272"/>
  <c r="C128" i="272"/>
  <c r="C110" i="272"/>
  <c r="D134" i="272"/>
  <c r="D165" i="272" s="1"/>
  <c r="C8" i="272"/>
  <c r="C122" i="272"/>
  <c r="C86" i="272"/>
  <c r="E20" i="272"/>
  <c r="E15" i="272"/>
  <c r="E21" i="272"/>
  <c r="C134" i="272"/>
  <c r="C165" i="272" s="1"/>
  <c r="C116" i="272"/>
  <c r="C98" i="272"/>
  <c r="C26" i="272"/>
  <c r="E9" i="272"/>
  <c r="C3" i="262"/>
  <c r="E166" i="532" l="1"/>
  <c r="D150" i="272"/>
  <c r="D155" i="272"/>
  <c r="D151" i="272"/>
  <c r="C162" i="272"/>
  <c r="C163" i="272"/>
  <c r="C161" i="272"/>
  <c r="C164" i="272"/>
  <c r="E32" i="272"/>
  <c r="D161" i="272"/>
  <c r="E92" i="272"/>
  <c r="C158" i="272"/>
  <c r="C152" i="272"/>
  <c r="D152" i="272"/>
  <c r="D164" i="272"/>
  <c r="D163" i="272"/>
  <c r="D162" i="272"/>
  <c r="C147" i="281"/>
  <c r="C147" i="287"/>
  <c r="D158" i="272"/>
  <c r="C147" i="264"/>
  <c r="C147" i="282"/>
  <c r="E123" i="262"/>
  <c r="E124" i="262"/>
  <c r="E127" i="262"/>
  <c r="E126" i="262"/>
  <c r="E125" i="262"/>
  <c r="E14" i="272"/>
  <c r="E50" i="272"/>
  <c r="E104" i="272"/>
  <c r="E80" i="272"/>
  <c r="E38" i="272"/>
  <c r="E56" i="272"/>
  <c r="E68" i="272"/>
  <c r="D147" i="272"/>
  <c r="C147" i="272"/>
  <c r="E74" i="272"/>
  <c r="D156" i="272"/>
  <c r="E116" i="272"/>
  <c r="E62" i="272"/>
  <c r="E44" i="272"/>
  <c r="C151" i="272"/>
  <c r="C156" i="272"/>
  <c r="E122" i="272"/>
  <c r="E110" i="272"/>
  <c r="E98" i="272"/>
  <c r="E134" i="272"/>
  <c r="E165" i="272" s="1"/>
  <c r="E26" i="272"/>
  <c r="C155" i="272"/>
  <c r="C150" i="272"/>
  <c r="C157" i="272"/>
  <c r="E86" i="272"/>
  <c r="E128" i="272"/>
  <c r="E8" i="272"/>
  <c r="D153" i="272" l="1"/>
  <c r="E152" i="272"/>
  <c r="E163" i="272"/>
  <c r="E162" i="272"/>
  <c r="E158" i="272"/>
  <c r="E164" i="272"/>
  <c r="E161" i="272"/>
  <c r="E147" i="272"/>
  <c r="D159" i="272"/>
  <c r="C159" i="272"/>
  <c r="E150" i="272"/>
  <c r="E155" i="272"/>
  <c r="E157" i="272"/>
  <c r="E151" i="272"/>
  <c r="E156" i="272"/>
  <c r="C153" i="272"/>
  <c r="F146" i="272" l="1"/>
  <c r="F140" i="272"/>
  <c r="E153" i="272"/>
  <c r="E159" i="272"/>
  <c r="F166" i="272" l="1"/>
  <c r="F167" i="272"/>
  <c r="D3" i="287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D3" i="285"/>
  <c r="E3" i="285"/>
  <c r="D4" i="285"/>
  <c r="E4" i="285"/>
  <c r="C5" i="285"/>
  <c r="D5" i="285"/>
  <c r="E5" i="285"/>
  <c r="C6" i="285"/>
  <c r="D6" i="285"/>
  <c r="E6" i="285"/>
  <c r="C7" i="285"/>
  <c r="D7" i="285"/>
  <c r="E7" i="285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" i="280"/>
  <c r="D3" i="280"/>
  <c r="E3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3" i="255" l="1"/>
  <c r="C3" i="260"/>
  <c r="C5" i="260"/>
  <c r="C7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A1" i="286"/>
  <c r="A1" i="285"/>
  <c r="A1" i="284"/>
  <c r="A1" i="261"/>
  <c r="A1" i="283"/>
  <c r="A1" i="282"/>
  <c r="A1" i="281"/>
  <c r="A1" i="260"/>
  <c r="A1" i="280"/>
  <c r="A1" i="279"/>
  <c r="A1" i="278"/>
  <c r="A1" i="277"/>
  <c r="A1" i="259"/>
  <c r="A1" i="276"/>
  <c r="A1" i="275"/>
  <c r="A1" i="258"/>
  <c r="A1" i="274"/>
  <c r="A1" i="273"/>
  <c r="C9" i="273"/>
  <c r="D9" i="273"/>
  <c r="D9" i="257" s="1"/>
  <c r="E9" i="273"/>
  <c r="E9" i="257" s="1"/>
  <c r="C10" i="273"/>
  <c r="C10" i="257" s="1"/>
  <c r="D10" i="273"/>
  <c r="D10" i="257" s="1"/>
  <c r="E10" i="273"/>
  <c r="E10" i="257" s="1"/>
  <c r="C11" i="273"/>
  <c r="D11" i="273"/>
  <c r="E11" i="273"/>
  <c r="E11" i="257" s="1"/>
  <c r="C12" i="273"/>
  <c r="D12" i="273"/>
  <c r="D12" i="257" s="1"/>
  <c r="E12" i="273"/>
  <c r="E12" i="257" s="1"/>
  <c r="C13" i="273"/>
  <c r="D13" i="273"/>
  <c r="D13" i="257" s="1"/>
  <c r="E13" i="273"/>
  <c r="E13" i="257" s="1"/>
  <c r="C15" i="273"/>
  <c r="C15" i="257" s="1"/>
  <c r="D15" i="273"/>
  <c r="D15" i="257" s="1"/>
  <c r="E15" i="273"/>
  <c r="C16" i="273"/>
  <c r="C16" i="257" s="1"/>
  <c r="D16" i="273"/>
  <c r="D16" i="257" s="1"/>
  <c r="E16" i="273"/>
  <c r="E16" i="257" s="1"/>
  <c r="C17" i="273"/>
  <c r="C17" i="257" s="1"/>
  <c r="D17" i="273"/>
  <c r="D17" i="257" s="1"/>
  <c r="E17" i="273"/>
  <c r="C18" i="273"/>
  <c r="C18" i="257" s="1"/>
  <c r="D18" i="273"/>
  <c r="E18" i="273"/>
  <c r="E18" i="257" s="1"/>
  <c r="C19" i="273"/>
  <c r="C19" i="257" s="1"/>
  <c r="D19" i="273"/>
  <c r="D19" i="257" s="1"/>
  <c r="E19" i="273"/>
  <c r="C21" i="273"/>
  <c r="C21" i="257" s="1"/>
  <c r="D21" i="273"/>
  <c r="E21" i="273"/>
  <c r="C22" i="273"/>
  <c r="D22" i="273"/>
  <c r="E22" i="273"/>
  <c r="C23" i="273"/>
  <c r="C23" i="257" s="1"/>
  <c r="D23" i="273"/>
  <c r="D23" i="257" s="1"/>
  <c r="E23" i="273"/>
  <c r="E23" i="257" s="1"/>
  <c r="C24" i="273"/>
  <c r="C24" i="257" s="1"/>
  <c r="D24" i="273"/>
  <c r="D24" i="257" s="1"/>
  <c r="E24" i="273"/>
  <c r="C25" i="273"/>
  <c r="C25" i="257" s="1"/>
  <c r="D25" i="273"/>
  <c r="D25" i="257" s="1"/>
  <c r="E25" i="273"/>
  <c r="C27" i="273"/>
  <c r="D27" i="273"/>
  <c r="E27" i="273"/>
  <c r="C28" i="273"/>
  <c r="C28" i="257" s="1"/>
  <c r="D28" i="273"/>
  <c r="E28" i="273"/>
  <c r="E28" i="257" s="1"/>
  <c r="C29" i="273"/>
  <c r="D29" i="273"/>
  <c r="E29" i="273"/>
  <c r="C30" i="273"/>
  <c r="C30" i="257" s="1"/>
  <c r="D30" i="273"/>
  <c r="E30" i="273"/>
  <c r="C31" i="273"/>
  <c r="D31" i="273"/>
  <c r="E31" i="273"/>
  <c r="C33" i="273"/>
  <c r="D33" i="273"/>
  <c r="E33" i="273"/>
  <c r="E33" i="257" s="1"/>
  <c r="C34" i="273"/>
  <c r="D34" i="273"/>
  <c r="D34" i="257" s="1"/>
  <c r="E34" i="273"/>
  <c r="C35" i="273"/>
  <c r="C35" i="257" s="1"/>
  <c r="D35" i="273"/>
  <c r="E35" i="273"/>
  <c r="E35" i="257" s="1"/>
  <c r="C36" i="273"/>
  <c r="D36" i="273"/>
  <c r="D36" i="257" s="1"/>
  <c r="E36" i="273"/>
  <c r="C37" i="273"/>
  <c r="C37" i="257" s="1"/>
  <c r="D37" i="273"/>
  <c r="D37" i="257" s="1"/>
  <c r="E37" i="273"/>
  <c r="E37" i="257" s="1"/>
  <c r="C39" i="273"/>
  <c r="D39" i="273"/>
  <c r="D39" i="257" s="1"/>
  <c r="E39" i="273"/>
  <c r="C40" i="273"/>
  <c r="D40" i="273"/>
  <c r="D40" i="257" s="1"/>
  <c r="E40" i="273"/>
  <c r="E40" i="257" s="1"/>
  <c r="C41" i="273"/>
  <c r="D41" i="273"/>
  <c r="D41" i="257" s="1"/>
  <c r="E41" i="273"/>
  <c r="C42" i="273"/>
  <c r="D42" i="273"/>
  <c r="D42" i="257" s="1"/>
  <c r="E42" i="273"/>
  <c r="E42" i="257" s="1"/>
  <c r="C43" i="273"/>
  <c r="D43" i="273"/>
  <c r="D43" i="257" s="1"/>
  <c r="E43" i="273"/>
  <c r="C45" i="273"/>
  <c r="D45" i="273"/>
  <c r="D45" i="257" s="1"/>
  <c r="E45" i="273"/>
  <c r="E45" i="257" s="1"/>
  <c r="C46" i="273"/>
  <c r="D46" i="273"/>
  <c r="D46" i="257" s="1"/>
  <c r="E46" i="273"/>
  <c r="C47" i="273"/>
  <c r="D47" i="273"/>
  <c r="D47" i="257" s="1"/>
  <c r="E47" i="273"/>
  <c r="E47" i="257" s="1"/>
  <c r="C48" i="273"/>
  <c r="D48" i="273"/>
  <c r="D48" i="257" s="1"/>
  <c r="E48" i="273"/>
  <c r="E48" i="257" s="1"/>
  <c r="C49" i="273"/>
  <c r="D49" i="273"/>
  <c r="D49" i="257" s="1"/>
  <c r="E49" i="273"/>
  <c r="C51" i="273"/>
  <c r="D51" i="273"/>
  <c r="E51" i="273"/>
  <c r="C52" i="273"/>
  <c r="D52" i="273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D57" i="257" s="1"/>
  <c r="E57" i="273"/>
  <c r="E57" i="257" s="1"/>
  <c r="C58" i="273"/>
  <c r="D58" i="273"/>
  <c r="D58" i="257" s="1"/>
  <c r="E58" i="273"/>
  <c r="C59" i="273"/>
  <c r="D59" i="273"/>
  <c r="E59" i="273"/>
  <c r="E59" i="257" s="1"/>
  <c r="C60" i="273"/>
  <c r="D60" i="273"/>
  <c r="D60" i="257" s="1"/>
  <c r="E60" i="273"/>
  <c r="C61" i="273"/>
  <c r="D61" i="273"/>
  <c r="D61" i="257" s="1"/>
  <c r="E61" i="273"/>
  <c r="E61" i="257" s="1"/>
  <c r="C63" i="273"/>
  <c r="D63" i="273"/>
  <c r="D63" i="257" s="1"/>
  <c r="E63" i="273"/>
  <c r="C64" i="273"/>
  <c r="D64" i="273"/>
  <c r="D64" i="257" s="1"/>
  <c r="E64" i="273"/>
  <c r="E64" i="257" s="1"/>
  <c r="C65" i="273"/>
  <c r="D65" i="273"/>
  <c r="D65" i="257" s="1"/>
  <c r="E65" i="273"/>
  <c r="C66" i="273"/>
  <c r="C66" i="257" s="1"/>
  <c r="D66" i="273"/>
  <c r="D66" i="257" s="1"/>
  <c r="E66" i="273"/>
  <c r="E66" i="257" s="1"/>
  <c r="C67" i="273"/>
  <c r="D67" i="273"/>
  <c r="D67" i="257" s="1"/>
  <c r="E67" i="273"/>
  <c r="C69" i="273"/>
  <c r="C69" i="257" s="1"/>
  <c r="D69" i="273"/>
  <c r="E69" i="273"/>
  <c r="E69" i="257" s="1"/>
  <c r="C70" i="273"/>
  <c r="D70" i="273"/>
  <c r="E70" i="273"/>
  <c r="C71" i="273"/>
  <c r="C71" i="257" s="1"/>
  <c r="D71" i="273"/>
  <c r="D71" i="257" s="1"/>
  <c r="E71" i="273"/>
  <c r="C72" i="273"/>
  <c r="C72" i="257" s="1"/>
  <c r="D72" i="273"/>
  <c r="E72" i="273"/>
  <c r="C73" i="273"/>
  <c r="C73" i="257" s="1"/>
  <c r="D73" i="273"/>
  <c r="E73" i="273"/>
  <c r="C75" i="273"/>
  <c r="D75" i="273"/>
  <c r="D75" i="257" s="1"/>
  <c r="E75" i="273"/>
  <c r="C76" i="273"/>
  <c r="C76" i="257" s="1"/>
  <c r="D76" i="273"/>
  <c r="E76" i="273"/>
  <c r="C77" i="273"/>
  <c r="D77" i="273"/>
  <c r="D77" i="257" s="1"/>
  <c r="E77" i="273"/>
  <c r="C78" i="273"/>
  <c r="D78" i="273"/>
  <c r="E78" i="273"/>
  <c r="C79" i="273"/>
  <c r="D79" i="273"/>
  <c r="D79" i="257" s="1"/>
  <c r="E79" i="273"/>
  <c r="C81" i="273"/>
  <c r="D81" i="273"/>
  <c r="D81" i="257" s="1"/>
  <c r="E81" i="273"/>
  <c r="C82" i="273"/>
  <c r="D82" i="273"/>
  <c r="E82" i="273"/>
  <c r="C83" i="273"/>
  <c r="D83" i="273"/>
  <c r="E83" i="273"/>
  <c r="C84" i="273"/>
  <c r="D84" i="273"/>
  <c r="E84" i="273"/>
  <c r="C85" i="273"/>
  <c r="D85" i="273"/>
  <c r="D85" i="257" s="1"/>
  <c r="E85" i="273"/>
  <c r="C87" i="273"/>
  <c r="D87" i="273"/>
  <c r="D87" i="257" s="1"/>
  <c r="E87" i="273"/>
  <c r="C88" i="273"/>
  <c r="C88" i="257" s="1"/>
  <c r="D88" i="273"/>
  <c r="D88" i="257" s="1"/>
  <c r="E88" i="273"/>
  <c r="E88" i="257" s="1"/>
  <c r="C89" i="273"/>
  <c r="D89" i="273"/>
  <c r="D89" i="257" s="1"/>
  <c r="E89" i="273"/>
  <c r="C90" i="273"/>
  <c r="C90" i="257" s="1"/>
  <c r="D90" i="273"/>
  <c r="D90" i="257" s="1"/>
  <c r="E90" i="273"/>
  <c r="E90" i="257" s="1"/>
  <c r="C91" i="273"/>
  <c r="D91" i="273"/>
  <c r="D91" i="257" s="1"/>
  <c r="E91" i="273"/>
  <c r="C93" i="273"/>
  <c r="D93" i="273"/>
  <c r="D93" i="257" s="1"/>
  <c r="E93" i="273"/>
  <c r="E93" i="257" s="1"/>
  <c r="C94" i="273"/>
  <c r="D94" i="273"/>
  <c r="D94" i="257" s="1"/>
  <c r="E94" i="273"/>
  <c r="C95" i="273"/>
  <c r="C95" i="257" s="1"/>
  <c r="D95" i="273"/>
  <c r="D95" i="257" s="1"/>
  <c r="E95" i="273"/>
  <c r="E95" i="257" s="1"/>
  <c r="C96" i="273"/>
  <c r="D96" i="273"/>
  <c r="D96" i="257" s="1"/>
  <c r="E96" i="273"/>
  <c r="C97" i="273"/>
  <c r="D97" i="273"/>
  <c r="D97" i="257" s="1"/>
  <c r="E97" i="273"/>
  <c r="E97" i="257" s="1"/>
  <c r="C99" i="273"/>
  <c r="D99" i="273"/>
  <c r="D99" i="257" s="1"/>
  <c r="E99" i="273"/>
  <c r="C100" i="273"/>
  <c r="D100" i="273"/>
  <c r="E100" i="273"/>
  <c r="E100" i="257" s="1"/>
  <c r="C101" i="273"/>
  <c r="D101" i="273"/>
  <c r="D101" i="257" s="1"/>
  <c r="E101" i="273"/>
  <c r="C102" i="273"/>
  <c r="D102" i="273"/>
  <c r="D102" i="257" s="1"/>
  <c r="E102" i="273"/>
  <c r="E102" i="257" s="1"/>
  <c r="C103" i="273"/>
  <c r="D103" i="273"/>
  <c r="D103" i="257" s="1"/>
  <c r="E103" i="273"/>
  <c r="C105" i="273"/>
  <c r="C105" i="257" s="1"/>
  <c r="D105" i="273"/>
  <c r="E105" i="273"/>
  <c r="E105" i="257" s="1"/>
  <c r="C106" i="273"/>
  <c r="C106" i="257" s="1"/>
  <c r="D106" i="273"/>
  <c r="D106" i="257" s="1"/>
  <c r="E106" i="273"/>
  <c r="C107" i="273"/>
  <c r="C107" i="257" s="1"/>
  <c r="D107" i="273"/>
  <c r="D107" i="257" s="1"/>
  <c r="E107" i="273"/>
  <c r="E107" i="257" s="1"/>
  <c r="C108" i="273"/>
  <c r="D108" i="273"/>
  <c r="E108" i="273"/>
  <c r="C109" i="273"/>
  <c r="D109" i="273"/>
  <c r="D109" i="257" s="1"/>
  <c r="E109" i="273"/>
  <c r="E109" i="257" s="1"/>
  <c r="C111" i="273"/>
  <c r="D111" i="273"/>
  <c r="D111" i="257" s="1"/>
  <c r="E111" i="273"/>
  <c r="C112" i="273"/>
  <c r="C112" i="257" s="1"/>
  <c r="D112" i="273"/>
  <c r="E112" i="273"/>
  <c r="C113" i="273"/>
  <c r="D113" i="273"/>
  <c r="D113" i="257" s="1"/>
  <c r="E113" i="273"/>
  <c r="C114" i="273"/>
  <c r="C114" i="257" s="1"/>
  <c r="D114" i="273"/>
  <c r="D114" i="257" s="1"/>
  <c r="E114" i="273"/>
  <c r="C115" i="273"/>
  <c r="D115" i="273"/>
  <c r="D115" i="257" s="1"/>
  <c r="E115" i="273"/>
  <c r="C117" i="273"/>
  <c r="D117" i="273"/>
  <c r="E117" i="273"/>
  <c r="E117" i="257" s="1"/>
  <c r="C118" i="273"/>
  <c r="D118" i="273"/>
  <c r="D118" i="257" s="1"/>
  <c r="E118" i="273"/>
  <c r="C119" i="273"/>
  <c r="D119" i="273"/>
  <c r="D119" i="257" s="1"/>
  <c r="E119" i="273"/>
  <c r="E119" i="257" s="1"/>
  <c r="C120" i="273"/>
  <c r="D120" i="273"/>
  <c r="D120" i="257" s="1"/>
  <c r="E120" i="273"/>
  <c r="C121" i="273"/>
  <c r="D121" i="273"/>
  <c r="D121" i="257" s="1"/>
  <c r="E121" i="273"/>
  <c r="C123" i="273"/>
  <c r="D123" i="273"/>
  <c r="D123" i="257" s="1"/>
  <c r="E123" i="273"/>
  <c r="C124" i="273"/>
  <c r="D124" i="273"/>
  <c r="D124" i="257" s="1"/>
  <c r="E124" i="273"/>
  <c r="E124" i="257" s="1"/>
  <c r="C125" i="273"/>
  <c r="D125" i="273"/>
  <c r="D125" i="257" s="1"/>
  <c r="E125" i="273"/>
  <c r="C126" i="273"/>
  <c r="D126" i="273"/>
  <c r="D126" i="257" s="1"/>
  <c r="E126" i="273"/>
  <c r="E126" i="257" s="1"/>
  <c r="C127" i="273"/>
  <c r="D127" i="273"/>
  <c r="D127" i="257" s="1"/>
  <c r="E127" i="273"/>
  <c r="C129" i="273"/>
  <c r="D129" i="273"/>
  <c r="D129" i="257" s="1"/>
  <c r="E129" i="273"/>
  <c r="C130" i="273"/>
  <c r="D130" i="273"/>
  <c r="E130" i="273"/>
  <c r="C131" i="273"/>
  <c r="D131" i="273"/>
  <c r="D131" i="257" s="1"/>
  <c r="E131" i="273"/>
  <c r="C132" i="273"/>
  <c r="C132" i="257" s="1"/>
  <c r="D132" i="273"/>
  <c r="E132" i="273"/>
  <c r="C133" i="273"/>
  <c r="D133" i="273"/>
  <c r="D133" i="257" s="1"/>
  <c r="E133" i="273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C127" i="284"/>
  <c r="E126" i="284"/>
  <c r="D126" i="284"/>
  <c r="C126" i="284"/>
  <c r="E125" i="284"/>
  <c r="D125" i="284"/>
  <c r="C125" i="284"/>
  <c r="E124" i="284"/>
  <c r="D124" i="284"/>
  <c r="C124" i="284"/>
  <c r="E123" i="284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C118" i="284"/>
  <c r="E117" i="284"/>
  <c r="D117" i="284"/>
  <c r="C117" i="284"/>
  <c r="E115" i="284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D41" i="284"/>
  <c r="C41" i="284"/>
  <c r="E40" i="284"/>
  <c r="D40" i="284"/>
  <c r="C40" i="284"/>
  <c r="E39" i="284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E124" i="282"/>
  <c r="D124" i="282"/>
  <c r="C124" i="282"/>
  <c r="E123" i="282"/>
  <c r="D123" i="282"/>
  <c r="C123" i="282"/>
  <c r="C123" i="260" s="1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E114" i="282"/>
  <c r="D114" i="282"/>
  <c r="C114" i="282"/>
  <c r="E113" i="282"/>
  <c r="D113" i="282"/>
  <c r="C113" i="282"/>
  <c r="E112" i="282"/>
  <c r="D112" i="282"/>
  <c r="C112" i="282"/>
  <c r="E111" i="282"/>
  <c r="D111" i="282"/>
  <c r="C111" i="282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E105" i="282"/>
  <c r="D105" i="282"/>
  <c r="C105" i="282"/>
  <c r="E103" i="282"/>
  <c r="D103" i="282"/>
  <c r="C103" i="282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C84" i="282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E66" i="282"/>
  <c r="D66" i="282"/>
  <c r="C66" i="282"/>
  <c r="E65" i="282"/>
  <c r="D65" i="282"/>
  <c r="C65" i="282"/>
  <c r="C65" i="260" s="1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E57" i="282"/>
  <c r="D57" i="282"/>
  <c r="C57" i="282"/>
  <c r="E55" i="282"/>
  <c r="D55" i="282"/>
  <c r="C55" i="282"/>
  <c r="C55" i="260" s="1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E47" i="282"/>
  <c r="D47" i="282"/>
  <c r="C47" i="282"/>
  <c r="E46" i="282"/>
  <c r="D46" i="282"/>
  <c r="C46" i="282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E37" i="282"/>
  <c r="D37" i="282"/>
  <c r="C37" i="282"/>
  <c r="E36" i="282"/>
  <c r="D36" i="282"/>
  <c r="C36" i="282"/>
  <c r="C36" i="260" s="1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C29" i="260" s="1"/>
  <c r="E28" i="282"/>
  <c r="D28" i="282"/>
  <c r="C28" i="282"/>
  <c r="E27" i="282"/>
  <c r="D27" i="282"/>
  <c r="C27" i="282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E9" i="282"/>
  <c r="D9" i="282"/>
  <c r="C9" i="282"/>
  <c r="E133" i="281"/>
  <c r="D133" i="281"/>
  <c r="C133" i="281"/>
  <c r="E132" i="281"/>
  <c r="D132" i="281"/>
  <c r="C132" i="281"/>
  <c r="E131" i="281"/>
  <c r="D131" i="281"/>
  <c r="C131" i="281"/>
  <c r="E130" i="281"/>
  <c r="D130" i="281"/>
  <c r="C130" i="281"/>
  <c r="E129" i="281"/>
  <c r="D129" i="281"/>
  <c r="C129" i="281"/>
  <c r="E127" i="281"/>
  <c r="D127" i="281"/>
  <c r="D127" i="260" s="1"/>
  <c r="C127" i="281"/>
  <c r="E126" i="281"/>
  <c r="D126" i="281"/>
  <c r="C126" i="281"/>
  <c r="E125" i="281"/>
  <c r="D125" i="281"/>
  <c r="D125" i="260" s="1"/>
  <c r="C125" i="281"/>
  <c r="E124" i="281"/>
  <c r="D124" i="281"/>
  <c r="C124" i="281"/>
  <c r="E123" i="281"/>
  <c r="D123" i="281"/>
  <c r="C123" i="281"/>
  <c r="E121" i="281"/>
  <c r="D121" i="281"/>
  <c r="C121" i="281"/>
  <c r="E120" i="281"/>
  <c r="D120" i="281"/>
  <c r="C120" i="281"/>
  <c r="E119" i="281"/>
  <c r="D119" i="281"/>
  <c r="C119" i="281"/>
  <c r="E118" i="281"/>
  <c r="D118" i="281"/>
  <c r="D118" i="260" s="1"/>
  <c r="C118" i="281"/>
  <c r="E117" i="281"/>
  <c r="D117" i="281"/>
  <c r="C117" i="281"/>
  <c r="E115" i="281"/>
  <c r="D115" i="281"/>
  <c r="D115" i="260" s="1"/>
  <c r="C115" i="281"/>
  <c r="E114" i="281"/>
  <c r="D114" i="281"/>
  <c r="C114" i="281"/>
  <c r="E113" i="281"/>
  <c r="D113" i="281"/>
  <c r="C113" i="281"/>
  <c r="E112" i="281"/>
  <c r="D112" i="281"/>
  <c r="C112" i="281"/>
  <c r="E111" i="281"/>
  <c r="D111" i="281"/>
  <c r="C111" i="281"/>
  <c r="E109" i="281"/>
  <c r="D109" i="281"/>
  <c r="C109" i="281"/>
  <c r="E108" i="281"/>
  <c r="D108" i="281"/>
  <c r="C108" i="281"/>
  <c r="E107" i="281"/>
  <c r="D107" i="281"/>
  <c r="C107" i="281"/>
  <c r="E106" i="281"/>
  <c r="D106" i="281"/>
  <c r="D106" i="260" s="1"/>
  <c r="C106" i="281"/>
  <c r="E105" i="281"/>
  <c r="D105" i="281"/>
  <c r="C105" i="281"/>
  <c r="E103" i="281"/>
  <c r="D103" i="281"/>
  <c r="C103" i="281"/>
  <c r="E102" i="281"/>
  <c r="D102" i="281"/>
  <c r="C102" i="281"/>
  <c r="E101" i="281"/>
  <c r="D101" i="281"/>
  <c r="C101" i="281"/>
  <c r="E100" i="281"/>
  <c r="D100" i="281"/>
  <c r="C100" i="281"/>
  <c r="E99" i="281"/>
  <c r="D99" i="281"/>
  <c r="D99" i="260" s="1"/>
  <c r="C99" i="281"/>
  <c r="E97" i="281"/>
  <c r="D97" i="281"/>
  <c r="C97" i="281"/>
  <c r="E96" i="281"/>
  <c r="D96" i="281"/>
  <c r="D96" i="260" s="1"/>
  <c r="C96" i="281"/>
  <c r="E95" i="281"/>
  <c r="D95" i="281"/>
  <c r="C95" i="281"/>
  <c r="E94" i="281"/>
  <c r="D94" i="281"/>
  <c r="D94" i="260" s="1"/>
  <c r="C94" i="281"/>
  <c r="E93" i="281"/>
  <c r="D93" i="281"/>
  <c r="C93" i="281"/>
  <c r="E91" i="281"/>
  <c r="D91" i="281"/>
  <c r="C91" i="281"/>
  <c r="E90" i="281"/>
  <c r="D90" i="281"/>
  <c r="C90" i="281"/>
  <c r="E89" i="281"/>
  <c r="D89" i="281"/>
  <c r="D89" i="260" s="1"/>
  <c r="C89" i="281"/>
  <c r="E88" i="281"/>
  <c r="D88" i="281"/>
  <c r="C88" i="281"/>
  <c r="E87" i="281"/>
  <c r="D87" i="281"/>
  <c r="D87" i="260" s="1"/>
  <c r="C87" i="281"/>
  <c r="E85" i="281"/>
  <c r="D85" i="281"/>
  <c r="C85" i="281"/>
  <c r="E84" i="281"/>
  <c r="D84" i="281"/>
  <c r="C84" i="281"/>
  <c r="E83" i="281"/>
  <c r="D83" i="281"/>
  <c r="C83" i="281"/>
  <c r="E82" i="281"/>
  <c r="D82" i="281"/>
  <c r="C82" i="281"/>
  <c r="E81" i="281"/>
  <c r="D81" i="281"/>
  <c r="C81" i="281"/>
  <c r="E79" i="281"/>
  <c r="D79" i="281"/>
  <c r="D79" i="260" s="1"/>
  <c r="C79" i="281"/>
  <c r="E78" i="281"/>
  <c r="D78" i="281"/>
  <c r="C78" i="281"/>
  <c r="E77" i="281"/>
  <c r="D77" i="281"/>
  <c r="D77" i="260" s="1"/>
  <c r="C77" i="281"/>
  <c r="E76" i="281"/>
  <c r="D76" i="281"/>
  <c r="C76" i="281"/>
  <c r="E75" i="281"/>
  <c r="D75" i="281"/>
  <c r="D75" i="260" s="1"/>
  <c r="C75" i="281"/>
  <c r="E73" i="281"/>
  <c r="D73" i="281"/>
  <c r="C73" i="281"/>
  <c r="E72" i="281"/>
  <c r="D72" i="281"/>
  <c r="C72" i="281"/>
  <c r="E71" i="281"/>
  <c r="D71" i="281"/>
  <c r="C71" i="281"/>
  <c r="E70" i="281"/>
  <c r="D70" i="281"/>
  <c r="D70" i="260" s="1"/>
  <c r="C70" i="281"/>
  <c r="E69" i="281"/>
  <c r="D69" i="281"/>
  <c r="C69" i="281"/>
  <c r="E67" i="281"/>
  <c r="D67" i="281"/>
  <c r="D67" i="260" s="1"/>
  <c r="C67" i="281"/>
  <c r="E66" i="281"/>
  <c r="D66" i="281"/>
  <c r="C66" i="281"/>
  <c r="E65" i="281"/>
  <c r="D65" i="281"/>
  <c r="D65" i="260" s="1"/>
  <c r="C65" i="281"/>
  <c r="E64" i="281"/>
  <c r="D64" i="281"/>
  <c r="C64" i="281"/>
  <c r="E63" i="281"/>
  <c r="D63" i="281"/>
  <c r="D63" i="260" s="1"/>
  <c r="C63" i="281"/>
  <c r="E61" i="281"/>
  <c r="D61" i="281"/>
  <c r="C61" i="281"/>
  <c r="E60" i="281"/>
  <c r="D60" i="281"/>
  <c r="D60" i="260" s="1"/>
  <c r="C60" i="281"/>
  <c r="E59" i="281"/>
  <c r="D59" i="281"/>
  <c r="C59" i="281"/>
  <c r="E58" i="281"/>
  <c r="D58" i="281"/>
  <c r="D58" i="260" s="1"/>
  <c r="C58" i="281"/>
  <c r="E57" i="281"/>
  <c r="D57" i="281"/>
  <c r="C57" i="281"/>
  <c r="E55" i="281"/>
  <c r="D55" i="281"/>
  <c r="C55" i="281"/>
  <c r="E54" i="281"/>
  <c r="D54" i="281"/>
  <c r="C54" i="281"/>
  <c r="E53" i="281"/>
  <c r="D53" i="281"/>
  <c r="D53" i="260" s="1"/>
  <c r="C53" i="281"/>
  <c r="E52" i="281"/>
  <c r="D52" i="281"/>
  <c r="C52" i="281"/>
  <c r="E51" i="281"/>
  <c r="D51" i="281"/>
  <c r="C51" i="281"/>
  <c r="E49" i="281"/>
  <c r="D49" i="281"/>
  <c r="C49" i="281"/>
  <c r="E48" i="281"/>
  <c r="D48" i="281"/>
  <c r="D48" i="260" s="1"/>
  <c r="C48" i="281"/>
  <c r="E47" i="281"/>
  <c r="D47" i="281"/>
  <c r="C47" i="281"/>
  <c r="E46" i="281"/>
  <c r="D46" i="281"/>
  <c r="C46" i="281"/>
  <c r="E45" i="281"/>
  <c r="D45" i="281"/>
  <c r="C45" i="281"/>
  <c r="E43" i="281"/>
  <c r="D43" i="281"/>
  <c r="D43" i="260" s="1"/>
  <c r="C43" i="281"/>
  <c r="E42" i="281"/>
  <c r="D42" i="281"/>
  <c r="C42" i="281"/>
  <c r="E41" i="281"/>
  <c r="D41" i="281"/>
  <c r="D41" i="260" s="1"/>
  <c r="C41" i="281"/>
  <c r="E40" i="281"/>
  <c r="D40" i="281"/>
  <c r="C40" i="281"/>
  <c r="E39" i="281"/>
  <c r="D39" i="281"/>
  <c r="D39" i="260" s="1"/>
  <c r="C39" i="281"/>
  <c r="E37" i="281"/>
  <c r="D37" i="281"/>
  <c r="C37" i="281"/>
  <c r="C37" i="260" s="1"/>
  <c r="E36" i="281"/>
  <c r="D36" i="281"/>
  <c r="D36" i="260" s="1"/>
  <c r="C36" i="281"/>
  <c r="E35" i="281"/>
  <c r="D35" i="281"/>
  <c r="C35" i="281"/>
  <c r="C35" i="260" s="1"/>
  <c r="E34" i="281"/>
  <c r="D34" i="281"/>
  <c r="D34" i="260" s="1"/>
  <c r="C34" i="281"/>
  <c r="E33" i="281"/>
  <c r="D33" i="281"/>
  <c r="C33" i="281"/>
  <c r="C33" i="260" s="1"/>
  <c r="E31" i="281"/>
  <c r="D31" i="281"/>
  <c r="D31" i="260" s="1"/>
  <c r="C31" i="281"/>
  <c r="E30" i="281"/>
  <c r="D30" i="281"/>
  <c r="C30" i="281"/>
  <c r="C30" i="260" s="1"/>
  <c r="E29" i="281"/>
  <c r="D29" i="281"/>
  <c r="C29" i="281"/>
  <c r="E28" i="281"/>
  <c r="D28" i="281"/>
  <c r="C28" i="281"/>
  <c r="C28" i="260" s="1"/>
  <c r="E27" i="281"/>
  <c r="D27" i="281"/>
  <c r="D27" i="260" s="1"/>
  <c r="C27" i="281"/>
  <c r="E25" i="281"/>
  <c r="D25" i="281"/>
  <c r="C25" i="281"/>
  <c r="C25" i="260" s="1"/>
  <c r="E24" i="281"/>
  <c r="D24" i="281"/>
  <c r="D24" i="260" s="1"/>
  <c r="C24" i="281"/>
  <c r="E23" i="281"/>
  <c r="D23" i="281"/>
  <c r="C23" i="281"/>
  <c r="C23" i="260" s="1"/>
  <c r="E22" i="281"/>
  <c r="D22" i="281"/>
  <c r="D22" i="260" s="1"/>
  <c r="C22" i="281"/>
  <c r="E21" i="281"/>
  <c r="D21" i="281"/>
  <c r="C21" i="281"/>
  <c r="C21" i="260" s="1"/>
  <c r="E19" i="281"/>
  <c r="D19" i="281"/>
  <c r="C19" i="281"/>
  <c r="E18" i="281"/>
  <c r="D18" i="281"/>
  <c r="C18" i="281"/>
  <c r="C18" i="260" s="1"/>
  <c r="E17" i="281"/>
  <c r="D17" i="281"/>
  <c r="C17" i="281"/>
  <c r="E16" i="281"/>
  <c r="D16" i="281"/>
  <c r="C16" i="281"/>
  <c r="E15" i="281"/>
  <c r="D15" i="281"/>
  <c r="D15" i="260" s="1"/>
  <c r="C15" i="281"/>
  <c r="E13" i="281"/>
  <c r="D13" i="281"/>
  <c r="C13" i="281"/>
  <c r="C13" i="260" s="1"/>
  <c r="E12" i="281"/>
  <c r="D12" i="281"/>
  <c r="D12" i="260" s="1"/>
  <c r="C12" i="281"/>
  <c r="E11" i="281"/>
  <c r="D11" i="281"/>
  <c r="C11" i="281"/>
  <c r="C11" i="260" s="1"/>
  <c r="E10" i="281"/>
  <c r="D10" i="281"/>
  <c r="D10" i="260" s="1"/>
  <c r="C10" i="281"/>
  <c r="E9" i="281"/>
  <c r="D9" i="281"/>
  <c r="C9" i="281"/>
  <c r="C9" i="260" s="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C132" i="259" s="1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C127" i="259" s="1"/>
  <c r="E126" i="278"/>
  <c r="E126" i="259" s="1"/>
  <c r="D126" i="278"/>
  <c r="C126" i="278"/>
  <c r="E125" i="278"/>
  <c r="D125" i="278"/>
  <c r="C125" i="278"/>
  <c r="E124" i="278"/>
  <c r="E124" i="259" s="1"/>
  <c r="D124" i="278"/>
  <c r="D124" i="259" s="1"/>
  <c r="C124" i="278"/>
  <c r="C124" i="259" s="1"/>
  <c r="E123" i="278"/>
  <c r="D123" i="278"/>
  <c r="C123" i="278"/>
  <c r="C123" i="259" s="1"/>
  <c r="E121" i="278"/>
  <c r="D121" i="278"/>
  <c r="D121" i="259" s="1"/>
  <c r="C121" i="278"/>
  <c r="C121" i="259" s="1"/>
  <c r="E120" i="278"/>
  <c r="D120" i="278"/>
  <c r="D120" i="259" s="1"/>
  <c r="C120" i="278"/>
  <c r="C120" i="259" s="1"/>
  <c r="E119" i="278"/>
  <c r="D119" i="278"/>
  <c r="D119" i="259" s="1"/>
  <c r="C119" i="278"/>
  <c r="E118" i="278"/>
  <c r="E118" i="259" s="1"/>
  <c r="D118" i="278"/>
  <c r="D118" i="259" s="1"/>
  <c r="C118" i="278"/>
  <c r="E117" i="278"/>
  <c r="D117" i="278"/>
  <c r="D117" i="259" s="1"/>
  <c r="C117" i="278"/>
  <c r="E115" i="278"/>
  <c r="E115" i="259" s="1"/>
  <c r="D115" i="278"/>
  <c r="C115" i="278"/>
  <c r="C115" i="259" s="1"/>
  <c r="E114" i="278"/>
  <c r="E114" i="259" s="1"/>
  <c r="D114" i="278"/>
  <c r="D114" i="259" s="1"/>
  <c r="C114" i="278"/>
  <c r="C114" i="259" s="1"/>
  <c r="E113" i="278"/>
  <c r="E113" i="259" s="1"/>
  <c r="D113" i="278"/>
  <c r="C113" i="278"/>
  <c r="C113" i="259" s="1"/>
  <c r="E112" i="278"/>
  <c r="D112" i="278"/>
  <c r="D112" i="259" s="1"/>
  <c r="C112" i="278"/>
  <c r="E111" i="278"/>
  <c r="D111" i="278"/>
  <c r="D111" i="259" s="1"/>
  <c r="C111" i="278"/>
  <c r="C111" i="259" s="1"/>
  <c r="E109" i="278"/>
  <c r="D109" i="278"/>
  <c r="D109" i="259" s="1"/>
  <c r="C109" i="278"/>
  <c r="E108" i="278"/>
  <c r="D108" i="278"/>
  <c r="D108" i="259" s="1"/>
  <c r="C108" i="278"/>
  <c r="C108" i="259" s="1"/>
  <c r="E107" i="278"/>
  <c r="E107" i="259" s="1"/>
  <c r="D107" i="278"/>
  <c r="C107" i="278"/>
  <c r="E106" i="278"/>
  <c r="D106" i="278"/>
  <c r="C106" i="278"/>
  <c r="E105" i="278"/>
  <c r="E105" i="259" s="1"/>
  <c r="D105" i="278"/>
  <c r="D105" i="259" s="1"/>
  <c r="C105" i="278"/>
  <c r="C105" i="259" s="1"/>
  <c r="E103" i="278"/>
  <c r="D103" i="278"/>
  <c r="C103" i="278"/>
  <c r="C103" i="259" s="1"/>
  <c r="E102" i="278"/>
  <c r="D102" i="278"/>
  <c r="C102" i="278"/>
  <c r="C102" i="259" s="1"/>
  <c r="E101" i="278"/>
  <c r="D101" i="278"/>
  <c r="D101" i="259" s="1"/>
  <c r="C101" i="278"/>
  <c r="E100" i="278"/>
  <c r="D100" i="278"/>
  <c r="C100" i="278"/>
  <c r="E99" i="278"/>
  <c r="D99" i="278"/>
  <c r="C99" i="278"/>
  <c r="C99" i="259" s="1"/>
  <c r="E97" i="278"/>
  <c r="E97" i="259" s="1"/>
  <c r="D97" i="278"/>
  <c r="D97" i="259" s="1"/>
  <c r="C97" i="278"/>
  <c r="E96" i="278"/>
  <c r="D96" i="278"/>
  <c r="C96" i="278"/>
  <c r="E95" i="278"/>
  <c r="E95" i="259" s="1"/>
  <c r="D95" i="278"/>
  <c r="D95" i="259" s="1"/>
  <c r="C95" i="278"/>
  <c r="C95" i="259" s="1"/>
  <c r="E94" i="278"/>
  <c r="E94" i="259" s="1"/>
  <c r="D94" i="278"/>
  <c r="C94" i="278"/>
  <c r="C94" i="259" s="1"/>
  <c r="E93" i="278"/>
  <c r="D93" i="278"/>
  <c r="C93" i="278"/>
  <c r="C93" i="259" s="1"/>
  <c r="E91" i="278"/>
  <c r="E91" i="259" s="1"/>
  <c r="D91" i="278"/>
  <c r="D91" i="259" s="1"/>
  <c r="C91" i="278"/>
  <c r="C91" i="259" s="1"/>
  <c r="E90" i="278"/>
  <c r="D90" i="278"/>
  <c r="D90" i="259" s="1"/>
  <c r="C90" i="278"/>
  <c r="E89" i="278"/>
  <c r="D89" i="278"/>
  <c r="D89" i="259" s="1"/>
  <c r="C89" i="278"/>
  <c r="C89" i="259" s="1"/>
  <c r="E88" i="278"/>
  <c r="D88" i="278"/>
  <c r="D88" i="259" s="1"/>
  <c r="C88" i="278"/>
  <c r="E87" i="278"/>
  <c r="D87" i="278"/>
  <c r="C87" i="278"/>
  <c r="C87" i="259" s="1"/>
  <c r="E85" i="278"/>
  <c r="E85" i="259" s="1"/>
  <c r="D85" i="278"/>
  <c r="D85" i="259" s="1"/>
  <c r="C85" i="278"/>
  <c r="C85" i="259" s="1"/>
  <c r="E84" i="278"/>
  <c r="D84" i="278"/>
  <c r="C84" i="278"/>
  <c r="C84" i="259" s="1"/>
  <c r="E83" i="278"/>
  <c r="D83" i="278"/>
  <c r="D83" i="259" s="1"/>
  <c r="C83" i="278"/>
  <c r="C83" i="259" s="1"/>
  <c r="E82" i="278"/>
  <c r="E82" i="259" s="1"/>
  <c r="D82" i="278"/>
  <c r="D82" i="259" s="1"/>
  <c r="C82" i="278"/>
  <c r="E81" i="278"/>
  <c r="D81" i="278"/>
  <c r="D81" i="259" s="1"/>
  <c r="C81" i="278"/>
  <c r="E79" i="278"/>
  <c r="E79" i="259" s="1"/>
  <c r="D79" i="278"/>
  <c r="D79" i="259" s="1"/>
  <c r="C79" i="278"/>
  <c r="C79" i="259" s="1"/>
  <c r="E78" i="278"/>
  <c r="D78" i="278"/>
  <c r="C78" i="278"/>
  <c r="E77" i="278"/>
  <c r="E77" i="259" s="1"/>
  <c r="D77" i="278"/>
  <c r="C77" i="278"/>
  <c r="E76" i="278"/>
  <c r="E76" i="259" s="1"/>
  <c r="D76" i="278"/>
  <c r="D76" i="259" s="1"/>
  <c r="C76" i="278"/>
  <c r="C76" i="259" s="1"/>
  <c r="E75" i="278"/>
  <c r="E75" i="259" s="1"/>
  <c r="D75" i="278"/>
  <c r="C75" i="278"/>
  <c r="C75" i="259" s="1"/>
  <c r="E73" i="278"/>
  <c r="D73" i="278"/>
  <c r="D73" i="259" s="1"/>
  <c r="C73" i="278"/>
  <c r="C73" i="259" s="1"/>
  <c r="E72" i="278"/>
  <c r="D72" i="278"/>
  <c r="D72" i="259" s="1"/>
  <c r="C72" i="278"/>
  <c r="C72" i="259" s="1"/>
  <c r="E71" i="278"/>
  <c r="D71" i="278"/>
  <c r="C71" i="278"/>
  <c r="E70" i="278"/>
  <c r="E70" i="259" s="1"/>
  <c r="D70" i="278"/>
  <c r="D70" i="259" s="1"/>
  <c r="C70" i="278"/>
  <c r="C70" i="259" s="1"/>
  <c r="E69" i="278"/>
  <c r="E69" i="259" s="1"/>
  <c r="D69" i="278"/>
  <c r="D69" i="259" s="1"/>
  <c r="C69" i="278"/>
  <c r="E67" i="278"/>
  <c r="E67" i="259" s="1"/>
  <c r="D67" i="278"/>
  <c r="C67" i="278"/>
  <c r="C67" i="259" s="1"/>
  <c r="E66" i="278"/>
  <c r="D66" i="278"/>
  <c r="D66" i="259" s="1"/>
  <c r="C66" i="278"/>
  <c r="C66" i="259" s="1"/>
  <c r="E65" i="278"/>
  <c r="D65" i="278"/>
  <c r="C65" i="278"/>
  <c r="C65" i="259" s="1"/>
  <c r="E64" i="278"/>
  <c r="D64" i="278"/>
  <c r="D64" i="259" s="1"/>
  <c r="C64" i="278"/>
  <c r="C64" i="259" s="1"/>
  <c r="E63" i="278"/>
  <c r="E63" i="259" s="1"/>
  <c r="D63" i="278"/>
  <c r="D63" i="259" s="1"/>
  <c r="C63" i="278"/>
  <c r="C63" i="259" s="1"/>
  <c r="E61" i="278"/>
  <c r="D61" i="278"/>
  <c r="C61" i="278"/>
  <c r="E60" i="278"/>
  <c r="D60" i="278"/>
  <c r="C60" i="278"/>
  <c r="C60" i="259" s="1"/>
  <c r="E59" i="278"/>
  <c r="E59" i="259" s="1"/>
  <c r="D59" i="278"/>
  <c r="C59" i="278"/>
  <c r="E58" i="278"/>
  <c r="D58" i="278"/>
  <c r="C58" i="278"/>
  <c r="E57" i="278"/>
  <c r="E57" i="259" s="1"/>
  <c r="D57" i="278"/>
  <c r="D57" i="259" s="1"/>
  <c r="C57" i="278"/>
  <c r="C57" i="259" s="1"/>
  <c r="E55" i="278"/>
  <c r="D55" i="278"/>
  <c r="C55" i="278"/>
  <c r="C55" i="259" s="1"/>
  <c r="E54" i="278"/>
  <c r="E54" i="259" s="1"/>
  <c r="D54" i="278"/>
  <c r="D54" i="259" s="1"/>
  <c r="C54" i="278"/>
  <c r="C54" i="259" s="1"/>
  <c r="E53" i="278"/>
  <c r="D53" i="278"/>
  <c r="D53" i="259" s="1"/>
  <c r="C53" i="278"/>
  <c r="C53" i="259" s="1"/>
  <c r="E52" i="278"/>
  <c r="D52" i="278"/>
  <c r="D52" i="259" s="1"/>
  <c r="C52" i="278"/>
  <c r="E51" i="278"/>
  <c r="D51" i="278"/>
  <c r="D51" i="259" s="1"/>
  <c r="C51" i="278"/>
  <c r="E49" i="278"/>
  <c r="E49" i="259" s="1"/>
  <c r="D49" i="278"/>
  <c r="C49" i="278"/>
  <c r="E48" i="278"/>
  <c r="E48" i="259" s="1"/>
  <c r="D48" i="278"/>
  <c r="C48" i="278"/>
  <c r="E47" i="278"/>
  <c r="E47" i="259" s="1"/>
  <c r="D47" i="278"/>
  <c r="D47" i="259" s="1"/>
  <c r="C47" i="278"/>
  <c r="C47" i="259" s="1"/>
  <c r="E46" i="278"/>
  <c r="E46" i="259" s="1"/>
  <c r="D46" i="278"/>
  <c r="C46" i="278"/>
  <c r="C46" i="259" s="1"/>
  <c r="E45" i="278"/>
  <c r="D45" i="278"/>
  <c r="C45" i="278"/>
  <c r="C45" i="259" s="1"/>
  <c r="E43" i="278"/>
  <c r="D43" i="278"/>
  <c r="D43" i="259" s="1"/>
  <c r="C43" i="278"/>
  <c r="C43" i="259" s="1"/>
  <c r="E42" i="278"/>
  <c r="D42" i="278"/>
  <c r="C42" i="278"/>
  <c r="E41" i="278"/>
  <c r="E41" i="259" s="1"/>
  <c r="D41" i="278"/>
  <c r="D41" i="259" s="1"/>
  <c r="C41" i="278"/>
  <c r="C41" i="259" s="1"/>
  <c r="E40" i="278"/>
  <c r="E40" i="259" s="1"/>
  <c r="D40" i="278"/>
  <c r="C40" i="278"/>
  <c r="E39" i="278"/>
  <c r="D39" i="278"/>
  <c r="C39" i="278"/>
  <c r="C39" i="259" s="1"/>
  <c r="E37" i="278"/>
  <c r="E37" i="259" s="1"/>
  <c r="D37" i="278"/>
  <c r="D37" i="259" s="1"/>
  <c r="C37" i="278"/>
  <c r="C37" i="259" s="1"/>
  <c r="E36" i="278"/>
  <c r="E36" i="259" s="1"/>
  <c r="D36" i="278"/>
  <c r="C36" i="278"/>
  <c r="E35" i="278"/>
  <c r="D35" i="278"/>
  <c r="C35" i="278"/>
  <c r="C35" i="259" s="1"/>
  <c r="E34" i="278"/>
  <c r="D34" i="278"/>
  <c r="D34" i="259" s="1"/>
  <c r="C34" i="278"/>
  <c r="E33" i="278"/>
  <c r="D33" i="278"/>
  <c r="D33" i="259" s="1"/>
  <c r="C33" i="278"/>
  <c r="E31" i="278"/>
  <c r="E31" i="259" s="1"/>
  <c r="D31" i="278"/>
  <c r="D31" i="259" s="1"/>
  <c r="C31" i="278"/>
  <c r="C31" i="259" s="1"/>
  <c r="E30" i="278"/>
  <c r="E30" i="259" s="1"/>
  <c r="D30" i="278"/>
  <c r="C30" i="278"/>
  <c r="E29" i="278"/>
  <c r="D29" i="278"/>
  <c r="C29" i="278"/>
  <c r="C29" i="259" s="1"/>
  <c r="E28" i="278"/>
  <c r="E28" i="259" s="1"/>
  <c r="D28" i="278"/>
  <c r="D28" i="259" s="1"/>
  <c r="C28" i="278"/>
  <c r="C28" i="259" s="1"/>
  <c r="E27" i="278"/>
  <c r="E27" i="259" s="1"/>
  <c r="D27" i="278"/>
  <c r="C27" i="278"/>
  <c r="E25" i="278"/>
  <c r="D25" i="278"/>
  <c r="D25" i="259" s="1"/>
  <c r="C25" i="278"/>
  <c r="C25" i="259" s="1"/>
  <c r="E24" i="278"/>
  <c r="D24" i="278"/>
  <c r="D24" i="259" s="1"/>
  <c r="C24" i="278"/>
  <c r="E23" i="278"/>
  <c r="D23" i="278"/>
  <c r="D23" i="259" s="1"/>
  <c r="C23" i="278"/>
  <c r="E22" i="278"/>
  <c r="E22" i="259" s="1"/>
  <c r="D22" i="278"/>
  <c r="D22" i="259" s="1"/>
  <c r="C22" i="278"/>
  <c r="C22" i="259" s="1"/>
  <c r="E21" i="278"/>
  <c r="E21" i="259" s="1"/>
  <c r="D21" i="278"/>
  <c r="D21" i="259" s="1"/>
  <c r="C21" i="278"/>
  <c r="E19" i="278"/>
  <c r="D19" i="278"/>
  <c r="C19" i="278"/>
  <c r="E18" i="278"/>
  <c r="E18" i="259" s="1"/>
  <c r="D18" i="278"/>
  <c r="D18" i="259" s="1"/>
  <c r="C18" i="278"/>
  <c r="C18" i="259" s="1"/>
  <c r="E17" i="278"/>
  <c r="D17" i="278"/>
  <c r="C17" i="278"/>
  <c r="E16" i="278"/>
  <c r="D16" i="278"/>
  <c r="C16" i="278"/>
  <c r="E15" i="278"/>
  <c r="D15" i="278"/>
  <c r="D15" i="259" s="1"/>
  <c r="C15" i="278"/>
  <c r="C15" i="259" s="1"/>
  <c r="E13" i="278"/>
  <c r="D13" i="278"/>
  <c r="C13" i="278"/>
  <c r="E12" i="278"/>
  <c r="D12" i="278"/>
  <c r="C12" i="278"/>
  <c r="E11" i="278"/>
  <c r="D11" i="278"/>
  <c r="C11" i="278"/>
  <c r="E10" i="278"/>
  <c r="D10" i="278"/>
  <c r="C10" i="278"/>
  <c r="E9" i="278"/>
  <c r="D9" i="278"/>
  <c r="C9" i="278"/>
  <c r="E7" i="278"/>
  <c r="E7" i="259" s="1"/>
  <c r="D7" i="278"/>
  <c r="D7" i="259" s="1"/>
  <c r="C7" i="278"/>
  <c r="C7" i="259" s="1"/>
  <c r="E6" i="278"/>
  <c r="E6" i="259" s="1"/>
  <c r="D6" i="278"/>
  <c r="C6" i="278"/>
  <c r="C6" i="259" s="1"/>
  <c r="E5" i="278"/>
  <c r="E5" i="259" s="1"/>
  <c r="D5" i="278"/>
  <c r="D5" i="259" s="1"/>
  <c r="C5" i="278"/>
  <c r="C5" i="259" s="1"/>
  <c r="E4" i="278"/>
  <c r="E4" i="259" s="1"/>
  <c r="D4" i="278"/>
  <c r="D4" i="259" s="1"/>
  <c r="C4" i="278"/>
  <c r="C4" i="259" s="1"/>
  <c r="E3" i="278"/>
  <c r="E3" i="259" s="1"/>
  <c r="D3" i="278"/>
  <c r="D3" i="259" s="1"/>
  <c r="C3" i="278"/>
  <c r="E133" i="275"/>
  <c r="E133" i="258" s="1"/>
  <c r="D133" i="275"/>
  <c r="C133" i="275"/>
  <c r="C133" i="258" s="1"/>
  <c r="E132" i="275"/>
  <c r="E132" i="258" s="1"/>
  <c r="D132" i="275"/>
  <c r="C132" i="275"/>
  <c r="C132" i="258" s="1"/>
  <c r="E131" i="275"/>
  <c r="E131" i="258" s="1"/>
  <c r="D131" i="275"/>
  <c r="D131" i="258" s="1"/>
  <c r="C131" i="275"/>
  <c r="C131" i="258" s="1"/>
  <c r="E130" i="275"/>
  <c r="E130" i="258" s="1"/>
  <c r="D130" i="275"/>
  <c r="D130" i="258" s="1"/>
  <c r="C130" i="275"/>
  <c r="E129" i="275"/>
  <c r="E129" i="258" s="1"/>
  <c r="D129" i="275"/>
  <c r="C129" i="275"/>
  <c r="C129" i="258" s="1"/>
  <c r="E127" i="275"/>
  <c r="E127" i="258" s="1"/>
  <c r="D127" i="275"/>
  <c r="C127" i="275"/>
  <c r="C127" i="258" s="1"/>
  <c r="E126" i="275"/>
  <c r="E126" i="258" s="1"/>
  <c r="D126" i="275"/>
  <c r="C126" i="275"/>
  <c r="C126" i="258" s="1"/>
  <c r="E125" i="275"/>
  <c r="E125" i="258" s="1"/>
  <c r="D125" i="275"/>
  <c r="D125" i="258" s="1"/>
  <c r="C125" i="275"/>
  <c r="C125" i="258" s="1"/>
  <c r="E124" i="275"/>
  <c r="E124" i="258" s="1"/>
  <c r="D124" i="275"/>
  <c r="C124" i="275"/>
  <c r="C124" i="258" s="1"/>
  <c r="E123" i="275"/>
  <c r="E123" i="258" s="1"/>
  <c r="D123" i="275"/>
  <c r="C123" i="275"/>
  <c r="C123" i="258" s="1"/>
  <c r="E121" i="275"/>
  <c r="D121" i="275"/>
  <c r="C121" i="275"/>
  <c r="C121" i="258" s="1"/>
  <c r="E120" i="275"/>
  <c r="E120" i="258" s="1"/>
  <c r="D120" i="275"/>
  <c r="C120" i="275"/>
  <c r="C120" i="258" s="1"/>
  <c r="E119" i="275"/>
  <c r="E119" i="258" s="1"/>
  <c r="D119" i="275"/>
  <c r="C119" i="275"/>
  <c r="C119" i="258" s="1"/>
  <c r="E118" i="275"/>
  <c r="D118" i="275"/>
  <c r="C118" i="275"/>
  <c r="C118" i="258" s="1"/>
  <c r="E117" i="275"/>
  <c r="D117" i="275"/>
  <c r="D117" i="258" s="1"/>
  <c r="C117" i="275"/>
  <c r="C117" i="258" s="1"/>
  <c r="E115" i="275"/>
  <c r="E115" i="258" s="1"/>
  <c r="D115" i="275"/>
  <c r="C115" i="275"/>
  <c r="C115" i="258" s="1"/>
  <c r="E114" i="275"/>
  <c r="D114" i="275"/>
  <c r="C114" i="275"/>
  <c r="C114" i="258" s="1"/>
  <c r="E113" i="275"/>
  <c r="E113" i="258" s="1"/>
  <c r="D113" i="275"/>
  <c r="C113" i="275"/>
  <c r="E112" i="275"/>
  <c r="E112" i="258" s="1"/>
  <c r="D112" i="275"/>
  <c r="C112" i="275"/>
  <c r="C112" i="258" s="1"/>
  <c r="E111" i="275"/>
  <c r="E111" i="258" s="1"/>
  <c r="D111" i="275"/>
  <c r="C111" i="275"/>
  <c r="C111" i="258" s="1"/>
  <c r="E109" i="275"/>
  <c r="E109" i="258" s="1"/>
  <c r="D109" i="275"/>
  <c r="C109" i="275"/>
  <c r="C109" i="258" s="1"/>
  <c r="E108" i="275"/>
  <c r="E108" i="258" s="1"/>
  <c r="D108" i="275"/>
  <c r="C108" i="275"/>
  <c r="C108" i="258" s="1"/>
  <c r="E107" i="275"/>
  <c r="D107" i="275"/>
  <c r="D107" i="258" s="1"/>
  <c r="C107" i="275"/>
  <c r="C107" i="258" s="1"/>
  <c r="E106" i="275"/>
  <c r="E106" i="258" s="1"/>
  <c r="D106" i="275"/>
  <c r="D106" i="258" s="1"/>
  <c r="C106" i="275"/>
  <c r="C106" i="258" s="1"/>
  <c r="E105" i="275"/>
  <c r="E105" i="258" s="1"/>
  <c r="D105" i="275"/>
  <c r="C105" i="275"/>
  <c r="C105" i="258" s="1"/>
  <c r="E103" i="275"/>
  <c r="E103" i="258" s="1"/>
  <c r="D103" i="275"/>
  <c r="C103" i="275"/>
  <c r="E102" i="275"/>
  <c r="D102" i="275"/>
  <c r="C102" i="275"/>
  <c r="C102" i="258" s="1"/>
  <c r="E101" i="275"/>
  <c r="E101" i="258" s="1"/>
  <c r="D101" i="275"/>
  <c r="C101" i="275"/>
  <c r="C101" i="258" s="1"/>
  <c r="E100" i="275"/>
  <c r="E100" i="258" s="1"/>
  <c r="D100" i="275"/>
  <c r="C100" i="275"/>
  <c r="C100" i="258" s="1"/>
  <c r="E99" i="275"/>
  <c r="E99" i="258" s="1"/>
  <c r="D99" i="275"/>
  <c r="D99" i="258" s="1"/>
  <c r="C99" i="275"/>
  <c r="E97" i="275"/>
  <c r="D97" i="275"/>
  <c r="D97" i="258" s="1"/>
  <c r="C97" i="275"/>
  <c r="C97" i="258" s="1"/>
  <c r="E96" i="275"/>
  <c r="E96" i="258" s="1"/>
  <c r="D96" i="275"/>
  <c r="D96" i="258" s="1"/>
  <c r="C96" i="275"/>
  <c r="C96" i="258" s="1"/>
  <c r="E95" i="275"/>
  <c r="E95" i="258" s="1"/>
  <c r="D95" i="275"/>
  <c r="C95" i="275"/>
  <c r="E94" i="275"/>
  <c r="E94" i="258" s="1"/>
  <c r="D94" i="275"/>
  <c r="D94" i="258" s="1"/>
  <c r="C94" i="275"/>
  <c r="C94" i="258" s="1"/>
  <c r="E93" i="275"/>
  <c r="D93" i="275"/>
  <c r="D93" i="258" s="1"/>
  <c r="C93" i="275"/>
  <c r="C93" i="258" s="1"/>
  <c r="E91" i="275"/>
  <c r="E91" i="258" s="1"/>
  <c r="D91" i="275"/>
  <c r="D91" i="258" s="1"/>
  <c r="C91" i="275"/>
  <c r="C91" i="258" s="1"/>
  <c r="E90" i="275"/>
  <c r="E90" i="258" s="1"/>
  <c r="D90" i="275"/>
  <c r="C90" i="275"/>
  <c r="C90" i="258" s="1"/>
  <c r="E89" i="275"/>
  <c r="E89" i="258" s="1"/>
  <c r="D89" i="275"/>
  <c r="C89" i="275"/>
  <c r="C89" i="258" s="1"/>
  <c r="E88" i="275"/>
  <c r="D88" i="275"/>
  <c r="D88" i="258" s="1"/>
  <c r="C88" i="275"/>
  <c r="C88" i="258" s="1"/>
  <c r="E87" i="275"/>
  <c r="D87" i="275"/>
  <c r="D87" i="258" s="1"/>
  <c r="C87" i="275"/>
  <c r="C87" i="258" s="1"/>
  <c r="E85" i="275"/>
  <c r="E85" i="258" s="1"/>
  <c r="D85" i="275"/>
  <c r="C85" i="275"/>
  <c r="C85" i="258" s="1"/>
  <c r="E84" i="275"/>
  <c r="E84" i="258" s="1"/>
  <c r="D84" i="275"/>
  <c r="C84" i="275"/>
  <c r="E83" i="275"/>
  <c r="E83" i="258" s="1"/>
  <c r="D83" i="275"/>
  <c r="C83" i="275"/>
  <c r="C83" i="258" s="1"/>
  <c r="E82" i="275"/>
  <c r="D82" i="275"/>
  <c r="C82" i="275"/>
  <c r="C82" i="258" s="1"/>
  <c r="E81" i="275"/>
  <c r="E81" i="258" s="1"/>
  <c r="D81" i="275"/>
  <c r="C81" i="275"/>
  <c r="C81" i="258" s="1"/>
  <c r="E79" i="275"/>
  <c r="E79" i="258" s="1"/>
  <c r="D79" i="275"/>
  <c r="C79" i="275"/>
  <c r="E78" i="275"/>
  <c r="D78" i="275"/>
  <c r="D78" i="258" s="1"/>
  <c r="C78" i="275"/>
  <c r="C78" i="258" s="1"/>
  <c r="E77" i="275"/>
  <c r="E77" i="258" s="1"/>
  <c r="D77" i="275"/>
  <c r="D77" i="258" s="1"/>
  <c r="C77" i="275"/>
  <c r="C77" i="258" s="1"/>
  <c r="E76" i="275"/>
  <c r="E76" i="258" s="1"/>
  <c r="D76" i="275"/>
  <c r="C76" i="275"/>
  <c r="C76" i="258" s="1"/>
  <c r="E75" i="275"/>
  <c r="E75" i="258" s="1"/>
  <c r="D75" i="275"/>
  <c r="C75" i="275"/>
  <c r="C75" i="258" s="1"/>
  <c r="E73" i="275"/>
  <c r="E73" i="258" s="1"/>
  <c r="D73" i="275"/>
  <c r="C73" i="275"/>
  <c r="C73" i="258" s="1"/>
  <c r="E72" i="275"/>
  <c r="D72" i="275"/>
  <c r="C72" i="275"/>
  <c r="C72" i="258" s="1"/>
  <c r="E71" i="275"/>
  <c r="E71" i="258" s="1"/>
  <c r="D71" i="275"/>
  <c r="C71" i="275"/>
  <c r="C71" i="258" s="1"/>
  <c r="E70" i="275"/>
  <c r="D70" i="275"/>
  <c r="C70" i="275"/>
  <c r="C70" i="258" s="1"/>
  <c r="E69" i="275"/>
  <c r="E69" i="258" s="1"/>
  <c r="D69" i="275"/>
  <c r="D69" i="258" s="1"/>
  <c r="C69" i="275"/>
  <c r="C69" i="258" s="1"/>
  <c r="E67" i="275"/>
  <c r="E67" i="258" s="1"/>
  <c r="D67" i="275"/>
  <c r="D67" i="258" s="1"/>
  <c r="C67" i="275"/>
  <c r="C67" i="258" s="1"/>
  <c r="E66" i="275"/>
  <c r="E66" i="258" s="1"/>
  <c r="D66" i="275"/>
  <c r="C66" i="275"/>
  <c r="C66" i="258" s="1"/>
  <c r="E65" i="275"/>
  <c r="E65" i="258" s="1"/>
  <c r="D65" i="275"/>
  <c r="C65" i="275"/>
  <c r="C65" i="258" s="1"/>
  <c r="E64" i="275"/>
  <c r="D64" i="275"/>
  <c r="D64" i="258" s="1"/>
  <c r="C64" i="275"/>
  <c r="C64" i="258" s="1"/>
  <c r="E63" i="275"/>
  <c r="E63" i="258" s="1"/>
  <c r="D63" i="275"/>
  <c r="D63" i="258" s="1"/>
  <c r="C63" i="275"/>
  <c r="C63" i="258" s="1"/>
  <c r="E61" i="275"/>
  <c r="E61" i="258" s="1"/>
  <c r="D61" i="275"/>
  <c r="C61" i="275"/>
  <c r="C61" i="258" s="1"/>
  <c r="E60" i="275"/>
  <c r="D60" i="275"/>
  <c r="D60" i="258" s="1"/>
  <c r="C60" i="275"/>
  <c r="C60" i="258" s="1"/>
  <c r="E59" i="275"/>
  <c r="D59" i="275"/>
  <c r="D59" i="258" s="1"/>
  <c r="C59" i="275"/>
  <c r="C59" i="258" s="1"/>
  <c r="E58" i="275"/>
  <c r="E58" i="258" s="1"/>
  <c r="D58" i="275"/>
  <c r="D58" i="258" s="1"/>
  <c r="C58" i="275"/>
  <c r="C58" i="258" s="1"/>
  <c r="E57" i="275"/>
  <c r="E57" i="258" s="1"/>
  <c r="D57" i="275"/>
  <c r="C57" i="275"/>
  <c r="C57" i="258" s="1"/>
  <c r="E55" i="275"/>
  <c r="E55" i="258" s="1"/>
  <c r="D55" i="275"/>
  <c r="C55" i="275"/>
  <c r="C55" i="258" s="1"/>
  <c r="E54" i="275"/>
  <c r="E54" i="258" s="1"/>
  <c r="D54" i="275"/>
  <c r="C54" i="275"/>
  <c r="C54" i="258" s="1"/>
  <c r="E53" i="275"/>
  <c r="E53" i="258" s="1"/>
  <c r="D53" i="275"/>
  <c r="C53" i="275"/>
  <c r="C53" i="258" s="1"/>
  <c r="E52" i="275"/>
  <c r="E52" i="258" s="1"/>
  <c r="D52" i="275"/>
  <c r="C52" i="275"/>
  <c r="C52" i="258" s="1"/>
  <c r="E51" i="275"/>
  <c r="D51" i="275"/>
  <c r="C51" i="275"/>
  <c r="C51" i="258" s="1"/>
  <c r="E49" i="275"/>
  <c r="D49" i="275"/>
  <c r="C49" i="275"/>
  <c r="C49" i="258" s="1"/>
  <c r="E48" i="275"/>
  <c r="D48" i="275"/>
  <c r="D48" i="258" s="1"/>
  <c r="C48" i="275"/>
  <c r="C48" i="258" s="1"/>
  <c r="E47" i="275"/>
  <c r="D47" i="275"/>
  <c r="D47" i="258" s="1"/>
  <c r="C47" i="275"/>
  <c r="C47" i="258" s="1"/>
  <c r="E46" i="275"/>
  <c r="E46" i="258" s="1"/>
  <c r="D46" i="275"/>
  <c r="C46" i="275"/>
  <c r="C46" i="258" s="1"/>
  <c r="E45" i="275"/>
  <c r="E45" i="258" s="1"/>
  <c r="D45" i="275"/>
  <c r="C45" i="275"/>
  <c r="C45" i="258" s="1"/>
  <c r="E43" i="275"/>
  <c r="D43" i="275"/>
  <c r="D43" i="258" s="1"/>
  <c r="C43" i="275"/>
  <c r="C43" i="258" s="1"/>
  <c r="E42" i="275"/>
  <c r="E42" i="258" s="1"/>
  <c r="D42" i="275"/>
  <c r="C42" i="275"/>
  <c r="C42" i="258" s="1"/>
  <c r="E41" i="275"/>
  <c r="E41" i="258" s="1"/>
  <c r="D41" i="275"/>
  <c r="D41" i="258" s="1"/>
  <c r="C41" i="275"/>
  <c r="E40" i="275"/>
  <c r="D40" i="275"/>
  <c r="D40" i="258" s="1"/>
  <c r="C40" i="275"/>
  <c r="C40" i="258" s="1"/>
  <c r="E39" i="275"/>
  <c r="E39" i="258" s="1"/>
  <c r="D39" i="275"/>
  <c r="D39" i="258" s="1"/>
  <c r="C39" i="275"/>
  <c r="C39" i="258" s="1"/>
  <c r="E37" i="275"/>
  <c r="E37" i="258" s="1"/>
  <c r="D37" i="275"/>
  <c r="C37" i="275"/>
  <c r="C37" i="258" s="1"/>
  <c r="E36" i="275"/>
  <c r="E36" i="258" s="1"/>
  <c r="D36" i="275"/>
  <c r="D36" i="258" s="1"/>
  <c r="C36" i="275"/>
  <c r="C36" i="258" s="1"/>
  <c r="E35" i="275"/>
  <c r="D35" i="275"/>
  <c r="D35" i="258" s="1"/>
  <c r="C35" i="275"/>
  <c r="C35" i="258" s="1"/>
  <c r="E34" i="275"/>
  <c r="E34" i="258" s="1"/>
  <c r="D34" i="275"/>
  <c r="D34" i="258" s="1"/>
  <c r="C34" i="275"/>
  <c r="C34" i="258" s="1"/>
  <c r="E33" i="275"/>
  <c r="E33" i="258" s="1"/>
  <c r="D33" i="275"/>
  <c r="D33" i="258" s="1"/>
  <c r="C33" i="275"/>
  <c r="C33" i="258" s="1"/>
  <c r="E31" i="275"/>
  <c r="E31" i="258" s="1"/>
  <c r="D31" i="275"/>
  <c r="D31" i="258" s="1"/>
  <c r="C31" i="275"/>
  <c r="C31" i="258" s="1"/>
  <c r="E30" i="275"/>
  <c r="D30" i="275"/>
  <c r="D30" i="258" s="1"/>
  <c r="C30" i="275"/>
  <c r="C30" i="258" s="1"/>
  <c r="E29" i="275"/>
  <c r="E29" i="258" s="1"/>
  <c r="D29" i="275"/>
  <c r="D29" i="258" s="1"/>
  <c r="C29" i="275"/>
  <c r="C29" i="258" s="1"/>
  <c r="E28" i="275"/>
  <c r="D28" i="275"/>
  <c r="C28" i="275"/>
  <c r="C28" i="258" s="1"/>
  <c r="E27" i="275"/>
  <c r="E27" i="258" s="1"/>
  <c r="D27" i="275"/>
  <c r="C27" i="275"/>
  <c r="C27" i="258" s="1"/>
  <c r="E25" i="275"/>
  <c r="D25" i="275"/>
  <c r="C25" i="275"/>
  <c r="C25" i="258" s="1"/>
  <c r="E24" i="275"/>
  <c r="E24" i="258" s="1"/>
  <c r="D24" i="275"/>
  <c r="D24" i="258" s="1"/>
  <c r="C24" i="275"/>
  <c r="C24" i="258" s="1"/>
  <c r="E23" i="275"/>
  <c r="D23" i="275"/>
  <c r="C23" i="275"/>
  <c r="C23" i="258" s="1"/>
  <c r="E22" i="275"/>
  <c r="E22" i="258" s="1"/>
  <c r="D22" i="275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E17" i="258" s="1"/>
  <c r="D17" i="275"/>
  <c r="C17" i="275"/>
  <c r="C17" i="258" s="1"/>
  <c r="E16" i="275"/>
  <c r="E16" i="258" s="1"/>
  <c r="D16" i="275"/>
  <c r="D16" i="258" s="1"/>
  <c r="C16" i="275"/>
  <c r="C16" i="258" s="1"/>
  <c r="E15" i="275"/>
  <c r="E15" i="258" s="1"/>
  <c r="D15" i="275"/>
  <c r="D15" i="258" s="1"/>
  <c r="C15" i="275"/>
  <c r="E13" i="275"/>
  <c r="E13" i="258" s="1"/>
  <c r="D13" i="275"/>
  <c r="D13" i="258" s="1"/>
  <c r="C13" i="275"/>
  <c r="C13" i="258" s="1"/>
  <c r="E12" i="275"/>
  <c r="D12" i="275"/>
  <c r="C12" i="275"/>
  <c r="C12" i="258" s="1"/>
  <c r="E11" i="275"/>
  <c r="E11" i="258" s="1"/>
  <c r="D11" i="275"/>
  <c r="D11" i="258" s="1"/>
  <c r="C11" i="275"/>
  <c r="C11" i="258" s="1"/>
  <c r="E10" i="275"/>
  <c r="E10" i="258" s="1"/>
  <c r="D10" i="275"/>
  <c r="D10" i="258" s="1"/>
  <c r="C10" i="275"/>
  <c r="C10" i="258" s="1"/>
  <c r="E9" i="275"/>
  <c r="E9" i="258" s="1"/>
  <c r="D9" i="275"/>
  <c r="D9" i="258" s="1"/>
  <c r="C9" i="275"/>
  <c r="C9" i="258" s="1"/>
  <c r="E7" i="275"/>
  <c r="E7" i="258" s="1"/>
  <c r="D7" i="275"/>
  <c r="D7" i="258" s="1"/>
  <c r="C7" i="275"/>
  <c r="E6" i="275"/>
  <c r="E6" i="258" s="1"/>
  <c r="D6" i="275"/>
  <c r="D6" i="258" s="1"/>
  <c r="C6" i="275"/>
  <c r="C6" i="258" s="1"/>
  <c r="E5" i="275"/>
  <c r="E5" i="258" s="1"/>
  <c r="D5" i="275"/>
  <c r="D5" i="258" s="1"/>
  <c r="C5" i="275"/>
  <c r="C5" i="258" s="1"/>
  <c r="E4" i="275"/>
  <c r="E4" i="258" s="1"/>
  <c r="D4" i="275"/>
  <c r="C4" i="275"/>
  <c r="C4" i="258" s="1"/>
  <c r="E3" i="275"/>
  <c r="E3" i="258" s="1"/>
  <c r="D3" i="275"/>
  <c r="D3" i="258" s="1"/>
  <c r="C3" i="275"/>
  <c r="C3" i="258" s="1"/>
  <c r="C64" i="257"/>
  <c r="D7" i="257"/>
  <c r="C6" i="257"/>
  <c r="E5" i="257"/>
  <c r="D5" i="257"/>
  <c r="E4" i="257"/>
  <c r="E3" i="257"/>
  <c r="D3" i="257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D43" i="269"/>
  <c r="D43" i="256" s="1"/>
  <c r="C43" i="269"/>
  <c r="E42" i="269"/>
  <c r="E42" i="256" s="1"/>
  <c r="D42" i="269"/>
  <c r="C42" i="269"/>
  <c r="E41" i="269"/>
  <c r="D41" i="269"/>
  <c r="D41" i="256" s="1"/>
  <c r="C41" i="269"/>
  <c r="E40" i="269"/>
  <c r="E40" i="256" s="1"/>
  <c r="D40" i="269"/>
  <c r="C40" i="269"/>
  <c r="C40" i="256" s="1"/>
  <c r="E39" i="269"/>
  <c r="D39" i="269"/>
  <c r="C39" i="269"/>
  <c r="E37" i="269"/>
  <c r="E37" i="256" s="1"/>
  <c r="D37" i="269"/>
  <c r="C37" i="269"/>
  <c r="C37" i="256" s="1"/>
  <c r="E36" i="269"/>
  <c r="D36" i="269"/>
  <c r="D36" i="256" s="1"/>
  <c r="C36" i="269"/>
  <c r="E35" i="269"/>
  <c r="E35" i="256" s="1"/>
  <c r="D35" i="269"/>
  <c r="C35" i="269"/>
  <c r="C35" i="256" s="1"/>
  <c r="E34" i="269"/>
  <c r="D34" i="269"/>
  <c r="D34" i="256" s="1"/>
  <c r="C34" i="269"/>
  <c r="E33" i="269"/>
  <c r="E33" i="256" s="1"/>
  <c r="D33" i="269"/>
  <c r="C33" i="269"/>
  <c r="C33" i="256" s="1"/>
  <c r="E31" i="269"/>
  <c r="D31" i="269"/>
  <c r="D31" i="256" s="1"/>
  <c r="C31" i="269"/>
  <c r="E30" i="269"/>
  <c r="D30" i="269"/>
  <c r="C30" i="269"/>
  <c r="E29" i="269"/>
  <c r="D29" i="269"/>
  <c r="D29" i="256" s="1"/>
  <c r="C29" i="269"/>
  <c r="E28" i="269"/>
  <c r="D28" i="269"/>
  <c r="C28" i="269"/>
  <c r="E27" i="269"/>
  <c r="D27" i="269"/>
  <c r="D27" i="256" s="1"/>
  <c r="C27" i="269"/>
  <c r="E25" i="269"/>
  <c r="D25" i="269"/>
  <c r="C25" i="269"/>
  <c r="E24" i="269"/>
  <c r="D24" i="269"/>
  <c r="D24" i="256" s="1"/>
  <c r="C24" i="269"/>
  <c r="E23" i="269"/>
  <c r="E23" i="256" s="1"/>
  <c r="D23" i="269"/>
  <c r="C23" i="269"/>
  <c r="E22" i="269"/>
  <c r="D22" i="269"/>
  <c r="D22" i="256" s="1"/>
  <c r="C22" i="269"/>
  <c r="E21" i="269"/>
  <c r="E21" i="256" s="1"/>
  <c r="D21" i="269"/>
  <c r="C21" i="269"/>
  <c r="E19" i="269"/>
  <c r="D19" i="269"/>
  <c r="D19" i="256" s="1"/>
  <c r="C19" i="269"/>
  <c r="E18" i="269"/>
  <c r="E18" i="256" s="1"/>
  <c r="D18" i="269"/>
  <c r="C18" i="269"/>
  <c r="C18" i="256" s="1"/>
  <c r="E17" i="269"/>
  <c r="D17" i="269"/>
  <c r="D17" i="256" s="1"/>
  <c r="C17" i="269"/>
  <c r="E16" i="269"/>
  <c r="E16" i="256" s="1"/>
  <c r="D16" i="269"/>
  <c r="C16" i="269"/>
  <c r="C16" i="256" s="1"/>
  <c r="E15" i="269"/>
  <c r="D15" i="269"/>
  <c r="D15" i="256" s="1"/>
  <c r="C15" i="269"/>
  <c r="E13" i="269"/>
  <c r="E13" i="256" s="1"/>
  <c r="D13" i="269"/>
  <c r="C13" i="269"/>
  <c r="C13" i="256" s="1"/>
  <c r="E12" i="269"/>
  <c r="D12" i="269"/>
  <c r="D12" i="256" s="1"/>
  <c r="C12" i="269"/>
  <c r="E11" i="269"/>
  <c r="E11" i="256" s="1"/>
  <c r="D11" i="269"/>
  <c r="C11" i="269"/>
  <c r="C11" i="256" s="1"/>
  <c r="E10" i="269"/>
  <c r="D10" i="269"/>
  <c r="D10" i="256" s="1"/>
  <c r="C10" i="269"/>
  <c r="E9" i="269"/>
  <c r="E9" i="256" s="1"/>
  <c r="D9" i="269"/>
  <c r="C9" i="269"/>
  <c r="C9" i="256" s="1"/>
  <c r="E7" i="269"/>
  <c r="D7" i="269"/>
  <c r="D7" i="256" s="1"/>
  <c r="C7" i="269"/>
  <c r="E6" i="269"/>
  <c r="E6" i="256" s="1"/>
  <c r="D6" i="269"/>
  <c r="C6" i="269"/>
  <c r="E5" i="269"/>
  <c r="D5" i="269"/>
  <c r="D5" i="256" s="1"/>
  <c r="C5" i="269"/>
  <c r="E4" i="269"/>
  <c r="E4" i="256" s="1"/>
  <c r="D4" i="269"/>
  <c r="C4" i="269"/>
  <c r="E3" i="269"/>
  <c r="D3" i="269"/>
  <c r="D3" i="256" s="1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D85" i="267"/>
  <c r="C85" i="267"/>
  <c r="E84" i="267"/>
  <c r="D84" i="267"/>
  <c r="C84" i="267"/>
  <c r="E83" i="267"/>
  <c r="D83" i="267"/>
  <c r="C83" i="267"/>
  <c r="E82" i="267"/>
  <c r="D82" i="267"/>
  <c r="C82" i="267"/>
  <c r="E81" i="267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D127" i="264"/>
  <c r="C127" i="264"/>
  <c r="E126" i="264"/>
  <c r="D126" i="264"/>
  <c r="C126" i="264"/>
  <c r="E125" i="264"/>
  <c r="D125" i="264"/>
  <c r="C125" i="264"/>
  <c r="E124" i="264"/>
  <c r="D124" i="264"/>
  <c r="C124" i="264"/>
  <c r="E123" i="264"/>
  <c r="D123" i="264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D108" i="255" s="1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C103" i="262"/>
  <c r="E102" i="262"/>
  <c r="D102" i="262"/>
  <c r="C102" i="262"/>
  <c r="E101" i="262"/>
  <c r="D101" i="262"/>
  <c r="C101" i="262"/>
  <c r="E100" i="262"/>
  <c r="D100" i="262"/>
  <c r="C100" i="262"/>
  <c r="C100" i="255" s="1"/>
  <c r="E99" i="262"/>
  <c r="D99" i="262"/>
  <c r="C99" i="262"/>
  <c r="E97" i="262"/>
  <c r="D97" i="262"/>
  <c r="C97" i="262"/>
  <c r="E96" i="262"/>
  <c r="D96" i="262"/>
  <c r="C96" i="262"/>
  <c r="E95" i="262"/>
  <c r="D95" i="262"/>
  <c r="C95" i="262"/>
  <c r="E94" i="262"/>
  <c r="D94" i="262"/>
  <c r="C94" i="262"/>
  <c r="E93" i="262"/>
  <c r="D93" i="262"/>
  <c r="C93" i="262"/>
  <c r="E91" i="262"/>
  <c r="D91" i="262"/>
  <c r="C91" i="262"/>
  <c r="E90" i="262"/>
  <c r="D90" i="262"/>
  <c r="C90" i="262"/>
  <c r="E89" i="262"/>
  <c r="D89" i="262"/>
  <c r="C89" i="262"/>
  <c r="E88" i="262"/>
  <c r="D88" i="262"/>
  <c r="C88" i="262"/>
  <c r="E87" i="262"/>
  <c r="D87" i="262"/>
  <c r="C87" i="262"/>
  <c r="E85" i="262"/>
  <c r="D85" i="262"/>
  <c r="C85" i="262"/>
  <c r="E84" i="262"/>
  <c r="D84" i="262"/>
  <c r="C84" i="262"/>
  <c r="E83" i="262"/>
  <c r="D83" i="262"/>
  <c r="C83" i="262"/>
  <c r="E82" i="262"/>
  <c r="D82" i="262"/>
  <c r="C82" i="262"/>
  <c r="E81" i="262"/>
  <c r="D81" i="262"/>
  <c r="C81" i="262"/>
  <c r="E79" i="262"/>
  <c r="D79" i="262"/>
  <c r="C79" i="262"/>
  <c r="E78" i="262"/>
  <c r="D78" i="262"/>
  <c r="C78" i="262"/>
  <c r="E77" i="262"/>
  <c r="D77" i="262"/>
  <c r="C77" i="262"/>
  <c r="E76" i="262"/>
  <c r="D76" i="262"/>
  <c r="C76" i="262"/>
  <c r="E75" i="262"/>
  <c r="D75" i="262"/>
  <c r="C75" i="262"/>
  <c r="E73" i="262"/>
  <c r="D73" i="262"/>
  <c r="C73" i="262"/>
  <c r="E72" i="262"/>
  <c r="D72" i="262"/>
  <c r="C72" i="262"/>
  <c r="E71" i="262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D61" i="262"/>
  <c r="C61" i="262"/>
  <c r="E60" i="262"/>
  <c r="D60" i="262"/>
  <c r="C60" i="262"/>
  <c r="E59" i="262"/>
  <c r="D59" i="262"/>
  <c r="C59" i="262"/>
  <c r="E58" i="262"/>
  <c r="D58" i="262"/>
  <c r="C58" i="262"/>
  <c r="E57" i="262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C22" i="262"/>
  <c r="E21" i="262"/>
  <c r="D21" i="262"/>
  <c r="C21" i="262"/>
  <c r="E19" i="262"/>
  <c r="D19" i="262"/>
  <c r="C19" i="262"/>
  <c r="E18" i="262"/>
  <c r="D18" i="262"/>
  <c r="C18" i="262"/>
  <c r="E17" i="262"/>
  <c r="D17" i="262"/>
  <c r="C17" i="262"/>
  <c r="E16" i="262"/>
  <c r="D16" i="262"/>
  <c r="C16" i="262"/>
  <c r="E15" i="262"/>
  <c r="D15" i="262"/>
  <c r="C15" i="262"/>
  <c r="E13" i="262"/>
  <c r="D13" i="262"/>
  <c r="C13" i="262"/>
  <c r="E12" i="262"/>
  <c r="D12" i="262"/>
  <c r="C12" i="262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C7" i="255" s="1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E4" i="255" s="1"/>
  <c r="D4" i="262"/>
  <c r="D4" i="255" s="1"/>
  <c r="C4" i="262"/>
  <c r="C4" i="255" s="1"/>
  <c r="E3" i="262"/>
  <c r="D3" i="262"/>
  <c r="E128" i="270"/>
  <c r="C104" i="266"/>
  <c r="C98" i="263"/>
  <c r="E80" i="263"/>
  <c r="D74" i="266"/>
  <c r="C56" i="266"/>
  <c r="C50" i="266"/>
  <c r="E38" i="278"/>
  <c r="D38" i="281"/>
  <c r="E14" i="263"/>
  <c r="D8" i="278"/>
  <c r="E134" i="263"/>
  <c r="E165" i="263" s="1"/>
  <c r="C116" i="263"/>
  <c r="E122" i="263"/>
  <c r="D134" i="263"/>
  <c r="D165" i="263" s="1"/>
  <c r="E116" i="264"/>
  <c r="D122" i="264"/>
  <c r="E122" i="264"/>
  <c r="D98" i="266"/>
  <c r="E116" i="266"/>
  <c r="D8" i="281"/>
  <c r="C62" i="281"/>
  <c r="D74" i="281"/>
  <c r="E92" i="281"/>
  <c r="D98" i="281"/>
  <c r="E98" i="281"/>
  <c r="E104" i="281"/>
  <c r="C110" i="281"/>
  <c r="D110" i="281"/>
  <c r="C116" i="281"/>
  <c r="E116" i="281"/>
  <c r="C122" i="281"/>
  <c r="E122" i="281"/>
  <c r="C128" i="281"/>
  <c r="E128" i="281"/>
  <c r="C134" i="281"/>
  <c r="C165" i="281" s="1"/>
  <c r="E56" i="279"/>
  <c r="D98" i="279"/>
  <c r="D104" i="279"/>
  <c r="D110" i="279"/>
  <c r="E116" i="279"/>
  <c r="C122" i="279"/>
  <c r="D122" i="279"/>
  <c r="E122" i="279"/>
  <c r="C128" i="279"/>
  <c r="D98" i="278"/>
  <c r="C110" i="278"/>
  <c r="D110" i="278"/>
  <c r="E116" i="278"/>
  <c r="E122" i="278"/>
  <c r="C128" i="278"/>
  <c r="D104" i="277"/>
  <c r="D134" i="277"/>
  <c r="D165" i="277" s="1"/>
  <c r="C110" i="276"/>
  <c r="D110" i="276"/>
  <c r="C122" i="276"/>
  <c r="E122" i="276"/>
  <c r="E134" i="276"/>
  <c r="E165" i="276" s="1"/>
  <c r="C98" i="275"/>
  <c r="C110" i="275"/>
  <c r="C80" i="274"/>
  <c r="D98" i="274"/>
  <c r="E104" i="274"/>
  <c r="E122" i="274"/>
  <c r="E98" i="271"/>
  <c r="D98" i="268"/>
  <c r="D104" i="271"/>
  <c r="C110" i="271"/>
  <c r="C110" i="268"/>
  <c r="D116" i="271"/>
  <c r="C116" i="268"/>
  <c r="E116" i="268"/>
  <c r="E122" i="270"/>
  <c r="E122" i="269"/>
  <c r="C122" i="268"/>
  <c r="E122" i="268"/>
  <c r="E128" i="271"/>
  <c r="E128" i="268"/>
  <c r="D134" i="271"/>
  <c r="D165" i="271" s="1"/>
  <c r="D134" i="270"/>
  <c r="D165" i="270" s="1"/>
  <c r="C134" i="268"/>
  <c r="C165" i="268" s="1"/>
  <c r="D134" i="287"/>
  <c r="D165" i="287" s="1"/>
  <c r="C110" i="285"/>
  <c r="D116" i="285"/>
  <c r="E122" i="285"/>
  <c r="E134" i="285"/>
  <c r="E165" i="285" s="1"/>
  <c r="D14" i="282"/>
  <c r="C32" i="283"/>
  <c r="E56" i="283"/>
  <c r="C62" i="283"/>
  <c r="C68" i="283"/>
  <c r="C74" i="283"/>
  <c r="C74" i="282"/>
  <c r="C86" i="282"/>
  <c r="D92" i="283"/>
  <c r="E92" i="283"/>
  <c r="E92" i="282"/>
  <c r="D98" i="282"/>
  <c r="D104" i="283"/>
  <c r="E104" i="282"/>
  <c r="C110" i="283"/>
  <c r="D110" i="283"/>
  <c r="C110" i="282"/>
  <c r="D110" i="282"/>
  <c r="E116" i="283"/>
  <c r="E116" i="282"/>
  <c r="E122" i="282"/>
  <c r="C128" i="283"/>
  <c r="E128" i="283"/>
  <c r="C128" i="282"/>
  <c r="E128" i="282"/>
  <c r="C134" i="283"/>
  <c r="C165" i="283" s="1"/>
  <c r="E134" i="283"/>
  <c r="E165" i="283" s="1"/>
  <c r="C134" i="282"/>
  <c r="C165" i="282" s="1"/>
  <c r="C122" i="275"/>
  <c r="C86" i="271"/>
  <c r="E92" i="286"/>
  <c r="E92" i="278"/>
  <c r="D92" i="266"/>
  <c r="C110" i="269"/>
  <c r="D20" i="268"/>
  <c r="E8" i="283"/>
  <c r="E116" i="271"/>
  <c r="E44" i="283"/>
  <c r="D122" i="263"/>
  <c r="E128" i="278"/>
  <c r="C128" i="267"/>
  <c r="C14" i="283"/>
  <c r="C20" i="281"/>
  <c r="D32" i="287"/>
  <c r="C32" i="282"/>
  <c r="E38" i="282"/>
  <c r="C38" i="271"/>
  <c r="C44" i="284"/>
  <c r="C44" i="281"/>
  <c r="C44" i="278"/>
  <c r="E50" i="283"/>
  <c r="C50" i="282"/>
  <c r="E50" i="278"/>
  <c r="C50" i="264"/>
  <c r="C56" i="283"/>
  <c r="C56" i="282"/>
  <c r="C56" i="278"/>
  <c r="E62" i="287"/>
  <c r="E62" i="282"/>
  <c r="C62" i="278"/>
  <c r="C62" i="276"/>
  <c r="C62" i="271"/>
  <c r="E62" i="263"/>
  <c r="E68" i="283"/>
  <c r="E68" i="281"/>
  <c r="E68" i="276"/>
  <c r="C68" i="275"/>
  <c r="E68" i="268"/>
  <c r="D74" i="283"/>
  <c r="C74" i="281"/>
  <c r="D74" i="276"/>
  <c r="C74" i="271"/>
  <c r="D74" i="264"/>
  <c r="D80" i="285"/>
  <c r="C80" i="283"/>
  <c r="D80" i="283"/>
  <c r="C80" i="281"/>
  <c r="C80" i="278"/>
  <c r="D80" i="276"/>
  <c r="D80" i="275"/>
  <c r="D80" i="269"/>
  <c r="D80" i="263"/>
  <c r="C86" i="285"/>
  <c r="E86" i="281"/>
  <c r="D92" i="282"/>
  <c r="D92" i="281"/>
  <c r="D66" i="258"/>
  <c r="D124" i="258"/>
  <c r="E92" i="276"/>
  <c r="E92" i="264"/>
  <c r="C3" i="257"/>
  <c r="D105" i="257"/>
  <c r="D49" i="258"/>
  <c r="D81" i="258"/>
  <c r="E87" i="258"/>
  <c r="D12" i="258"/>
  <c r="D17" i="258"/>
  <c r="D22" i="258"/>
  <c r="D27" i="258"/>
  <c r="D51" i="258"/>
  <c r="D55" i="258"/>
  <c r="D65" i="258"/>
  <c r="D75" i="258"/>
  <c r="D84" i="258"/>
  <c r="D103" i="258"/>
  <c r="D108" i="258"/>
  <c r="D118" i="258"/>
  <c r="D132" i="258"/>
  <c r="D11" i="260"/>
  <c r="D37" i="258"/>
  <c r="D76" i="258"/>
  <c r="E82" i="258"/>
  <c r="D95" i="258"/>
  <c r="D133" i="258"/>
  <c r="D4" i="261"/>
  <c r="E30" i="257"/>
  <c r="D4" i="258"/>
  <c r="D61" i="258"/>
  <c r="D119" i="258"/>
  <c r="D107" i="259"/>
  <c r="D129" i="260"/>
  <c r="D103" i="260"/>
  <c r="D113" i="260"/>
  <c r="D123" i="260"/>
  <c r="D132" i="260"/>
  <c r="D6" i="259"/>
  <c r="C34" i="259"/>
  <c r="D59" i="259"/>
  <c r="D23" i="260"/>
  <c r="D61" i="260"/>
  <c r="D100" i="260"/>
  <c r="D98" i="286"/>
  <c r="C20" i="267"/>
  <c r="D20" i="263"/>
  <c r="D26" i="285"/>
  <c r="C32" i="284"/>
  <c r="D32" i="269"/>
  <c r="C38" i="279"/>
  <c r="E38" i="277"/>
  <c r="C44" i="287"/>
  <c r="C44" i="270"/>
  <c r="C68" i="285"/>
  <c r="C74" i="287"/>
  <c r="E86" i="282"/>
  <c r="D86" i="269"/>
  <c r="E86" i="263"/>
  <c r="C92" i="285"/>
  <c r="E98" i="282"/>
  <c r="E98" i="283"/>
  <c r="C92" i="283"/>
  <c r="C86" i="283"/>
  <c r="D26" i="283"/>
  <c r="E50" i="285"/>
  <c r="D92" i="268"/>
  <c r="D14" i="271"/>
  <c r="E8" i="271"/>
  <c r="E92" i="274"/>
  <c r="D92" i="275"/>
  <c r="C38" i="275"/>
  <c r="E38" i="276"/>
  <c r="E44" i="278"/>
  <c r="C116" i="279"/>
  <c r="D86" i="279"/>
  <c r="E62" i="279"/>
  <c r="E56" i="263"/>
  <c r="D98" i="285"/>
  <c r="C98" i="284"/>
  <c r="E98" i="274"/>
  <c r="D98" i="271"/>
  <c r="E104" i="285"/>
  <c r="D104" i="284"/>
  <c r="C104" i="275"/>
  <c r="E104" i="275"/>
  <c r="E104" i="265"/>
  <c r="D134" i="284"/>
  <c r="D165" i="284" s="1"/>
  <c r="C116" i="282"/>
  <c r="C116" i="267"/>
  <c r="D14" i="287"/>
  <c r="D14" i="263"/>
  <c r="D20" i="286"/>
  <c r="D20" i="270"/>
  <c r="D26" i="275"/>
  <c r="C26" i="263"/>
  <c r="C38" i="265"/>
  <c r="E38" i="263"/>
  <c r="E56" i="287"/>
  <c r="C62" i="279"/>
  <c r="C62" i="277"/>
  <c r="C62" i="266"/>
  <c r="C62" i="265"/>
  <c r="C86" i="287"/>
  <c r="C86" i="279"/>
  <c r="C86" i="278"/>
  <c r="E86" i="277"/>
  <c r="C86" i="274"/>
  <c r="E86" i="268"/>
  <c r="C116" i="271"/>
  <c r="D26" i="282"/>
  <c r="D14" i="283"/>
  <c r="D86" i="284"/>
  <c r="C8" i="287"/>
  <c r="C116" i="286"/>
  <c r="D98" i="287"/>
  <c r="E86" i="271"/>
  <c r="D26" i="271"/>
  <c r="D26" i="274"/>
  <c r="E20" i="275"/>
  <c r="E116" i="276"/>
  <c r="D92" i="276"/>
  <c r="D86" i="277"/>
  <c r="C116" i="278"/>
  <c r="D32" i="278"/>
  <c r="E110" i="279"/>
  <c r="E92" i="279"/>
  <c r="D26" i="281"/>
  <c r="C44" i="264"/>
  <c r="E98" i="279"/>
  <c r="E98" i="265"/>
  <c r="D98" i="264"/>
  <c r="D128" i="266"/>
  <c r="C8" i="265"/>
  <c r="D14" i="265"/>
  <c r="C14" i="264"/>
  <c r="C14" i="263"/>
  <c r="E20" i="266"/>
  <c r="C20" i="265"/>
  <c r="C20" i="263"/>
  <c r="D26" i="265"/>
  <c r="C26" i="264"/>
  <c r="D26" i="263"/>
  <c r="C32" i="265"/>
  <c r="E32" i="263"/>
  <c r="D38" i="265"/>
  <c r="E38" i="265"/>
  <c r="C38" i="263"/>
  <c r="D44" i="266"/>
  <c r="C44" i="263"/>
  <c r="C50" i="265"/>
  <c r="E56" i="265"/>
  <c r="E62" i="266"/>
  <c r="D62" i="264"/>
  <c r="C68" i="265"/>
  <c r="E68" i="265"/>
  <c r="C68" i="264"/>
  <c r="C68" i="263"/>
  <c r="C74" i="265"/>
  <c r="D74" i="265"/>
  <c r="D86" i="266"/>
  <c r="E86" i="265"/>
  <c r="E86" i="264"/>
  <c r="E92" i="265"/>
  <c r="E92" i="263"/>
  <c r="C92" i="263"/>
  <c r="E98" i="266"/>
  <c r="C116" i="264"/>
  <c r="D122" i="265"/>
  <c r="C104" i="265"/>
  <c r="E104" i="263"/>
  <c r="C116" i="266"/>
  <c r="D116" i="263"/>
  <c r="C98" i="264"/>
  <c r="D116" i="265"/>
  <c r="E128" i="266"/>
  <c r="E25" i="257"/>
  <c r="D71" i="260"/>
  <c r="D81" i="260"/>
  <c r="D109" i="260"/>
  <c r="D25" i="260"/>
  <c r="D45" i="260"/>
  <c r="D54" i="260"/>
  <c r="D73" i="260"/>
  <c r="D83" i="260"/>
  <c r="D93" i="260"/>
  <c r="D102" i="260"/>
  <c r="D112" i="260"/>
  <c r="D121" i="260"/>
  <c r="D131" i="260"/>
  <c r="D57" i="260"/>
  <c r="D105" i="260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C104" i="273"/>
  <c r="E110" i="273"/>
  <c r="C110" i="273"/>
  <c r="C116" i="273"/>
  <c r="E122" i="273"/>
  <c r="C128" i="273"/>
  <c r="D134" i="273"/>
  <c r="D165" i="273" s="1"/>
  <c r="A1" i="266"/>
  <c r="A1" i="270"/>
  <c r="A1" i="256"/>
  <c r="A1" i="267"/>
  <c r="A1" i="263"/>
  <c r="A1" i="269"/>
  <c r="A1" i="272"/>
  <c r="A1" i="268"/>
  <c r="A1" i="264"/>
  <c r="A1" i="265"/>
  <c r="A1" i="271"/>
  <c r="A1" i="257"/>
  <c r="D128" i="262"/>
  <c r="D116" i="262"/>
  <c r="E128" i="263"/>
  <c r="C80" i="266"/>
  <c r="C32" i="266"/>
  <c r="E110" i="266"/>
  <c r="E134" i="266"/>
  <c r="E165" i="266" s="1"/>
  <c r="D110" i="266"/>
  <c r="D62" i="265"/>
  <c r="D86" i="265"/>
  <c r="C134" i="265"/>
  <c r="C165" i="265" s="1"/>
  <c r="E116" i="265"/>
  <c r="D92" i="265"/>
  <c r="D128" i="265"/>
  <c r="C116" i="265"/>
  <c r="D20" i="265"/>
  <c r="E104" i="264"/>
  <c r="C56" i="264"/>
  <c r="D14" i="264"/>
  <c r="C128" i="264"/>
  <c r="E128" i="264"/>
  <c r="D104" i="268"/>
  <c r="D8" i="268"/>
  <c r="C98" i="268"/>
  <c r="C80" i="268"/>
  <c r="C26" i="268"/>
  <c r="D86" i="268"/>
  <c r="E14" i="268"/>
  <c r="D122" i="271"/>
  <c r="E62" i="271"/>
  <c r="D32" i="271"/>
  <c r="C8" i="271"/>
  <c r="E80" i="270"/>
  <c r="D92" i="270"/>
  <c r="E86" i="270"/>
  <c r="D110" i="269"/>
  <c r="D104" i="269"/>
  <c r="C116" i="269"/>
  <c r="D117" i="257"/>
  <c r="D83" i="257"/>
  <c r="D20" i="271"/>
  <c r="C68" i="271"/>
  <c r="E50" i="271"/>
  <c r="C50" i="271"/>
  <c r="D86" i="271"/>
  <c r="E118" i="258"/>
  <c r="D121" i="258"/>
  <c r="D86" i="276"/>
  <c r="D71" i="258"/>
  <c r="E72" i="258"/>
  <c r="E50" i="276"/>
  <c r="E48" i="258"/>
  <c r="D112" i="258"/>
  <c r="C98" i="276"/>
  <c r="D90" i="258"/>
  <c r="C92" i="276"/>
  <c r="E74" i="276"/>
  <c r="C56" i="276"/>
  <c r="C44" i="276"/>
  <c r="E12" i="258"/>
  <c r="D123" i="258"/>
  <c r="E104" i="276"/>
  <c r="C99" i="258"/>
  <c r="D100" i="258"/>
  <c r="C103" i="258"/>
  <c r="C74" i="276"/>
  <c r="D72" i="258"/>
  <c r="C68" i="276"/>
  <c r="D57" i="258"/>
  <c r="E44" i="276"/>
  <c r="D32" i="276"/>
  <c r="C7" i="258"/>
  <c r="C128" i="276"/>
  <c r="D98" i="276"/>
  <c r="E86" i="276"/>
  <c r="D83" i="258"/>
  <c r="D23" i="258"/>
  <c r="C20" i="276"/>
  <c r="D8" i="276"/>
  <c r="D129" i="258"/>
  <c r="D126" i="258"/>
  <c r="D113" i="258"/>
  <c r="D102" i="258"/>
  <c r="D52" i="258"/>
  <c r="D28" i="258"/>
  <c r="D25" i="258"/>
  <c r="D98" i="275"/>
  <c r="E116" i="275"/>
  <c r="D116" i="275"/>
  <c r="C116" i="275"/>
  <c r="D110" i="275"/>
  <c r="E68" i="275"/>
  <c r="E62" i="275"/>
  <c r="E86" i="275"/>
  <c r="D32" i="275"/>
  <c r="E92" i="275"/>
  <c r="E74" i="275"/>
  <c r="C128" i="275"/>
  <c r="D104" i="274"/>
  <c r="C20" i="274"/>
  <c r="C14" i="274"/>
  <c r="C32" i="274"/>
  <c r="D8" i="274"/>
  <c r="E110" i="274"/>
  <c r="D32" i="274"/>
  <c r="C56" i="274"/>
  <c r="C44" i="274"/>
  <c r="D100" i="257"/>
  <c r="D52" i="257"/>
  <c r="E49" i="257"/>
  <c r="D21" i="257"/>
  <c r="D11" i="257"/>
  <c r="D6" i="257"/>
  <c r="C5" i="257"/>
  <c r="D80" i="273"/>
  <c r="D122" i="277"/>
  <c r="D116" i="277"/>
  <c r="C50" i="277"/>
  <c r="C80" i="277"/>
  <c r="C68" i="277"/>
  <c r="E68" i="277"/>
  <c r="C32" i="277"/>
  <c r="C128" i="277"/>
  <c r="E98" i="277"/>
  <c r="C116" i="277"/>
  <c r="E128" i="277"/>
  <c r="D98" i="277"/>
  <c r="D74" i="277"/>
  <c r="E50" i="277"/>
  <c r="E74" i="277"/>
  <c r="C56" i="277"/>
  <c r="D32" i="277"/>
  <c r="E134" i="279"/>
  <c r="E165" i="279" s="1"/>
  <c r="C104" i="279"/>
  <c r="D56" i="279"/>
  <c r="D26" i="279"/>
  <c r="C56" i="279"/>
  <c r="E8" i="279"/>
  <c r="D92" i="279"/>
  <c r="C51" i="259"/>
  <c r="D32" i="279"/>
  <c r="D116" i="279"/>
  <c r="D38" i="279"/>
  <c r="C125" i="259"/>
  <c r="D84" i="259"/>
  <c r="C50" i="279"/>
  <c r="C20" i="279"/>
  <c r="D16" i="259"/>
  <c r="C96" i="259"/>
  <c r="C68" i="279"/>
  <c r="D14" i="279"/>
  <c r="D71" i="259"/>
  <c r="D61" i="259"/>
  <c r="C104" i="278"/>
  <c r="E104" i="278"/>
  <c r="E98" i="278"/>
  <c r="C68" i="278"/>
  <c r="C38" i="278"/>
  <c r="E134" i="278"/>
  <c r="E165" i="278" s="1"/>
  <c r="E68" i="278"/>
  <c r="E62" i="278"/>
  <c r="C134" i="278"/>
  <c r="C165" i="278" s="1"/>
  <c r="E86" i="278"/>
  <c r="D80" i="278"/>
  <c r="C26" i="278"/>
  <c r="E78" i="259"/>
  <c r="D48" i="259"/>
  <c r="E117" i="259"/>
  <c r="E88" i="259"/>
  <c r="C50" i="284"/>
  <c r="E38" i="284"/>
  <c r="C92" i="284"/>
  <c r="E122" i="284"/>
  <c r="E98" i="284"/>
  <c r="E74" i="284"/>
  <c r="D92" i="284"/>
  <c r="C38" i="284"/>
  <c r="E104" i="284"/>
  <c r="D98" i="284"/>
  <c r="C86" i="284"/>
  <c r="E62" i="284"/>
  <c r="E50" i="284"/>
  <c r="E44" i="284"/>
  <c r="D32" i="284"/>
  <c r="C74" i="284"/>
  <c r="D110" i="284"/>
  <c r="C20" i="284"/>
  <c r="D14" i="284"/>
  <c r="C128" i="284"/>
  <c r="E8" i="284"/>
  <c r="D98" i="283"/>
  <c r="E80" i="283"/>
  <c r="C50" i="283"/>
  <c r="C38" i="283"/>
  <c r="E32" i="283"/>
  <c r="C20" i="283"/>
  <c r="E122" i="283"/>
  <c r="E104" i="283"/>
  <c r="D84" i="260"/>
  <c r="E74" i="283"/>
  <c r="C44" i="283"/>
  <c r="E38" i="283"/>
  <c r="D35" i="260"/>
  <c r="D20" i="283"/>
  <c r="C122" i="283"/>
  <c r="D111" i="260"/>
  <c r="D101" i="260"/>
  <c r="D91" i="260"/>
  <c r="D108" i="260"/>
  <c r="D64" i="260"/>
  <c r="E56" i="282"/>
  <c r="D134" i="282"/>
  <c r="D165" i="282" s="1"/>
  <c r="D120" i="260"/>
  <c r="C80" i="282"/>
  <c r="D74" i="282"/>
  <c r="D72" i="260"/>
  <c r="D68" i="282"/>
  <c r="D119" i="260"/>
  <c r="D90" i="260"/>
  <c r="D82" i="260"/>
  <c r="D52" i="260"/>
  <c r="D33" i="260"/>
  <c r="E32" i="282"/>
  <c r="D13" i="260"/>
  <c r="E62" i="281"/>
  <c r="C50" i="281"/>
  <c r="E50" i="281"/>
  <c r="E38" i="281"/>
  <c r="D86" i="281"/>
  <c r="E80" i="281"/>
  <c r="D32" i="281"/>
  <c r="D14" i="281"/>
  <c r="D104" i="281"/>
  <c r="D20" i="281"/>
  <c r="E8" i="280"/>
  <c r="E62" i="280"/>
  <c r="D26" i="280"/>
  <c r="E44" i="280"/>
  <c r="D104" i="280"/>
  <c r="C74" i="280"/>
  <c r="E68" i="280"/>
  <c r="D92" i="280"/>
  <c r="E122" i="287"/>
  <c r="D110" i="287"/>
  <c r="D86" i="287"/>
  <c r="E74" i="287"/>
  <c r="C14" i="287"/>
  <c r="C98" i="287"/>
  <c r="E80" i="287"/>
  <c r="D74" i="287"/>
  <c r="E68" i="287"/>
  <c r="E50" i="287"/>
  <c r="C50" i="287"/>
  <c r="E32" i="287"/>
  <c r="E104" i="287"/>
  <c r="E8" i="287"/>
  <c r="C26" i="287"/>
  <c r="D128" i="287"/>
  <c r="D164" i="287" s="1"/>
  <c r="E128" i="287"/>
  <c r="D122" i="287"/>
  <c r="D116" i="287"/>
  <c r="C110" i="287"/>
  <c r="E92" i="287"/>
  <c r="C62" i="287"/>
  <c r="D56" i="287"/>
  <c r="D44" i="287"/>
  <c r="C38" i="287"/>
  <c r="C20" i="287"/>
  <c r="D20" i="287"/>
  <c r="D104" i="287"/>
  <c r="C122" i="287"/>
  <c r="D68" i="287"/>
  <c r="C56" i="287"/>
  <c r="E44" i="287"/>
  <c r="E38" i="287"/>
  <c r="C32" i="287"/>
  <c r="D26" i="287"/>
  <c r="D92" i="287"/>
  <c r="C68" i="287"/>
  <c r="D62" i="287"/>
  <c r="C20" i="286"/>
  <c r="C50" i="286"/>
  <c r="E104" i="286"/>
  <c r="D74" i="286"/>
  <c r="D116" i="286"/>
  <c r="D86" i="286"/>
  <c r="E122" i="286"/>
  <c r="C134" i="286"/>
  <c r="C165" i="286" s="1"/>
  <c r="D92" i="286"/>
  <c r="D110" i="286"/>
  <c r="E134" i="286"/>
  <c r="E165" i="286" s="1"/>
  <c r="C92" i="286"/>
  <c r="E44" i="286"/>
  <c r="D104" i="286"/>
  <c r="E74" i="286"/>
  <c r="C128" i="286"/>
  <c r="D122" i="286"/>
  <c r="E38" i="286"/>
  <c r="C32" i="286"/>
  <c r="D38" i="286"/>
  <c r="C38" i="286"/>
  <c r="D80" i="286"/>
  <c r="D32" i="286"/>
  <c r="C104" i="286"/>
  <c r="C14" i="286"/>
  <c r="C122" i="286"/>
  <c r="E68" i="286"/>
  <c r="E62" i="286"/>
  <c r="C5" i="261"/>
  <c r="C62" i="286"/>
  <c r="C56" i="286"/>
  <c r="E50" i="286"/>
  <c r="D14" i="286"/>
  <c r="C80" i="286"/>
  <c r="C74" i="286"/>
  <c r="D68" i="286"/>
  <c r="E56" i="286"/>
  <c r="D50" i="286"/>
  <c r="C44" i="286"/>
  <c r="E4" i="261"/>
  <c r="E110" i="286"/>
  <c r="D134" i="286"/>
  <c r="D165" i="286" s="1"/>
  <c r="C4" i="261"/>
  <c r="D5" i="261"/>
  <c r="E6" i="261"/>
  <c r="D92" i="285"/>
  <c r="E92" i="285"/>
  <c r="D74" i="285"/>
  <c r="C62" i="285"/>
  <c r="C20" i="285"/>
  <c r="C122" i="285"/>
  <c r="E116" i="285"/>
  <c r="C56" i="285"/>
  <c r="D134" i="285"/>
  <c r="D165" i="285" s="1"/>
  <c r="C134" i="285"/>
  <c r="C165" i="285" s="1"/>
  <c r="E98" i="285"/>
  <c r="C116" i="285"/>
  <c r="D56" i="285"/>
  <c r="D20" i="285"/>
  <c r="C128" i="285"/>
  <c r="E80" i="285"/>
  <c r="C80" i="285"/>
  <c r="E38" i="285"/>
  <c r="C38" i="285"/>
  <c r="D86" i="285"/>
  <c r="E86" i="285"/>
  <c r="E74" i="285"/>
  <c r="E68" i="285"/>
  <c r="E62" i="285"/>
  <c r="D32" i="285"/>
  <c r="E110" i="285"/>
  <c r="D68" i="285"/>
  <c r="C50" i="285"/>
  <c r="C32" i="285"/>
  <c r="E8" i="285"/>
  <c r="D8" i="285"/>
  <c r="D110" i="285"/>
  <c r="D14" i="285"/>
  <c r="C14" i="285"/>
  <c r="C14" i="262"/>
  <c r="D50" i="273"/>
  <c r="D46" i="258"/>
  <c r="D114" i="258"/>
  <c r="C82" i="259"/>
  <c r="D45" i="258"/>
  <c r="D120" i="258"/>
  <c r="D17" i="260"/>
  <c r="D76" i="260"/>
  <c r="C118" i="259"/>
  <c r="C26" i="266"/>
  <c r="D8" i="266"/>
  <c r="C20" i="266"/>
  <c r="D80" i="265"/>
  <c r="C26" i="265"/>
  <c r="E122" i="265"/>
  <c r="C92" i="265"/>
  <c r="C86" i="265"/>
  <c r="D50" i="265"/>
  <c r="D8" i="265"/>
  <c r="D98" i="265"/>
  <c r="E80" i="265"/>
  <c r="C14" i="265"/>
  <c r="C98" i="265"/>
  <c r="E62" i="265"/>
  <c r="E32" i="265"/>
  <c r="C56" i="265"/>
  <c r="C8" i="264"/>
  <c r="D110" i="264"/>
  <c r="C38" i="264"/>
  <c r="C104" i="263"/>
  <c r="E98" i="263"/>
  <c r="D74" i="263"/>
  <c r="D104" i="263"/>
  <c r="D98" i="263"/>
  <c r="D92" i="263"/>
  <c r="D86" i="263"/>
  <c r="C74" i="263"/>
  <c r="E68" i="263"/>
  <c r="C56" i="263"/>
  <c r="E50" i="263"/>
  <c r="E44" i="263"/>
  <c r="E116" i="263"/>
  <c r="C95" i="255"/>
  <c r="C86" i="263"/>
  <c r="C8" i="263"/>
  <c r="D92" i="271"/>
  <c r="D62" i="271"/>
  <c r="D80" i="271"/>
  <c r="D38" i="271"/>
  <c r="C51" i="256"/>
  <c r="C80" i="270"/>
  <c r="C68" i="270"/>
  <c r="C38" i="270"/>
  <c r="C44" i="269"/>
  <c r="D62" i="268"/>
  <c r="C8" i="268"/>
  <c r="C50" i="268"/>
  <c r="E38" i="268"/>
  <c r="D32" i="268"/>
  <c r="D68" i="268"/>
  <c r="D38" i="268"/>
  <c r="D74" i="268"/>
  <c r="C38" i="268"/>
  <c r="E104" i="267"/>
  <c r="C92" i="266"/>
  <c r="C68" i="266"/>
  <c r="E80" i="266"/>
  <c r="E74" i="266"/>
  <c r="C110" i="279"/>
  <c r="E38" i="279"/>
  <c r="D74" i="278"/>
  <c r="D20" i="278"/>
  <c r="D14" i="278"/>
  <c r="D94" i="259"/>
  <c r="E14" i="278"/>
  <c r="C122" i="278"/>
  <c r="D60" i="259"/>
  <c r="C32" i="278"/>
  <c r="C101" i="259"/>
  <c r="C77" i="259"/>
  <c r="E104" i="277"/>
  <c r="C14" i="277"/>
  <c r="C122" i="277"/>
  <c r="D80" i="277"/>
  <c r="D92" i="277"/>
  <c r="C44" i="277"/>
  <c r="D101" i="258"/>
  <c r="D62" i="276"/>
  <c r="E60" i="258"/>
  <c r="D26" i="276"/>
  <c r="D70" i="258"/>
  <c r="E70" i="258"/>
  <c r="D73" i="258"/>
  <c r="E14" i="276"/>
  <c r="D89" i="258"/>
  <c r="C84" i="258"/>
  <c r="D85" i="258"/>
  <c r="C41" i="258"/>
  <c r="D42" i="258"/>
  <c r="E43" i="258"/>
  <c r="C38" i="276"/>
  <c r="C38" i="258" s="1"/>
  <c r="D105" i="258"/>
  <c r="D109" i="258"/>
  <c r="D104" i="276"/>
  <c r="C86" i="276"/>
  <c r="D79" i="258"/>
  <c r="D53" i="258"/>
  <c r="E51" i="258"/>
  <c r="D54" i="258"/>
  <c r="C113" i="258"/>
  <c r="D82" i="258"/>
  <c r="C79" i="258"/>
  <c r="D74" i="275"/>
  <c r="E14" i="275"/>
  <c r="E56" i="275"/>
  <c r="C26" i="275"/>
  <c r="C62" i="275"/>
  <c r="E44" i="275"/>
  <c r="C50" i="274"/>
  <c r="D74" i="274"/>
  <c r="D62" i="274"/>
  <c r="D4" i="257"/>
  <c r="C7" i="257"/>
  <c r="D116" i="274"/>
  <c r="D110" i="274"/>
  <c r="C92" i="274"/>
  <c r="C38" i="274"/>
  <c r="E7" i="257"/>
  <c r="E121" i="257"/>
  <c r="C4" i="257"/>
  <c r="E6" i="257"/>
  <c r="C33" i="257"/>
  <c r="C80" i="273"/>
  <c r="C20" i="273"/>
  <c r="D74" i="273"/>
  <c r="C104" i="287"/>
  <c r="E116" i="286"/>
  <c r="C26" i="286"/>
  <c r="D128" i="286"/>
  <c r="C68" i="286"/>
  <c r="E98" i="286"/>
  <c r="C26" i="285"/>
  <c r="E3" i="261"/>
  <c r="D6" i="261"/>
  <c r="E7" i="261"/>
  <c r="E56" i="285"/>
  <c r="C74" i="285"/>
  <c r="D62" i="285"/>
  <c r="C44" i="285"/>
  <c r="D104" i="285"/>
  <c r="E44" i="285"/>
  <c r="D56" i="284"/>
  <c r="C122" i="284"/>
  <c r="E116" i="284"/>
  <c r="E86" i="283"/>
  <c r="D44" i="283"/>
  <c r="D32" i="283"/>
  <c r="C104" i="283"/>
  <c r="E62" i="283"/>
  <c r="D56" i="283"/>
  <c r="D104" i="282"/>
  <c r="E68" i="282"/>
  <c r="D29" i="260"/>
  <c r="E50" i="282"/>
  <c r="E44" i="282"/>
  <c r="D38" i="282"/>
  <c r="D32" i="282"/>
  <c r="D19" i="260"/>
  <c r="C68" i="281"/>
  <c r="E56" i="281"/>
  <c r="C38" i="281"/>
  <c r="E74" i="281"/>
  <c r="C56" i="281"/>
  <c r="E44" i="281"/>
  <c r="C106" i="259"/>
  <c r="C24" i="259"/>
  <c r="D45" i="259"/>
  <c r="C48" i="259"/>
  <c r="D49" i="259"/>
  <c r="C38" i="280"/>
  <c r="E128" i="280"/>
  <c r="E86" i="280"/>
  <c r="D44" i="280"/>
  <c r="D62" i="280"/>
  <c r="E98" i="280"/>
  <c r="C92" i="280"/>
  <c r="C80" i="280"/>
  <c r="D74" i="280"/>
  <c r="C62" i="280"/>
  <c r="C56" i="280"/>
  <c r="E38" i="280"/>
  <c r="C98" i="280"/>
  <c r="E90" i="259"/>
  <c r="E44" i="279"/>
  <c r="D74" i="279"/>
  <c r="C92" i="287"/>
  <c r="C80" i="287"/>
  <c r="D80" i="287"/>
  <c r="C112" i="259" l="1"/>
  <c r="C164" i="282"/>
  <c r="E162" i="263"/>
  <c r="C15" i="255"/>
  <c r="C79" i="255"/>
  <c r="D11" i="259"/>
  <c r="D42" i="260"/>
  <c r="E86" i="258"/>
  <c r="D28" i="255"/>
  <c r="D132" i="255"/>
  <c r="D67" i="261"/>
  <c r="E9" i="261"/>
  <c r="E11" i="261"/>
  <c r="E13" i="261"/>
  <c r="C12" i="261"/>
  <c r="C113" i="261"/>
  <c r="C124" i="261"/>
  <c r="D22" i="261"/>
  <c r="D24" i="261"/>
  <c r="D31" i="261"/>
  <c r="D34" i="261"/>
  <c r="D41" i="261"/>
  <c r="D43" i="261"/>
  <c r="D51" i="261"/>
  <c r="D53" i="261"/>
  <c r="D60" i="261"/>
  <c r="D63" i="261"/>
  <c r="D70" i="261"/>
  <c r="D72" i="261"/>
  <c r="D82" i="261"/>
  <c r="D91" i="261"/>
  <c r="D99" i="261"/>
  <c r="D101" i="261"/>
  <c r="D108" i="261"/>
  <c r="D111" i="261"/>
  <c r="D118" i="261"/>
  <c r="D120" i="261"/>
  <c r="D127" i="261"/>
  <c r="D130" i="261"/>
  <c r="E33" i="261"/>
  <c r="E83" i="261"/>
  <c r="E112" i="261"/>
  <c r="E16" i="261"/>
  <c r="E30" i="261"/>
  <c r="C15" i="261"/>
  <c r="C17" i="261"/>
  <c r="C27" i="261"/>
  <c r="C29" i="261"/>
  <c r="C36" i="261"/>
  <c r="C55" i="261"/>
  <c r="C63" i="261"/>
  <c r="C75" i="261"/>
  <c r="C77" i="261"/>
  <c r="C103" i="261"/>
  <c r="C111" i="261"/>
  <c r="C130" i="261"/>
  <c r="C132" i="261"/>
  <c r="E19" i="261"/>
  <c r="E27" i="261"/>
  <c r="E29" i="261"/>
  <c r="E39" i="261"/>
  <c r="E41" i="261"/>
  <c r="E58" i="261"/>
  <c r="E77" i="261"/>
  <c r="E87" i="261"/>
  <c r="E99" i="261"/>
  <c r="E106" i="261"/>
  <c r="E115" i="261"/>
  <c r="E123" i="261"/>
  <c r="D104" i="261"/>
  <c r="D157" i="284"/>
  <c r="C163" i="283"/>
  <c r="C42" i="260"/>
  <c r="C47" i="260"/>
  <c r="C52" i="260"/>
  <c r="C61" i="260"/>
  <c r="C66" i="260"/>
  <c r="C71" i="260"/>
  <c r="C76" i="260"/>
  <c r="C83" i="260"/>
  <c r="C85" i="260"/>
  <c r="C88" i="260"/>
  <c r="C90" i="260"/>
  <c r="C95" i="260"/>
  <c r="C100" i="260"/>
  <c r="C105" i="260"/>
  <c r="C107" i="260"/>
  <c r="C109" i="260"/>
  <c r="C112" i="260"/>
  <c r="C114" i="260"/>
  <c r="C119" i="260"/>
  <c r="C121" i="260"/>
  <c r="C124" i="260"/>
  <c r="C126" i="260"/>
  <c r="C129" i="260"/>
  <c r="C131" i="260"/>
  <c r="C133" i="260"/>
  <c r="D157" i="281"/>
  <c r="C163" i="281"/>
  <c r="C9" i="259"/>
  <c r="E55" i="259"/>
  <c r="E57" i="255"/>
  <c r="E61" i="255"/>
  <c r="E71" i="255"/>
  <c r="E81" i="255"/>
  <c r="E85" i="255"/>
  <c r="C36" i="255"/>
  <c r="C125" i="255"/>
  <c r="C10" i="260"/>
  <c r="C27" i="260"/>
  <c r="C39" i="260"/>
  <c r="C46" i="260"/>
  <c r="C48" i="260"/>
  <c r="C58" i="260"/>
  <c r="C67" i="260"/>
  <c r="C84" i="260"/>
  <c r="C94" i="260"/>
  <c r="C96" i="260"/>
  <c r="C103" i="260"/>
  <c r="C106" i="260"/>
  <c r="C111" i="260"/>
  <c r="C113" i="260"/>
  <c r="C115" i="260"/>
  <c r="C125" i="260"/>
  <c r="C132" i="260"/>
  <c r="C162" i="285"/>
  <c r="E162" i="283"/>
  <c r="C164" i="278"/>
  <c r="C164" i="285"/>
  <c r="C150" i="263"/>
  <c r="C163" i="286"/>
  <c r="C164" i="286"/>
  <c r="D14" i="260"/>
  <c r="E18" i="261"/>
  <c r="E21" i="261"/>
  <c r="E28" i="261"/>
  <c r="E35" i="261"/>
  <c r="E37" i="261"/>
  <c r="E40" i="261"/>
  <c r="E49" i="261"/>
  <c r="E57" i="261"/>
  <c r="E59" i="261"/>
  <c r="E66" i="261"/>
  <c r="E69" i="261"/>
  <c r="E78" i="261"/>
  <c r="E88" i="261"/>
  <c r="E95" i="261"/>
  <c r="E97" i="261"/>
  <c r="E105" i="261"/>
  <c r="E107" i="261"/>
  <c r="E114" i="261"/>
  <c r="E117" i="261"/>
  <c r="E124" i="261"/>
  <c r="E126" i="261"/>
  <c r="E133" i="261"/>
  <c r="E10" i="261"/>
  <c r="D157" i="287"/>
  <c r="E104" i="258"/>
  <c r="E164" i="263"/>
  <c r="E163" i="283"/>
  <c r="E157" i="263"/>
  <c r="E164" i="283"/>
  <c r="D158" i="286"/>
  <c r="E164" i="266"/>
  <c r="D158" i="287"/>
  <c r="E163" i="278"/>
  <c r="E163" i="263"/>
  <c r="C163" i="278"/>
  <c r="D157" i="271"/>
  <c r="C163" i="285"/>
  <c r="D162" i="287"/>
  <c r="C162" i="286"/>
  <c r="E162" i="278"/>
  <c r="D152" i="286"/>
  <c r="D163" i="287"/>
  <c r="D152" i="287"/>
  <c r="E164" i="278"/>
  <c r="C164" i="283"/>
  <c r="C162" i="281"/>
  <c r="C17" i="260"/>
  <c r="C19" i="260"/>
  <c r="C75" i="260"/>
  <c r="C87" i="260"/>
  <c r="E85" i="261"/>
  <c r="D163" i="286"/>
  <c r="D162" i="286"/>
  <c r="D161" i="287"/>
  <c r="C161" i="285"/>
  <c r="C161" i="278"/>
  <c r="D164" i="286"/>
  <c r="D161" i="286"/>
  <c r="C162" i="278"/>
  <c r="C164" i="281"/>
  <c r="C161" i="281"/>
  <c r="E157" i="283"/>
  <c r="C157" i="263"/>
  <c r="E116" i="258"/>
  <c r="E157" i="281"/>
  <c r="D17" i="255"/>
  <c r="D17" i="534" s="1"/>
  <c r="D22" i="255"/>
  <c r="D43" i="255"/>
  <c r="D43" i="534" s="1"/>
  <c r="D60" i="255"/>
  <c r="D77" i="255"/>
  <c r="D84" i="255"/>
  <c r="D99" i="255"/>
  <c r="D103" i="255"/>
  <c r="D123" i="255"/>
  <c r="C12" i="255"/>
  <c r="C16" i="259"/>
  <c r="C21" i="259"/>
  <c r="C52" i="259"/>
  <c r="C78" i="259"/>
  <c r="C100" i="259"/>
  <c r="E132" i="259"/>
  <c r="E10" i="260"/>
  <c r="E12" i="260"/>
  <c r="E19" i="260"/>
  <c r="E22" i="260"/>
  <c r="E29" i="260"/>
  <c r="E31" i="260"/>
  <c r="E48" i="260"/>
  <c r="E58" i="260"/>
  <c r="E87" i="260"/>
  <c r="C128" i="260"/>
  <c r="D15" i="261"/>
  <c r="E62" i="260"/>
  <c r="C87" i="255"/>
  <c r="C17" i="255"/>
  <c r="C46" i="255"/>
  <c r="C55" i="255"/>
  <c r="C65" i="255"/>
  <c r="C75" i="255"/>
  <c r="C84" i="255"/>
  <c r="C113" i="255"/>
  <c r="C123" i="255"/>
  <c r="C87" i="256"/>
  <c r="C31" i="256"/>
  <c r="C41" i="256"/>
  <c r="C118" i="256"/>
  <c r="C120" i="256"/>
  <c r="C23" i="259"/>
  <c r="C33" i="259"/>
  <c r="C42" i="259"/>
  <c r="C61" i="259"/>
  <c r="C71" i="259"/>
  <c r="C81" i="259"/>
  <c r="C90" i="259"/>
  <c r="C109" i="259"/>
  <c r="C119" i="259"/>
  <c r="C24" i="260"/>
  <c r="C34" i="260"/>
  <c r="C43" i="260"/>
  <c r="C101" i="260"/>
  <c r="C130" i="260"/>
  <c r="E25" i="261"/>
  <c r="E45" i="261"/>
  <c r="E54" i="261"/>
  <c r="E64" i="261"/>
  <c r="E73" i="261"/>
  <c r="E93" i="261"/>
  <c r="E102" i="261"/>
  <c r="E121" i="261"/>
  <c r="E131" i="261"/>
  <c r="E82" i="261"/>
  <c r="E111" i="261"/>
  <c r="E128" i="260"/>
  <c r="E15" i="256"/>
  <c r="E34" i="256"/>
  <c r="E16" i="259"/>
  <c r="E25" i="259"/>
  <c r="E35" i="259"/>
  <c r="E45" i="259"/>
  <c r="E64" i="259"/>
  <c r="E73" i="259"/>
  <c r="E83" i="259"/>
  <c r="E93" i="259"/>
  <c r="E102" i="259"/>
  <c r="E112" i="259"/>
  <c r="E121" i="259"/>
  <c r="E36" i="260"/>
  <c r="D87" i="261"/>
  <c r="C84" i="261"/>
  <c r="C94" i="261"/>
  <c r="E104" i="261"/>
  <c r="D15" i="255"/>
  <c r="D15" i="532" s="1"/>
  <c r="D24" i="255"/>
  <c r="D24" i="534" s="1"/>
  <c r="D53" i="255"/>
  <c r="D63" i="255"/>
  <c r="D72" i="255"/>
  <c r="D82" i="255"/>
  <c r="D91" i="255"/>
  <c r="D101" i="255"/>
  <c r="D111" i="255"/>
  <c r="D120" i="255"/>
  <c r="D13" i="255"/>
  <c r="D52" i="255"/>
  <c r="D61" i="255"/>
  <c r="D18" i="256"/>
  <c r="D19" i="259"/>
  <c r="D29" i="259"/>
  <c r="D39" i="259"/>
  <c r="D58" i="259"/>
  <c r="D77" i="259"/>
  <c r="D87" i="259"/>
  <c r="D96" i="259"/>
  <c r="D106" i="259"/>
  <c r="D115" i="259"/>
  <c r="D125" i="259"/>
  <c r="D21" i="260"/>
  <c r="D30" i="260"/>
  <c r="D40" i="260"/>
  <c r="D49" i="260"/>
  <c r="D97" i="260"/>
  <c r="D107" i="260"/>
  <c r="D117" i="260"/>
  <c r="D126" i="260"/>
  <c r="C70" i="261"/>
  <c r="E96" i="261"/>
  <c r="D98" i="261"/>
  <c r="C155" i="265"/>
  <c r="C38" i="261"/>
  <c r="D32" i="261"/>
  <c r="E50" i="260"/>
  <c r="E157" i="282"/>
  <c r="E116" i="260"/>
  <c r="C10" i="255"/>
  <c r="D16" i="255"/>
  <c r="E74" i="258"/>
  <c r="D157" i="268"/>
  <c r="E59" i="255"/>
  <c r="E69" i="255"/>
  <c r="E78" i="255"/>
  <c r="E117" i="255"/>
  <c r="D13" i="261"/>
  <c r="D17" i="259"/>
  <c r="E23" i="259"/>
  <c r="D27" i="259"/>
  <c r="C30" i="259"/>
  <c r="E33" i="259"/>
  <c r="D36" i="259"/>
  <c r="C40" i="259"/>
  <c r="E42" i="259"/>
  <c r="E52" i="259"/>
  <c r="D55" i="259"/>
  <c r="C59" i="259"/>
  <c r="E61" i="259"/>
  <c r="C69" i="259"/>
  <c r="E71" i="259"/>
  <c r="D75" i="259"/>
  <c r="E81" i="259"/>
  <c r="C88" i="259"/>
  <c r="C97" i="259"/>
  <c r="C107" i="259"/>
  <c r="E109" i="259"/>
  <c r="D113" i="259"/>
  <c r="C117" i="259"/>
  <c r="E119" i="259"/>
  <c r="D9" i="260"/>
  <c r="C12" i="260"/>
  <c r="C22" i="260"/>
  <c r="D28" i="260"/>
  <c r="C31" i="260"/>
  <c r="D37" i="260"/>
  <c r="C41" i="260"/>
  <c r="D47" i="260"/>
  <c r="C51" i="260"/>
  <c r="C60" i="260"/>
  <c r="D66" i="260"/>
  <c r="C70" i="260"/>
  <c r="D85" i="260"/>
  <c r="C89" i="260"/>
  <c r="D95" i="260"/>
  <c r="C99" i="260"/>
  <c r="C108" i="260"/>
  <c r="D114" i="260"/>
  <c r="C118" i="260"/>
  <c r="D124" i="260"/>
  <c r="C127" i="260"/>
  <c r="D133" i="260"/>
  <c r="E15" i="261"/>
  <c r="C22" i="261"/>
  <c r="E24" i="261"/>
  <c r="D28" i="261"/>
  <c r="C31" i="261"/>
  <c r="E34" i="261"/>
  <c r="C41" i="261"/>
  <c r="E43" i="261"/>
  <c r="C51" i="261"/>
  <c r="E53" i="261"/>
  <c r="C60" i="261"/>
  <c r="E63" i="261"/>
  <c r="C79" i="261"/>
  <c r="C89" i="261"/>
  <c r="E91" i="261"/>
  <c r="C99" i="261"/>
  <c r="E101" i="261"/>
  <c r="C108" i="261"/>
  <c r="C118" i="261"/>
  <c r="E120" i="261"/>
  <c r="E130" i="261"/>
  <c r="E23" i="261"/>
  <c r="E42" i="261"/>
  <c r="E52" i="261"/>
  <c r="E61" i="261"/>
  <c r="E71" i="261"/>
  <c r="E100" i="261"/>
  <c r="E109" i="261"/>
  <c r="E119" i="261"/>
  <c r="E129" i="261"/>
  <c r="C10" i="261"/>
  <c r="E12" i="261"/>
  <c r="C19" i="261"/>
  <c r="E22" i="261"/>
  <c r="E31" i="261"/>
  <c r="C39" i="261"/>
  <c r="C48" i="261"/>
  <c r="E51" i="261"/>
  <c r="C58" i="261"/>
  <c r="E60" i="261"/>
  <c r="C67" i="261"/>
  <c r="E79" i="261"/>
  <c r="C87" i="261"/>
  <c r="E89" i="261"/>
  <c r="C96" i="261"/>
  <c r="C106" i="261"/>
  <c r="E108" i="261"/>
  <c r="C115" i="261"/>
  <c r="E118" i="261"/>
  <c r="C125" i="261"/>
  <c r="E127" i="261"/>
  <c r="E17" i="261"/>
  <c r="C24" i="261"/>
  <c r="C34" i="261"/>
  <c r="E36" i="261"/>
  <c r="C43" i="261"/>
  <c r="E46" i="261"/>
  <c r="C53" i="261"/>
  <c r="E55" i="261"/>
  <c r="C72" i="261"/>
  <c r="C82" i="261"/>
  <c r="E84" i="261"/>
  <c r="C91" i="261"/>
  <c r="E94" i="261"/>
  <c r="C101" i="261"/>
  <c r="E103" i="261"/>
  <c r="D107" i="261"/>
  <c r="E113" i="261"/>
  <c r="C120" i="261"/>
  <c r="E132" i="261"/>
  <c r="C19" i="255"/>
  <c r="D25" i="255"/>
  <c r="C39" i="255"/>
  <c r="D54" i="255"/>
  <c r="C58" i="255"/>
  <c r="C67" i="255"/>
  <c r="D83" i="255"/>
  <c r="C106" i="255"/>
  <c r="C115" i="255"/>
  <c r="D11" i="255"/>
  <c r="D30" i="255"/>
  <c r="C34" i="255"/>
  <c r="C43" i="255"/>
  <c r="C53" i="255"/>
  <c r="D59" i="255"/>
  <c r="C63" i="255"/>
  <c r="D88" i="255"/>
  <c r="C91" i="255"/>
  <c r="C101" i="255"/>
  <c r="C111" i="255"/>
  <c r="C120" i="255"/>
  <c r="D19" i="255"/>
  <c r="D29" i="255"/>
  <c r="D39" i="255"/>
  <c r="D48" i="255"/>
  <c r="D58" i="255"/>
  <c r="D67" i="255"/>
  <c r="D87" i="255"/>
  <c r="D96" i="255"/>
  <c r="D106" i="255"/>
  <c r="D115" i="255"/>
  <c r="D9" i="255"/>
  <c r="C31" i="255"/>
  <c r="C41" i="255"/>
  <c r="C51" i="255"/>
  <c r="C60" i="255"/>
  <c r="C70" i="255"/>
  <c r="D85" i="255"/>
  <c r="C108" i="255"/>
  <c r="C118" i="255"/>
  <c r="C127" i="255"/>
  <c r="C89" i="256"/>
  <c r="C99" i="256"/>
  <c r="C108" i="256"/>
  <c r="C5" i="256"/>
  <c r="E7" i="256"/>
  <c r="C15" i="256"/>
  <c r="E17" i="256"/>
  <c r="C24" i="256"/>
  <c r="C24" i="534" s="1"/>
  <c r="E27" i="256"/>
  <c r="E36" i="256"/>
  <c r="C43" i="256"/>
  <c r="C53" i="256"/>
  <c r="C72" i="256"/>
  <c r="C82" i="256"/>
  <c r="C91" i="256"/>
  <c r="C101" i="256"/>
  <c r="C111" i="256"/>
  <c r="D4" i="256"/>
  <c r="D4" i="532" s="1"/>
  <c r="C7" i="256"/>
  <c r="C7" i="532" s="1"/>
  <c r="C17" i="256"/>
  <c r="E19" i="256"/>
  <c r="E29" i="256"/>
  <c r="C36" i="256"/>
  <c r="C55" i="256"/>
  <c r="C65" i="256"/>
  <c r="C84" i="256"/>
  <c r="C94" i="256"/>
  <c r="C103" i="256"/>
  <c r="E3" i="256"/>
  <c r="D6" i="256"/>
  <c r="D6" i="534" s="1"/>
  <c r="C10" i="256"/>
  <c r="E12" i="256"/>
  <c r="D16" i="256"/>
  <c r="C19" i="256"/>
  <c r="C29" i="256"/>
  <c r="E31" i="256"/>
  <c r="C39" i="256"/>
  <c r="C58" i="256"/>
  <c r="C67" i="256"/>
  <c r="C96" i="256"/>
  <c r="C106" i="256"/>
  <c r="D67" i="259"/>
  <c r="C15" i="260"/>
  <c r="E17" i="260"/>
  <c r="E27" i="260"/>
  <c r="C53" i="260"/>
  <c r="C63" i="260"/>
  <c r="E65" i="260"/>
  <c r="C72" i="260"/>
  <c r="C82" i="260"/>
  <c r="C91" i="260"/>
  <c r="C120" i="260"/>
  <c r="D19" i="261"/>
  <c r="D29" i="261"/>
  <c r="D39" i="261"/>
  <c r="D48" i="261"/>
  <c r="D58" i="261"/>
  <c r="D77" i="261"/>
  <c r="D96" i="261"/>
  <c r="D106" i="261"/>
  <c r="D115" i="261"/>
  <c r="D125" i="261"/>
  <c r="D9" i="261"/>
  <c r="D90" i="255"/>
  <c r="E5" i="256"/>
  <c r="E5" i="534" s="1"/>
  <c r="C12" i="256"/>
  <c r="C22" i="256"/>
  <c r="E24" i="256"/>
  <c r="E43" i="256"/>
  <c r="C46" i="261"/>
  <c r="C65" i="261"/>
  <c r="D18" i="255"/>
  <c r="D76" i="255"/>
  <c r="C27" i="256"/>
  <c r="E39" i="256"/>
  <c r="D157" i="286"/>
  <c r="D110" i="260"/>
  <c r="E84" i="256"/>
  <c r="E69" i="260"/>
  <c r="D81" i="261"/>
  <c r="C21" i="261"/>
  <c r="C49" i="261"/>
  <c r="E25" i="255"/>
  <c r="E64" i="255"/>
  <c r="E83" i="255"/>
  <c r="E93" i="255"/>
  <c r="E121" i="255"/>
  <c r="E9" i="260"/>
  <c r="D11" i="261"/>
  <c r="D59" i="261"/>
  <c r="C28" i="261"/>
  <c r="C76" i="261"/>
  <c r="D110" i="258"/>
  <c r="E68" i="260"/>
  <c r="E60" i="256"/>
  <c r="E112" i="260"/>
  <c r="C54" i="261"/>
  <c r="C73" i="261"/>
  <c r="C112" i="261"/>
  <c r="D157" i="266"/>
  <c r="D78" i="255"/>
  <c r="E22" i="256"/>
  <c r="D35" i="256"/>
  <c r="E41" i="256"/>
  <c r="D46" i="259"/>
  <c r="D65" i="259"/>
  <c r="E100" i="259"/>
  <c r="D103" i="259"/>
  <c r="C126" i="259"/>
  <c r="E157" i="285"/>
  <c r="E48" i="256"/>
  <c r="E15" i="260"/>
  <c r="E24" i="260"/>
  <c r="E34" i="260"/>
  <c r="C79" i="260"/>
  <c r="E82" i="260"/>
  <c r="E101" i="260"/>
  <c r="E120" i="260"/>
  <c r="E61" i="260"/>
  <c r="D17" i="261"/>
  <c r="D27" i="261"/>
  <c r="D36" i="261"/>
  <c r="D46" i="261"/>
  <c r="D55" i="261"/>
  <c r="D65" i="261"/>
  <c r="D75" i="261"/>
  <c r="E81" i="261"/>
  <c r="D84" i="261"/>
  <c r="E90" i="261"/>
  <c r="D94" i="261"/>
  <c r="D103" i="261"/>
  <c r="D113" i="261"/>
  <c r="D123" i="261"/>
  <c r="D132" i="261"/>
  <c r="D35" i="261"/>
  <c r="D54" i="261"/>
  <c r="D73" i="261"/>
  <c r="D83" i="261"/>
  <c r="C13" i="261"/>
  <c r="C71" i="261"/>
  <c r="C109" i="261"/>
  <c r="C129" i="261"/>
  <c r="C92" i="261"/>
  <c r="E38" i="261"/>
  <c r="C32" i="261"/>
  <c r="C74" i="260"/>
  <c r="C122" i="258"/>
  <c r="E11" i="260"/>
  <c r="E13" i="260"/>
  <c r="E16" i="260"/>
  <c r="E18" i="260"/>
  <c r="E21" i="260"/>
  <c r="E23" i="260"/>
  <c r="E25" i="260"/>
  <c r="E28" i="260"/>
  <c r="E33" i="260"/>
  <c r="E35" i="260"/>
  <c r="E37" i="260"/>
  <c r="E40" i="260"/>
  <c r="E45" i="260"/>
  <c r="E49" i="260"/>
  <c r="E54" i="260"/>
  <c r="E57" i="260"/>
  <c r="E59" i="260"/>
  <c r="E64" i="260"/>
  <c r="E73" i="260"/>
  <c r="E76" i="260"/>
  <c r="E78" i="260"/>
  <c r="E85" i="260"/>
  <c r="E88" i="260"/>
  <c r="E93" i="260"/>
  <c r="E97" i="260"/>
  <c r="E102" i="260"/>
  <c r="E105" i="260"/>
  <c r="E107" i="260"/>
  <c r="E122" i="261"/>
  <c r="E109" i="260"/>
  <c r="E114" i="260"/>
  <c r="E117" i="260"/>
  <c r="E119" i="260"/>
  <c r="E121" i="260"/>
  <c r="E126" i="260"/>
  <c r="E129" i="260"/>
  <c r="D16" i="261"/>
  <c r="D18" i="261"/>
  <c r="D21" i="261"/>
  <c r="D23" i="261"/>
  <c r="D25" i="261"/>
  <c r="D30" i="261"/>
  <c r="D33" i="261"/>
  <c r="D37" i="261"/>
  <c r="D40" i="261"/>
  <c r="D42" i="261"/>
  <c r="D45" i="261"/>
  <c r="D49" i="261"/>
  <c r="D52" i="261"/>
  <c r="D57" i="261"/>
  <c r="D61" i="261"/>
  <c r="D64" i="261"/>
  <c r="D66" i="261"/>
  <c r="D69" i="261"/>
  <c r="D71" i="261"/>
  <c r="D76" i="261"/>
  <c r="D78" i="261"/>
  <c r="D88" i="261"/>
  <c r="D90" i="261"/>
  <c r="D93" i="261"/>
  <c r="D97" i="261"/>
  <c r="D102" i="261"/>
  <c r="D105" i="261"/>
  <c r="D109" i="261"/>
  <c r="D112" i="261"/>
  <c r="D114" i="261"/>
  <c r="D117" i="261"/>
  <c r="D119" i="261"/>
  <c r="D121" i="261"/>
  <c r="D124" i="261"/>
  <c r="D129" i="261"/>
  <c r="D131" i="261"/>
  <c r="D133" i="261"/>
  <c r="D10" i="261"/>
  <c r="D12" i="261"/>
  <c r="C9" i="261"/>
  <c r="C11" i="261"/>
  <c r="C16" i="261"/>
  <c r="C18" i="261"/>
  <c r="C23" i="261"/>
  <c r="C25" i="261"/>
  <c r="C30" i="261"/>
  <c r="C33" i="261"/>
  <c r="C35" i="261"/>
  <c r="C37" i="261"/>
  <c r="C40" i="261"/>
  <c r="C42" i="261"/>
  <c r="C45" i="261"/>
  <c r="C47" i="261"/>
  <c r="C52" i="261"/>
  <c r="C57" i="261"/>
  <c r="C59" i="261"/>
  <c r="C61" i="261"/>
  <c r="C64" i="261"/>
  <c r="C66" i="261"/>
  <c r="C69" i="261"/>
  <c r="C81" i="261"/>
  <c r="C85" i="261"/>
  <c r="C90" i="261"/>
  <c r="C93" i="261"/>
  <c r="C95" i="261"/>
  <c r="C97" i="261"/>
  <c r="C100" i="261"/>
  <c r="C102" i="261"/>
  <c r="C105" i="261"/>
  <c r="C107" i="261"/>
  <c r="C114" i="261"/>
  <c r="C117" i="261"/>
  <c r="C119" i="261"/>
  <c r="C121" i="261"/>
  <c r="C126" i="261"/>
  <c r="C131" i="261"/>
  <c r="C133" i="261"/>
  <c r="E131" i="259"/>
  <c r="C78" i="261"/>
  <c r="C88" i="261"/>
  <c r="C62" i="259"/>
  <c r="E68" i="258"/>
  <c r="E73" i="256"/>
  <c r="E81" i="256"/>
  <c r="E83" i="256"/>
  <c r="E85" i="256"/>
  <c r="E30" i="260"/>
  <c r="E42" i="260"/>
  <c r="E47" i="260"/>
  <c r="E52" i="260"/>
  <c r="E66" i="260"/>
  <c r="E71" i="260"/>
  <c r="E81" i="260"/>
  <c r="E90" i="260"/>
  <c r="E95" i="260"/>
  <c r="E100" i="260"/>
  <c r="E124" i="260"/>
  <c r="E133" i="260"/>
  <c r="C157" i="283"/>
  <c r="C110" i="260"/>
  <c r="D92" i="260"/>
  <c r="E12" i="259"/>
  <c r="E39" i="260"/>
  <c r="E41" i="260"/>
  <c r="E43" i="260"/>
  <c r="E46" i="260"/>
  <c r="E51" i="260"/>
  <c r="E53" i="260"/>
  <c r="E55" i="260"/>
  <c r="E63" i="260"/>
  <c r="E67" i="260"/>
  <c r="E70" i="260"/>
  <c r="E72" i="260"/>
  <c r="E75" i="260"/>
  <c r="E77" i="260"/>
  <c r="E79" i="260"/>
  <c r="E84" i="260"/>
  <c r="E89" i="260"/>
  <c r="E91" i="260"/>
  <c r="E96" i="260"/>
  <c r="E99" i="260"/>
  <c r="E103" i="260"/>
  <c r="E106" i="260"/>
  <c r="E108" i="260"/>
  <c r="E111" i="260"/>
  <c r="E113" i="260"/>
  <c r="E115" i="260"/>
  <c r="E118" i="260"/>
  <c r="E123" i="260"/>
  <c r="E125" i="260"/>
  <c r="E127" i="260"/>
  <c r="E130" i="260"/>
  <c r="E132" i="260"/>
  <c r="C13" i="259"/>
  <c r="D133" i="259"/>
  <c r="C130" i="259"/>
  <c r="D74" i="260"/>
  <c r="D32" i="260"/>
  <c r="C80" i="260"/>
  <c r="E60" i="260"/>
  <c r="E94" i="260"/>
  <c r="E56" i="260"/>
  <c r="D150" i="285"/>
  <c r="D50" i="283"/>
  <c r="D86" i="283"/>
  <c r="C98" i="283"/>
  <c r="D110" i="280"/>
  <c r="C104" i="281"/>
  <c r="C14" i="281"/>
  <c r="C26" i="281"/>
  <c r="D38" i="264"/>
  <c r="D44" i="282"/>
  <c r="E74" i="282"/>
  <c r="E74" i="260" s="1"/>
  <c r="E50" i="261"/>
  <c r="C8" i="278"/>
  <c r="C8" i="275"/>
  <c r="C8" i="274"/>
  <c r="E8" i="265"/>
  <c r="E14" i="274"/>
  <c r="E20" i="280"/>
  <c r="E20" i="276"/>
  <c r="D38" i="267"/>
  <c r="D44" i="286"/>
  <c r="D44" i="285"/>
  <c r="E38" i="266"/>
  <c r="E44" i="277"/>
  <c r="E56" i="276"/>
  <c r="E56" i="258" s="1"/>
  <c r="E62" i="277"/>
  <c r="C98" i="271"/>
  <c r="E110" i="283"/>
  <c r="E161" i="283" s="1"/>
  <c r="E110" i="281"/>
  <c r="D116" i="282"/>
  <c r="D122" i="283"/>
  <c r="D44" i="277"/>
  <c r="D44" i="276"/>
  <c r="D50" i="287"/>
  <c r="D50" i="284"/>
  <c r="D56" i="286"/>
  <c r="D56" i="261" s="1"/>
  <c r="D56" i="282"/>
  <c r="D56" i="276"/>
  <c r="D56" i="275"/>
  <c r="D56" i="268"/>
  <c r="D56" i="266"/>
  <c r="D56" i="265"/>
  <c r="D56" i="263"/>
  <c r="D62" i="284"/>
  <c r="D62" i="278"/>
  <c r="D62" i="275"/>
  <c r="D62" i="258" s="1"/>
  <c r="D62" i="273"/>
  <c r="D62" i="257" s="1"/>
  <c r="D62" i="263"/>
  <c r="D68" i="283"/>
  <c r="D68" i="263"/>
  <c r="E74" i="268"/>
  <c r="E80" i="275"/>
  <c r="E80" i="264"/>
  <c r="C97" i="260"/>
  <c r="C117" i="260"/>
  <c r="D92" i="264"/>
  <c r="C56" i="262"/>
  <c r="E56" i="262"/>
  <c r="D74" i="262"/>
  <c r="D122" i="262"/>
  <c r="C72" i="255"/>
  <c r="C82" i="255"/>
  <c r="C89" i="255"/>
  <c r="C94" i="255"/>
  <c r="C96" i="255"/>
  <c r="C122" i="265"/>
  <c r="E128" i="285"/>
  <c r="E164" i="285" s="1"/>
  <c r="E128" i="284"/>
  <c r="D128" i="281"/>
  <c r="D14" i="262"/>
  <c r="E92" i="262"/>
  <c r="D8" i="287"/>
  <c r="D8" i="286"/>
  <c r="D150" i="286" s="1"/>
  <c r="C8" i="286"/>
  <c r="C8" i="285"/>
  <c r="C150" i="285" s="1"/>
  <c r="C8" i="284"/>
  <c r="C8" i="282"/>
  <c r="C8" i="281"/>
  <c r="C122" i="263"/>
  <c r="D128" i="282"/>
  <c r="D164" i="282" s="1"/>
  <c r="D128" i="273"/>
  <c r="D164" i="273" s="1"/>
  <c r="D14" i="261"/>
  <c r="D155" i="285"/>
  <c r="D128" i="278"/>
  <c r="C122" i="266"/>
  <c r="C128" i="287"/>
  <c r="C128" i="261" s="1"/>
  <c r="D134" i="261"/>
  <c r="D165" i="261" s="1"/>
  <c r="E20" i="281"/>
  <c r="E8" i="266"/>
  <c r="E8" i="263"/>
  <c r="E14" i="287"/>
  <c r="E14" i="286"/>
  <c r="E14" i="285"/>
  <c r="E14" i="284"/>
  <c r="E14" i="281"/>
  <c r="E14" i="280"/>
  <c r="E14" i="271"/>
  <c r="C14" i="269"/>
  <c r="C14" i="266"/>
  <c r="E14" i="266"/>
  <c r="E14" i="265"/>
  <c r="E20" i="287"/>
  <c r="E20" i="286"/>
  <c r="E20" i="285"/>
  <c r="E20" i="284"/>
  <c r="E20" i="282"/>
  <c r="E20" i="278"/>
  <c r="E20" i="271"/>
  <c r="E20" i="269"/>
  <c r="E20" i="268"/>
  <c r="E20" i="265"/>
  <c r="E20" i="263"/>
  <c r="E26" i="287"/>
  <c r="E26" i="286"/>
  <c r="E26" i="285"/>
  <c r="E26" i="283"/>
  <c r="E156" i="283" s="1"/>
  <c r="E26" i="282"/>
  <c r="E26" i="281"/>
  <c r="E26" i="277"/>
  <c r="E26" i="275"/>
  <c r="E26" i="273"/>
  <c r="E26" i="270"/>
  <c r="E26" i="264"/>
  <c r="E26" i="262"/>
  <c r="E32" i="286"/>
  <c r="E32" i="285"/>
  <c r="E32" i="284"/>
  <c r="E32" i="281"/>
  <c r="E32" i="260" s="1"/>
  <c r="E32" i="279"/>
  <c r="E32" i="278"/>
  <c r="E32" i="277"/>
  <c r="E32" i="276"/>
  <c r="E32" i="270"/>
  <c r="D32" i="265"/>
  <c r="D32" i="264"/>
  <c r="D32" i="263"/>
  <c r="D38" i="287"/>
  <c r="D38" i="285"/>
  <c r="D38" i="284"/>
  <c r="D38" i="283"/>
  <c r="D38" i="260" s="1"/>
  <c r="D38" i="280"/>
  <c r="D38" i="278"/>
  <c r="D38" i="276"/>
  <c r="D38" i="275"/>
  <c r="D38" i="270"/>
  <c r="C8" i="279"/>
  <c r="C8" i="273"/>
  <c r="C8" i="280"/>
  <c r="E14" i="282"/>
  <c r="D86" i="261"/>
  <c r="D157" i="285"/>
  <c r="C157" i="287"/>
  <c r="C157" i="276"/>
  <c r="E14" i="283"/>
  <c r="E26" i="276"/>
  <c r="C8" i="270"/>
  <c r="D155" i="265"/>
  <c r="D44" i="265"/>
  <c r="D44" i="278"/>
  <c r="D44" i="275"/>
  <c r="D44" i="270"/>
  <c r="D44" i="268"/>
  <c r="D50" i="285"/>
  <c r="D62" i="286"/>
  <c r="D62" i="283"/>
  <c r="D62" i="281"/>
  <c r="D62" i="279"/>
  <c r="D62" i="270"/>
  <c r="D68" i="278"/>
  <c r="D68" i="275"/>
  <c r="D68" i="265"/>
  <c r="E74" i="278"/>
  <c r="E74" i="274"/>
  <c r="E74" i="271"/>
  <c r="E74" i="270"/>
  <c r="E74" i="265"/>
  <c r="E74" i="263"/>
  <c r="E80" i="286"/>
  <c r="E80" i="282"/>
  <c r="E80" i="278"/>
  <c r="E86" i="284"/>
  <c r="C44" i="261"/>
  <c r="D44" i="281"/>
  <c r="D44" i="260" s="1"/>
  <c r="C86" i="264"/>
  <c r="C92" i="282"/>
  <c r="C157" i="282" s="1"/>
  <c r="C92" i="281"/>
  <c r="C92" i="279"/>
  <c r="C157" i="279" s="1"/>
  <c r="C92" i="277"/>
  <c r="C98" i="282"/>
  <c r="C98" i="278"/>
  <c r="C158" i="278" s="1"/>
  <c r="C104" i="285"/>
  <c r="C104" i="282"/>
  <c r="E110" i="287"/>
  <c r="E110" i="282"/>
  <c r="E110" i="278"/>
  <c r="E161" i="278" s="1"/>
  <c r="D116" i="283"/>
  <c r="D116" i="281"/>
  <c r="D116" i="278"/>
  <c r="D116" i="276"/>
  <c r="D122" i="285"/>
  <c r="D122" i="282"/>
  <c r="D163" i="282" s="1"/>
  <c r="D122" i="281"/>
  <c r="D122" i="280"/>
  <c r="D122" i="278"/>
  <c r="D122" i="275"/>
  <c r="D122" i="270"/>
  <c r="C134" i="264"/>
  <c r="C165" i="264" s="1"/>
  <c r="C134" i="263"/>
  <c r="C165" i="263" s="1"/>
  <c r="C134" i="276"/>
  <c r="C165" i="276" s="1"/>
  <c r="C134" i="275"/>
  <c r="C165" i="275" s="1"/>
  <c r="D92" i="258"/>
  <c r="C128" i="268"/>
  <c r="C164" i="268" s="1"/>
  <c r="C128" i="266"/>
  <c r="C128" i="265"/>
  <c r="C164" i="265" s="1"/>
  <c r="C128" i="263"/>
  <c r="C164" i="263" s="1"/>
  <c r="D134" i="283"/>
  <c r="D165" i="283" s="1"/>
  <c r="D134" i="281"/>
  <c r="D165" i="281" s="1"/>
  <c r="E38" i="264"/>
  <c r="D18" i="257"/>
  <c r="D28" i="257"/>
  <c r="D30" i="257"/>
  <c r="D33" i="257"/>
  <c r="D35" i="257"/>
  <c r="D54" i="257"/>
  <c r="D59" i="257"/>
  <c r="D112" i="257"/>
  <c r="C8" i="262"/>
  <c r="C116" i="280"/>
  <c r="C116" i="259" s="1"/>
  <c r="D79" i="261"/>
  <c r="E20" i="279"/>
  <c r="E20" i="270"/>
  <c r="C73" i="260"/>
  <c r="E92" i="260"/>
  <c r="C8" i="266"/>
  <c r="D80" i="281"/>
  <c r="C150" i="287"/>
  <c r="E44" i="268"/>
  <c r="C156" i="286"/>
  <c r="D110" i="261"/>
  <c r="C44" i="266"/>
  <c r="C156" i="287"/>
  <c r="E26" i="278"/>
  <c r="E62" i="268"/>
  <c r="D92" i="261"/>
  <c r="E44" i="261"/>
  <c r="E62" i="261"/>
  <c r="D86" i="274"/>
  <c r="E30" i="255"/>
  <c r="C33" i="255"/>
  <c r="C33" i="534" s="1"/>
  <c r="C37" i="255"/>
  <c r="C42" i="255"/>
  <c r="E45" i="255"/>
  <c r="C47" i="255"/>
  <c r="E49" i="255"/>
  <c r="E54" i="255"/>
  <c r="C61" i="255"/>
  <c r="E73" i="255"/>
  <c r="C76" i="255"/>
  <c r="E88" i="255"/>
  <c r="C90" i="255"/>
  <c r="E112" i="255"/>
  <c r="C119" i="255"/>
  <c r="C49" i="256"/>
  <c r="C59" i="256"/>
  <c r="D60" i="256"/>
  <c r="D70" i="256"/>
  <c r="D75" i="256"/>
  <c r="C78" i="256"/>
  <c r="D79" i="256"/>
  <c r="C88" i="256"/>
  <c r="C93" i="256"/>
  <c r="C97" i="256"/>
  <c r="C107" i="256"/>
  <c r="D123" i="256"/>
  <c r="C126" i="256"/>
  <c r="C131" i="256"/>
  <c r="C4" i="256"/>
  <c r="C4" i="532" s="1"/>
  <c r="E25" i="256"/>
  <c r="C28" i="256"/>
  <c r="C71" i="256"/>
  <c r="C100" i="256"/>
  <c r="C114" i="256"/>
  <c r="C119" i="256"/>
  <c r="C54" i="256"/>
  <c r="C17" i="259"/>
  <c r="E34" i="259"/>
  <c r="D42" i="259"/>
  <c r="D100" i="259"/>
  <c r="E9" i="259"/>
  <c r="D12" i="259"/>
  <c r="E13" i="259"/>
  <c r="C127" i="257"/>
  <c r="C123" i="257"/>
  <c r="C118" i="257"/>
  <c r="C113" i="257"/>
  <c r="C108" i="257"/>
  <c r="C89" i="257"/>
  <c r="C84" i="257"/>
  <c r="C70" i="257"/>
  <c r="C65" i="257"/>
  <c r="C60" i="257"/>
  <c r="C12" i="257"/>
  <c r="C129" i="259"/>
  <c r="D130" i="259"/>
  <c r="E133" i="259"/>
  <c r="D98" i="270"/>
  <c r="D110" i="268"/>
  <c r="D57" i="255"/>
  <c r="E87" i="256"/>
  <c r="E91" i="256"/>
  <c r="E96" i="256"/>
  <c r="E101" i="256"/>
  <c r="E77" i="256"/>
  <c r="E66" i="259"/>
  <c r="E83" i="260"/>
  <c r="D130" i="260"/>
  <c r="E131" i="260"/>
  <c r="C123" i="261"/>
  <c r="E125" i="261"/>
  <c r="C127" i="261"/>
  <c r="E54" i="257"/>
  <c r="C80" i="264"/>
  <c r="C59" i="255"/>
  <c r="E90" i="255"/>
  <c r="C47" i="256"/>
  <c r="C57" i="256"/>
  <c r="C61" i="256"/>
  <c r="C66" i="256"/>
  <c r="C76" i="256"/>
  <c r="D77" i="256"/>
  <c r="C90" i="256"/>
  <c r="C95" i="256"/>
  <c r="C105" i="256"/>
  <c r="C109" i="256"/>
  <c r="D115" i="256"/>
  <c r="C6" i="256"/>
  <c r="C6" i="534" s="1"/>
  <c r="C30" i="256"/>
  <c r="C69" i="256"/>
  <c r="C73" i="256"/>
  <c r="C112" i="256"/>
  <c r="C42" i="256"/>
  <c r="C52" i="256"/>
  <c r="E17" i="259"/>
  <c r="C19" i="259"/>
  <c r="D30" i="259"/>
  <c r="D35" i="259"/>
  <c r="D40" i="259"/>
  <c r="E51" i="259"/>
  <c r="C58" i="259"/>
  <c r="E60" i="259"/>
  <c r="D78" i="259"/>
  <c r="D93" i="259"/>
  <c r="E99" i="259"/>
  <c r="D102" i="259"/>
  <c r="E103" i="259"/>
  <c r="E108" i="259"/>
  <c r="D126" i="259"/>
  <c r="E127" i="259"/>
  <c r="D10" i="259"/>
  <c r="E11" i="259"/>
  <c r="C130" i="257"/>
  <c r="C125" i="257"/>
  <c r="C120" i="257"/>
  <c r="C87" i="257"/>
  <c r="C82" i="257"/>
  <c r="D78" i="257"/>
  <c r="E46" i="257"/>
  <c r="C39" i="257"/>
  <c r="C34" i="257"/>
  <c r="C29" i="257"/>
  <c r="E129" i="259"/>
  <c r="C133" i="259"/>
  <c r="E86" i="266"/>
  <c r="D92" i="278"/>
  <c r="D97" i="255"/>
  <c r="E99" i="256"/>
  <c r="E103" i="256"/>
  <c r="E108" i="256"/>
  <c r="E113" i="256"/>
  <c r="E46" i="256"/>
  <c r="E75" i="256"/>
  <c r="E79" i="256"/>
  <c r="E89" i="256"/>
  <c r="E129" i="257"/>
  <c r="E52" i="257"/>
  <c r="E80" i="280"/>
  <c r="E122" i="280"/>
  <c r="C131" i="259"/>
  <c r="D68" i="280"/>
  <c r="E50" i="280"/>
  <c r="C50" i="280"/>
  <c r="E110" i="280"/>
  <c r="E74" i="280"/>
  <c r="D56" i="280"/>
  <c r="C20" i="280"/>
  <c r="C104" i="280"/>
  <c r="C14" i="280"/>
  <c r="E56" i="280"/>
  <c r="D116" i="280"/>
  <c r="C110" i="280"/>
  <c r="E92" i="280"/>
  <c r="E157" i="280" s="1"/>
  <c r="D80" i="280"/>
  <c r="C68" i="280"/>
  <c r="C68" i="259" s="1"/>
  <c r="C44" i="280"/>
  <c r="D20" i="280"/>
  <c r="E104" i="280"/>
  <c r="C86" i="280"/>
  <c r="C32" i="280"/>
  <c r="D14" i="280"/>
  <c r="D8" i="280"/>
  <c r="C11" i="259"/>
  <c r="D9" i="259"/>
  <c r="D13" i="259"/>
  <c r="C26" i="280"/>
  <c r="D129" i="259"/>
  <c r="D131" i="259"/>
  <c r="D74" i="259"/>
  <c r="D32" i="280"/>
  <c r="D32" i="259" s="1"/>
  <c r="E32" i="280"/>
  <c r="D128" i="280"/>
  <c r="C122" i="280"/>
  <c r="E116" i="280"/>
  <c r="C10" i="259"/>
  <c r="C12" i="259"/>
  <c r="C74" i="279"/>
  <c r="C98" i="279"/>
  <c r="C14" i="279"/>
  <c r="C155" i="279" s="1"/>
  <c r="E80" i="279"/>
  <c r="D68" i="279"/>
  <c r="D44" i="279"/>
  <c r="E26" i="279"/>
  <c r="D20" i="279"/>
  <c r="D128" i="279"/>
  <c r="E104" i="279"/>
  <c r="C44" i="279"/>
  <c r="C26" i="279"/>
  <c r="E14" i="279"/>
  <c r="E155" i="279" s="1"/>
  <c r="E128" i="279"/>
  <c r="E164" i="279" s="1"/>
  <c r="E74" i="279"/>
  <c r="E50" i="279"/>
  <c r="E123" i="259"/>
  <c r="D80" i="279"/>
  <c r="E68" i="279"/>
  <c r="E68" i="259" s="1"/>
  <c r="C80" i="279"/>
  <c r="C50" i="278"/>
  <c r="C156" i="278" s="1"/>
  <c r="E8" i="278"/>
  <c r="D104" i="278"/>
  <c r="D104" i="259" s="1"/>
  <c r="D86" i="278"/>
  <c r="C92" i="278"/>
  <c r="D56" i="278"/>
  <c r="C74" i="278"/>
  <c r="E44" i="259"/>
  <c r="E38" i="259"/>
  <c r="C14" i="278"/>
  <c r="C104" i="277"/>
  <c r="C86" i="277"/>
  <c r="E80" i="277"/>
  <c r="E56" i="277"/>
  <c r="D38" i="277"/>
  <c r="C8" i="277"/>
  <c r="C98" i="277"/>
  <c r="D62" i="277"/>
  <c r="E110" i="277"/>
  <c r="D56" i="277"/>
  <c r="D68" i="277"/>
  <c r="C20" i="277"/>
  <c r="E128" i="276"/>
  <c r="E164" i="276" s="1"/>
  <c r="D122" i="276"/>
  <c r="C62" i="258"/>
  <c r="E62" i="276"/>
  <c r="E62" i="258" s="1"/>
  <c r="C8" i="276"/>
  <c r="E157" i="276"/>
  <c r="C14" i="276"/>
  <c r="D128" i="276"/>
  <c r="C104" i="276"/>
  <c r="C104" i="258" s="1"/>
  <c r="D98" i="258"/>
  <c r="E92" i="258"/>
  <c r="E157" i="258" s="1"/>
  <c r="C32" i="275"/>
  <c r="E128" i="275"/>
  <c r="C80" i="275"/>
  <c r="C74" i="275"/>
  <c r="C74" i="258" s="1"/>
  <c r="C68" i="258"/>
  <c r="C20" i="275"/>
  <c r="E122" i="275"/>
  <c r="D128" i="275"/>
  <c r="E134" i="275"/>
  <c r="D86" i="275"/>
  <c r="D20" i="275"/>
  <c r="C14" i="275"/>
  <c r="D14" i="275"/>
  <c r="C44" i="275"/>
  <c r="C44" i="258" s="1"/>
  <c r="E20" i="274"/>
  <c r="E122" i="257"/>
  <c r="D14" i="274"/>
  <c r="E134" i="274"/>
  <c r="E165" i="274" s="1"/>
  <c r="C62" i="274"/>
  <c r="D122" i="274"/>
  <c r="D68" i="274"/>
  <c r="E44" i="274"/>
  <c r="E38" i="274"/>
  <c r="D38" i="274"/>
  <c r="C104" i="274"/>
  <c r="E62" i="274"/>
  <c r="E68" i="274"/>
  <c r="E50" i="274"/>
  <c r="E8" i="274"/>
  <c r="C157" i="274"/>
  <c r="C74" i="274"/>
  <c r="C109" i="257"/>
  <c r="C100" i="257"/>
  <c r="C102" i="257"/>
  <c r="E74" i="273"/>
  <c r="C45" i="257"/>
  <c r="C47" i="257"/>
  <c r="C49" i="257"/>
  <c r="E14" i="273"/>
  <c r="C129" i="257"/>
  <c r="C131" i="257"/>
  <c r="C133" i="257"/>
  <c r="D82" i="257"/>
  <c r="D84" i="257"/>
  <c r="D69" i="257"/>
  <c r="D73" i="257"/>
  <c r="C40" i="257"/>
  <c r="C42" i="257"/>
  <c r="C81" i="257"/>
  <c r="C83" i="257"/>
  <c r="C85" i="257"/>
  <c r="C57" i="257"/>
  <c r="C59" i="257"/>
  <c r="C61" i="257"/>
  <c r="E32" i="273"/>
  <c r="D22" i="257"/>
  <c r="D22" i="534" s="1"/>
  <c r="D76" i="257"/>
  <c r="C117" i="257"/>
  <c r="C119" i="257"/>
  <c r="C121" i="257"/>
  <c r="C93" i="257"/>
  <c r="C97" i="257"/>
  <c r="D86" i="273"/>
  <c r="E62" i="273"/>
  <c r="D44" i="273"/>
  <c r="D27" i="257"/>
  <c r="D29" i="257"/>
  <c r="D31" i="257"/>
  <c r="E98" i="273"/>
  <c r="C92" i="273"/>
  <c r="C92" i="257" s="1"/>
  <c r="C41" i="257"/>
  <c r="C43" i="257"/>
  <c r="D130" i="257"/>
  <c r="D132" i="257"/>
  <c r="C124" i="257"/>
  <c r="C126" i="257"/>
  <c r="E114" i="257"/>
  <c r="C51" i="257"/>
  <c r="C53" i="257"/>
  <c r="C55" i="257"/>
  <c r="C32" i="273"/>
  <c r="C32" i="257" s="1"/>
  <c r="C75" i="257"/>
  <c r="C77" i="257"/>
  <c r="C79" i="257"/>
  <c r="C56" i="273"/>
  <c r="D51" i="257"/>
  <c r="D53" i="257"/>
  <c r="D55" i="257"/>
  <c r="C52" i="257"/>
  <c r="C36" i="257"/>
  <c r="C22" i="257"/>
  <c r="D108" i="257"/>
  <c r="C91" i="257"/>
  <c r="C27" i="257"/>
  <c r="C31" i="257"/>
  <c r="C9" i="257"/>
  <c r="C11" i="257"/>
  <c r="C13" i="257"/>
  <c r="C14" i="273"/>
  <c r="C111" i="257"/>
  <c r="C115" i="257"/>
  <c r="D110" i="273"/>
  <c r="C99" i="257"/>
  <c r="C101" i="257"/>
  <c r="C103" i="257"/>
  <c r="C46" i="257"/>
  <c r="C48" i="257"/>
  <c r="E21" i="257"/>
  <c r="C94" i="257"/>
  <c r="C96" i="257"/>
  <c r="D70" i="257"/>
  <c r="D72" i="257"/>
  <c r="C63" i="257"/>
  <c r="C67" i="257"/>
  <c r="C58" i="257"/>
  <c r="C80" i="257"/>
  <c r="D32" i="257"/>
  <c r="C122" i="271"/>
  <c r="C56" i="271"/>
  <c r="E134" i="271"/>
  <c r="E165" i="271" s="1"/>
  <c r="E69" i="256"/>
  <c r="E71" i="256"/>
  <c r="D68" i="271"/>
  <c r="E26" i="271"/>
  <c r="C128" i="271"/>
  <c r="E68" i="271"/>
  <c r="D8" i="271"/>
  <c r="D155" i="271" s="1"/>
  <c r="D74" i="271"/>
  <c r="C26" i="271"/>
  <c r="D110" i="271"/>
  <c r="E104" i="271"/>
  <c r="E56" i="271"/>
  <c r="E38" i="271"/>
  <c r="E44" i="271"/>
  <c r="C98" i="270"/>
  <c r="C122" i="270"/>
  <c r="C104" i="270"/>
  <c r="D80" i="270"/>
  <c r="C127" i="256"/>
  <c r="E50" i="270"/>
  <c r="C32" i="270"/>
  <c r="D26" i="270"/>
  <c r="E8" i="270"/>
  <c r="D110" i="270"/>
  <c r="D104" i="270"/>
  <c r="C86" i="270"/>
  <c r="C56" i="270"/>
  <c r="D32" i="270"/>
  <c r="C14" i="270"/>
  <c r="C116" i="270"/>
  <c r="E104" i="270"/>
  <c r="E98" i="270"/>
  <c r="D56" i="270"/>
  <c r="C50" i="270"/>
  <c r="D39" i="256"/>
  <c r="C20" i="270"/>
  <c r="D14" i="270"/>
  <c r="C124" i="256"/>
  <c r="C79" i="256"/>
  <c r="E68" i="270"/>
  <c r="E62" i="270"/>
  <c r="C62" i="270"/>
  <c r="E44" i="270"/>
  <c r="E14" i="270"/>
  <c r="D8" i="270"/>
  <c r="E134" i="270"/>
  <c r="E165" i="270" s="1"/>
  <c r="E110" i="270"/>
  <c r="E38" i="270"/>
  <c r="D98" i="269"/>
  <c r="C86" i="269"/>
  <c r="E92" i="269"/>
  <c r="C38" i="269"/>
  <c r="D116" i="269"/>
  <c r="C70" i="256"/>
  <c r="C20" i="269"/>
  <c r="C63" i="256"/>
  <c r="E8" i="269"/>
  <c r="E104" i="269"/>
  <c r="D92" i="269"/>
  <c r="D157" i="269" s="1"/>
  <c r="E86" i="269"/>
  <c r="C80" i="269"/>
  <c r="E44" i="269"/>
  <c r="D14" i="269"/>
  <c r="E128" i="269"/>
  <c r="C98" i="269"/>
  <c r="E62" i="269"/>
  <c r="C123" i="256"/>
  <c r="E116" i="269"/>
  <c r="E107" i="256"/>
  <c r="C62" i="269"/>
  <c r="E38" i="269"/>
  <c r="C113" i="256"/>
  <c r="C115" i="256"/>
  <c r="E64" i="256"/>
  <c r="E66" i="256"/>
  <c r="C56" i="269"/>
  <c r="E51" i="256"/>
  <c r="E53" i="256"/>
  <c r="E55" i="256"/>
  <c r="D44" i="269"/>
  <c r="D26" i="269"/>
  <c r="D68" i="269"/>
  <c r="E50" i="269"/>
  <c r="E32" i="269"/>
  <c r="D106" i="256"/>
  <c r="D108" i="256"/>
  <c r="E110" i="269"/>
  <c r="D62" i="269"/>
  <c r="C32" i="269"/>
  <c r="E26" i="269"/>
  <c r="D132" i="256"/>
  <c r="D125" i="256"/>
  <c r="D94" i="256"/>
  <c r="D96" i="256"/>
  <c r="D87" i="256"/>
  <c r="E74" i="269"/>
  <c r="D72" i="256"/>
  <c r="D63" i="256"/>
  <c r="D65" i="256"/>
  <c r="D67" i="256"/>
  <c r="E63" i="256"/>
  <c r="E65" i="256"/>
  <c r="E67" i="256"/>
  <c r="C64" i="256"/>
  <c r="D58" i="256"/>
  <c r="D51" i="256"/>
  <c r="D53" i="256"/>
  <c r="D55" i="256"/>
  <c r="D46" i="256"/>
  <c r="D48" i="256"/>
  <c r="E104" i="268"/>
  <c r="E92" i="268"/>
  <c r="D82" i="256"/>
  <c r="D84" i="256"/>
  <c r="C74" i="268"/>
  <c r="E32" i="268"/>
  <c r="D14" i="268"/>
  <c r="D155" i="268" s="1"/>
  <c r="D128" i="268"/>
  <c r="E110" i="268"/>
  <c r="C104" i="268"/>
  <c r="C158" i="268" s="1"/>
  <c r="E98" i="268"/>
  <c r="C62" i="268"/>
  <c r="C56" i="268"/>
  <c r="C44" i="268"/>
  <c r="C81" i="256"/>
  <c r="C83" i="256"/>
  <c r="C85" i="256"/>
  <c r="D80" i="268"/>
  <c r="E56" i="268"/>
  <c r="E26" i="268"/>
  <c r="C20" i="268"/>
  <c r="D118" i="256"/>
  <c r="D120" i="256"/>
  <c r="D122" i="268"/>
  <c r="D116" i="268"/>
  <c r="E111" i="256"/>
  <c r="E115" i="256"/>
  <c r="E82" i="256"/>
  <c r="C86" i="267"/>
  <c r="E74" i="267"/>
  <c r="C68" i="267"/>
  <c r="D20" i="267"/>
  <c r="D92" i="267"/>
  <c r="E62" i="267"/>
  <c r="D44" i="267"/>
  <c r="E98" i="267"/>
  <c r="E80" i="267"/>
  <c r="D122" i="267"/>
  <c r="D68" i="267"/>
  <c r="E20" i="267"/>
  <c r="D32" i="267"/>
  <c r="E134" i="267"/>
  <c r="E165" i="267" s="1"/>
  <c r="E116" i="267"/>
  <c r="E56" i="267"/>
  <c r="D116" i="267"/>
  <c r="E50" i="267"/>
  <c r="C122" i="267"/>
  <c r="D110" i="267"/>
  <c r="D86" i="267"/>
  <c r="C110" i="267"/>
  <c r="D74" i="267"/>
  <c r="C8" i="267"/>
  <c r="E68" i="267"/>
  <c r="E128" i="267"/>
  <c r="E122" i="267"/>
  <c r="E86" i="267"/>
  <c r="D104" i="267"/>
  <c r="E92" i="267"/>
  <c r="C50" i="267"/>
  <c r="D124" i="255"/>
  <c r="D126" i="255"/>
  <c r="E122" i="266"/>
  <c r="E163" i="266" s="1"/>
  <c r="D116" i="266"/>
  <c r="C98" i="266"/>
  <c r="C74" i="266"/>
  <c r="D62" i="266"/>
  <c r="D38" i="266"/>
  <c r="E32" i="266"/>
  <c r="E26" i="266"/>
  <c r="D117" i="255"/>
  <c r="D119" i="255"/>
  <c r="D121" i="255"/>
  <c r="D105" i="255"/>
  <c r="D107" i="255"/>
  <c r="D100" i="255"/>
  <c r="D102" i="255"/>
  <c r="D69" i="255"/>
  <c r="D71" i="255"/>
  <c r="D73" i="255"/>
  <c r="E44" i="266"/>
  <c r="D40" i="255"/>
  <c r="D42" i="255"/>
  <c r="D93" i="255"/>
  <c r="D95" i="255"/>
  <c r="C114" i="255"/>
  <c r="D112" i="255"/>
  <c r="D114" i="255"/>
  <c r="C105" i="255"/>
  <c r="C107" i="255"/>
  <c r="C109" i="255"/>
  <c r="D104" i="266"/>
  <c r="C102" i="255"/>
  <c r="E92" i="266"/>
  <c r="C81" i="255"/>
  <c r="C83" i="255"/>
  <c r="C85" i="255"/>
  <c r="D81" i="255"/>
  <c r="C69" i="255"/>
  <c r="C71" i="255"/>
  <c r="C73" i="255"/>
  <c r="D64" i="255"/>
  <c r="D66" i="255"/>
  <c r="C57" i="255"/>
  <c r="C52" i="255"/>
  <c r="D47" i="255"/>
  <c r="C38" i="266"/>
  <c r="D21" i="255"/>
  <c r="D23" i="255"/>
  <c r="E68" i="264"/>
  <c r="E56" i="264"/>
  <c r="D44" i="264"/>
  <c r="D20" i="264"/>
  <c r="E134" i="264"/>
  <c r="E165" i="264" s="1"/>
  <c r="E74" i="264"/>
  <c r="E44" i="264"/>
  <c r="E20" i="264"/>
  <c r="D86" i="264"/>
  <c r="E8" i="264"/>
  <c r="C74" i="264"/>
  <c r="E50" i="264"/>
  <c r="C151" i="285"/>
  <c r="C151" i="286"/>
  <c r="C14" i="282"/>
  <c r="C156" i="285"/>
  <c r="E44" i="260"/>
  <c r="C155" i="287"/>
  <c r="C56" i="259"/>
  <c r="C155" i="263"/>
  <c r="C150" i="265"/>
  <c r="D150" i="281"/>
  <c r="D157" i="276"/>
  <c r="C110" i="258"/>
  <c r="D8" i="283"/>
  <c r="D155" i="283" s="1"/>
  <c r="D8" i="263"/>
  <c r="D150" i="263" s="1"/>
  <c r="C122" i="261"/>
  <c r="E98" i="259"/>
  <c r="D155" i="281"/>
  <c r="E122" i="260"/>
  <c r="D104" i="260"/>
  <c r="C74" i="261"/>
  <c r="E74" i="261"/>
  <c r="E80" i="260"/>
  <c r="E47" i="261"/>
  <c r="D85" i="261"/>
  <c r="D95" i="261"/>
  <c r="D100" i="261"/>
  <c r="D26" i="273"/>
  <c r="D98" i="273"/>
  <c r="D122" i="273"/>
  <c r="E132" i="257"/>
  <c r="E130" i="257"/>
  <c r="E127" i="257"/>
  <c r="E125" i="257"/>
  <c r="E123" i="257"/>
  <c r="E120" i="257"/>
  <c r="E118" i="257"/>
  <c r="E115" i="257"/>
  <c r="E113" i="257"/>
  <c r="E111" i="257"/>
  <c r="E108" i="257"/>
  <c r="E106" i="257"/>
  <c r="E103" i="257"/>
  <c r="E99" i="257"/>
  <c r="E96" i="257"/>
  <c r="E94" i="257"/>
  <c r="E91" i="257"/>
  <c r="E89" i="257"/>
  <c r="E87" i="257"/>
  <c r="E84" i="257"/>
  <c r="E82" i="257"/>
  <c r="E77" i="257"/>
  <c r="E72" i="257"/>
  <c r="E60" i="257"/>
  <c r="E58" i="257"/>
  <c r="E53" i="257"/>
  <c r="E43" i="257"/>
  <c r="E41" i="257"/>
  <c r="E39" i="257"/>
  <c r="E36" i="257"/>
  <c r="E34" i="257"/>
  <c r="E31" i="257"/>
  <c r="E27" i="257"/>
  <c r="E24" i="257"/>
  <c r="E22" i="257"/>
  <c r="E19" i="257"/>
  <c r="E17" i="257"/>
  <c r="E15" i="257"/>
  <c r="D68" i="276"/>
  <c r="D68" i="266"/>
  <c r="E80" i="268"/>
  <c r="C78" i="260"/>
  <c r="C93" i="260"/>
  <c r="C102" i="260"/>
  <c r="C122" i="282"/>
  <c r="C162" i="282" s="1"/>
  <c r="E70" i="256"/>
  <c r="E72" i="256"/>
  <c r="E94" i="256"/>
  <c r="E106" i="256"/>
  <c r="E123" i="256"/>
  <c r="E125" i="256"/>
  <c r="E127" i="256"/>
  <c r="E132" i="256"/>
  <c r="C32" i="281"/>
  <c r="C32" i="260" s="1"/>
  <c r="C44" i="282"/>
  <c r="C44" i="260" s="1"/>
  <c r="C62" i="282"/>
  <c r="C62" i="260" s="1"/>
  <c r="E40" i="255"/>
  <c r="E66" i="255"/>
  <c r="E105" i="255"/>
  <c r="E107" i="255"/>
  <c r="E109" i="255"/>
  <c r="E119" i="255"/>
  <c r="D59" i="260"/>
  <c r="E116" i="274"/>
  <c r="E116" i="273"/>
  <c r="E32" i="262"/>
  <c r="C110" i="264"/>
  <c r="D56" i="262"/>
  <c r="E104" i="262"/>
  <c r="E68" i="262"/>
  <c r="D50" i="262"/>
  <c r="E62" i="262"/>
  <c r="E14" i="262"/>
  <c r="C116" i="262"/>
  <c r="C116" i="255" s="1"/>
  <c r="E116" i="262"/>
  <c r="D110" i="262"/>
  <c r="E110" i="262"/>
  <c r="C20" i="262"/>
  <c r="C62" i="284"/>
  <c r="C62" i="261" s="1"/>
  <c r="D116" i="284"/>
  <c r="C104" i="284"/>
  <c r="E92" i="284"/>
  <c r="C80" i="284"/>
  <c r="C80" i="261" s="1"/>
  <c r="C68" i="284"/>
  <c r="C68" i="261" s="1"/>
  <c r="C14" i="284"/>
  <c r="D80" i="284"/>
  <c r="D80" i="261" s="1"/>
  <c r="C110" i="284"/>
  <c r="E68" i="284"/>
  <c r="E68" i="261" s="1"/>
  <c r="E80" i="284"/>
  <c r="D74" i="284"/>
  <c r="D74" i="261" s="1"/>
  <c r="D44" i="284"/>
  <c r="D26" i="284"/>
  <c r="C157" i="284"/>
  <c r="E56" i="284"/>
  <c r="E56" i="261" s="1"/>
  <c r="D20" i="284"/>
  <c r="D20" i="261" s="1"/>
  <c r="D122" i="284"/>
  <c r="D62" i="282"/>
  <c r="D20" i="282"/>
  <c r="D20" i="260" s="1"/>
  <c r="C68" i="282"/>
  <c r="C68" i="260" s="1"/>
  <c r="D86" i="282"/>
  <c r="C38" i="282"/>
  <c r="C38" i="260" s="1"/>
  <c r="C151" i="287"/>
  <c r="E8" i="277"/>
  <c r="E8" i="259" s="1"/>
  <c r="E8" i="276"/>
  <c r="E8" i="275"/>
  <c r="D26" i="286"/>
  <c r="D50" i="282"/>
  <c r="D50" i="281"/>
  <c r="D147" i="281"/>
  <c r="D50" i="280"/>
  <c r="D50" i="279"/>
  <c r="D50" i="278"/>
  <c r="D50" i="276"/>
  <c r="D50" i="275"/>
  <c r="D50" i="274"/>
  <c r="D50" i="257" s="1"/>
  <c r="D50" i="271"/>
  <c r="D50" i="270"/>
  <c r="D50" i="268"/>
  <c r="D50" i="266"/>
  <c r="D150" i="265"/>
  <c r="C50" i="261"/>
  <c r="E86" i="286"/>
  <c r="C98" i="285"/>
  <c r="E110" i="284"/>
  <c r="C110" i="263"/>
  <c r="E116" i="287"/>
  <c r="C116" i="284"/>
  <c r="C116" i="283"/>
  <c r="C162" i="283" s="1"/>
  <c r="E134" i="281"/>
  <c r="E165" i="281" s="1"/>
  <c r="D134" i="278"/>
  <c r="D165" i="278" s="1"/>
  <c r="E68" i="266"/>
  <c r="D32" i="258"/>
  <c r="C134" i="260"/>
  <c r="C165" i="260" s="1"/>
  <c r="D86" i="280"/>
  <c r="D134" i="279"/>
  <c r="D165" i="279" s="1"/>
  <c r="C20" i="261"/>
  <c r="C116" i="287"/>
  <c r="E134" i="284"/>
  <c r="E165" i="284" s="1"/>
  <c r="C110" i="265"/>
  <c r="C161" i="265" s="1"/>
  <c r="C98" i="286"/>
  <c r="C110" i="286"/>
  <c r="C161" i="286" s="1"/>
  <c r="C50" i="260"/>
  <c r="E38" i="260"/>
  <c r="E8" i="282"/>
  <c r="C20" i="278"/>
  <c r="C157" i="285"/>
  <c r="C50" i="262"/>
  <c r="E8" i="281"/>
  <c r="E150" i="281" s="1"/>
  <c r="D98" i="280"/>
  <c r="E98" i="260"/>
  <c r="C98" i="281"/>
  <c r="C44" i="262"/>
  <c r="D44" i="262"/>
  <c r="D62" i="262"/>
  <c r="C74" i="262"/>
  <c r="E74" i="262"/>
  <c r="D56" i="281"/>
  <c r="C130" i="255"/>
  <c r="C132" i="255"/>
  <c r="E20" i="283"/>
  <c r="D80" i="282"/>
  <c r="C20" i="282"/>
  <c r="C38" i="277"/>
  <c r="C38" i="259" s="1"/>
  <c r="D50" i="263"/>
  <c r="C98" i="267"/>
  <c r="E80" i="276"/>
  <c r="C16" i="260"/>
  <c r="C40" i="260"/>
  <c r="D45" i="256"/>
  <c r="D47" i="256"/>
  <c r="D49" i="256"/>
  <c r="D52" i="256"/>
  <c r="D54" i="256"/>
  <c r="D59" i="256"/>
  <c r="D64" i="256"/>
  <c r="D66" i="256"/>
  <c r="D69" i="256"/>
  <c r="D71" i="256"/>
  <c r="D73" i="256"/>
  <c r="D76" i="256"/>
  <c r="D81" i="256"/>
  <c r="D83" i="256"/>
  <c r="D85" i="256"/>
  <c r="D85" i="534" s="1"/>
  <c r="D88" i="256"/>
  <c r="D90" i="256"/>
  <c r="D93" i="256"/>
  <c r="D95" i="256"/>
  <c r="D97" i="256"/>
  <c r="D109" i="256"/>
  <c r="D112" i="256"/>
  <c r="D114" i="256"/>
  <c r="D121" i="256"/>
  <c r="D124" i="256"/>
  <c r="D9" i="256"/>
  <c r="D11" i="256"/>
  <c r="D21" i="256"/>
  <c r="D23" i="256"/>
  <c r="D25" i="256"/>
  <c r="D28" i="256"/>
  <c r="D30" i="256"/>
  <c r="D42" i="256"/>
  <c r="D33" i="256"/>
  <c r="D37" i="256"/>
  <c r="D40" i="256"/>
  <c r="D78" i="256"/>
  <c r="D107" i="256"/>
  <c r="D16" i="260"/>
  <c r="D69" i="260"/>
  <c r="D78" i="260"/>
  <c r="D88" i="260"/>
  <c r="E100" i="255"/>
  <c r="E102" i="255"/>
  <c r="D18" i="260"/>
  <c r="C45" i="260"/>
  <c r="E76" i="261"/>
  <c r="C22" i="255"/>
  <c r="C24" i="255"/>
  <c r="C27" i="255"/>
  <c r="C29" i="255"/>
  <c r="C48" i="255"/>
  <c r="C99" i="255"/>
  <c r="C103" i="255"/>
  <c r="C46" i="256"/>
  <c r="C48" i="256"/>
  <c r="C49" i="260"/>
  <c r="C54" i="260"/>
  <c r="C57" i="260"/>
  <c r="C59" i="260"/>
  <c r="C64" i="260"/>
  <c r="C81" i="260"/>
  <c r="C77" i="260"/>
  <c r="D126" i="261"/>
  <c r="E65" i="261"/>
  <c r="E67" i="261"/>
  <c r="E70" i="261"/>
  <c r="E72" i="261"/>
  <c r="E75" i="261"/>
  <c r="D89" i="261"/>
  <c r="E133" i="257"/>
  <c r="E112" i="257"/>
  <c r="E85" i="257"/>
  <c r="E83" i="257"/>
  <c r="E81" i="257"/>
  <c r="E73" i="257"/>
  <c r="E71" i="257"/>
  <c r="D129" i="255"/>
  <c r="D131" i="255"/>
  <c r="D133" i="255"/>
  <c r="D89" i="256"/>
  <c r="D91" i="256"/>
  <c r="D99" i="256"/>
  <c r="D101" i="256"/>
  <c r="D111" i="256"/>
  <c r="D113" i="256"/>
  <c r="C69" i="260"/>
  <c r="D46" i="260"/>
  <c r="D51" i="260"/>
  <c r="D55" i="260"/>
  <c r="D3" i="261"/>
  <c r="E134" i="265"/>
  <c r="E165" i="265" s="1"/>
  <c r="E97" i="255"/>
  <c r="E126" i="255"/>
  <c r="C21" i="256"/>
  <c r="C23" i="256"/>
  <c r="C25" i="256"/>
  <c r="E118" i="256"/>
  <c r="E120" i="256"/>
  <c r="E48" i="261"/>
  <c r="E157" i="278"/>
  <c r="E56" i="278"/>
  <c r="D123" i="259"/>
  <c r="E122" i="277"/>
  <c r="E116" i="277"/>
  <c r="D14" i="277"/>
  <c r="E14" i="277"/>
  <c r="D128" i="277"/>
  <c r="D164" i="277" s="1"/>
  <c r="D110" i="277"/>
  <c r="C74" i="277"/>
  <c r="D50" i="277"/>
  <c r="E20" i="277"/>
  <c r="C110" i="277"/>
  <c r="E92" i="277"/>
  <c r="D20" i="277"/>
  <c r="C134" i="277"/>
  <c r="C165" i="277" s="1"/>
  <c r="D134" i="276"/>
  <c r="D165" i="276" s="1"/>
  <c r="C50" i="276"/>
  <c r="C26" i="276"/>
  <c r="C26" i="258" s="1"/>
  <c r="D20" i="276"/>
  <c r="E44" i="258"/>
  <c r="E110" i="276"/>
  <c r="E161" i="276" s="1"/>
  <c r="C20" i="258"/>
  <c r="C80" i="276"/>
  <c r="C80" i="258" s="1"/>
  <c r="D38" i="258"/>
  <c r="C116" i="276"/>
  <c r="C162" i="276" s="1"/>
  <c r="C98" i="258"/>
  <c r="D80" i="258"/>
  <c r="D26" i="258"/>
  <c r="E97" i="258"/>
  <c r="E157" i="275"/>
  <c r="C92" i="275"/>
  <c r="C92" i="258" s="1"/>
  <c r="E88" i="258"/>
  <c r="E59" i="258"/>
  <c r="E50" i="275"/>
  <c r="E50" i="258" s="1"/>
  <c r="E40" i="258"/>
  <c r="D8" i="275"/>
  <c r="D8" i="258" s="1"/>
  <c r="E110" i="275"/>
  <c r="D104" i="275"/>
  <c r="D104" i="258" s="1"/>
  <c r="E121" i="258"/>
  <c r="C50" i="275"/>
  <c r="E38" i="275"/>
  <c r="E38" i="258" s="1"/>
  <c r="E47" i="258"/>
  <c r="E28" i="258"/>
  <c r="E25" i="258"/>
  <c r="D115" i="258"/>
  <c r="C95" i="258"/>
  <c r="C95" i="534" s="1"/>
  <c r="C86" i="275"/>
  <c r="E64" i="258"/>
  <c r="E35" i="258"/>
  <c r="E23" i="258"/>
  <c r="D80" i="274"/>
  <c r="D80" i="257" s="1"/>
  <c r="D128" i="274"/>
  <c r="C122" i="274"/>
  <c r="C116" i="274"/>
  <c r="C110" i="274"/>
  <c r="C110" i="257" s="1"/>
  <c r="E80" i="274"/>
  <c r="E80" i="257" s="1"/>
  <c r="E86" i="274"/>
  <c r="C68" i="274"/>
  <c r="C68" i="257" s="1"/>
  <c r="D56" i="274"/>
  <c r="E32" i="274"/>
  <c r="D134" i="274"/>
  <c r="D165" i="274" s="1"/>
  <c r="D44" i="274"/>
  <c r="E128" i="274"/>
  <c r="E164" i="274" s="1"/>
  <c r="E56" i="274"/>
  <c r="E56" i="257" s="1"/>
  <c r="C26" i="274"/>
  <c r="D92" i="274"/>
  <c r="E104" i="273"/>
  <c r="E104" i="257" s="1"/>
  <c r="D116" i="273"/>
  <c r="D56" i="273"/>
  <c r="E128" i="273"/>
  <c r="D38" i="273"/>
  <c r="D38" i="257" s="1"/>
  <c r="D14" i="273"/>
  <c r="D14" i="257" s="1"/>
  <c r="C98" i="273"/>
  <c r="E76" i="257"/>
  <c r="E78" i="257"/>
  <c r="C50" i="273"/>
  <c r="C50" i="257" s="1"/>
  <c r="D20" i="273"/>
  <c r="D104" i="273"/>
  <c r="D104" i="257" s="1"/>
  <c r="E68" i="273"/>
  <c r="C74" i="273"/>
  <c r="D68" i="273"/>
  <c r="E44" i="273"/>
  <c r="E20" i="273"/>
  <c r="C62" i="273"/>
  <c r="E38" i="273"/>
  <c r="C26" i="273"/>
  <c r="E92" i="273"/>
  <c r="E157" i="273" s="1"/>
  <c r="E51" i="257"/>
  <c r="E55" i="257"/>
  <c r="E131" i="257"/>
  <c r="E101" i="257"/>
  <c r="D98" i="257"/>
  <c r="D157" i="273"/>
  <c r="E70" i="257"/>
  <c r="E63" i="257"/>
  <c r="E65" i="257"/>
  <c r="E67" i="257"/>
  <c r="E110" i="257"/>
  <c r="D74" i="257"/>
  <c r="C54" i="257"/>
  <c r="E29" i="257"/>
  <c r="D128" i="271"/>
  <c r="D164" i="271" s="1"/>
  <c r="D56" i="271"/>
  <c r="C44" i="271"/>
  <c r="C104" i="271"/>
  <c r="E92" i="271"/>
  <c r="E157" i="271" s="1"/>
  <c r="E80" i="271"/>
  <c r="C80" i="271"/>
  <c r="C32" i="271"/>
  <c r="E122" i="271"/>
  <c r="D44" i="271"/>
  <c r="E32" i="271"/>
  <c r="C108" i="534"/>
  <c r="E110" i="271"/>
  <c r="C75" i="256"/>
  <c r="C77" i="256"/>
  <c r="C128" i="270"/>
  <c r="D117" i="256"/>
  <c r="D119" i="256"/>
  <c r="C26" i="270"/>
  <c r="C110" i="270"/>
  <c r="E28" i="256"/>
  <c r="E30" i="256"/>
  <c r="E116" i="270"/>
  <c r="D74" i="270"/>
  <c r="E10" i="256"/>
  <c r="D68" i="270"/>
  <c r="E92" i="270"/>
  <c r="E57" i="256"/>
  <c r="E59" i="256"/>
  <c r="E61" i="256"/>
  <c r="E56" i="270"/>
  <c r="C134" i="270"/>
  <c r="C165" i="270" s="1"/>
  <c r="D128" i="270"/>
  <c r="D164" i="270" s="1"/>
  <c r="C74" i="270"/>
  <c r="D116" i="270"/>
  <c r="D86" i="270"/>
  <c r="E76" i="256"/>
  <c r="E78" i="256"/>
  <c r="D13" i="256"/>
  <c r="C130" i="256"/>
  <c r="D103" i="256"/>
  <c r="D128" i="269"/>
  <c r="E52" i="256"/>
  <c r="E54" i="256"/>
  <c r="D127" i="256"/>
  <c r="C26" i="269"/>
  <c r="C122" i="269"/>
  <c r="C92" i="269"/>
  <c r="C157" i="269" s="1"/>
  <c r="C74" i="269"/>
  <c r="E68" i="269"/>
  <c r="C68" i="269"/>
  <c r="C117" i="256"/>
  <c r="C121" i="256"/>
  <c r="E98" i="269"/>
  <c r="E80" i="269"/>
  <c r="D38" i="269"/>
  <c r="D56" i="269"/>
  <c r="C50" i="269"/>
  <c r="E56" i="269"/>
  <c r="D122" i="269"/>
  <c r="E14" i="269"/>
  <c r="C8" i="269"/>
  <c r="D20" i="269"/>
  <c r="C128" i="269"/>
  <c r="C134" i="269"/>
  <c r="C165" i="269" s="1"/>
  <c r="D74" i="269"/>
  <c r="C104" i="269"/>
  <c r="D50" i="269"/>
  <c r="E45" i="256"/>
  <c r="E47" i="256"/>
  <c r="E49" i="256"/>
  <c r="D8" i="269"/>
  <c r="D129" i="256"/>
  <c r="D131" i="256"/>
  <c r="D133" i="256"/>
  <c r="D126" i="256"/>
  <c r="C116" i="256"/>
  <c r="D105" i="256"/>
  <c r="D100" i="256"/>
  <c r="D102" i="256"/>
  <c r="D57" i="256"/>
  <c r="D61" i="256"/>
  <c r="C3" i="256"/>
  <c r="D26" i="268"/>
  <c r="C129" i="256"/>
  <c r="C133" i="256"/>
  <c r="C86" i="268"/>
  <c r="C14" i="268"/>
  <c r="E100" i="256"/>
  <c r="E102" i="256"/>
  <c r="E93" i="256"/>
  <c r="E95" i="256"/>
  <c r="E97" i="256"/>
  <c r="E50" i="268"/>
  <c r="C32" i="268"/>
  <c r="E129" i="256"/>
  <c r="E131" i="256"/>
  <c r="E133" i="256"/>
  <c r="E134" i="268"/>
  <c r="E165" i="268" s="1"/>
  <c r="D130" i="256"/>
  <c r="E124" i="256"/>
  <c r="E126" i="256"/>
  <c r="E117" i="256"/>
  <c r="E119" i="256"/>
  <c r="E121" i="256"/>
  <c r="E112" i="256"/>
  <c r="E114" i="256"/>
  <c r="E105" i="256"/>
  <c r="E109" i="256"/>
  <c r="E88" i="256"/>
  <c r="E90" i="256"/>
  <c r="C68" i="268"/>
  <c r="E8" i="268"/>
  <c r="E155" i="268" s="1"/>
  <c r="C80" i="267"/>
  <c r="E38" i="267"/>
  <c r="D5" i="534"/>
  <c r="D128" i="267"/>
  <c r="D80" i="267"/>
  <c r="C62" i="267"/>
  <c r="E110" i="267"/>
  <c r="D62" i="267"/>
  <c r="E32" i="267"/>
  <c r="E4" i="534"/>
  <c r="C32" i="267"/>
  <c r="C56" i="267"/>
  <c r="E44" i="267"/>
  <c r="D134" i="267"/>
  <c r="D165" i="267" s="1"/>
  <c r="D8" i="267"/>
  <c r="C44" i="267"/>
  <c r="D14" i="267"/>
  <c r="C14" i="267"/>
  <c r="D98" i="267"/>
  <c r="D26" i="267"/>
  <c r="E14" i="267"/>
  <c r="C74" i="267"/>
  <c r="C104" i="267"/>
  <c r="D56" i="267"/>
  <c r="E8" i="267"/>
  <c r="E130" i="256"/>
  <c r="C125" i="256"/>
  <c r="C102" i="256"/>
  <c r="E58" i="256"/>
  <c r="C60" i="256"/>
  <c r="C38" i="267"/>
  <c r="E26" i="267"/>
  <c r="E129" i="255"/>
  <c r="E131" i="255"/>
  <c r="E133" i="255"/>
  <c r="D49" i="255"/>
  <c r="C110" i="266"/>
  <c r="C86" i="266"/>
  <c r="E50" i="266"/>
  <c r="D26" i="266"/>
  <c r="D122" i="266"/>
  <c r="E56" i="266"/>
  <c r="D80" i="266"/>
  <c r="E104" i="266"/>
  <c r="D20" i="266"/>
  <c r="E124" i="255"/>
  <c r="D109" i="255"/>
  <c r="E31" i="255"/>
  <c r="E128" i="265"/>
  <c r="D110" i="265"/>
  <c r="E50" i="265"/>
  <c r="E44" i="265"/>
  <c r="E26" i="265"/>
  <c r="C80" i="265"/>
  <c r="C157" i="265"/>
  <c r="E110" i="265"/>
  <c r="D104" i="265"/>
  <c r="D157" i="265"/>
  <c r="D33" i="255"/>
  <c r="D37" i="255"/>
  <c r="E157" i="265"/>
  <c r="C44" i="265"/>
  <c r="E103" i="255"/>
  <c r="E114" i="255"/>
  <c r="D50" i="264"/>
  <c r="D35" i="255"/>
  <c r="E32" i="264"/>
  <c r="C20" i="264"/>
  <c r="C155" i="264" s="1"/>
  <c r="D104" i="264"/>
  <c r="C92" i="264"/>
  <c r="C157" i="264" s="1"/>
  <c r="D68" i="264"/>
  <c r="D56" i="264"/>
  <c r="C32" i="264"/>
  <c r="D8" i="264"/>
  <c r="D150" i="264" s="1"/>
  <c r="E95" i="255"/>
  <c r="C77" i="255"/>
  <c r="E14" i="264"/>
  <c r="D26" i="264"/>
  <c r="D128" i="264"/>
  <c r="E98" i="264"/>
  <c r="C122" i="264"/>
  <c r="D10" i="255"/>
  <c r="D10" i="534" s="1"/>
  <c r="D12" i="255"/>
  <c r="D27" i="255"/>
  <c r="D31" i="255"/>
  <c r="D34" i="255"/>
  <c r="D36" i="255"/>
  <c r="D36" i="534" s="1"/>
  <c r="D46" i="255"/>
  <c r="D65" i="255"/>
  <c r="D70" i="255"/>
  <c r="D75" i="255"/>
  <c r="D79" i="255"/>
  <c r="D89" i="255"/>
  <c r="D94" i="255"/>
  <c r="E157" i="264"/>
  <c r="E58" i="255"/>
  <c r="E60" i="255"/>
  <c r="E63" i="255"/>
  <c r="E65" i="255"/>
  <c r="E67" i="255"/>
  <c r="E70" i="255"/>
  <c r="E72" i="255"/>
  <c r="E75" i="255"/>
  <c r="E77" i="255"/>
  <c r="E79" i="255"/>
  <c r="E82" i="255"/>
  <c r="E84" i="255"/>
  <c r="E87" i="255"/>
  <c r="E89" i="255"/>
  <c r="E91" i="255"/>
  <c r="E94" i="255"/>
  <c r="E99" i="255"/>
  <c r="E106" i="255"/>
  <c r="E108" i="255"/>
  <c r="E111" i="255"/>
  <c r="E113" i="255"/>
  <c r="E115" i="255"/>
  <c r="E118" i="255"/>
  <c r="E120" i="255"/>
  <c r="E125" i="255"/>
  <c r="E127" i="255"/>
  <c r="E130" i="255"/>
  <c r="E132" i="255"/>
  <c r="D116" i="264"/>
  <c r="D80" i="264"/>
  <c r="E9" i="255"/>
  <c r="E9" i="534" s="1"/>
  <c r="E11" i="255"/>
  <c r="E11" i="534" s="1"/>
  <c r="E13" i="255"/>
  <c r="E13" i="534" s="1"/>
  <c r="E16" i="255"/>
  <c r="E18" i="255"/>
  <c r="E18" i="534" s="1"/>
  <c r="E21" i="255"/>
  <c r="E23" i="255"/>
  <c r="E28" i="255"/>
  <c r="E35" i="255"/>
  <c r="E37" i="255"/>
  <c r="E37" i="534" s="1"/>
  <c r="E47" i="255"/>
  <c r="E52" i="255"/>
  <c r="E62" i="264"/>
  <c r="C16" i="255"/>
  <c r="C16" i="534" s="1"/>
  <c r="C18" i="255"/>
  <c r="C21" i="255"/>
  <c r="C23" i="255"/>
  <c r="C25" i="255"/>
  <c r="C28" i="255"/>
  <c r="C30" i="255"/>
  <c r="C121" i="255"/>
  <c r="C133" i="255"/>
  <c r="E51" i="255"/>
  <c r="E53" i="255"/>
  <c r="E55" i="255"/>
  <c r="E48" i="255"/>
  <c r="E39" i="255"/>
  <c r="E41" i="255"/>
  <c r="E43" i="255"/>
  <c r="E34" i="255"/>
  <c r="E36" i="255"/>
  <c r="E27" i="255"/>
  <c r="E29" i="255"/>
  <c r="E22" i="255"/>
  <c r="E24" i="255"/>
  <c r="E15" i="255"/>
  <c r="E17" i="255"/>
  <c r="E19" i="255"/>
  <c r="E10" i="255"/>
  <c r="E12" i="255"/>
  <c r="C9" i="255"/>
  <c r="C11" i="255"/>
  <c r="C13" i="255"/>
  <c r="E110" i="263"/>
  <c r="E161" i="263" s="1"/>
  <c r="D38" i="263"/>
  <c r="D110" i="263"/>
  <c r="D157" i="263"/>
  <c r="C50" i="263"/>
  <c r="E26" i="263"/>
  <c r="D74" i="255"/>
  <c r="C62" i="263"/>
  <c r="C147" i="263"/>
  <c r="C56" i="255"/>
  <c r="D44" i="263"/>
  <c r="C32" i="263"/>
  <c r="E20" i="262"/>
  <c r="E80" i="262"/>
  <c r="E80" i="255" s="1"/>
  <c r="C37" i="534"/>
  <c r="C26" i="262"/>
  <c r="C26" i="255" s="1"/>
  <c r="C62" i="262"/>
  <c r="E122" i="262"/>
  <c r="C98" i="262"/>
  <c r="D98" i="262"/>
  <c r="D86" i="262"/>
  <c r="D80" i="262"/>
  <c r="E50" i="262"/>
  <c r="E44" i="262"/>
  <c r="C110" i="262"/>
  <c r="E98" i="262"/>
  <c r="C80" i="262"/>
  <c r="D38" i="262"/>
  <c r="C38" i="262"/>
  <c r="E38" i="262"/>
  <c r="E38" i="255" s="1"/>
  <c r="D26" i="262"/>
  <c r="E123" i="255"/>
  <c r="C112" i="255"/>
  <c r="C104" i="262"/>
  <c r="C92" i="262"/>
  <c r="D92" i="262"/>
  <c r="C88" i="255"/>
  <c r="C78" i="255"/>
  <c r="C66" i="255"/>
  <c r="E8" i="262"/>
  <c r="D8" i="262"/>
  <c r="C129" i="255"/>
  <c r="C131" i="255"/>
  <c r="E134" i="262"/>
  <c r="E165" i="262" s="1"/>
  <c r="D134" i="262"/>
  <c r="D165" i="262" s="1"/>
  <c r="E128" i="262"/>
  <c r="D104" i="262"/>
  <c r="D20" i="262"/>
  <c r="E6" i="532"/>
  <c r="E6" i="534"/>
  <c r="E4" i="532"/>
  <c r="D130" i="255"/>
  <c r="C128" i="262"/>
  <c r="E76" i="255"/>
  <c r="C64" i="255"/>
  <c r="C54" i="255"/>
  <c r="E46" i="255"/>
  <c r="C49" i="255"/>
  <c r="E42" i="255"/>
  <c r="C40" i="255"/>
  <c r="E33" i="255"/>
  <c r="C32" i="262"/>
  <c r="D32" i="262"/>
  <c r="D3" i="255"/>
  <c r="E3" i="255"/>
  <c r="E7" i="255"/>
  <c r="E26" i="284"/>
  <c r="C26" i="283"/>
  <c r="C26" i="282"/>
  <c r="E26" i="280"/>
  <c r="D26" i="278"/>
  <c r="D26" i="277"/>
  <c r="C26" i="277"/>
  <c r="E86" i="287"/>
  <c r="E128" i="286"/>
  <c r="E164" i="286" s="1"/>
  <c r="D128" i="285"/>
  <c r="D164" i="285" s="1"/>
  <c r="D128" i="284"/>
  <c r="D164" i="284" s="1"/>
  <c r="D128" i="283"/>
  <c r="D164" i="283" s="1"/>
  <c r="D147" i="283"/>
  <c r="C128" i="280"/>
  <c r="C128" i="274"/>
  <c r="D128" i="263"/>
  <c r="D164" i="263" s="1"/>
  <c r="C134" i="287"/>
  <c r="C165" i="287" s="1"/>
  <c r="C134" i="284"/>
  <c r="C165" i="284" s="1"/>
  <c r="E134" i="282"/>
  <c r="E165" i="282" s="1"/>
  <c r="C134" i="279"/>
  <c r="C165" i="279" s="1"/>
  <c r="E134" i="277"/>
  <c r="E165" i="277" s="1"/>
  <c r="D134" i="275"/>
  <c r="D165" i="275" s="1"/>
  <c r="C134" i="274"/>
  <c r="C165" i="274" s="1"/>
  <c r="C134" i="273"/>
  <c r="C165" i="273" s="1"/>
  <c r="E134" i="273"/>
  <c r="E165" i="273" s="1"/>
  <c r="C134" i="271"/>
  <c r="C165" i="271" s="1"/>
  <c r="D134" i="269"/>
  <c r="D165" i="269" s="1"/>
  <c r="E134" i="269"/>
  <c r="E165" i="269" s="1"/>
  <c r="D134" i="268"/>
  <c r="D165" i="268" s="1"/>
  <c r="C134" i="267"/>
  <c r="C165" i="267" s="1"/>
  <c r="C134" i="266"/>
  <c r="C165" i="266" s="1"/>
  <c r="D134" i="266"/>
  <c r="D165" i="266" s="1"/>
  <c r="D134" i="265"/>
  <c r="D165" i="265" s="1"/>
  <c r="D147" i="264"/>
  <c r="D134" i="264"/>
  <c r="D165" i="264" s="1"/>
  <c r="D7" i="534"/>
  <c r="D7" i="532"/>
  <c r="C56" i="260"/>
  <c r="D74" i="258"/>
  <c r="E134" i="287"/>
  <c r="E165" i="287" s="1"/>
  <c r="C80" i="259"/>
  <c r="E86" i="260"/>
  <c r="C38" i="257"/>
  <c r="D122" i="257"/>
  <c r="D92" i="259"/>
  <c r="D157" i="277"/>
  <c r="D150" i="278"/>
  <c r="D155" i="278"/>
  <c r="E14" i="258"/>
  <c r="C150" i="274"/>
  <c r="C155" i="274"/>
  <c r="D157" i="279"/>
  <c r="E150" i="279"/>
  <c r="D5" i="532"/>
  <c r="E104" i="260"/>
  <c r="C128" i="258"/>
  <c r="D98" i="260"/>
  <c r="C68" i="262"/>
  <c r="C122" i="262"/>
  <c r="D8" i="273"/>
  <c r="D8" i="277"/>
  <c r="E8" i="273"/>
  <c r="D8" i="282"/>
  <c r="C26" i="284"/>
  <c r="E110" i="264"/>
  <c r="E161" i="264" s="1"/>
  <c r="C8" i="283"/>
  <c r="D8" i="279"/>
  <c r="C14" i="271"/>
  <c r="D14" i="266"/>
  <c r="D20" i="274"/>
  <c r="C20" i="271"/>
  <c r="E98" i="287"/>
  <c r="E98" i="276"/>
  <c r="E98" i="275"/>
  <c r="D147" i="263"/>
  <c r="D14" i="276"/>
  <c r="C26" i="267"/>
  <c r="C32" i="279"/>
  <c r="C32" i="276"/>
  <c r="D32" i="266"/>
  <c r="C56" i="284"/>
  <c r="C56" i="261" s="1"/>
  <c r="C56" i="275"/>
  <c r="D68" i="284"/>
  <c r="C92" i="271"/>
  <c r="C92" i="270"/>
  <c r="C92" i="268"/>
  <c r="C92" i="267"/>
  <c r="D26" i="260"/>
  <c r="C86" i="262"/>
  <c r="E86" i="262"/>
  <c r="C134" i="262"/>
  <c r="C165" i="262" s="1"/>
  <c r="E8" i="286"/>
  <c r="D8" i="284"/>
  <c r="D68" i="262"/>
  <c r="E26" i="274"/>
  <c r="C86" i="286"/>
  <c r="C86" i="281"/>
  <c r="E86" i="279"/>
  <c r="C80" i="263"/>
  <c r="C104" i="264"/>
  <c r="D50" i="267"/>
  <c r="D68" i="281"/>
  <c r="E32" i="275"/>
  <c r="C62" i="264"/>
  <c r="D41" i="255"/>
  <c r="C27" i="259"/>
  <c r="C36" i="259"/>
  <c r="C93" i="255"/>
  <c r="E96" i="255"/>
  <c r="E101" i="255"/>
  <c r="D113" i="255"/>
  <c r="D118" i="255"/>
  <c r="D125" i="255"/>
  <c r="D127" i="255"/>
  <c r="C34" i="256"/>
  <c r="C132" i="256"/>
  <c r="E75" i="257"/>
  <c r="E79" i="257"/>
  <c r="E49" i="258"/>
  <c r="E117" i="258"/>
  <c r="D134" i="280"/>
  <c r="D165" i="280" s="1"/>
  <c r="C35" i="255"/>
  <c r="C45" i="255"/>
  <c r="D51" i="255"/>
  <c r="C97" i="255"/>
  <c r="C78" i="257"/>
  <c r="D111" i="258"/>
  <c r="D45" i="255"/>
  <c r="D55" i="255"/>
  <c r="C117" i="255"/>
  <c r="C124" i="255"/>
  <c r="C126" i="255"/>
  <c r="C15" i="258"/>
  <c r="E30" i="258"/>
  <c r="E78" i="258"/>
  <c r="C5" i="255"/>
  <c r="C45" i="256"/>
  <c r="E114" i="258"/>
  <c r="C3" i="259"/>
  <c r="E93" i="258"/>
  <c r="D99" i="259"/>
  <c r="C83" i="261"/>
  <c r="C134" i="280"/>
  <c r="C165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65" i="280" s="1"/>
  <c r="C152" i="271" l="1"/>
  <c r="E57" i="534"/>
  <c r="C10" i="534"/>
  <c r="D56" i="260"/>
  <c r="D155" i="263"/>
  <c r="E12" i="534"/>
  <c r="C125" i="534"/>
  <c r="C161" i="263"/>
  <c r="D155" i="286"/>
  <c r="D34" i="532"/>
  <c r="C155" i="285"/>
  <c r="D90" i="532"/>
  <c r="C158" i="285"/>
  <c r="C159" i="285" s="1"/>
  <c r="C18" i="532"/>
  <c r="D52" i="532"/>
  <c r="E150" i="284"/>
  <c r="E157" i="284"/>
  <c r="C37" i="532"/>
  <c r="C150" i="284"/>
  <c r="D157" i="261"/>
  <c r="C24" i="532"/>
  <c r="C158" i="281"/>
  <c r="C104" i="260"/>
  <c r="D116" i="259"/>
  <c r="C74" i="259"/>
  <c r="C44" i="259"/>
  <c r="E152" i="279"/>
  <c r="E14" i="259"/>
  <c r="C152" i="278"/>
  <c r="D19" i="532"/>
  <c r="D44" i="258"/>
  <c r="C116" i="258"/>
  <c r="E8" i="258"/>
  <c r="E150" i="258" s="1"/>
  <c r="C155" i="276"/>
  <c r="E150" i="276"/>
  <c r="E158" i="276"/>
  <c r="D68" i="258"/>
  <c r="C152" i="275"/>
  <c r="E74" i="257"/>
  <c r="E74" i="534" s="1"/>
  <c r="C150" i="273"/>
  <c r="C155" i="273"/>
  <c r="C8" i="257"/>
  <c r="D163" i="273"/>
  <c r="D162" i="273"/>
  <c r="D82" i="534"/>
  <c r="C39" i="534"/>
  <c r="C51" i="534"/>
  <c r="E5" i="532"/>
  <c r="E150" i="271"/>
  <c r="C49" i="534"/>
  <c r="D150" i="271"/>
  <c r="E163" i="271"/>
  <c r="E3" i="534"/>
  <c r="E85" i="534"/>
  <c r="C66" i="534"/>
  <c r="E36" i="534"/>
  <c r="E161" i="271"/>
  <c r="E155" i="270"/>
  <c r="D162" i="270"/>
  <c r="D32" i="256"/>
  <c r="E111" i="534"/>
  <c r="D92" i="256"/>
  <c r="C57" i="534"/>
  <c r="E156" i="268"/>
  <c r="C69" i="534"/>
  <c r="C71" i="534"/>
  <c r="D35" i="534"/>
  <c r="E71" i="534"/>
  <c r="C72" i="534"/>
  <c r="C118" i="534"/>
  <c r="D16" i="534"/>
  <c r="D158" i="267"/>
  <c r="D46" i="534"/>
  <c r="C7" i="534"/>
  <c r="C107" i="534"/>
  <c r="C76" i="532"/>
  <c r="D53" i="532"/>
  <c r="C84" i="534"/>
  <c r="C127" i="532"/>
  <c r="C12" i="534"/>
  <c r="C61" i="532"/>
  <c r="D123" i="534"/>
  <c r="C19" i="534"/>
  <c r="C17" i="532"/>
  <c r="D116" i="255"/>
  <c r="D19" i="534"/>
  <c r="D62" i="255"/>
  <c r="D15" i="534"/>
  <c r="D43" i="532"/>
  <c r="D91" i="534"/>
  <c r="E158" i="266"/>
  <c r="E25" i="534"/>
  <c r="D16" i="532"/>
  <c r="D11" i="534"/>
  <c r="C55" i="534"/>
  <c r="C87" i="534"/>
  <c r="C84" i="532"/>
  <c r="C36" i="534"/>
  <c r="E44" i="255"/>
  <c r="C96" i="532"/>
  <c r="D105" i="534"/>
  <c r="C76" i="534"/>
  <c r="D40" i="534"/>
  <c r="D67" i="534"/>
  <c r="C120" i="534"/>
  <c r="D22" i="532"/>
  <c r="C10" i="532"/>
  <c r="C57" i="532"/>
  <c r="C31" i="532"/>
  <c r="D83" i="534"/>
  <c r="C63" i="534"/>
  <c r="C89" i="534"/>
  <c r="C17" i="534"/>
  <c r="D120" i="534"/>
  <c r="C101" i="534"/>
  <c r="D115" i="534"/>
  <c r="E73" i="534"/>
  <c r="D48" i="534"/>
  <c r="D63" i="532"/>
  <c r="C70" i="534"/>
  <c r="C43" i="532"/>
  <c r="D39" i="534"/>
  <c r="D77" i="534"/>
  <c r="C65" i="534"/>
  <c r="C42" i="534"/>
  <c r="C118" i="532"/>
  <c r="C41" i="532"/>
  <c r="C55" i="532"/>
  <c r="C28" i="534"/>
  <c r="D6" i="532"/>
  <c r="C155" i="269"/>
  <c r="E61" i="532"/>
  <c r="E161" i="275"/>
  <c r="C150" i="276"/>
  <c r="E155" i="276"/>
  <c r="C152" i="281"/>
  <c r="E158" i="287"/>
  <c r="D24" i="532"/>
  <c r="D161" i="277"/>
  <c r="D121" i="532"/>
  <c r="E16" i="532"/>
  <c r="E14" i="255"/>
  <c r="D56" i="255"/>
  <c r="C158" i="286"/>
  <c r="C73" i="534"/>
  <c r="C105" i="532"/>
  <c r="D29" i="534"/>
  <c r="D152" i="281"/>
  <c r="E158" i="275"/>
  <c r="C41" i="534"/>
  <c r="D4" i="534"/>
  <c r="D126" i="534"/>
  <c r="E20" i="258"/>
  <c r="E83" i="532"/>
  <c r="C162" i="267"/>
  <c r="D87" i="532"/>
  <c r="D60" i="534"/>
  <c r="C13" i="534"/>
  <c r="E91" i="532"/>
  <c r="D103" i="532"/>
  <c r="D156" i="265"/>
  <c r="D151" i="283"/>
  <c r="C8" i="261"/>
  <c r="D25" i="534"/>
  <c r="E152" i="264"/>
  <c r="C152" i="284"/>
  <c r="C158" i="274"/>
  <c r="C152" i="280"/>
  <c r="C164" i="266"/>
  <c r="C158" i="282"/>
  <c r="C151" i="281"/>
  <c r="C91" i="534"/>
  <c r="C108" i="532"/>
  <c r="C111" i="534"/>
  <c r="C106" i="534"/>
  <c r="C123" i="534"/>
  <c r="C163" i="273"/>
  <c r="C164" i="271"/>
  <c r="C158" i="280"/>
  <c r="E152" i="282"/>
  <c r="C164" i="276"/>
  <c r="E163" i="267"/>
  <c r="C158" i="284"/>
  <c r="C158" i="287"/>
  <c r="E164" i="267"/>
  <c r="C104" i="257"/>
  <c r="C164" i="269"/>
  <c r="C162" i="265"/>
  <c r="C152" i="283"/>
  <c r="E164" i="262"/>
  <c r="E158" i="279"/>
  <c r="C163" i="279"/>
  <c r="D161" i="264"/>
  <c r="D161" i="265"/>
  <c r="E152" i="268"/>
  <c r="E161" i="269"/>
  <c r="E152" i="270"/>
  <c r="E158" i="271"/>
  <c r="E158" i="280"/>
  <c r="E162" i="282"/>
  <c r="E152" i="287"/>
  <c r="D158" i="265"/>
  <c r="D161" i="284"/>
  <c r="D162" i="275"/>
  <c r="D161" i="276"/>
  <c r="E163" i="276"/>
  <c r="E158" i="282"/>
  <c r="E161" i="284"/>
  <c r="E162" i="273"/>
  <c r="E162" i="275"/>
  <c r="D161" i="278"/>
  <c r="D158" i="263"/>
  <c r="E158" i="269"/>
  <c r="E163" i="269"/>
  <c r="D162" i="281"/>
  <c r="D162" i="262"/>
  <c r="D161" i="282"/>
  <c r="E164" i="268"/>
  <c r="D164" i="262"/>
  <c r="D162" i="274"/>
  <c r="D158" i="268"/>
  <c r="D158" i="283"/>
  <c r="E152" i="281"/>
  <c r="E163" i="287"/>
  <c r="E158" i="281"/>
  <c r="D162" i="277"/>
  <c r="D158" i="264"/>
  <c r="D152" i="266"/>
  <c r="D164" i="279"/>
  <c r="D158" i="270"/>
  <c r="E150" i="270"/>
  <c r="E164" i="284"/>
  <c r="E69" i="534"/>
  <c r="E162" i="279"/>
  <c r="D158" i="266"/>
  <c r="D161" i="279"/>
  <c r="E152" i="277"/>
  <c r="C158" i="264"/>
  <c r="C152" i="273"/>
  <c r="E163" i="270"/>
  <c r="C164" i="264"/>
  <c r="E152" i="278"/>
  <c r="C161" i="271"/>
  <c r="C107" i="532"/>
  <c r="C156" i="281"/>
  <c r="C6" i="532"/>
  <c r="C91" i="532"/>
  <c r="E164" i="265"/>
  <c r="D17" i="532"/>
  <c r="E90" i="534"/>
  <c r="C163" i="269"/>
  <c r="C158" i="273"/>
  <c r="C157" i="273"/>
  <c r="D9" i="534"/>
  <c r="C74" i="255"/>
  <c r="C161" i="284"/>
  <c r="E161" i="262"/>
  <c r="E162" i="274"/>
  <c r="D161" i="267"/>
  <c r="E162" i="267"/>
  <c r="D163" i="267"/>
  <c r="C158" i="269"/>
  <c r="E152" i="269"/>
  <c r="C162" i="270"/>
  <c r="D161" i="271"/>
  <c r="D152" i="273"/>
  <c r="D164" i="275"/>
  <c r="D68" i="259"/>
  <c r="E162" i="280"/>
  <c r="C161" i="280"/>
  <c r="D163" i="270"/>
  <c r="D163" i="285"/>
  <c r="E161" i="282"/>
  <c r="C164" i="287"/>
  <c r="C158" i="271"/>
  <c r="E152" i="283"/>
  <c r="D158" i="278"/>
  <c r="D152" i="269"/>
  <c r="E152" i="275"/>
  <c r="D152" i="285"/>
  <c r="C161" i="283"/>
  <c r="D152" i="284"/>
  <c r="C164" i="273"/>
  <c r="E152" i="273"/>
  <c r="D162" i="285"/>
  <c r="C152" i="274"/>
  <c r="D152" i="276"/>
  <c r="E161" i="285"/>
  <c r="D158" i="281"/>
  <c r="E163" i="285"/>
  <c r="D158" i="285"/>
  <c r="D163" i="265"/>
  <c r="C162" i="269"/>
  <c r="E163" i="284"/>
  <c r="D152" i="277"/>
  <c r="D158" i="279"/>
  <c r="C152" i="287"/>
  <c r="C153" i="287" s="1"/>
  <c r="C164" i="277"/>
  <c r="E162" i="285"/>
  <c r="E162" i="286"/>
  <c r="C152" i="279"/>
  <c r="C152" i="286"/>
  <c r="C163" i="262"/>
  <c r="E155" i="275"/>
  <c r="C65" i="532"/>
  <c r="E158" i="262"/>
  <c r="D161" i="263"/>
  <c r="E19" i="534"/>
  <c r="E48" i="534"/>
  <c r="D162" i="264"/>
  <c r="E161" i="265"/>
  <c r="C161" i="266"/>
  <c r="D164" i="269"/>
  <c r="D152" i="270"/>
  <c r="C111" i="532"/>
  <c r="C158" i="267"/>
  <c r="D151" i="275"/>
  <c r="D161" i="262"/>
  <c r="C163" i="267"/>
  <c r="D150" i="268"/>
  <c r="E162" i="269"/>
  <c r="C152" i="269"/>
  <c r="C79" i="534"/>
  <c r="D161" i="270"/>
  <c r="C163" i="271"/>
  <c r="C101" i="532"/>
  <c r="E164" i="275"/>
  <c r="D164" i="276"/>
  <c r="D152" i="278"/>
  <c r="C163" i="280"/>
  <c r="D162" i="280"/>
  <c r="E163" i="280"/>
  <c r="D163" i="275"/>
  <c r="E161" i="287"/>
  <c r="E152" i="284"/>
  <c r="D151" i="287"/>
  <c r="C163" i="266"/>
  <c r="E163" i="274"/>
  <c r="C162" i="266"/>
  <c r="C162" i="277"/>
  <c r="C161" i="268"/>
  <c r="E162" i="284"/>
  <c r="C158" i="275"/>
  <c r="E163" i="282"/>
  <c r="E158" i="265"/>
  <c r="E161" i="266"/>
  <c r="E164" i="277"/>
  <c r="C152" i="265"/>
  <c r="D152" i="265"/>
  <c r="C161" i="276"/>
  <c r="D161" i="283"/>
  <c r="E161" i="279"/>
  <c r="D158" i="276"/>
  <c r="C161" i="279"/>
  <c r="E158" i="263"/>
  <c r="E162" i="281"/>
  <c r="C161" i="282"/>
  <c r="D162" i="265"/>
  <c r="C158" i="276"/>
  <c r="D158" i="284"/>
  <c r="C162" i="273"/>
  <c r="E163" i="279"/>
  <c r="D158" i="282"/>
  <c r="C162" i="271"/>
  <c r="E164" i="264"/>
  <c r="E158" i="284"/>
  <c r="C163" i="284"/>
  <c r="D164" i="264"/>
  <c r="D164" i="268"/>
  <c r="C163" i="287"/>
  <c r="E86" i="261"/>
  <c r="E150" i="275"/>
  <c r="C164" i="274"/>
  <c r="C161" i="262"/>
  <c r="D164" i="267"/>
  <c r="E164" i="273"/>
  <c r="C161" i="274"/>
  <c r="C161" i="277"/>
  <c r="D99" i="534"/>
  <c r="D25" i="532"/>
  <c r="D158" i="280"/>
  <c r="E110" i="260"/>
  <c r="C162" i="284"/>
  <c r="D44" i="261"/>
  <c r="C161" i="264"/>
  <c r="D158" i="273"/>
  <c r="C158" i="266"/>
  <c r="C159" i="266" s="1"/>
  <c r="E158" i="268"/>
  <c r="E164" i="269"/>
  <c r="D162" i="269"/>
  <c r="D158" i="269"/>
  <c r="E161" i="277"/>
  <c r="C158" i="279"/>
  <c r="D164" i="280"/>
  <c r="C162" i="280"/>
  <c r="D163" i="278"/>
  <c r="D162" i="278"/>
  <c r="D164" i="278"/>
  <c r="C163" i="263"/>
  <c r="D163" i="283"/>
  <c r="D161" i="280"/>
  <c r="E162" i="264"/>
  <c r="D162" i="271"/>
  <c r="D152" i="279"/>
  <c r="E158" i="274"/>
  <c r="D163" i="264"/>
  <c r="D163" i="263"/>
  <c r="E162" i="265"/>
  <c r="C164" i="284"/>
  <c r="C158" i="265"/>
  <c r="D161" i="285"/>
  <c r="C161" i="275"/>
  <c r="C162" i="275"/>
  <c r="C158" i="263"/>
  <c r="D163" i="279"/>
  <c r="C163" i="275"/>
  <c r="E161" i="273"/>
  <c r="E152" i="276"/>
  <c r="D158" i="275"/>
  <c r="D152" i="268"/>
  <c r="D152" i="263"/>
  <c r="C164" i="279"/>
  <c r="D152" i="271"/>
  <c r="C162" i="287"/>
  <c r="D152" i="264"/>
  <c r="C158" i="270"/>
  <c r="E152" i="262"/>
  <c r="E69" i="532"/>
  <c r="E110" i="261"/>
  <c r="C164" i="280"/>
  <c r="C88" i="534"/>
  <c r="D152" i="262"/>
  <c r="C163" i="264"/>
  <c r="E161" i="267"/>
  <c r="D163" i="269"/>
  <c r="E162" i="270"/>
  <c r="C161" i="270"/>
  <c r="C162" i="274"/>
  <c r="E162" i="277"/>
  <c r="D152" i="280"/>
  <c r="C162" i="262"/>
  <c r="C114" i="534"/>
  <c r="D162" i="266"/>
  <c r="C161" i="267"/>
  <c r="E20" i="256"/>
  <c r="E158" i="267"/>
  <c r="D162" i="268"/>
  <c r="C163" i="270"/>
  <c r="D161" i="273"/>
  <c r="D163" i="274"/>
  <c r="D163" i="276"/>
  <c r="D163" i="280"/>
  <c r="C163" i="265"/>
  <c r="D163" i="262"/>
  <c r="D162" i="282"/>
  <c r="C158" i="283"/>
  <c r="E163" i="268"/>
  <c r="D158" i="271"/>
  <c r="E163" i="273"/>
  <c r="E152" i="271"/>
  <c r="D161" i="281"/>
  <c r="C162" i="268"/>
  <c r="E152" i="263"/>
  <c r="E164" i="280"/>
  <c r="D161" i="274"/>
  <c r="E163" i="264"/>
  <c r="C161" i="269"/>
  <c r="E152" i="265"/>
  <c r="D158" i="277"/>
  <c r="E161" i="286"/>
  <c r="E162" i="271"/>
  <c r="E164" i="270"/>
  <c r="C164" i="267"/>
  <c r="E162" i="276"/>
  <c r="D161" i="266"/>
  <c r="D161" i="275"/>
  <c r="E158" i="286"/>
  <c r="C163" i="276"/>
  <c r="C164" i="275"/>
  <c r="C163" i="277"/>
  <c r="C163" i="268"/>
  <c r="D162" i="279"/>
  <c r="C152" i="270"/>
  <c r="C152" i="262"/>
  <c r="E158" i="264"/>
  <c r="D13" i="534"/>
  <c r="C164" i="270"/>
  <c r="E80" i="258"/>
  <c r="E152" i="267"/>
  <c r="D152" i="267"/>
  <c r="D162" i="267"/>
  <c r="C152" i="267"/>
  <c r="D163" i="268"/>
  <c r="E161" i="268"/>
  <c r="E161" i="270"/>
  <c r="E158" i="270"/>
  <c r="C8" i="258"/>
  <c r="E161" i="280"/>
  <c r="E152" i="266"/>
  <c r="D161" i="268"/>
  <c r="D152" i="274"/>
  <c r="D163" i="281"/>
  <c r="D162" i="283"/>
  <c r="C152" i="264"/>
  <c r="E151" i="281"/>
  <c r="D164" i="281"/>
  <c r="E161" i="281"/>
  <c r="C164" i="260"/>
  <c r="C152" i="263"/>
  <c r="C152" i="282"/>
  <c r="D163" i="271"/>
  <c r="E152" i="285"/>
  <c r="E158" i="277"/>
  <c r="E164" i="281"/>
  <c r="E164" i="271"/>
  <c r="D162" i="263"/>
  <c r="D161" i="269"/>
  <c r="E164" i="287"/>
  <c r="E152" i="280"/>
  <c r="E162" i="268"/>
  <c r="C162" i="264"/>
  <c r="E158" i="278"/>
  <c r="E158" i="285"/>
  <c r="C162" i="279"/>
  <c r="C162" i="263"/>
  <c r="C152" i="285"/>
  <c r="C153" i="285" s="1"/>
  <c r="D164" i="266"/>
  <c r="D164" i="265"/>
  <c r="D163" i="277"/>
  <c r="E163" i="286"/>
  <c r="E163" i="281"/>
  <c r="E162" i="266"/>
  <c r="D158" i="274"/>
  <c r="E158" i="283"/>
  <c r="C161" i="273"/>
  <c r="E161" i="274"/>
  <c r="C161" i="287"/>
  <c r="C152" i="276"/>
  <c r="E164" i="282"/>
  <c r="E163" i="265"/>
  <c r="C128" i="255"/>
  <c r="C164" i="262"/>
  <c r="D98" i="255"/>
  <c r="D158" i="262"/>
  <c r="C98" i="255"/>
  <c r="C158" i="262"/>
  <c r="E122" i="255"/>
  <c r="E163" i="262"/>
  <c r="D122" i="255"/>
  <c r="D163" i="266"/>
  <c r="C157" i="266"/>
  <c r="C152" i="266"/>
  <c r="C86" i="256"/>
  <c r="C152" i="268"/>
  <c r="E157" i="274"/>
  <c r="E152" i="274"/>
  <c r="C122" i="257"/>
  <c r="C163" i="274"/>
  <c r="D128" i="257"/>
  <c r="D164" i="274"/>
  <c r="E122" i="259"/>
  <c r="E163" i="277"/>
  <c r="E116" i="261"/>
  <c r="E162" i="287"/>
  <c r="E157" i="286"/>
  <c r="E152" i="286"/>
  <c r="D86" i="260"/>
  <c r="D152" i="282"/>
  <c r="D122" i="261"/>
  <c r="D163" i="284"/>
  <c r="D116" i="261"/>
  <c r="D162" i="284"/>
  <c r="E116" i="255"/>
  <c r="E162" i="262"/>
  <c r="C122" i="260"/>
  <c r="C163" i="260" s="1"/>
  <c r="C163" i="282"/>
  <c r="E98" i="257"/>
  <c r="E158" i="273"/>
  <c r="D157" i="275"/>
  <c r="D152" i="275"/>
  <c r="E134" i="258"/>
  <c r="E165" i="258" s="1"/>
  <c r="E165" i="275"/>
  <c r="E122" i="258"/>
  <c r="E163" i="275"/>
  <c r="C98" i="259"/>
  <c r="C158" i="277"/>
  <c r="C157" i="277"/>
  <c r="C152" i="277"/>
  <c r="D116" i="258"/>
  <c r="D162" i="276"/>
  <c r="D157" i="283"/>
  <c r="D159" i="283" s="1"/>
  <c r="D152" i="283"/>
  <c r="D133" i="532"/>
  <c r="E40" i="532"/>
  <c r="D114" i="532"/>
  <c r="C71" i="532"/>
  <c r="D50" i="255"/>
  <c r="D47" i="534"/>
  <c r="D81" i="532"/>
  <c r="E68" i="255"/>
  <c r="D88" i="534"/>
  <c r="D96" i="532"/>
  <c r="C75" i="534"/>
  <c r="E119" i="534"/>
  <c r="D107" i="532"/>
  <c r="D97" i="534"/>
  <c r="D18" i="534"/>
  <c r="C72" i="532"/>
  <c r="D101" i="534"/>
  <c r="E128" i="255"/>
  <c r="C53" i="534"/>
  <c r="E26" i="255"/>
  <c r="D21" i="532"/>
  <c r="C61" i="534"/>
  <c r="C33" i="532"/>
  <c r="D64" i="534"/>
  <c r="D58" i="534"/>
  <c r="D23" i="534"/>
  <c r="D71" i="532"/>
  <c r="D95" i="534"/>
  <c r="C151" i="266"/>
  <c r="C20" i="256"/>
  <c r="C70" i="532"/>
  <c r="C155" i="268"/>
  <c r="C62" i="256"/>
  <c r="C94" i="534"/>
  <c r="C120" i="532"/>
  <c r="C67" i="532"/>
  <c r="C106" i="532"/>
  <c r="C89" i="532"/>
  <c r="E155" i="271"/>
  <c r="D77" i="532"/>
  <c r="C11" i="534"/>
  <c r="C127" i="534"/>
  <c r="E54" i="534"/>
  <c r="E87" i="534"/>
  <c r="C31" i="534"/>
  <c r="E17" i="534"/>
  <c r="D112" i="534"/>
  <c r="E155" i="274"/>
  <c r="C103" i="534"/>
  <c r="C42" i="532"/>
  <c r="C39" i="532"/>
  <c r="C94" i="532"/>
  <c r="C134" i="258"/>
  <c r="C165" i="258" s="1"/>
  <c r="D56" i="258"/>
  <c r="C69" i="532"/>
  <c r="E45" i="532"/>
  <c r="D58" i="532"/>
  <c r="D157" i="278"/>
  <c r="C150" i="279"/>
  <c r="D39" i="532"/>
  <c r="C51" i="532"/>
  <c r="C59" i="532"/>
  <c r="D106" i="532"/>
  <c r="D123" i="532"/>
  <c r="E81" i="532"/>
  <c r="C19" i="532"/>
  <c r="D38" i="259"/>
  <c r="C59" i="534"/>
  <c r="C100" i="534"/>
  <c r="C92" i="255"/>
  <c r="E155" i="263"/>
  <c r="C123" i="532"/>
  <c r="C96" i="534"/>
  <c r="C90" i="534"/>
  <c r="E116" i="257"/>
  <c r="C79" i="532"/>
  <c r="D128" i="258"/>
  <c r="D122" i="258"/>
  <c r="E151" i="282"/>
  <c r="E150" i="278"/>
  <c r="E155" i="285"/>
  <c r="C82" i="532"/>
  <c r="E156" i="277"/>
  <c r="C8" i="259"/>
  <c r="C151" i="278"/>
  <c r="C119" i="534"/>
  <c r="D156" i="275"/>
  <c r="C43" i="534"/>
  <c r="C67" i="534"/>
  <c r="C95" i="532"/>
  <c r="D62" i="256"/>
  <c r="D102" i="532"/>
  <c r="C90" i="532"/>
  <c r="D50" i="258"/>
  <c r="D42" i="534"/>
  <c r="E74" i="255"/>
  <c r="E157" i="266"/>
  <c r="D62" i="261"/>
  <c r="D151" i="265"/>
  <c r="D153" i="265" s="1"/>
  <c r="C30" i="534"/>
  <c r="E105" i="532"/>
  <c r="D38" i="256"/>
  <c r="E32" i="257"/>
  <c r="E156" i="276"/>
  <c r="D60" i="532"/>
  <c r="C105" i="534"/>
  <c r="D110" i="255"/>
  <c r="C9" i="534"/>
  <c r="E99" i="532"/>
  <c r="D110" i="257"/>
  <c r="D157" i="274"/>
  <c r="E151" i="276"/>
  <c r="E151" i="277"/>
  <c r="D124" i="534"/>
  <c r="E150" i="285"/>
  <c r="C82" i="534"/>
  <c r="D38" i="255"/>
  <c r="E156" i="266"/>
  <c r="C150" i="278"/>
  <c r="C14" i="260"/>
  <c r="E62" i="259"/>
  <c r="E156" i="282"/>
  <c r="D156" i="283"/>
  <c r="E150" i="263"/>
  <c r="E23" i="532"/>
  <c r="E113" i="532"/>
  <c r="E77" i="532"/>
  <c r="E150" i="264"/>
  <c r="D80" i="256"/>
  <c r="D117" i="532"/>
  <c r="D157" i="264"/>
  <c r="E155" i="278"/>
  <c r="D44" i="259"/>
  <c r="D156" i="287"/>
  <c r="C128" i="259"/>
  <c r="C157" i="280"/>
  <c r="C122" i="259"/>
  <c r="D98" i="259"/>
  <c r="D14" i="259"/>
  <c r="E108" i="532"/>
  <c r="C99" i="532"/>
  <c r="C100" i="532"/>
  <c r="D78" i="534"/>
  <c r="D28" i="534"/>
  <c r="C46" i="534"/>
  <c r="D30" i="534"/>
  <c r="D18" i="532"/>
  <c r="C12" i="532"/>
  <c r="D62" i="260"/>
  <c r="D59" i="532"/>
  <c r="C155" i="278"/>
  <c r="D84" i="534"/>
  <c r="D50" i="261"/>
  <c r="C58" i="532"/>
  <c r="E32" i="259"/>
  <c r="E156" i="286"/>
  <c r="D86" i="257"/>
  <c r="D62" i="259"/>
  <c r="E155" i="280"/>
  <c r="E150" i="280"/>
  <c r="E157" i="269"/>
  <c r="C8" i="255"/>
  <c r="E150" i="265"/>
  <c r="C32" i="255"/>
  <c r="D122" i="259"/>
  <c r="E151" i="285"/>
  <c r="E104" i="256"/>
  <c r="C147" i="265"/>
  <c r="E62" i="255"/>
  <c r="E74" i="256"/>
  <c r="E62" i="256"/>
  <c r="E151" i="266"/>
  <c r="D80" i="259"/>
  <c r="C113" i="532"/>
  <c r="C47" i="532"/>
  <c r="E155" i="281"/>
  <c r="E155" i="266"/>
  <c r="D156" i="279"/>
  <c r="C150" i="270"/>
  <c r="E150" i="287"/>
  <c r="C155" i="266"/>
  <c r="E26" i="258"/>
  <c r="E156" i="281"/>
  <c r="E92" i="255"/>
  <c r="C109" i="534"/>
  <c r="C119" i="532"/>
  <c r="C73" i="532"/>
  <c r="D116" i="260"/>
  <c r="E157" i="268"/>
  <c r="C53" i="532"/>
  <c r="E155" i="265"/>
  <c r="C86" i="259"/>
  <c r="E20" i="255"/>
  <c r="C60" i="534"/>
  <c r="C87" i="532"/>
  <c r="D98" i="256"/>
  <c r="C113" i="534"/>
  <c r="D156" i="268"/>
  <c r="E147" i="276"/>
  <c r="F122" i="276" s="1"/>
  <c r="D66" i="534"/>
  <c r="D80" i="260"/>
  <c r="E80" i="261"/>
  <c r="E151" i="283"/>
  <c r="D122" i="260"/>
  <c r="C92" i="260"/>
  <c r="E156" i="285"/>
  <c r="D155" i="287"/>
  <c r="D150" i="287"/>
  <c r="C147" i="284"/>
  <c r="C112" i="534"/>
  <c r="C109" i="532"/>
  <c r="C47" i="534"/>
  <c r="C102" i="532"/>
  <c r="E38" i="256"/>
  <c r="C3" i="532"/>
  <c r="C3" i="534"/>
  <c r="C29" i="532"/>
  <c r="D147" i="287"/>
  <c r="C150" i="266"/>
  <c r="E20" i="261"/>
  <c r="E32" i="261"/>
  <c r="D151" i="279"/>
  <c r="C14" i="255"/>
  <c r="C38" i="255"/>
  <c r="E109" i="534"/>
  <c r="E20" i="257"/>
  <c r="C48" i="534"/>
  <c r="D93" i="532"/>
  <c r="D76" i="532"/>
  <c r="E26" i="260"/>
  <c r="E151" i="260" s="1"/>
  <c r="E151" i="286"/>
  <c r="D38" i="261"/>
  <c r="D151" i="285"/>
  <c r="E147" i="283"/>
  <c r="E155" i="284"/>
  <c r="C155" i="281"/>
  <c r="C150" i="281"/>
  <c r="C150" i="286"/>
  <c r="C155" i="286"/>
  <c r="C4" i="534"/>
  <c r="E150" i="266"/>
  <c r="C156" i="266"/>
  <c r="E56" i="255"/>
  <c r="D67" i="532"/>
  <c r="D57" i="534"/>
  <c r="D20" i="256"/>
  <c r="D119" i="534"/>
  <c r="D54" i="532"/>
  <c r="D134" i="260"/>
  <c r="D165" i="260" s="1"/>
  <c r="D156" i="285"/>
  <c r="E14" i="260"/>
  <c r="E151" i="287"/>
  <c r="E156" i="287"/>
  <c r="D147" i="286"/>
  <c r="C114" i="532"/>
  <c r="C131" i="534"/>
  <c r="D86" i="255"/>
  <c r="C22" i="534"/>
  <c r="C104" i="261"/>
  <c r="C155" i="270"/>
  <c r="E14" i="257"/>
  <c r="C92" i="259"/>
  <c r="E14" i="261"/>
  <c r="E155" i="287"/>
  <c r="D157" i="267"/>
  <c r="D72" i="534"/>
  <c r="C11" i="532"/>
  <c r="C14" i="259"/>
  <c r="C104" i="259"/>
  <c r="C50" i="259"/>
  <c r="D69" i="532"/>
  <c r="D70" i="534"/>
  <c r="C56" i="257"/>
  <c r="E156" i="265"/>
  <c r="C147" i="268"/>
  <c r="E110" i="259"/>
  <c r="D20" i="259"/>
  <c r="C151" i="280"/>
  <c r="C156" i="280"/>
  <c r="E74" i="259"/>
  <c r="C150" i="280"/>
  <c r="E92" i="259"/>
  <c r="C155" i="280"/>
  <c r="E116" i="259"/>
  <c r="E104" i="259"/>
  <c r="D150" i="280"/>
  <c r="D155" i="280"/>
  <c r="D147" i="280"/>
  <c r="E80" i="259"/>
  <c r="E156" i="279"/>
  <c r="D128" i="259"/>
  <c r="E151" i="279"/>
  <c r="E128" i="259"/>
  <c r="E50" i="259"/>
  <c r="D50" i="259"/>
  <c r="C147" i="279"/>
  <c r="D147" i="279"/>
  <c r="D56" i="259"/>
  <c r="C157" i="278"/>
  <c r="C159" i="278" s="1"/>
  <c r="C20" i="259"/>
  <c r="C155" i="277"/>
  <c r="C150" i="277"/>
  <c r="D110" i="259"/>
  <c r="C147" i="277"/>
  <c r="E128" i="258"/>
  <c r="E164" i="258" s="1"/>
  <c r="D156" i="276"/>
  <c r="D151" i="276"/>
  <c r="C147" i="276"/>
  <c r="F110" i="276"/>
  <c r="C14" i="258"/>
  <c r="F80" i="276"/>
  <c r="F44" i="276"/>
  <c r="F62" i="276"/>
  <c r="F8" i="276"/>
  <c r="F74" i="276"/>
  <c r="F104" i="276"/>
  <c r="F26" i="276"/>
  <c r="F134" i="276"/>
  <c r="F68" i="276"/>
  <c r="F86" i="276"/>
  <c r="F32" i="276"/>
  <c r="E59" i="534"/>
  <c r="D150" i="275"/>
  <c r="D20" i="258"/>
  <c r="C155" i="275"/>
  <c r="D86" i="258"/>
  <c r="C150" i="275"/>
  <c r="E121" i="534"/>
  <c r="E88" i="534"/>
  <c r="C147" i="275"/>
  <c r="E40" i="534"/>
  <c r="D155" i="275"/>
  <c r="E62" i="257"/>
  <c r="C62" i="257"/>
  <c r="C156" i="274"/>
  <c r="E150" i="274"/>
  <c r="C74" i="257"/>
  <c r="C116" i="257"/>
  <c r="E86" i="257"/>
  <c r="C36" i="532"/>
  <c r="C27" i="532"/>
  <c r="D29" i="532"/>
  <c r="C27" i="534"/>
  <c r="D73" i="534"/>
  <c r="E73" i="532"/>
  <c r="D72" i="532"/>
  <c r="C83" i="534"/>
  <c r="C81" i="534"/>
  <c r="E21" i="532"/>
  <c r="E81" i="534"/>
  <c r="D70" i="532"/>
  <c r="D53" i="534"/>
  <c r="D132" i="534"/>
  <c r="C63" i="532"/>
  <c r="C58" i="534"/>
  <c r="E43" i="534"/>
  <c r="C52" i="534"/>
  <c r="D108" i="534"/>
  <c r="C115" i="534"/>
  <c r="E39" i="534"/>
  <c r="E27" i="532"/>
  <c r="C14" i="257"/>
  <c r="D116" i="257"/>
  <c r="E44" i="257"/>
  <c r="E84" i="534"/>
  <c r="D92" i="257"/>
  <c r="E60" i="534"/>
  <c r="E115" i="534"/>
  <c r="E112" i="532"/>
  <c r="E89" i="534"/>
  <c r="E71" i="532"/>
  <c r="E34" i="532"/>
  <c r="E31" i="534"/>
  <c r="E38" i="257"/>
  <c r="D26" i="257"/>
  <c r="E24" i="534"/>
  <c r="E85" i="532"/>
  <c r="E41" i="532"/>
  <c r="D8" i="257"/>
  <c r="E15" i="534"/>
  <c r="E15" i="532"/>
  <c r="E94" i="532"/>
  <c r="E83" i="534"/>
  <c r="E22" i="534"/>
  <c r="E103" i="532"/>
  <c r="C44" i="257"/>
  <c r="D108" i="532"/>
  <c r="C80" i="256"/>
  <c r="D156" i="271"/>
  <c r="D106" i="534"/>
  <c r="C115" i="532"/>
  <c r="D110" i="256"/>
  <c r="C75" i="532"/>
  <c r="E156" i="270"/>
  <c r="D73" i="532"/>
  <c r="D96" i="534"/>
  <c r="D109" i="534"/>
  <c r="D104" i="256"/>
  <c r="D59" i="534"/>
  <c r="D150" i="270"/>
  <c r="E132" i="534"/>
  <c r="E66" i="534"/>
  <c r="D155" i="270"/>
  <c r="D85" i="532"/>
  <c r="E151" i="270"/>
  <c r="D128" i="256"/>
  <c r="E116" i="256"/>
  <c r="C110" i="256"/>
  <c r="E44" i="256"/>
  <c r="C38" i="256"/>
  <c r="E53" i="534"/>
  <c r="C81" i="532"/>
  <c r="C56" i="256"/>
  <c r="D95" i="532"/>
  <c r="C98" i="256"/>
  <c r="D82" i="532"/>
  <c r="D9" i="532"/>
  <c r="D87" i="534"/>
  <c r="D120" i="532"/>
  <c r="D84" i="532"/>
  <c r="E64" i="534"/>
  <c r="C64" i="534"/>
  <c r="D63" i="534"/>
  <c r="D48" i="532"/>
  <c r="D132" i="532"/>
  <c r="D54" i="534"/>
  <c r="C85" i="534"/>
  <c r="C83" i="532"/>
  <c r="E56" i="256"/>
  <c r="E98" i="256"/>
  <c r="E82" i="532"/>
  <c r="D11" i="532"/>
  <c r="E150" i="268"/>
  <c r="E57" i="532"/>
  <c r="D107" i="534"/>
  <c r="C151" i="268"/>
  <c r="E28" i="532"/>
  <c r="D40" i="532"/>
  <c r="E123" i="534"/>
  <c r="E106" i="534"/>
  <c r="D68" i="256"/>
  <c r="E118" i="534"/>
  <c r="D112" i="532"/>
  <c r="E127" i="534"/>
  <c r="D121" i="534"/>
  <c r="D69" i="534"/>
  <c r="D76" i="534"/>
  <c r="D88" i="532"/>
  <c r="D71" i="534"/>
  <c r="D114" i="534"/>
  <c r="D23" i="532"/>
  <c r="E125" i="532"/>
  <c r="E120" i="534"/>
  <c r="D99" i="532"/>
  <c r="D28" i="532"/>
  <c r="E128" i="256"/>
  <c r="E125" i="534"/>
  <c r="D81" i="534"/>
  <c r="C46" i="532"/>
  <c r="D124" i="532"/>
  <c r="D97" i="532"/>
  <c r="E70" i="534"/>
  <c r="D49" i="532"/>
  <c r="D13" i="532"/>
  <c r="D122" i="256"/>
  <c r="E122" i="256"/>
  <c r="C122" i="256"/>
  <c r="D78" i="532"/>
  <c r="D101" i="532"/>
  <c r="D64" i="532"/>
  <c r="E68" i="256"/>
  <c r="D66" i="532"/>
  <c r="E45" i="534"/>
  <c r="C23" i="532"/>
  <c r="E10" i="532"/>
  <c r="C150" i="267"/>
  <c r="D90" i="534"/>
  <c r="E54" i="532"/>
  <c r="D52" i="534"/>
  <c r="C21" i="534"/>
  <c r="D89" i="534"/>
  <c r="D83" i="532"/>
  <c r="D33" i="532"/>
  <c r="E157" i="267"/>
  <c r="E86" i="256"/>
  <c r="D37" i="534"/>
  <c r="D30" i="532"/>
  <c r="D21" i="534"/>
  <c r="E61" i="534"/>
  <c r="E124" i="532"/>
  <c r="D91" i="532"/>
  <c r="E72" i="534"/>
  <c r="C48" i="532"/>
  <c r="D93" i="534"/>
  <c r="D47" i="532"/>
  <c r="D42" i="532"/>
  <c r="D100" i="534"/>
  <c r="C52" i="532"/>
  <c r="E66" i="532"/>
  <c r="E50" i="255"/>
  <c r="C85" i="532"/>
  <c r="E24" i="532"/>
  <c r="D155" i="264"/>
  <c r="E155" i="264"/>
  <c r="E151" i="264"/>
  <c r="D151" i="271"/>
  <c r="E147" i="279"/>
  <c r="D150" i="283"/>
  <c r="E151" i="265"/>
  <c r="E156" i="264"/>
  <c r="E64" i="532"/>
  <c r="E92" i="261"/>
  <c r="E50" i="256"/>
  <c r="D147" i="276"/>
  <c r="E151" i="268"/>
  <c r="C25" i="532"/>
  <c r="C14" i="261"/>
  <c r="D133" i="534"/>
  <c r="C103" i="532"/>
  <c r="E31" i="532"/>
  <c r="E100" i="534"/>
  <c r="C99" i="534"/>
  <c r="D37" i="532"/>
  <c r="C22" i="532"/>
  <c r="C9" i="532"/>
  <c r="E120" i="532"/>
  <c r="D109" i="532"/>
  <c r="C150" i="262"/>
  <c r="D35" i="532"/>
  <c r="E34" i="534"/>
  <c r="C29" i="534"/>
  <c r="C50" i="255"/>
  <c r="E37" i="532"/>
  <c r="D131" i="532"/>
  <c r="D129" i="534"/>
  <c r="E129" i="532"/>
  <c r="E126" i="532"/>
  <c r="D49" i="534"/>
  <c r="D46" i="532"/>
  <c r="E43" i="532"/>
  <c r="C44" i="255"/>
  <c r="C155" i="262"/>
  <c r="C20" i="255"/>
  <c r="C155" i="284"/>
  <c r="D157" i="282"/>
  <c r="D156" i="282"/>
  <c r="D151" i="282"/>
  <c r="E103" i="534"/>
  <c r="E58" i="534"/>
  <c r="E133" i="532"/>
  <c r="C20" i="260"/>
  <c r="C150" i="282"/>
  <c r="C155" i="282"/>
  <c r="D151" i="286"/>
  <c r="D153" i="286" s="1"/>
  <c r="D156" i="286"/>
  <c r="D26" i="261"/>
  <c r="D129" i="532"/>
  <c r="E32" i="255"/>
  <c r="D147" i="267"/>
  <c r="D119" i="532"/>
  <c r="C147" i="286"/>
  <c r="D147" i="285"/>
  <c r="C150" i="264"/>
  <c r="D26" i="256"/>
  <c r="D74" i="256"/>
  <c r="D74" i="534" s="1"/>
  <c r="E151" i="271"/>
  <c r="C151" i="271"/>
  <c r="E155" i="282"/>
  <c r="E150" i="282"/>
  <c r="D86" i="259"/>
  <c r="D157" i="280"/>
  <c r="C116" i="260"/>
  <c r="C98" i="261"/>
  <c r="C116" i="261"/>
  <c r="D147" i="282"/>
  <c r="D147" i="260" s="1"/>
  <c r="C147" i="280"/>
  <c r="D151" i="268"/>
  <c r="C44" i="256"/>
  <c r="C110" i="261"/>
  <c r="C150" i="268"/>
  <c r="E150" i="262"/>
  <c r="D44" i="256"/>
  <c r="E8" i="260"/>
  <c r="D151" i="280"/>
  <c r="D156" i="280"/>
  <c r="D50" i="260"/>
  <c r="E9" i="532"/>
  <c r="D147" i="266"/>
  <c r="E25" i="532"/>
  <c r="E35" i="534"/>
  <c r="C50" i="258"/>
  <c r="E150" i="283"/>
  <c r="E155" i="283"/>
  <c r="E159" i="283" s="1"/>
  <c r="E20" i="260"/>
  <c r="C98" i="260"/>
  <c r="E147" i="285"/>
  <c r="C147" i="278"/>
  <c r="E151" i="278"/>
  <c r="E156" i="278"/>
  <c r="E159" i="278" s="1"/>
  <c r="E56" i="259"/>
  <c r="E147" i="278"/>
  <c r="D147" i="277"/>
  <c r="E155" i="277"/>
  <c r="E20" i="259"/>
  <c r="E150" i="277"/>
  <c r="C110" i="259"/>
  <c r="E157" i="277"/>
  <c r="E35" i="532"/>
  <c r="E110" i="258"/>
  <c r="E97" i="532"/>
  <c r="E59" i="532"/>
  <c r="D115" i="532"/>
  <c r="E147" i="275"/>
  <c r="C157" i="275"/>
  <c r="C86" i="258"/>
  <c r="D147" i="274"/>
  <c r="C151" i="274"/>
  <c r="D56" i="257"/>
  <c r="D156" i="274"/>
  <c r="D44" i="257"/>
  <c r="C26" i="257"/>
  <c r="D151" i="274"/>
  <c r="E67" i="534"/>
  <c r="E55" i="532"/>
  <c r="C98" i="257"/>
  <c r="D156" i="273"/>
  <c r="D147" i="273"/>
  <c r="E68" i="257"/>
  <c r="E65" i="532"/>
  <c r="E65" i="534"/>
  <c r="E51" i="532"/>
  <c r="C151" i="273"/>
  <c r="D151" i="273"/>
  <c r="D68" i="257"/>
  <c r="E151" i="273"/>
  <c r="C147" i="273"/>
  <c r="E63" i="534"/>
  <c r="C156" i="273"/>
  <c r="E156" i="273"/>
  <c r="E92" i="257"/>
  <c r="C54" i="534"/>
  <c r="D134" i="257"/>
  <c r="D165" i="257" s="1"/>
  <c r="E29" i="532"/>
  <c r="E29" i="534"/>
  <c r="C20" i="257"/>
  <c r="E50" i="257"/>
  <c r="E80" i="256"/>
  <c r="E80" i="534" s="1"/>
  <c r="D147" i="271"/>
  <c r="E109" i="532"/>
  <c r="C156" i="271"/>
  <c r="E76" i="534"/>
  <c r="E156" i="271"/>
  <c r="E110" i="256"/>
  <c r="C77" i="532"/>
  <c r="E32" i="256"/>
  <c r="E147" i="271"/>
  <c r="E10" i="534"/>
  <c r="C147" i="271"/>
  <c r="D117" i="534"/>
  <c r="E52" i="534"/>
  <c r="C155" i="271"/>
  <c r="E92" i="256"/>
  <c r="C156" i="270"/>
  <c r="E121" i="532"/>
  <c r="C121" i="534"/>
  <c r="D126" i="532"/>
  <c r="D57" i="532"/>
  <c r="C151" i="270"/>
  <c r="D151" i="270"/>
  <c r="D156" i="270"/>
  <c r="E157" i="270"/>
  <c r="D147" i="270"/>
  <c r="E47" i="534"/>
  <c r="D116" i="256"/>
  <c r="C147" i="270"/>
  <c r="E147" i="270"/>
  <c r="D157" i="270"/>
  <c r="D86" i="256"/>
  <c r="C133" i="534"/>
  <c r="E124" i="534"/>
  <c r="C74" i="256"/>
  <c r="D103" i="534"/>
  <c r="D131" i="534"/>
  <c r="E126" i="534"/>
  <c r="D100" i="532"/>
  <c r="E97" i="534"/>
  <c r="D56" i="256"/>
  <c r="E133" i="534"/>
  <c r="C147" i="269"/>
  <c r="C68" i="256"/>
  <c r="E105" i="534"/>
  <c r="D105" i="532"/>
  <c r="D102" i="534"/>
  <c r="C102" i="534"/>
  <c r="E90" i="532"/>
  <c r="C151" i="269"/>
  <c r="C156" i="269"/>
  <c r="C50" i="256"/>
  <c r="E14" i="256"/>
  <c r="C8" i="256"/>
  <c r="D8" i="256"/>
  <c r="D134" i="256"/>
  <c r="D165" i="256" s="1"/>
  <c r="C104" i="256"/>
  <c r="C128" i="256"/>
  <c r="E151" i="269"/>
  <c r="E156" i="269"/>
  <c r="C150" i="269"/>
  <c r="E155" i="269"/>
  <c r="E150" i="269"/>
  <c r="E119" i="532"/>
  <c r="D156" i="269"/>
  <c r="D151" i="269"/>
  <c r="D147" i="269"/>
  <c r="D150" i="269"/>
  <c r="D155" i="269"/>
  <c r="E129" i="534"/>
  <c r="D61" i="534"/>
  <c r="D61" i="532"/>
  <c r="C129" i="534"/>
  <c r="E88" i="532"/>
  <c r="E100" i="532"/>
  <c r="C156" i="268"/>
  <c r="D147" i="268"/>
  <c r="C32" i="256"/>
  <c r="E131" i="534"/>
  <c r="E112" i="534"/>
  <c r="E147" i="268"/>
  <c r="D155" i="267"/>
  <c r="D150" i="267"/>
  <c r="E130" i="532"/>
  <c r="D14" i="256"/>
  <c r="E58" i="532"/>
  <c r="C155" i="267"/>
  <c r="E150" i="267"/>
  <c r="E8" i="256"/>
  <c r="C125" i="532"/>
  <c r="E155" i="267"/>
  <c r="E130" i="534"/>
  <c r="E147" i="267"/>
  <c r="C60" i="532"/>
  <c r="E26" i="256"/>
  <c r="E151" i="267"/>
  <c r="E156" i="267"/>
  <c r="E131" i="532"/>
  <c r="C110" i="255"/>
  <c r="E70" i="532"/>
  <c r="C147" i="266"/>
  <c r="E23" i="534"/>
  <c r="E12" i="532"/>
  <c r="D80" i="255"/>
  <c r="E53" i="532"/>
  <c r="E41" i="534"/>
  <c r="E108" i="534"/>
  <c r="E104" i="255"/>
  <c r="E63" i="532"/>
  <c r="E22" i="532"/>
  <c r="D20" i="255"/>
  <c r="E106" i="532"/>
  <c r="E60" i="532"/>
  <c r="E39" i="532"/>
  <c r="C25" i="534"/>
  <c r="E17" i="532"/>
  <c r="E48" i="532"/>
  <c r="E147" i="266"/>
  <c r="C18" i="534"/>
  <c r="E16" i="534"/>
  <c r="C131" i="532"/>
  <c r="E115" i="532"/>
  <c r="E89" i="532"/>
  <c r="E28" i="534"/>
  <c r="E113" i="534"/>
  <c r="E84" i="532"/>
  <c r="C64" i="532"/>
  <c r="D33" i="534"/>
  <c r="E87" i="532"/>
  <c r="E47" i="532"/>
  <c r="C21" i="532"/>
  <c r="E13" i="532"/>
  <c r="D10" i="532"/>
  <c r="C121" i="532"/>
  <c r="D89" i="532"/>
  <c r="C151" i="265"/>
  <c r="C153" i="265" s="1"/>
  <c r="C156" i="265"/>
  <c r="D147" i="265"/>
  <c r="C133" i="532"/>
  <c r="E99" i="534"/>
  <c r="E21" i="534"/>
  <c r="C23" i="534"/>
  <c r="C16" i="532"/>
  <c r="E11" i="532"/>
  <c r="C13" i="532"/>
  <c r="E127" i="532"/>
  <c r="D104" i="255"/>
  <c r="E82" i="534"/>
  <c r="E72" i="532"/>
  <c r="E18" i="532"/>
  <c r="C77" i="534"/>
  <c r="E77" i="534"/>
  <c r="E67" i="532"/>
  <c r="E52" i="532"/>
  <c r="E51" i="534"/>
  <c r="D36" i="532"/>
  <c r="C30" i="532"/>
  <c r="E27" i="534"/>
  <c r="E19" i="532"/>
  <c r="D8" i="255"/>
  <c r="E123" i="532"/>
  <c r="E118" i="532"/>
  <c r="E111" i="532"/>
  <c r="E94" i="534"/>
  <c r="E95" i="532"/>
  <c r="E95" i="534"/>
  <c r="E91" i="534"/>
  <c r="D156" i="264"/>
  <c r="D65" i="532"/>
  <c r="D65" i="534"/>
  <c r="D12" i="532"/>
  <c r="D12" i="534"/>
  <c r="D94" i="534"/>
  <c r="D94" i="532"/>
  <c r="C28" i="532"/>
  <c r="E132" i="532"/>
  <c r="D151" i="264"/>
  <c r="D34" i="534"/>
  <c r="D79" i="532"/>
  <c r="D79" i="534"/>
  <c r="D26" i="255"/>
  <c r="E98" i="255"/>
  <c r="D75" i="532"/>
  <c r="D75" i="534"/>
  <c r="D31" i="532"/>
  <c r="D31" i="534"/>
  <c r="D27" i="532"/>
  <c r="D27" i="534"/>
  <c r="C66" i="532"/>
  <c r="E55" i="534"/>
  <c r="E36" i="532"/>
  <c r="E147" i="264"/>
  <c r="E156" i="263"/>
  <c r="E159" i="263" s="1"/>
  <c r="E151" i="263"/>
  <c r="E153" i="263" s="1"/>
  <c r="F150" i="263" s="1"/>
  <c r="D156" i="263"/>
  <c r="D159" i="263" s="1"/>
  <c r="D151" i="263"/>
  <c r="D44" i="255"/>
  <c r="E147" i="263"/>
  <c r="D150" i="262"/>
  <c r="E3" i="532"/>
  <c r="E151" i="262"/>
  <c r="C147" i="262"/>
  <c r="C88" i="532"/>
  <c r="E156" i="262"/>
  <c r="D155" i="262"/>
  <c r="E134" i="255"/>
  <c r="E165" i="255" s="1"/>
  <c r="C129" i="532"/>
  <c r="C112" i="532"/>
  <c r="D157" i="262"/>
  <c r="D92" i="255"/>
  <c r="C54" i="532"/>
  <c r="C49" i="532"/>
  <c r="E155" i="262"/>
  <c r="E8" i="255"/>
  <c r="E147" i="262"/>
  <c r="E76" i="532"/>
  <c r="D130" i="534"/>
  <c r="D130" i="532"/>
  <c r="E46" i="534"/>
  <c r="E46" i="532"/>
  <c r="C40" i="532"/>
  <c r="C40" i="534"/>
  <c r="E42" i="534"/>
  <c r="E42" i="532"/>
  <c r="E33" i="534"/>
  <c r="E33" i="532"/>
  <c r="E7" i="534"/>
  <c r="E7" i="532"/>
  <c r="D3" i="532"/>
  <c r="D3" i="534"/>
  <c r="C15" i="532"/>
  <c r="C15" i="534"/>
  <c r="C35" i="534"/>
  <c r="C35" i="532"/>
  <c r="C132" i="534"/>
  <c r="C132" i="532"/>
  <c r="E101" i="534"/>
  <c r="E101" i="532"/>
  <c r="D41" i="532"/>
  <c r="D41" i="534"/>
  <c r="E32" i="258"/>
  <c r="E151" i="275"/>
  <c r="E156" i="275"/>
  <c r="D125" i="534"/>
  <c r="D125" i="532"/>
  <c r="C130" i="534"/>
  <c r="C130" i="532"/>
  <c r="E93" i="532"/>
  <c r="E93" i="534"/>
  <c r="C5" i="532"/>
  <c r="C5" i="534"/>
  <c r="C126" i="532"/>
  <c r="C126" i="534"/>
  <c r="D111" i="534"/>
  <c r="D111" i="532"/>
  <c r="D134" i="259"/>
  <c r="D165" i="259" s="1"/>
  <c r="C34" i="532"/>
  <c r="C34" i="534"/>
  <c r="E96" i="532"/>
  <c r="E96" i="534"/>
  <c r="E157" i="279"/>
  <c r="E86" i="259"/>
  <c r="C157" i="281"/>
  <c r="C86" i="260"/>
  <c r="C153" i="281"/>
  <c r="E147" i="274"/>
  <c r="D147" i="262"/>
  <c r="C124" i="534"/>
  <c r="C124" i="532"/>
  <c r="C78" i="534"/>
  <c r="C78" i="532"/>
  <c r="E117" i="532"/>
  <c r="E117" i="534"/>
  <c r="D127" i="534"/>
  <c r="D127" i="532"/>
  <c r="C93" i="534"/>
  <c r="C93" i="532"/>
  <c r="C104" i="255"/>
  <c r="E151" i="274"/>
  <c r="E26" i="257"/>
  <c r="E156" i="274"/>
  <c r="D68" i="255"/>
  <c r="D151" i="262"/>
  <c r="D156" i="262"/>
  <c r="D150" i="284"/>
  <c r="D155" i="284"/>
  <c r="D8" i="261"/>
  <c r="E157" i="262"/>
  <c r="E86" i="255"/>
  <c r="C157" i="271"/>
  <c r="C97" i="534"/>
  <c r="C97" i="532"/>
  <c r="C157" i="270"/>
  <c r="C117" i="532"/>
  <c r="C117" i="534"/>
  <c r="D55" i="534"/>
  <c r="D55" i="532"/>
  <c r="E147" i="265"/>
  <c r="C62" i="255"/>
  <c r="C151" i="264"/>
  <c r="C156" i="264"/>
  <c r="D151" i="281"/>
  <c r="D68" i="260"/>
  <c r="D156" i="281"/>
  <c r="D159" i="281" s="1"/>
  <c r="C147" i="285"/>
  <c r="E147" i="284"/>
  <c r="E150" i="286"/>
  <c r="E155" i="286"/>
  <c r="E8" i="261"/>
  <c r="C147" i="267"/>
  <c r="E107" i="532"/>
  <c r="E107" i="534"/>
  <c r="E102" i="534"/>
  <c r="E102" i="532"/>
  <c r="E49" i="534"/>
  <c r="E49" i="532"/>
  <c r="E114" i="532"/>
  <c r="E114" i="534"/>
  <c r="E78" i="534"/>
  <c r="E78" i="532"/>
  <c r="D51" i="532"/>
  <c r="D51" i="534"/>
  <c r="E79" i="534"/>
  <c r="E79" i="532"/>
  <c r="D118" i="534"/>
  <c r="D118" i="532"/>
  <c r="E30" i="534"/>
  <c r="E30" i="532"/>
  <c r="D45" i="534"/>
  <c r="D45" i="532"/>
  <c r="C45" i="534"/>
  <c r="C45" i="532"/>
  <c r="E75" i="534"/>
  <c r="E75" i="532"/>
  <c r="D113" i="532"/>
  <c r="D113" i="534"/>
  <c r="D50" i="256"/>
  <c r="D50" i="534" s="1"/>
  <c r="D151" i="267"/>
  <c r="D156" i="267"/>
  <c r="E147" i="287"/>
  <c r="F86" i="287" s="1"/>
  <c r="C156" i="263"/>
  <c r="C159" i="263" s="1"/>
  <c r="C151" i="263"/>
  <c r="C153" i="263" s="1"/>
  <c r="C80" i="255"/>
  <c r="C157" i="286"/>
  <c r="C86" i="261"/>
  <c r="E147" i="280"/>
  <c r="D150" i="266"/>
  <c r="D155" i="266"/>
  <c r="D14" i="255"/>
  <c r="E150" i="273"/>
  <c r="E8" i="257"/>
  <c r="E155" i="273"/>
  <c r="E134" i="261"/>
  <c r="E165" i="261" s="1"/>
  <c r="D134" i="258"/>
  <c r="D165" i="258" s="1"/>
  <c r="D153" i="275"/>
  <c r="E134" i="259"/>
  <c r="E165" i="259" s="1"/>
  <c r="E151" i="280"/>
  <c r="E26" i="259"/>
  <c r="E156" i="280"/>
  <c r="C86" i="257"/>
  <c r="C86" i="255"/>
  <c r="C157" i="262"/>
  <c r="C56" i="258"/>
  <c r="C156" i="275"/>
  <c r="C151" i="275"/>
  <c r="C32" i="258"/>
  <c r="C156" i="276"/>
  <c r="C151" i="276"/>
  <c r="F98" i="276"/>
  <c r="C150" i="283"/>
  <c r="C155" i="283"/>
  <c r="C8" i="260"/>
  <c r="E110" i="255"/>
  <c r="D8" i="260"/>
  <c r="D150" i="282"/>
  <c r="D155" i="282"/>
  <c r="C147" i="274"/>
  <c r="C122" i="255"/>
  <c r="C156" i="262"/>
  <c r="C151" i="262"/>
  <c r="C68" i="255"/>
  <c r="E153" i="281"/>
  <c r="F150" i="281" s="1"/>
  <c r="C134" i="256"/>
  <c r="C165" i="256" s="1"/>
  <c r="E147" i="269"/>
  <c r="C134" i="261"/>
  <c r="C165" i="261" s="1"/>
  <c r="D128" i="260"/>
  <c r="D164" i="260" s="1"/>
  <c r="C147" i="283"/>
  <c r="C134" i="255"/>
  <c r="C165" i="255" s="1"/>
  <c r="C157" i="267"/>
  <c r="C92" i="256"/>
  <c r="C157" i="268"/>
  <c r="D68" i="261"/>
  <c r="D156" i="284"/>
  <c r="D151" i="284"/>
  <c r="C151" i="279"/>
  <c r="C156" i="279"/>
  <c r="D155" i="276"/>
  <c r="D150" i="276"/>
  <c r="D155" i="274"/>
  <c r="D150" i="274"/>
  <c r="D20" i="257"/>
  <c r="D150" i="277"/>
  <c r="D8" i="259"/>
  <c r="D155" i="277"/>
  <c r="E147" i="273"/>
  <c r="C134" i="257"/>
  <c r="C165" i="257" s="1"/>
  <c r="D147" i="275"/>
  <c r="C134" i="259"/>
  <c r="C165" i="259" s="1"/>
  <c r="C159" i="287"/>
  <c r="E147" i="286"/>
  <c r="F8" i="286" s="1"/>
  <c r="C156" i="282"/>
  <c r="C26" i="260"/>
  <c r="C151" i="282"/>
  <c r="C153" i="282" s="1"/>
  <c r="D156" i="266"/>
  <c r="D151" i="266"/>
  <c r="D32" i="255"/>
  <c r="C151" i="267"/>
  <c r="C156" i="267"/>
  <c r="C26" i="256"/>
  <c r="E98" i="261"/>
  <c r="D150" i="279"/>
  <c r="D155" i="279"/>
  <c r="E157" i="260"/>
  <c r="E134" i="256"/>
  <c r="E165" i="256" s="1"/>
  <c r="E134" i="257"/>
  <c r="E165" i="257" s="1"/>
  <c r="E147" i="277"/>
  <c r="E134" i="260"/>
  <c r="E165" i="260" s="1"/>
  <c r="D128" i="255"/>
  <c r="D128" i="261"/>
  <c r="D164" i="261" s="1"/>
  <c r="E128" i="261"/>
  <c r="D156" i="277"/>
  <c r="D151" i="277"/>
  <c r="D26" i="259"/>
  <c r="D151" i="278"/>
  <c r="D156" i="278"/>
  <c r="D159" i="278" s="1"/>
  <c r="C151" i="283"/>
  <c r="C156" i="283"/>
  <c r="E26" i="261"/>
  <c r="E151" i="284"/>
  <c r="E156" i="284"/>
  <c r="C150" i="271"/>
  <c r="C14" i="256"/>
  <c r="D150" i="273"/>
  <c r="D155" i="273"/>
  <c r="C32" i="259"/>
  <c r="E155" i="258"/>
  <c r="D134" i="255"/>
  <c r="D165" i="255" s="1"/>
  <c r="E128" i="257"/>
  <c r="D147" i="284"/>
  <c r="C26" i="259"/>
  <c r="C151" i="277"/>
  <c r="C156" i="277"/>
  <c r="E98" i="258"/>
  <c r="C151" i="284"/>
  <c r="C156" i="284"/>
  <c r="C26" i="261"/>
  <c r="E147" i="281"/>
  <c r="D14" i="258"/>
  <c r="D159" i="268"/>
  <c r="D153" i="268"/>
  <c r="E147" i="282"/>
  <c r="C128" i="257"/>
  <c r="E157" i="287"/>
  <c r="D147" i="278"/>
  <c r="E153" i="278" l="1"/>
  <c r="F151" i="278" s="1"/>
  <c r="E153" i="279"/>
  <c r="F150" i="279" s="1"/>
  <c r="D98" i="534"/>
  <c r="E161" i="258"/>
  <c r="D159" i="286"/>
  <c r="C153" i="266"/>
  <c r="D153" i="287"/>
  <c r="F98" i="287"/>
  <c r="D159" i="287"/>
  <c r="C159" i="286"/>
  <c r="F128" i="286"/>
  <c r="D159" i="285"/>
  <c r="E157" i="261"/>
  <c r="E164" i="261"/>
  <c r="C162" i="260"/>
  <c r="E159" i="281"/>
  <c r="C152" i="260"/>
  <c r="C158" i="260"/>
  <c r="D153" i="278"/>
  <c r="F20" i="276"/>
  <c r="F116" i="276"/>
  <c r="F128" i="276"/>
  <c r="F14" i="276"/>
  <c r="F92" i="276"/>
  <c r="F56" i="276"/>
  <c r="F38" i="276"/>
  <c r="D157" i="257"/>
  <c r="E164" i="257"/>
  <c r="C164" i="257"/>
  <c r="E153" i="270"/>
  <c r="F153" i="270" s="1"/>
  <c r="C56" i="534"/>
  <c r="D38" i="534"/>
  <c r="D80" i="534"/>
  <c r="C62" i="532"/>
  <c r="E153" i="266"/>
  <c r="F151" i="266" s="1"/>
  <c r="D62" i="534"/>
  <c r="C150" i="255"/>
  <c r="C74" i="532"/>
  <c r="C159" i="265"/>
  <c r="D159" i="265"/>
  <c r="E14" i="534"/>
  <c r="D8" i="532"/>
  <c r="D157" i="255"/>
  <c r="C44" i="532"/>
  <c r="D20" i="532"/>
  <c r="D26" i="532"/>
  <c r="C155" i="261"/>
  <c r="C153" i="278"/>
  <c r="C162" i="256"/>
  <c r="C161" i="261"/>
  <c r="C163" i="259"/>
  <c r="E158" i="259"/>
  <c r="D163" i="256"/>
  <c r="E152" i="257"/>
  <c r="D161" i="259"/>
  <c r="D163" i="260"/>
  <c r="D161" i="255"/>
  <c r="D156" i="258"/>
  <c r="E164" i="255"/>
  <c r="D162" i="256"/>
  <c r="E152" i="255"/>
  <c r="D161" i="258"/>
  <c r="F162" i="283"/>
  <c r="F166" i="283"/>
  <c r="F167" i="283"/>
  <c r="E158" i="256"/>
  <c r="D164" i="255"/>
  <c r="D159" i="279"/>
  <c r="F134" i="269"/>
  <c r="F146" i="269"/>
  <c r="F140" i="269"/>
  <c r="C163" i="255"/>
  <c r="C152" i="257"/>
  <c r="F26" i="280"/>
  <c r="F140" i="280"/>
  <c r="F146" i="280"/>
  <c r="F155" i="263"/>
  <c r="F167" i="263"/>
  <c r="F166" i="263"/>
  <c r="E104" i="534"/>
  <c r="F38" i="267"/>
  <c r="F140" i="267"/>
  <c r="F146" i="267"/>
  <c r="C8" i="534"/>
  <c r="F166" i="278"/>
  <c r="F167" i="278"/>
  <c r="C161" i="256"/>
  <c r="E161" i="259"/>
  <c r="D164" i="258"/>
  <c r="C158" i="259"/>
  <c r="E162" i="255"/>
  <c r="E163" i="259"/>
  <c r="D163" i="255"/>
  <c r="D158" i="255"/>
  <c r="E164" i="260"/>
  <c r="C162" i="258"/>
  <c r="C158" i="258"/>
  <c r="E161" i="261"/>
  <c r="F8" i="268"/>
  <c r="F146" i="268"/>
  <c r="F140" i="268"/>
  <c r="F110" i="275"/>
  <c r="F140" i="275"/>
  <c r="F146" i="275"/>
  <c r="F166" i="281"/>
  <c r="F167" i="281"/>
  <c r="F134" i="273"/>
  <c r="F140" i="273"/>
  <c r="F146" i="273"/>
  <c r="D159" i="282"/>
  <c r="C152" i="261"/>
  <c r="F134" i="287"/>
  <c r="F146" i="287"/>
  <c r="F140" i="287"/>
  <c r="F140" i="265"/>
  <c r="F146" i="265"/>
  <c r="F110" i="264"/>
  <c r="F140" i="264"/>
  <c r="F146" i="264"/>
  <c r="F146" i="270"/>
  <c r="F140" i="270"/>
  <c r="F134" i="271"/>
  <c r="F146" i="271"/>
  <c r="F140" i="271"/>
  <c r="E161" i="256"/>
  <c r="C158" i="257"/>
  <c r="C158" i="256"/>
  <c r="C155" i="258"/>
  <c r="D152" i="255"/>
  <c r="F50" i="276"/>
  <c r="F146" i="276"/>
  <c r="F140" i="276"/>
  <c r="D162" i="260"/>
  <c r="C164" i="259"/>
  <c r="C163" i="261"/>
  <c r="E152" i="260"/>
  <c r="E161" i="260"/>
  <c r="E152" i="261"/>
  <c r="C162" i="255"/>
  <c r="E158" i="260"/>
  <c r="F146" i="281"/>
  <c r="F140" i="281"/>
  <c r="F32" i="262"/>
  <c r="F146" i="262"/>
  <c r="F140" i="262"/>
  <c r="F140" i="263"/>
  <c r="F146" i="263"/>
  <c r="D152" i="261"/>
  <c r="E158" i="261"/>
  <c r="E152" i="259"/>
  <c r="E158" i="255"/>
  <c r="C164" i="256"/>
  <c r="F86" i="279"/>
  <c r="F146" i="279"/>
  <c r="F140" i="279"/>
  <c r="D164" i="259"/>
  <c r="D158" i="256"/>
  <c r="C152" i="259"/>
  <c r="D161" i="257"/>
  <c r="E162" i="257"/>
  <c r="D162" i="258"/>
  <c r="E163" i="258"/>
  <c r="E158" i="257"/>
  <c r="D162" i="261"/>
  <c r="D164" i="257"/>
  <c r="C152" i="256"/>
  <c r="E163" i="255"/>
  <c r="C164" i="255"/>
  <c r="E162" i="260"/>
  <c r="E162" i="258"/>
  <c r="E163" i="260"/>
  <c r="D158" i="257"/>
  <c r="C162" i="259"/>
  <c r="C161" i="260"/>
  <c r="D161" i="261"/>
  <c r="E163" i="261"/>
  <c r="C164" i="261"/>
  <c r="D163" i="257"/>
  <c r="D158" i="258"/>
  <c r="C158" i="261"/>
  <c r="E164" i="256"/>
  <c r="C161" i="257"/>
  <c r="F134" i="282"/>
  <c r="F146" i="282"/>
  <c r="F140" i="282"/>
  <c r="F134" i="277"/>
  <c r="F146" i="277"/>
  <c r="F140" i="277"/>
  <c r="C152" i="255"/>
  <c r="F26" i="284"/>
  <c r="F146" i="284"/>
  <c r="F140" i="284"/>
  <c r="F26" i="274"/>
  <c r="F140" i="274"/>
  <c r="F146" i="274"/>
  <c r="F140" i="266"/>
  <c r="F146" i="266"/>
  <c r="C161" i="259"/>
  <c r="F146" i="278"/>
  <c r="F140" i="278"/>
  <c r="F146" i="285"/>
  <c r="F140" i="285"/>
  <c r="E152" i="256"/>
  <c r="C163" i="256"/>
  <c r="D164" i="256"/>
  <c r="D162" i="257"/>
  <c r="E164" i="259"/>
  <c r="D152" i="257"/>
  <c r="C163" i="258"/>
  <c r="D161" i="260"/>
  <c r="E163" i="257"/>
  <c r="D162" i="255"/>
  <c r="C164" i="258"/>
  <c r="C161" i="258"/>
  <c r="E161" i="257"/>
  <c r="F20" i="283"/>
  <c r="F140" i="283"/>
  <c r="F146" i="283"/>
  <c r="D158" i="261"/>
  <c r="E158" i="258"/>
  <c r="E152" i="258"/>
  <c r="E161" i="255"/>
  <c r="C153" i="275"/>
  <c r="C162" i="261"/>
  <c r="D153" i="283"/>
  <c r="E162" i="259"/>
  <c r="D163" i="259"/>
  <c r="D158" i="259"/>
  <c r="D163" i="258"/>
  <c r="D163" i="261"/>
  <c r="E162" i="261"/>
  <c r="C163" i="257"/>
  <c r="C158" i="255"/>
  <c r="D158" i="260"/>
  <c r="D162" i="259"/>
  <c r="C110" i="534"/>
  <c r="C161" i="255"/>
  <c r="D86" i="534"/>
  <c r="D152" i="256"/>
  <c r="C157" i="258"/>
  <c r="C152" i="258"/>
  <c r="D157" i="259"/>
  <c r="D152" i="259"/>
  <c r="E122" i="534"/>
  <c r="E163" i="256"/>
  <c r="E116" i="534"/>
  <c r="E162" i="256"/>
  <c r="D110" i="534"/>
  <c r="D161" i="256"/>
  <c r="C116" i="534"/>
  <c r="C162" i="257"/>
  <c r="D157" i="258"/>
  <c r="D152" i="258"/>
  <c r="D157" i="260"/>
  <c r="D152" i="260"/>
  <c r="E156" i="255"/>
  <c r="E151" i="255"/>
  <c r="C92" i="534"/>
  <c r="E56" i="534"/>
  <c r="E20" i="534"/>
  <c r="E38" i="534"/>
  <c r="E62" i="534"/>
  <c r="C110" i="532"/>
  <c r="D122" i="534"/>
  <c r="D151" i="258"/>
  <c r="C150" i="261"/>
  <c r="E153" i="285"/>
  <c r="E159" i="265"/>
  <c r="F164" i="265" s="1"/>
  <c r="C38" i="534"/>
  <c r="D156" i="260"/>
  <c r="E159" i="266"/>
  <c r="F165" i="281"/>
  <c r="F161" i="281"/>
  <c r="D104" i="534"/>
  <c r="C14" i="534"/>
  <c r="C159" i="282"/>
  <c r="D151" i="260"/>
  <c r="E153" i="265"/>
  <c r="F152" i="265" s="1"/>
  <c r="D147" i="261"/>
  <c r="C153" i="286"/>
  <c r="C150" i="258"/>
  <c r="C104" i="532"/>
  <c r="C157" i="259"/>
  <c r="C155" i="259"/>
  <c r="E156" i="260"/>
  <c r="C159" i="281"/>
  <c r="D153" i="285"/>
  <c r="C80" i="534"/>
  <c r="C92" i="532"/>
  <c r="E153" i="283"/>
  <c r="F116" i="283"/>
  <c r="F44" i="283"/>
  <c r="F98" i="283"/>
  <c r="F80" i="283"/>
  <c r="F32" i="283"/>
  <c r="F122" i="283"/>
  <c r="F104" i="283"/>
  <c r="F68" i="283"/>
  <c r="F110" i="283"/>
  <c r="F74" i="283"/>
  <c r="F14" i="283"/>
  <c r="F56" i="283"/>
  <c r="F62" i="283"/>
  <c r="F8" i="283"/>
  <c r="F38" i="283"/>
  <c r="F86" i="283"/>
  <c r="F128" i="283"/>
  <c r="F26" i="283"/>
  <c r="F134" i="283"/>
  <c r="F92" i="283"/>
  <c r="F50" i="283"/>
  <c r="D153" i="282"/>
  <c r="E159" i="285"/>
  <c r="C147" i="261"/>
  <c r="D153" i="281"/>
  <c r="E159" i="268"/>
  <c r="E44" i="534"/>
  <c r="C153" i="280"/>
  <c r="C159" i="280"/>
  <c r="C150" i="259"/>
  <c r="D159" i="280"/>
  <c r="D153" i="280"/>
  <c r="E159" i="279"/>
  <c r="F158" i="279" s="1"/>
  <c r="D153" i="279"/>
  <c r="C159" i="279"/>
  <c r="C147" i="259"/>
  <c r="D147" i="259"/>
  <c r="C159" i="277"/>
  <c r="C147" i="258"/>
  <c r="D153" i="276"/>
  <c r="D159" i="276"/>
  <c r="D147" i="258"/>
  <c r="D159" i="275"/>
  <c r="D74" i="532"/>
  <c r="C159" i="274"/>
  <c r="C74" i="534"/>
  <c r="E157" i="257"/>
  <c r="D116" i="534"/>
  <c r="F150" i="272"/>
  <c r="C151" i="257"/>
  <c r="C44" i="534"/>
  <c r="C116" i="532"/>
  <c r="D153" i="271"/>
  <c r="D159" i="271"/>
  <c r="E153" i="271"/>
  <c r="F151" i="271" s="1"/>
  <c r="C153" i="270"/>
  <c r="C159" i="270"/>
  <c r="C98" i="534"/>
  <c r="D86" i="532"/>
  <c r="E68" i="534"/>
  <c r="E86" i="532"/>
  <c r="C86" i="532"/>
  <c r="D153" i="269"/>
  <c r="E157" i="256"/>
  <c r="E153" i="268"/>
  <c r="F153" i="268" s="1"/>
  <c r="C153" i="268"/>
  <c r="D68" i="532"/>
  <c r="D104" i="532"/>
  <c r="D98" i="532"/>
  <c r="D50" i="532"/>
  <c r="D92" i="532"/>
  <c r="E50" i="534"/>
  <c r="C56" i="532"/>
  <c r="D122" i="532"/>
  <c r="C26" i="532"/>
  <c r="D157" i="256"/>
  <c r="E32" i="534"/>
  <c r="D134" i="532"/>
  <c r="D165" i="532" s="1"/>
  <c r="D44" i="532"/>
  <c r="D26" i="534"/>
  <c r="C14" i="532"/>
  <c r="C50" i="534"/>
  <c r="D110" i="532"/>
  <c r="D38" i="532"/>
  <c r="E159" i="264"/>
  <c r="F166" i="264" s="1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E26" i="532"/>
  <c r="C155" i="255"/>
  <c r="D20" i="534"/>
  <c r="C20" i="534"/>
  <c r="C159" i="284"/>
  <c r="C153" i="284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F155" i="281"/>
  <c r="E150" i="260"/>
  <c r="E155" i="260"/>
  <c r="F150" i="278"/>
  <c r="F152" i="278"/>
  <c r="F158" i="278"/>
  <c r="F159" i="278"/>
  <c r="F164" i="278"/>
  <c r="F156" i="278"/>
  <c r="F163" i="278"/>
  <c r="F161" i="278"/>
  <c r="F165" i="278"/>
  <c r="F157" i="278"/>
  <c r="F162" i="278"/>
  <c r="F155" i="278"/>
  <c r="F153" i="278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C153" i="277"/>
  <c r="E155" i="259"/>
  <c r="E150" i="259"/>
  <c r="C153" i="276"/>
  <c r="C159" i="276"/>
  <c r="C159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26" i="275"/>
  <c r="E147" i="258"/>
  <c r="C153" i="274"/>
  <c r="D56" i="534"/>
  <c r="C156" i="257"/>
  <c r="D159" i="274"/>
  <c r="D44" i="534"/>
  <c r="D151" i="257"/>
  <c r="D153" i="274"/>
  <c r="D159" i="273"/>
  <c r="D147" i="257"/>
  <c r="D68" i="534"/>
  <c r="C159" i="273"/>
  <c r="E92" i="534"/>
  <c r="D156" i="257"/>
  <c r="D153" i="273"/>
  <c r="C153" i="273"/>
  <c r="E32" i="532"/>
  <c r="C32" i="532"/>
  <c r="F156" i="272"/>
  <c r="C150" i="257"/>
  <c r="C155" i="257"/>
  <c r="E156" i="256"/>
  <c r="C80" i="532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74" i="271"/>
  <c r="F122" i="271"/>
  <c r="E159" i="271"/>
  <c r="C159" i="271"/>
  <c r="C153" i="271"/>
  <c r="C68" i="534"/>
  <c r="D62" i="532"/>
  <c r="E159" i="270"/>
  <c r="E62" i="532"/>
  <c r="D153" i="270"/>
  <c r="F150" i="270"/>
  <c r="F151" i="270"/>
  <c r="F152" i="270"/>
  <c r="C147" i="256"/>
  <c r="D159" i="270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C8" i="532"/>
  <c r="C159" i="269"/>
  <c r="E155" i="256"/>
  <c r="C153" i="269"/>
  <c r="D8" i="534"/>
  <c r="D159" i="269"/>
  <c r="D147" i="256"/>
  <c r="C159" i="268"/>
  <c r="E150" i="256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D159" i="267"/>
  <c r="E134" i="532"/>
  <c r="E165" i="532" s="1"/>
  <c r="D155" i="256"/>
  <c r="D150" i="256"/>
  <c r="E153" i="267"/>
  <c r="F153" i="267" s="1"/>
  <c r="D153" i="267"/>
  <c r="E74" i="532"/>
  <c r="E151" i="256"/>
  <c r="E159" i="267"/>
  <c r="F134" i="267"/>
  <c r="F32" i="267"/>
  <c r="F80" i="267"/>
  <c r="E147" i="256"/>
  <c r="F14" i="267"/>
  <c r="F128" i="267"/>
  <c r="F20" i="267"/>
  <c r="F98" i="267"/>
  <c r="F26" i="267"/>
  <c r="F116" i="267"/>
  <c r="F8" i="267"/>
  <c r="F104" i="267"/>
  <c r="F62" i="267"/>
  <c r="F86" i="267"/>
  <c r="F92" i="267"/>
  <c r="F56" i="267"/>
  <c r="F68" i="267"/>
  <c r="F44" i="267"/>
  <c r="F122" i="267"/>
  <c r="F74" i="267"/>
  <c r="F50" i="267"/>
  <c r="F110" i="267"/>
  <c r="C153" i="267"/>
  <c r="E110" i="532"/>
  <c r="C147" i="255"/>
  <c r="E44" i="532"/>
  <c r="E68" i="532"/>
  <c r="E56" i="532"/>
  <c r="E92" i="532"/>
  <c r="C122" i="532"/>
  <c r="E128" i="532"/>
  <c r="E116" i="532"/>
  <c r="F165" i="266"/>
  <c r="C20" i="532"/>
  <c r="D150" i="255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E14" i="532"/>
  <c r="F153" i="265"/>
  <c r="F150" i="265"/>
  <c r="C68" i="532"/>
  <c r="D32" i="532"/>
  <c r="E20" i="532"/>
  <c r="E38" i="532"/>
  <c r="E122" i="532"/>
  <c r="D14" i="532"/>
  <c r="D147" i="255"/>
  <c r="D92" i="534"/>
  <c r="D80" i="532"/>
  <c r="D159" i="264"/>
  <c r="D153" i="264"/>
  <c r="C153" i="264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F163" i="263"/>
  <c r="F158" i="263"/>
  <c r="D153" i="263"/>
  <c r="F161" i="263"/>
  <c r="F156" i="263"/>
  <c r="F162" i="263"/>
  <c r="F157" i="263"/>
  <c r="F165" i="263"/>
  <c r="F159" i="263"/>
  <c r="F164" i="263"/>
  <c r="F151" i="263"/>
  <c r="F152" i="263"/>
  <c r="F153" i="263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C50" i="532"/>
  <c r="E8" i="532"/>
  <c r="E50" i="532"/>
  <c r="C128" i="532"/>
  <c r="D159" i="262"/>
  <c r="F14" i="262"/>
  <c r="D153" i="262"/>
  <c r="F50" i="262"/>
  <c r="F128" i="262"/>
  <c r="F38" i="262"/>
  <c r="F56" i="262"/>
  <c r="F8" i="262"/>
  <c r="F98" i="262"/>
  <c r="F116" i="262"/>
  <c r="E155" i="255"/>
  <c r="E150" i="25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47" i="255"/>
  <c r="F68" i="262"/>
  <c r="D128" i="532"/>
  <c r="C153" i="262"/>
  <c r="E80" i="532"/>
  <c r="D56" i="532"/>
  <c r="C38" i="532"/>
  <c r="C156" i="261"/>
  <c r="C151" i="261"/>
  <c r="E128" i="534"/>
  <c r="E153" i="284"/>
  <c r="D151" i="259"/>
  <c r="D156" i="259"/>
  <c r="D128" i="534"/>
  <c r="E159" i="269"/>
  <c r="C150" i="260"/>
  <c r="C155" i="260"/>
  <c r="E153" i="276"/>
  <c r="F152" i="276" s="1"/>
  <c r="E151" i="259"/>
  <c r="E156" i="259"/>
  <c r="D153" i="266"/>
  <c r="C157" i="261"/>
  <c r="E153" i="262"/>
  <c r="F152" i="262" s="1"/>
  <c r="C98" i="532"/>
  <c r="F152" i="279"/>
  <c r="E153" i="287"/>
  <c r="F152" i="287" s="1"/>
  <c r="C128" i="534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E147" i="257"/>
  <c r="F8" i="272"/>
  <c r="F122" i="272"/>
  <c r="F50" i="272"/>
  <c r="F14" i="272"/>
  <c r="F104" i="272"/>
  <c r="F56" i="272"/>
  <c r="D155" i="258"/>
  <c r="D150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47" i="260"/>
  <c r="F68" i="281"/>
  <c r="F86" i="281"/>
  <c r="F56" i="281"/>
  <c r="F8" i="281"/>
  <c r="E98" i="534"/>
  <c r="E151" i="261"/>
  <c r="E156" i="261"/>
  <c r="F134" i="272"/>
  <c r="D156" i="255"/>
  <c r="D151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F164" i="281"/>
  <c r="F158" i="281"/>
  <c r="F157" i="281"/>
  <c r="F163" i="281"/>
  <c r="F162" i="281"/>
  <c r="F159" i="281"/>
  <c r="F156" i="281"/>
  <c r="C157" i="256"/>
  <c r="C155" i="256"/>
  <c r="F153" i="281"/>
  <c r="F152" i="281"/>
  <c r="F151" i="281"/>
  <c r="C122" i="534"/>
  <c r="C159" i="283"/>
  <c r="E159" i="273"/>
  <c r="C147" i="260"/>
  <c r="D156" i="256"/>
  <c r="D151" i="256"/>
  <c r="E159" i="286"/>
  <c r="F163" i="286" s="1"/>
  <c r="C156" i="255"/>
  <c r="C151" i="255"/>
  <c r="C62" i="534"/>
  <c r="E159" i="262"/>
  <c r="F128" i="272"/>
  <c r="F161" i="268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D159" i="277"/>
  <c r="C150" i="256"/>
  <c r="E110" i="534"/>
  <c r="C153" i="283"/>
  <c r="E159" i="276"/>
  <c r="E153" i="280"/>
  <c r="F152" i="280" s="1"/>
  <c r="E153" i="277"/>
  <c r="F152" i="277" s="1"/>
  <c r="F8" i="273"/>
  <c r="E153" i="286"/>
  <c r="F152" i="286" s="1"/>
  <c r="D155" i="261"/>
  <c r="D150" i="261"/>
  <c r="E159" i="274"/>
  <c r="C157" i="260"/>
  <c r="E156" i="258"/>
  <c r="E151" i="258"/>
  <c r="E153" i="264"/>
  <c r="C151" i="260"/>
  <c r="C156" i="260"/>
  <c r="F150" i="266"/>
  <c r="F152" i="266"/>
  <c r="F153" i="266"/>
  <c r="D150" i="259"/>
  <c r="D155" i="259"/>
  <c r="C32" i="534"/>
  <c r="C156" i="258"/>
  <c r="C151" i="258"/>
  <c r="C157" i="255"/>
  <c r="C86" i="534"/>
  <c r="E150" i="257"/>
  <c r="E8" i="534"/>
  <c r="E155" i="257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47" i="261"/>
  <c r="F104" i="284"/>
  <c r="F116" i="284"/>
  <c r="D159" i="284"/>
  <c r="E26" i="534"/>
  <c r="E156" i="257"/>
  <c r="E151" i="257"/>
  <c r="C104" i="534"/>
  <c r="D116" i="532"/>
  <c r="F155" i="283"/>
  <c r="F163" i="283"/>
  <c r="F164" i="283"/>
  <c r="F161" i="283"/>
  <c r="F165" i="283"/>
  <c r="F159" i="283"/>
  <c r="F156" i="283"/>
  <c r="F157" i="283"/>
  <c r="E159" i="284"/>
  <c r="E153" i="282"/>
  <c r="F152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47" i="259"/>
  <c r="F20" i="277"/>
  <c r="F14" i="277"/>
  <c r="E134" i="534"/>
  <c r="E165" i="534" s="1"/>
  <c r="C151" i="256"/>
  <c r="C156" i="256"/>
  <c r="C26" i="534"/>
  <c r="E159" i="275"/>
  <c r="D153" i="277"/>
  <c r="D156" i="261"/>
  <c r="D151" i="261"/>
  <c r="C157" i="257"/>
  <c r="F153" i="279"/>
  <c r="F151" i="279"/>
  <c r="E153" i="273"/>
  <c r="F152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D153" i="284"/>
  <c r="E153" i="274"/>
  <c r="F151" i="274" s="1"/>
  <c r="E157" i="259"/>
  <c r="E98" i="532"/>
  <c r="D150" i="257"/>
  <c r="E104" i="532"/>
  <c r="F155" i="264"/>
  <c r="E159" i="287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C156" i="259"/>
  <c r="C151" i="259"/>
  <c r="D134" i="534"/>
  <c r="D165" i="534" s="1"/>
  <c r="F158" i="283"/>
  <c r="E159" i="282"/>
  <c r="E153" i="269"/>
  <c r="E153" i="275"/>
  <c r="F152" i="275" s="1"/>
  <c r="C159" i="267"/>
  <c r="C153" i="279"/>
  <c r="C134" i="534"/>
  <c r="C165" i="534" s="1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F162" i="266"/>
  <c r="F158" i="266"/>
  <c r="F161" i="266"/>
  <c r="F163" i="266"/>
  <c r="F164" i="266"/>
  <c r="F155" i="266"/>
  <c r="F157" i="266"/>
  <c r="F159" i="266"/>
  <c r="C159" i="262"/>
  <c r="D150" i="260"/>
  <c r="D155" i="260"/>
  <c r="E159" i="280"/>
  <c r="E159" i="277"/>
  <c r="D155" i="255"/>
  <c r="D159" i="266"/>
  <c r="E150" i="261"/>
  <c r="E155" i="261"/>
  <c r="C159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C147" i="257"/>
  <c r="E157" i="255"/>
  <c r="E86" i="534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C134" i="532"/>
  <c r="C165" i="532" s="1"/>
  <c r="F134" i="280"/>
  <c r="D155" i="257"/>
  <c r="F151" i="265" l="1"/>
  <c r="F161" i="279"/>
  <c r="F147" i="276"/>
  <c r="C159" i="258"/>
  <c r="E164" i="532"/>
  <c r="D150" i="532"/>
  <c r="D164" i="532"/>
  <c r="D157" i="534"/>
  <c r="F157" i="265"/>
  <c r="F155" i="265"/>
  <c r="F163" i="265"/>
  <c r="F158" i="265"/>
  <c r="F165" i="265"/>
  <c r="F162" i="265"/>
  <c r="F161" i="265"/>
  <c r="F159" i="265"/>
  <c r="D162" i="532"/>
  <c r="E152" i="534"/>
  <c r="E163" i="532"/>
  <c r="E158" i="532"/>
  <c r="D158" i="534"/>
  <c r="C152" i="534"/>
  <c r="F156" i="274"/>
  <c r="F166" i="274"/>
  <c r="F167" i="274"/>
  <c r="F158" i="276"/>
  <c r="F167" i="276"/>
  <c r="F166" i="276"/>
  <c r="F166" i="286"/>
  <c r="F167" i="286"/>
  <c r="C164" i="532"/>
  <c r="E161" i="532"/>
  <c r="F162" i="279"/>
  <c r="F167" i="279"/>
  <c r="F166" i="279"/>
  <c r="D163" i="534"/>
  <c r="E162" i="534"/>
  <c r="F162" i="280"/>
  <c r="F167" i="280"/>
  <c r="F166" i="280"/>
  <c r="F158" i="275"/>
  <c r="F166" i="275"/>
  <c r="F167" i="275"/>
  <c r="F26" i="259"/>
  <c r="F140" i="259"/>
  <c r="F146" i="259"/>
  <c r="F158" i="273"/>
  <c r="F167" i="273"/>
  <c r="F166" i="273"/>
  <c r="E147" i="532"/>
  <c r="F86" i="532" s="1"/>
  <c r="F20" i="256"/>
  <c r="F146" i="256"/>
  <c r="F140" i="256"/>
  <c r="D163" i="532"/>
  <c r="C158" i="534"/>
  <c r="F156" i="285"/>
  <c r="F167" i="285"/>
  <c r="F166" i="285"/>
  <c r="C161" i="532"/>
  <c r="F161" i="287"/>
  <c r="F167" i="287"/>
  <c r="F166" i="287"/>
  <c r="E161" i="534"/>
  <c r="F128" i="257"/>
  <c r="F140" i="257"/>
  <c r="F146" i="257"/>
  <c r="E164" i="534"/>
  <c r="E162" i="532"/>
  <c r="F167" i="271"/>
  <c r="F166" i="271"/>
  <c r="E152" i="532"/>
  <c r="C162" i="534"/>
  <c r="E163" i="534"/>
  <c r="D152" i="534"/>
  <c r="F164" i="282"/>
  <c r="F167" i="282"/>
  <c r="F166" i="282"/>
  <c r="F98" i="261"/>
  <c r="F140" i="261"/>
  <c r="F146" i="261"/>
  <c r="C163" i="534"/>
  <c r="E158" i="534"/>
  <c r="C164" i="534"/>
  <c r="F165" i="269"/>
  <c r="F166" i="269"/>
  <c r="F167" i="269"/>
  <c r="C147" i="532"/>
  <c r="F161" i="270"/>
  <c r="F167" i="270"/>
  <c r="F166" i="270"/>
  <c r="D152" i="532"/>
  <c r="C162" i="532"/>
  <c r="F157" i="268"/>
  <c r="F166" i="268"/>
  <c r="F167" i="268"/>
  <c r="F156" i="265"/>
  <c r="F167" i="265"/>
  <c r="F166" i="265"/>
  <c r="F161" i="277"/>
  <c r="F166" i="277"/>
  <c r="F167" i="277"/>
  <c r="F167" i="284"/>
  <c r="F166" i="284"/>
  <c r="F157" i="262"/>
  <c r="F167" i="262"/>
  <c r="F166" i="262"/>
  <c r="C158" i="532"/>
  <c r="D164" i="534"/>
  <c r="F62" i="255"/>
  <c r="F140" i="255"/>
  <c r="F146" i="255"/>
  <c r="C163" i="532"/>
  <c r="C152" i="532"/>
  <c r="D161" i="534"/>
  <c r="C161" i="534"/>
  <c r="F140" i="260"/>
  <c r="F146" i="260"/>
  <c r="F161" i="267"/>
  <c r="F167" i="267"/>
  <c r="F166" i="267"/>
  <c r="F98" i="258"/>
  <c r="F146" i="258"/>
  <c r="F140" i="258"/>
  <c r="D161" i="532"/>
  <c r="D158" i="532"/>
  <c r="D162" i="534"/>
  <c r="F156" i="266"/>
  <c r="F167" i="266"/>
  <c r="F166" i="266"/>
  <c r="D147" i="532"/>
  <c r="F156" i="264"/>
  <c r="F167" i="264"/>
  <c r="C155" i="534"/>
  <c r="D159" i="258"/>
  <c r="D153" i="260"/>
  <c r="F164" i="286"/>
  <c r="F140" i="286"/>
  <c r="F146" i="286"/>
  <c r="F152" i="285"/>
  <c r="F150" i="285"/>
  <c r="F153" i="285"/>
  <c r="F151" i="285"/>
  <c r="F164" i="268"/>
  <c r="F156" i="268"/>
  <c r="F159" i="268"/>
  <c r="F165" i="268"/>
  <c r="F162" i="268"/>
  <c r="D159" i="260"/>
  <c r="F158" i="268"/>
  <c r="F155" i="268"/>
  <c r="F163" i="268"/>
  <c r="F164" i="264"/>
  <c r="C153" i="258"/>
  <c r="E159" i="260"/>
  <c r="F165" i="279"/>
  <c r="F157" i="279"/>
  <c r="F156" i="279"/>
  <c r="F163" i="279"/>
  <c r="F159" i="279"/>
  <c r="F147" i="283"/>
  <c r="F164" i="279"/>
  <c r="F163" i="285"/>
  <c r="C157" i="532"/>
  <c r="F153" i="283"/>
  <c r="F150" i="283"/>
  <c r="F152" i="283"/>
  <c r="F161" i="285"/>
  <c r="F164" i="285"/>
  <c r="F165" i="285"/>
  <c r="F157" i="285"/>
  <c r="F159" i="285"/>
  <c r="F162" i="285"/>
  <c r="F155" i="285"/>
  <c r="F158" i="285"/>
  <c r="F151" i="283"/>
  <c r="F158" i="287"/>
  <c r="F8" i="261"/>
  <c r="F155" i="279"/>
  <c r="F147" i="279"/>
  <c r="D153" i="258"/>
  <c r="F152" i="272"/>
  <c r="F151" i="272"/>
  <c r="F153" i="272"/>
  <c r="F153" i="271"/>
  <c r="F150" i="271"/>
  <c r="F152" i="271"/>
  <c r="D157" i="532"/>
  <c r="E157" i="532"/>
  <c r="F150" i="268"/>
  <c r="F152" i="268"/>
  <c r="F151" i="268"/>
  <c r="E159" i="256"/>
  <c r="F158" i="264"/>
  <c r="F163" i="264"/>
  <c r="F165" i="264"/>
  <c r="F162" i="264"/>
  <c r="F157" i="264"/>
  <c r="F161" i="264"/>
  <c r="F159" i="264"/>
  <c r="F151" i="280"/>
  <c r="C150" i="534"/>
  <c r="F147" i="282"/>
  <c r="F161" i="282"/>
  <c r="F162" i="286"/>
  <c r="F150" i="286"/>
  <c r="F155" i="286"/>
  <c r="F147" i="281"/>
  <c r="F147" i="285"/>
  <c r="D159" i="261"/>
  <c r="F147" i="286"/>
  <c r="F161" i="280"/>
  <c r="F147" i="278"/>
  <c r="C153" i="259"/>
  <c r="D153" i="259"/>
  <c r="D159" i="259"/>
  <c r="F158" i="277"/>
  <c r="F147" i="277"/>
  <c r="F147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53" i="258"/>
  <c r="F153" i="258" s="1"/>
  <c r="D159" i="257"/>
  <c r="D153" i="257"/>
  <c r="F150" i="273"/>
  <c r="F164" i="273"/>
  <c r="F162" i="273"/>
  <c r="F155" i="273"/>
  <c r="F165" i="273"/>
  <c r="F147" i="273"/>
  <c r="F157" i="272"/>
  <c r="F158" i="272"/>
  <c r="F155" i="272"/>
  <c r="F159" i="272"/>
  <c r="F162" i="272"/>
  <c r="F161" i="272"/>
  <c r="F163" i="272"/>
  <c r="F165" i="272"/>
  <c r="F164" i="272"/>
  <c r="C153" i="257"/>
  <c r="C159" i="257"/>
  <c r="F8" i="257"/>
  <c r="F26" i="257"/>
  <c r="F134" i="257"/>
  <c r="F147" i="271"/>
  <c r="F155" i="271"/>
  <c r="F156" i="271"/>
  <c r="F165" i="271"/>
  <c r="F157" i="271"/>
  <c r="F162" i="271"/>
  <c r="F159" i="271"/>
  <c r="F163" i="271"/>
  <c r="F161" i="271"/>
  <c r="F164" i="271"/>
  <c r="F158" i="271"/>
  <c r="F156" i="270"/>
  <c r="F158" i="270"/>
  <c r="F155" i="270"/>
  <c r="F164" i="270"/>
  <c r="F162" i="270"/>
  <c r="F157" i="270"/>
  <c r="F163" i="270"/>
  <c r="F159" i="270"/>
  <c r="F165" i="270"/>
  <c r="F147" i="270"/>
  <c r="D155" i="534"/>
  <c r="C155" i="532"/>
  <c r="D147" i="534"/>
  <c r="F162" i="269"/>
  <c r="F164" i="269"/>
  <c r="F163" i="269"/>
  <c r="E153" i="256"/>
  <c r="F153" i="256" s="1"/>
  <c r="F147" i="268"/>
  <c r="D159" i="256"/>
  <c r="D153" i="256"/>
  <c r="F151" i="267"/>
  <c r="F150" i="267"/>
  <c r="F152" i="267"/>
  <c r="F164" i="267"/>
  <c r="F165" i="267"/>
  <c r="F159" i="267"/>
  <c r="F158" i="267"/>
  <c r="F157" i="267"/>
  <c r="F162" i="267"/>
  <c r="F163" i="267"/>
  <c r="F155" i="267"/>
  <c r="F156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47" i="267"/>
  <c r="C147" i="534"/>
  <c r="D155" i="532"/>
  <c r="C150" i="532"/>
  <c r="F147" i="266"/>
  <c r="E150" i="532"/>
  <c r="D151" i="532"/>
  <c r="F147" i="264"/>
  <c r="E155" i="532"/>
  <c r="F147" i="263"/>
  <c r="E151" i="532"/>
  <c r="C151" i="532"/>
  <c r="F110" i="255"/>
  <c r="F50" i="255"/>
  <c r="F86" i="255"/>
  <c r="F122" i="255"/>
  <c r="F32" i="255"/>
  <c r="F92" i="255"/>
  <c r="F147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E147" i="534"/>
  <c r="F104" i="255"/>
  <c r="F14" i="255"/>
  <c r="C156" i="532"/>
  <c r="D153" i="255"/>
  <c r="E156" i="532"/>
  <c r="D156" i="532"/>
  <c r="D150" i="534"/>
  <c r="D159" i="255"/>
  <c r="F147" i="265"/>
  <c r="E157" i="534"/>
  <c r="F156" i="280"/>
  <c r="F147" i="269"/>
  <c r="C159" i="259"/>
  <c r="F157" i="287"/>
  <c r="F165" i="284"/>
  <c r="F163" i="284"/>
  <c r="F157" i="284"/>
  <c r="F164" i="284"/>
  <c r="F159" i="284"/>
  <c r="F155" i="284"/>
  <c r="F158" i="284"/>
  <c r="F161" i="284"/>
  <c r="F162" i="284"/>
  <c r="E151" i="534"/>
  <c r="E156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47" i="287"/>
  <c r="F151" i="277"/>
  <c r="F150" i="277"/>
  <c r="F153" i="277"/>
  <c r="F134" i="259"/>
  <c r="F155" i="276"/>
  <c r="F157" i="276"/>
  <c r="F165" i="276"/>
  <c r="F163" i="276"/>
  <c r="F164" i="276"/>
  <c r="F162" i="276"/>
  <c r="F156" i="276"/>
  <c r="F159" i="276"/>
  <c r="F161" i="276"/>
  <c r="F164" i="280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47" i="272"/>
  <c r="C159" i="260"/>
  <c r="F163" i="273"/>
  <c r="F165" i="282"/>
  <c r="F153" i="284"/>
  <c r="F150" i="284"/>
  <c r="F152" i="284"/>
  <c r="F153" i="275"/>
  <c r="F150" i="275"/>
  <c r="F156" i="287"/>
  <c r="F155" i="287"/>
  <c r="F159" i="287"/>
  <c r="F153" i="274"/>
  <c r="F150" i="274"/>
  <c r="F152" i="274"/>
  <c r="F147" i="274"/>
  <c r="E153" i="261"/>
  <c r="F150" i="261" s="1"/>
  <c r="E153" i="260"/>
  <c r="F158" i="282"/>
  <c r="F86" i="259"/>
  <c r="F156" i="277"/>
  <c r="F157" i="277"/>
  <c r="F155" i="277"/>
  <c r="F159" i="277"/>
  <c r="F161" i="273"/>
  <c r="F153" i="273"/>
  <c r="F151" i="273"/>
  <c r="F162" i="287"/>
  <c r="C156" i="534"/>
  <c r="C151" i="534"/>
  <c r="F156" i="284"/>
  <c r="F164" i="277"/>
  <c r="E153" i="255"/>
  <c r="F152" i="255" s="1"/>
  <c r="F161" i="269"/>
  <c r="F162" i="274"/>
  <c r="F163" i="274"/>
  <c r="F158" i="274"/>
  <c r="F161" i="274"/>
  <c r="F164" i="274"/>
  <c r="F165" i="274"/>
  <c r="F159" i="274"/>
  <c r="F157" i="274"/>
  <c r="F155" i="274"/>
  <c r="F165" i="262"/>
  <c r="F162" i="262"/>
  <c r="F164" i="262"/>
  <c r="F155" i="262"/>
  <c r="F161" i="262"/>
  <c r="F156" i="262"/>
  <c r="F158" i="262"/>
  <c r="F159" i="262"/>
  <c r="F163" i="262"/>
  <c r="C153" i="255"/>
  <c r="F159" i="286"/>
  <c r="F157" i="286"/>
  <c r="F165" i="286"/>
  <c r="F156" i="286"/>
  <c r="F158" i="286"/>
  <c r="F161" i="286"/>
  <c r="F163" i="282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50" i="287"/>
  <c r="F153" i="287"/>
  <c r="F151" i="287"/>
  <c r="F165" i="280"/>
  <c r="F153" i="262"/>
  <c r="F150" i="262"/>
  <c r="F151" i="262"/>
  <c r="C153" i="260"/>
  <c r="F151" i="284"/>
  <c r="E159" i="257"/>
  <c r="C157" i="534"/>
  <c r="C159" i="255"/>
  <c r="F165" i="287"/>
  <c r="C159" i="256"/>
  <c r="F163" i="280"/>
  <c r="E159" i="259"/>
  <c r="F153" i="269"/>
  <c r="F150" i="269"/>
  <c r="F151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52" i="269"/>
  <c r="F165" i="277"/>
  <c r="E150" i="534"/>
  <c r="E155" i="534"/>
  <c r="F162" i="282"/>
  <c r="D153" i="261"/>
  <c r="F153" i="286"/>
  <c r="F151" i="286"/>
  <c r="F164" i="287"/>
  <c r="F153" i="280"/>
  <c r="F150" i="280"/>
  <c r="C153" i="256"/>
  <c r="F163" i="287"/>
  <c r="F162" i="277"/>
  <c r="E153" i="259"/>
  <c r="F151" i="259" s="1"/>
  <c r="F134" i="260"/>
  <c r="F128" i="261"/>
  <c r="F158" i="280"/>
  <c r="F162" i="275"/>
  <c r="F164" i="275"/>
  <c r="F157" i="275"/>
  <c r="F159" i="275"/>
  <c r="F161" i="275"/>
  <c r="F163" i="275"/>
  <c r="F155" i="275"/>
  <c r="F165" i="275"/>
  <c r="F153" i="264"/>
  <c r="F150" i="264"/>
  <c r="F151" i="264"/>
  <c r="F151" i="275"/>
  <c r="F26" i="261"/>
  <c r="F156" i="275"/>
  <c r="F159" i="269"/>
  <c r="F157" i="269"/>
  <c r="F155" i="269"/>
  <c r="F156" i="269"/>
  <c r="C153" i="261"/>
  <c r="E159" i="261"/>
  <c r="F159" i="280"/>
  <c r="F155" i="280"/>
  <c r="F157" i="280"/>
  <c r="F156" i="282"/>
  <c r="F159" i="282"/>
  <c r="F157" i="282"/>
  <c r="F155" i="282"/>
  <c r="F147" i="280"/>
  <c r="F151" i="282"/>
  <c r="F150" i="282"/>
  <c r="F153" i="282"/>
  <c r="F147" i="284"/>
  <c r="E153" i="257"/>
  <c r="F153" i="257" s="1"/>
  <c r="F152" i="264"/>
  <c r="E159" i="255"/>
  <c r="F156" i="273"/>
  <c r="F159" i="273"/>
  <c r="F157" i="273"/>
  <c r="F163" i="277"/>
  <c r="D151" i="534"/>
  <c r="D156" i="534"/>
  <c r="E159" i="258"/>
  <c r="F153" i="276"/>
  <c r="F150" i="276"/>
  <c r="F151" i="276"/>
  <c r="F158" i="269"/>
  <c r="C159" i="261"/>
  <c r="F156" i="258" l="1"/>
  <c r="F166" i="258"/>
  <c r="F167" i="258"/>
  <c r="F167" i="255"/>
  <c r="F166" i="255"/>
  <c r="F146" i="532"/>
  <c r="F140" i="532"/>
  <c r="F159" i="256"/>
  <c r="F167" i="256"/>
  <c r="F166" i="256"/>
  <c r="F32" i="534"/>
  <c r="F146" i="534"/>
  <c r="F140" i="534"/>
  <c r="F162" i="260"/>
  <c r="F167" i="260"/>
  <c r="F166" i="260"/>
  <c r="F165" i="261"/>
  <c r="F167" i="261"/>
  <c r="F166" i="261"/>
  <c r="F158" i="259"/>
  <c r="F166" i="259"/>
  <c r="F167" i="259"/>
  <c r="F164" i="257"/>
  <c r="F166" i="257"/>
  <c r="F167" i="257"/>
  <c r="F156" i="261"/>
  <c r="F155" i="261"/>
  <c r="F164" i="260"/>
  <c r="F157" i="260"/>
  <c r="F155" i="260"/>
  <c r="F156" i="260"/>
  <c r="F161" i="260"/>
  <c r="F163" i="260"/>
  <c r="F165" i="260"/>
  <c r="F158" i="260"/>
  <c r="F159" i="260"/>
  <c r="F164" i="261"/>
  <c r="F161" i="261"/>
  <c r="F157" i="256"/>
  <c r="F155" i="256"/>
  <c r="F165" i="256"/>
  <c r="F162" i="256"/>
  <c r="F156" i="256"/>
  <c r="F158" i="256"/>
  <c r="F164" i="256"/>
  <c r="F161" i="256"/>
  <c r="F163" i="256"/>
  <c r="F151" i="261"/>
  <c r="F151" i="256"/>
  <c r="F158" i="261"/>
  <c r="F163" i="261"/>
  <c r="F147" i="261"/>
  <c r="F147" i="260"/>
  <c r="F161" i="259"/>
  <c r="F157" i="259"/>
  <c r="F152" i="259"/>
  <c r="F152" i="258"/>
  <c r="F151" i="258"/>
  <c r="F150" i="258"/>
  <c r="F147" i="258"/>
  <c r="F147" i="257"/>
  <c r="F156" i="257"/>
  <c r="F163" i="257"/>
  <c r="F152" i="256"/>
  <c r="F150" i="256"/>
  <c r="F147" i="256"/>
  <c r="D153" i="532"/>
  <c r="C153" i="532"/>
  <c r="C159" i="532"/>
  <c r="F38" i="534"/>
  <c r="F56" i="534"/>
  <c r="F92" i="534"/>
  <c r="F26" i="534"/>
  <c r="F74" i="534"/>
  <c r="F20" i="534"/>
  <c r="F128" i="534"/>
  <c r="F134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47" i="255"/>
  <c r="E159" i="532"/>
  <c r="D159" i="534"/>
  <c r="F20" i="532"/>
  <c r="F134" i="532"/>
  <c r="F68" i="532"/>
  <c r="F80" i="532"/>
  <c r="F32" i="532"/>
  <c r="F62" i="532"/>
  <c r="F8" i="532"/>
  <c r="F56" i="532"/>
  <c r="F44" i="532"/>
  <c r="F92" i="532"/>
  <c r="F110" i="532"/>
  <c r="F14" i="532"/>
  <c r="F26" i="532"/>
  <c r="F98" i="532"/>
  <c r="F50" i="532"/>
  <c r="F104" i="532"/>
  <c r="C159" i="534"/>
  <c r="F74" i="532"/>
  <c r="F116" i="532"/>
  <c r="F38" i="532"/>
  <c r="F122" i="532"/>
  <c r="F128" i="532"/>
  <c r="D159" i="532"/>
  <c r="D153" i="534"/>
  <c r="C153" i="534"/>
  <c r="F164" i="255"/>
  <c r="F165" i="255"/>
  <c r="F159" i="255"/>
  <c r="F155" i="255"/>
  <c r="F163" i="255"/>
  <c r="F162" i="255"/>
  <c r="F156" i="255"/>
  <c r="F159" i="257"/>
  <c r="F157" i="257"/>
  <c r="F158" i="255"/>
  <c r="F150" i="257"/>
  <c r="E159" i="534"/>
  <c r="F156" i="259"/>
  <c r="F157" i="255"/>
  <c r="F153" i="261"/>
  <c r="F152" i="261"/>
  <c r="F152" i="257"/>
  <c r="F161" i="255"/>
  <c r="F159" i="259"/>
  <c r="F155" i="259"/>
  <c r="F159" i="258"/>
  <c r="F157" i="258"/>
  <c r="F162" i="258"/>
  <c r="F165" i="258"/>
  <c r="F164" i="258"/>
  <c r="F163" i="258"/>
  <c r="F155" i="258"/>
  <c r="F161" i="258"/>
  <c r="F163" i="259"/>
  <c r="F165" i="257"/>
  <c r="E153" i="534"/>
  <c r="F153" i="534" s="1"/>
  <c r="F165" i="259"/>
  <c r="F158" i="257"/>
  <c r="F151" i="257"/>
  <c r="F162" i="257"/>
  <c r="F162" i="259"/>
  <c r="F150" i="255"/>
  <c r="F153" i="255"/>
  <c r="F151" i="255"/>
  <c r="F153" i="260"/>
  <c r="F150" i="260"/>
  <c r="F151" i="260"/>
  <c r="F161" i="257"/>
  <c r="E153" i="532"/>
  <c r="F159" i="261"/>
  <c r="F162" i="261"/>
  <c r="F157" i="261"/>
  <c r="F164" i="259"/>
  <c r="F150" i="259"/>
  <c r="F153" i="259"/>
  <c r="F147" i="259"/>
  <c r="F158" i="258"/>
  <c r="F155" i="257"/>
  <c r="F152" i="260"/>
  <c r="F159" i="534" l="1"/>
  <c r="F166" i="534"/>
  <c r="F167" i="534"/>
  <c r="F163" i="532"/>
  <c r="F167" i="532"/>
  <c r="F166" i="532"/>
  <c r="F147" i="534"/>
  <c r="F159" i="532"/>
  <c r="F164" i="532"/>
  <c r="F162" i="532"/>
  <c r="F165" i="532"/>
  <c r="F161" i="532"/>
  <c r="F157" i="532"/>
  <c r="F158" i="532"/>
  <c r="F156" i="532"/>
  <c r="F155" i="532"/>
  <c r="F147" i="532"/>
  <c r="F151" i="534"/>
  <c r="F162" i="534"/>
  <c r="F150" i="534"/>
  <c r="F152" i="534"/>
  <c r="F161" i="534"/>
  <c r="F155" i="534"/>
  <c r="F157" i="534"/>
  <c r="F158" i="534"/>
  <c r="F164" i="534"/>
  <c r="F156" i="534"/>
  <c r="F153" i="532"/>
  <c r="F150" i="532"/>
  <c r="F151" i="532"/>
  <c r="F163" i="534"/>
  <c r="F165" i="534"/>
  <c r="F152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<sst xmlns="http://schemas.openxmlformats.org/spreadsheetml/2006/main" count="15356" uniqueCount="400">
  <si>
    <t>年齢</t>
  </si>
  <si>
    <t>合計</t>
  </si>
  <si>
    <t>合計</t>
    <rPh sb="0" eb="2">
      <t>ゴウケイ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</si>
  <si>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</si>
  <si>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</si>
  <si>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3階級別</t>
    <rPh sb="1" eb="4">
      <t>カイキュウベツ</t>
    </rPh>
    <phoneticPr fontId="2"/>
  </si>
  <si>
    <t>65歳以上</t>
    <rPh sb="2" eb="3">
      <t>サイ</t>
    </rPh>
    <rPh sb="3" eb="5">
      <t>イジョウ</t>
    </rPh>
    <phoneticPr fontId="2"/>
  </si>
  <si>
    <t>0歳～14歳</t>
    <rPh sb="1" eb="2">
      <t>サイ</t>
    </rPh>
    <rPh sb="5" eb="6">
      <t>サイ</t>
    </rPh>
    <phoneticPr fontId="2"/>
  </si>
  <si>
    <t>計</t>
    <rPh sb="0" eb="1">
      <t>ケイ</t>
    </rPh>
    <phoneticPr fontId="2"/>
  </si>
  <si>
    <t>4階級別</t>
    <rPh sb="1" eb="4">
      <t>カイキュウベツ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</si>
  <si>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</si>
  <si>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5">
      <t>サイイジョウ</t>
    </rPh>
    <phoneticPr fontId="2"/>
  </si>
  <si>
    <t>85歳以上</t>
    <rPh sb="2" eb="5">
      <t>サイイジョウ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</si>
  <si>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</si>
  <si>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</si>
  <si>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90歳以上</t>
    <rPh sb="2" eb="5">
      <t>サイイジョウ</t>
    </rPh>
    <phoneticPr fontId="2"/>
  </si>
  <si>
    <t>105歳以上</t>
    <rPh sb="3" eb="6">
      <t>サイイジョウ</t>
    </rPh>
    <phoneticPr fontId="2"/>
  </si>
  <si>
    <t>％</t>
    <phoneticPr fontId="2"/>
  </si>
  <si>
    <t>％</t>
    <phoneticPr fontId="2"/>
  </si>
  <si>
    <t>率</t>
    <rPh sb="0" eb="1">
      <t>リツ</t>
    </rPh>
    <phoneticPr fontId="2"/>
  </si>
  <si>
    <t>長土呂</t>
    <rPh sb="0" eb="3">
      <t>ナガトロ</t>
    </rPh>
    <phoneticPr fontId="2"/>
  </si>
  <si>
    <t>住吉町</t>
    <rPh sb="0" eb="3">
      <t>スミヨシチョウ</t>
    </rPh>
    <phoneticPr fontId="2"/>
  </si>
  <si>
    <t>岩村田本町</t>
    <rPh sb="0" eb="3">
      <t>イワムラダ</t>
    </rPh>
    <rPh sb="3" eb="5">
      <t>ホンマチ</t>
    </rPh>
    <phoneticPr fontId="2"/>
  </si>
  <si>
    <t>西本町</t>
    <rPh sb="0" eb="3">
      <t>ニシホンマチ</t>
    </rPh>
    <phoneticPr fontId="2"/>
  </si>
  <si>
    <t>荒宿</t>
    <rPh sb="0" eb="1">
      <t>アラ</t>
    </rPh>
    <rPh sb="1" eb="2">
      <t>ヤド</t>
    </rPh>
    <phoneticPr fontId="2"/>
  </si>
  <si>
    <t>稲荷町</t>
    <rPh sb="0" eb="3">
      <t>イナリチョウ</t>
    </rPh>
    <phoneticPr fontId="2"/>
  </si>
  <si>
    <t>％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</si>
  <si>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</si>
  <si>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</si>
  <si>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</si>
  <si>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</si>
  <si>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</si>
  <si>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</si>
  <si>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</si>
  <si>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</si>
  <si>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</si>
  <si>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</si>
  <si>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</si>
  <si>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</si>
  <si>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</si>
  <si>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</si>
  <si>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</si>
  <si>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</si>
  <si>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</si>
  <si>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</si>
  <si>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</si>
  <si>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</si>
  <si>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</si>
  <si>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</si>
  <si>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15歳～64歳</t>
    <rPh sb="2" eb="3">
      <t>サイ</t>
    </rPh>
    <rPh sb="6" eb="7">
      <t>サイ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</si>
  <si>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</si>
  <si>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</si>
  <si>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</si>
  <si>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</si>
  <si>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</si>
  <si>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</si>
  <si>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</si>
  <si>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</si>
  <si>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</si>
  <si>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</si>
  <si>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</si>
  <si>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</si>
  <si>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</si>
  <si>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</si>
  <si>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</si>
  <si>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</si>
  <si>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</si>
  <si>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</si>
  <si>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</si>
  <si>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</si>
  <si>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</si>
  <si>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</si>
  <si>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</si>
  <si>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</si>
  <si>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</si>
  <si>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</si>
  <si>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</si>
  <si>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</si>
  <si>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</si>
  <si>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</si>
  <si>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</si>
  <si>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</si>
  <si>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</si>
  <si>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</si>
  <si>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</si>
  <si>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</si>
  <si>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</si>
  <si>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</si>
  <si>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</si>
  <si>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</si>
  <si>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</si>
  <si>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</si>
  <si>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</si>
  <si>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</si>
  <si>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浅間地区</t>
    <rPh sb="0" eb="2">
      <t>アサマ</t>
    </rPh>
    <rPh sb="2" eb="4">
      <t>チク</t>
    </rPh>
    <phoneticPr fontId="2"/>
  </si>
  <si>
    <t>野沢地区</t>
    <rPh sb="0" eb="2">
      <t>ノザワ</t>
    </rPh>
    <rPh sb="2" eb="4">
      <t>チク</t>
    </rPh>
    <phoneticPr fontId="2"/>
  </si>
  <si>
    <t>中込地区</t>
    <rPh sb="0" eb="2">
      <t>ナカゴミ</t>
    </rPh>
    <rPh sb="2" eb="4">
      <t>チク</t>
    </rPh>
    <phoneticPr fontId="2"/>
  </si>
  <si>
    <t>東地区</t>
    <rPh sb="0" eb="3">
      <t>ヒガシチク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</si>
  <si>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</si>
  <si>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</si>
  <si>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</si>
  <si>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岩村田地区</t>
    <rPh sb="0" eb="3">
      <t>イワムラダ</t>
    </rPh>
    <rPh sb="3" eb="5">
      <t>チク</t>
    </rPh>
    <phoneticPr fontId="2"/>
  </si>
  <si>
    <t>小田井地区</t>
    <rPh sb="0" eb="3">
      <t>オタイ</t>
    </rPh>
    <rPh sb="3" eb="5">
      <t>チク</t>
    </rPh>
    <phoneticPr fontId="2"/>
  </si>
  <si>
    <t>平根地区</t>
    <rPh sb="0" eb="2">
      <t>ヒラネ</t>
    </rPh>
    <rPh sb="2" eb="4">
      <t>チク</t>
    </rPh>
    <phoneticPr fontId="2"/>
  </si>
  <si>
    <t>中佐都地区</t>
    <rPh sb="0" eb="3">
      <t>ナカサト</t>
    </rPh>
    <rPh sb="3" eb="5">
      <t>チク</t>
    </rPh>
    <phoneticPr fontId="2"/>
  </si>
  <si>
    <t>高瀬地区</t>
    <rPh sb="0" eb="2">
      <t>タカセ</t>
    </rPh>
    <rPh sb="2" eb="4">
      <t>チク</t>
    </rPh>
    <phoneticPr fontId="2"/>
  </si>
  <si>
    <t>野沢区</t>
    <rPh sb="0" eb="2">
      <t>ノザワ</t>
    </rPh>
    <rPh sb="2" eb="3">
      <t>ク</t>
    </rPh>
    <phoneticPr fontId="2"/>
  </si>
  <si>
    <t>桜井地区</t>
    <rPh sb="0" eb="2">
      <t>サクライ</t>
    </rPh>
    <rPh sb="2" eb="4">
      <t>チク</t>
    </rPh>
    <phoneticPr fontId="2"/>
  </si>
  <si>
    <t>岸野地区</t>
    <rPh sb="0" eb="1">
      <t>キシ</t>
    </rPh>
    <rPh sb="1" eb="2">
      <t>ノ</t>
    </rPh>
    <rPh sb="2" eb="4">
      <t>チク</t>
    </rPh>
    <phoneticPr fontId="2"/>
  </si>
  <si>
    <t>前山地区</t>
    <rPh sb="0" eb="2">
      <t>マエヤマ</t>
    </rPh>
    <rPh sb="2" eb="4">
      <t>チク</t>
    </rPh>
    <phoneticPr fontId="2"/>
  </si>
  <si>
    <t>大沢地区</t>
    <rPh sb="0" eb="2">
      <t>オオサワ</t>
    </rPh>
    <rPh sb="2" eb="4">
      <t>チク</t>
    </rPh>
    <phoneticPr fontId="2"/>
  </si>
  <si>
    <t>中込区</t>
    <rPh sb="0" eb="2">
      <t>ナカゴミ</t>
    </rPh>
    <rPh sb="2" eb="3">
      <t>ク</t>
    </rPh>
    <phoneticPr fontId="2"/>
  </si>
  <si>
    <t>平賀地区</t>
    <rPh sb="0" eb="2">
      <t>ヒラカ</t>
    </rPh>
    <rPh sb="2" eb="4">
      <t>チク</t>
    </rPh>
    <phoneticPr fontId="2"/>
  </si>
  <si>
    <t>内山地区</t>
    <rPh sb="0" eb="2">
      <t>ウチヤマ</t>
    </rPh>
    <rPh sb="2" eb="4">
      <t>チク</t>
    </rPh>
    <phoneticPr fontId="2"/>
  </si>
  <si>
    <t>三井地区</t>
    <rPh sb="0" eb="2">
      <t>ミツイ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</si>
  <si>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</si>
  <si>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％</t>
    <phoneticPr fontId="2"/>
  </si>
  <si>
    <t>田口地区</t>
    <rPh sb="0" eb="2">
      <t>タグチ</t>
    </rPh>
    <rPh sb="2" eb="4">
      <t>チク</t>
    </rPh>
    <phoneticPr fontId="2"/>
  </si>
  <si>
    <t>青沼地区</t>
    <rPh sb="0" eb="2">
      <t>アオヌマ</t>
    </rPh>
    <rPh sb="2" eb="4">
      <t>チク</t>
    </rPh>
    <phoneticPr fontId="2"/>
  </si>
  <si>
    <t>切原地区</t>
    <rPh sb="0" eb="1">
      <t>キ</t>
    </rPh>
    <rPh sb="1" eb="2">
      <t>ハラ</t>
    </rPh>
    <rPh sb="2" eb="4">
      <t>チク</t>
    </rPh>
    <phoneticPr fontId="2"/>
  </si>
  <si>
    <t>臼田区</t>
    <rPh sb="0" eb="2">
      <t>ウスダ</t>
    </rPh>
    <rPh sb="2" eb="3">
      <t>ク</t>
    </rPh>
    <phoneticPr fontId="2"/>
  </si>
  <si>
    <t>中津地区</t>
    <rPh sb="0" eb="2">
      <t>ナカツ</t>
    </rPh>
    <rPh sb="2" eb="4">
      <t>チク</t>
    </rPh>
    <phoneticPr fontId="2"/>
  </si>
  <si>
    <t>甲地区</t>
    <rPh sb="0" eb="1">
      <t>コウ</t>
    </rPh>
    <rPh sb="1" eb="3">
      <t>チク</t>
    </rPh>
    <phoneticPr fontId="2"/>
  </si>
  <si>
    <t>南御牧地区</t>
    <rPh sb="0" eb="1">
      <t>ミナミ</t>
    </rPh>
    <rPh sb="1" eb="3">
      <t>ミマキ</t>
    </rPh>
    <rPh sb="3" eb="5">
      <t>チク</t>
    </rPh>
    <phoneticPr fontId="2"/>
  </si>
  <si>
    <t>本牧地区</t>
    <rPh sb="0" eb="1">
      <t>ホン</t>
    </rPh>
    <rPh sb="1" eb="2">
      <t>マキ</t>
    </rPh>
    <rPh sb="2" eb="4">
      <t>チク</t>
    </rPh>
    <phoneticPr fontId="2"/>
  </si>
  <si>
    <t>布施地区</t>
    <rPh sb="0" eb="2">
      <t>フセ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</si>
  <si>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</si>
  <si>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協和地区</t>
    <rPh sb="0" eb="2">
      <t>キョウワ</t>
    </rPh>
    <rPh sb="2" eb="4">
      <t>チク</t>
    </rPh>
    <phoneticPr fontId="2"/>
  </si>
  <si>
    <t>大和町</t>
    <rPh sb="0" eb="2">
      <t>ヤマト</t>
    </rPh>
    <rPh sb="2" eb="3">
      <t>マチ</t>
    </rPh>
    <phoneticPr fontId="2"/>
  </si>
  <si>
    <t>花園町</t>
    <rPh sb="0" eb="2">
      <t>ハナゾノ</t>
    </rPh>
    <rPh sb="2" eb="3">
      <t>マチ</t>
    </rPh>
    <phoneticPr fontId="2"/>
  </si>
  <si>
    <t>上の城</t>
    <rPh sb="0" eb="1">
      <t>ウエ</t>
    </rPh>
    <rPh sb="2" eb="3">
      <t>シロ</t>
    </rPh>
    <phoneticPr fontId="2"/>
  </si>
  <si>
    <t>岩村田相生町</t>
    <rPh sb="0" eb="3">
      <t>イワムラダ</t>
    </rPh>
    <rPh sb="3" eb="5">
      <t>アイオイ</t>
    </rPh>
    <rPh sb="5" eb="6">
      <t>チョウ</t>
    </rPh>
    <phoneticPr fontId="2"/>
  </si>
  <si>
    <t>一本柳</t>
    <rPh sb="0" eb="2">
      <t>イッポン</t>
    </rPh>
    <rPh sb="2" eb="3">
      <t>ヤナギ</t>
    </rPh>
    <phoneticPr fontId="2"/>
  </si>
  <si>
    <t>猿久保</t>
    <rPh sb="0" eb="1">
      <t>サル</t>
    </rPh>
    <rPh sb="1" eb="3">
      <t>クボ</t>
    </rPh>
    <phoneticPr fontId="2"/>
  </si>
  <si>
    <t>猿久保東</t>
    <rPh sb="0" eb="1">
      <t>サル</t>
    </rPh>
    <rPh sb="1" eb="3">
      <t>クボ</t>
    </rPh>
    <rPh sb="3" eb="4">
      <t>ヒガシ</t>
    </rPh>
    <phoneticPr fontId="2"/>
  </si>
  <si>
    <t>西屋敷</t>
    <rPh sb="0" eb="1">
      <t>ニシ</t>
    </rPh>
    <rPh sb="1" eb="3">
      <t>ヤシキ</t>
    </rPh>
    <phoneticPr fontId="2"/>
  </si>
  <si>
    <t>小田井下宿</t>
    <rPh sb="0" eb="3">
      <t>オタイ</t>
    </rPh>
    <rPh sb="3" eb="4">
      <t>シモ</t>
    </rPh>
    <rPh sb="4" eb="5">
      <t>ジュク</t>
    </rPh>
    <phoneticPr fontId="2"/>
  </si>
  <si>
    <t>荒田</t>
    <rPh sb="0" eb="2">
      <t>アラタ</t>
    </rPh>
    <phoneticPr fontId="2"/>
  </si>
  <si>
    <t>横根</t>
    <rPh sb="0" eb="1">
      <t>ヨコ</t>
    </rPh>
    <rPh sb="1" eb="2">
      <t>ネ</t>
    </rPh>
    <phoneticPr fontId="2"/>
  </si>
  <si>
    <t>上平尾</t>
    <rPh sb="0" eb="1">
      <t>ウエ</t>
    </rPh>
    <rPh sb="1" eb="3">
      <t>ヒラオ</t>
    </rPh>
    <phoneticPr fontId="2"/>
  </si>
  <si>
    <t>下平尾</t>
    <rPh sb="0" eb="1">
      <t>シタ</t>
    </rPh>
    <rPh sb="1" eb="3">
      <t>ヒラオ</t>
    </rPh>
    <phoneticPr fontId="2"/>
  </si>
  <si>
    <t>赤岩</t>
    <rPh sb="0" eb="2">
      <t>アカイワ</t>
    </rPh>
    <phoneticPr fontId="2"/>
  </si>
  <si>
    <t>常田</t>
    <rPh sb="0" eb="1">
      <t>ツネ</t>
    </rPh>
    <rPh sb="1" eb="2">
      <t>タ</t>
    </rPh>
    <phoneticPr fontId="2"/>
  </si>
  <si>
    <t>平塚</t>
    <rPh sb="0" eb="2">
      <t>ヒラツカ</t>
    </rPh>
    <phoneticPr fontId="2"/>
  </si>
  <si>
    <t>根々井</t>
    <rPh sb="0" eb="3">
      <t>ネネイ</t>
    </rPh>
    <phoneticPr fontId="2"/>
  </si>
  <si>
    <t>根々井塚原</t>
    <rPh sb="0" eb="3">
      <t>ネネイ</t>
    </rPh>
    <rPh sb="3" eb="5">
      <t>ツカハラ</t>
    </rPh>
    <phoneticPr fontId="2"/>
  </si>
  <si>
    <t>上塚原</t>
    <rPh sb="0" eb="1">
      <t>ウエ</t>
    </rPh>
    <rPh sb="1" eb="3">
      <t>ツカハラ</t>
    </rPh>
    <phoneticPr fontId="2"/>
  </si>
  <si>
    <t>下塚原</t>
    <rPh sb="0" eb="1">
      <t>シタ</t>
    </rPh>
    <rPh sb="1" eb="3">
      <t>ツカハラ</t>
    </rPh>
    <phoneticPr fontId="2"/>
  </si>
  <si>
    <t>大塚</t>
    <rPh sb="0" eb="1">
      <t>オオ</t>
    </rPh>
    <phoneticPr fontId="2"/>
  </si>
  <si>
    <t>大和田</t>
    <rPh sb="0" eb="3">
      <t>オオワダ</t>
    </rPh>
    <phoneticPr fontId="2"/>
  </si>
  <si>
    <t>落合</t>
    <rPh sb="0" eb="2">
      <t>オチアイ</t>
    </rPh>
    <phoneticPr fontId="2"/>
  </si>
  <si>
    <t>北岩尾</t>
    <rPh sb="0" eb="1">
      <t>キタ</t>
    </rPh>
    <rPh sb="1" eb="3">
      <t>イワオ</t>
    </rPh>
    <phoneticPr fontId="2"/>
  </si>
  <si>
    <t>南岩尾</t>
    <rPh sb="0" eb="1">
      <t>ミナミ</t>
    </rPh>
    <rPh sb="1" eb="3">
      <t>イワオ</t>
    </rPh>
    <phoneticPr fontId="2"/>
  </si>
  <si>
    <t>今井</t>
    <rPh sb="0" eb="2">
      <t>イマイ</t>
    </rPh>
    <phoneticPr fontId="2"/>
  </si>
  <si>
    <t>三河田</t>
    <rPh sb="0" eb="2">
      <t>ミカワ</t>
    </rPh>
    <rPh sb="2" eb="3">
      <t>タ</t>
    </rPh>
    <phoneticPr fontId="2"/>
  </si>
  <si>
    <t>横和</t>
    <rPh sb="0" eb="1">
      <t>ヨコ</t>
    </rPh>
    <rPh sb="1" eb="2">
      <t>ワ</t>
    </rPh>
    <phoneticPr fontId="2"/>
  </si>
  <si>
    <t>白山</t>
    <rPh sb="0" eb="2">
      <t>ハクサン</t>
    </rPh>
    <phoneticPr fontId="2"/>
  </si>
  <si>
    <t>田町</t>
    <rPh sb="0" eb="2">
      <t>タマチ</t>
    </rPh>
    <phoneticPr fontId="2"/>
  </si>
  <si>
    <t>野沢本町</t>
    <rPh sb="0" eb="2">
      <t>ノザワ</t>
    </rPh>
    <rPh sb="2" eb="3">
      <t>ホン</t>
    </rPh>
    <rPh sb="3" eb="4">
      <t>マチ</t>
    </rPh>
    <phoneticPr fontId="2"/>
  </si>
  <si>
    <t>中小屋</t>
    <rPh sb="0" eb="1">
      <t>ナカ</t>
    </rPh>
    <rPh sb="1" eb="3">
      <t>コヤ</t>
    </rPh>
    <phoneticPr fontId="2"/>
  </si>
  <si>
    <t>十二町</t>
    <rPh sb="0" eb="2">
      <t>ジュウニ</t>
    </rPh>
    <rPh sb="2" eb="3">
      <t>マチ</t>
    </rPh>
    <phoneticPr fontId="2"/>
  </si>
  <si>
    <t>原上</t>
    <rPh sb="0" eb="1">
      <t>ハラ</t>
    </rPh>
    <rPh sb="1" eb="2">
      <t>ウエ</t>
    </rPh>
    <phoneticPr fontId="2"/>
  </si>
  <si>
    <t>原中</t>
    <rPh sb="0" eb="1">
      <t>ハラ</t>
    </rPh>
    <rPh sb="1" eb="2">
      <t>ナカ</t>
    </rPh>
    <phoneticPr fontId="2"/>
  </si>
  <si>
    <t>原下</t>
    <rPh sb="0" eb="1">
      <t>ハラ</t>
    </rPh>
    <rPh sb="1" eb="2">
      <t>シタ</t>
    </rPh>
    <phoneticPr fontId="2"/>
  </si>
  <si>
    <t>原曙</t>
    <rPh sb="0" eb="1">
      <t>ハラ</t>
    </rPh>
    <rPh sb="1" eb="2">
      <t>アケボノ</t>
    </rPh>
    <phoneticPr fontId="2"/>
  </si>
  <si>
    <t>原宮巻</t>
    <rPh sb="0" eb="1">
      <t>ハラ</t>
    </rPh>
    <rPh sb="1" eb="2">
      <t>ミヤ</t>
    </rPh>
    <rPh sb="2" eb="3">
      <t>マキ</t>
    </rPh>
    <phoneticPr fontId="2"/>
  </si>
  <si>
    <t>原東南</t>
    <rPh sb="0" eb="1">
      <t>ハラ</t>
    </rPh>
    <rPh sb="1" eb="2">
      <t>ヒガシ</t>
    </rPh>
    <rPh sb="2" eb="3">
      <t>ミナミ</t>
    </rPh>
    <phoneticPr fontId="2"/>
  </si>
  <si>
    <t>原西南</t>
    <rPh sb="0" eb="1">
      <t>ハラ</t>
    </rPh>
    <rPh sb="1" eb="2">
      <t>ニシ</t>
    </rPh>
    <rPh sb="2" eb="3">
      <t>ミナミ</t>
    </rPh>
    <phoneticPr fontId="2"/>
  </si>
  <si>
    <t>鍛冶屋</t>
    <rPh sb="0" eb="3">
      <t>カジヤ</t>
    </rPh>
    <phoneticPr fontId="2"/>
  </si>
  <si>
    <t>高柳</t>
    <rPh sb="0" eb="2">
      <t>タカヤナギ</t>
    </rPh>
    <phoneticPr fontId="2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</si>
  <si>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2"/>
  </si>
  <si>
    <t>取出中</t>
    <rPh sb="0" eb="1">
      <t>ト</t>
    </rPh>
    <rPh sb="1" eb="2">
      <t>デ</t>
    </rPh>
    <rPh sb="2" eb="3">
      <t>ナカ</t>
    </rPh>
    <phoneticPr fontId="2"/>
  </si>
  <si>
    <t>取出上</t>
    <rPh sb="0" eb="1">
      <t>ト</t>
    </rPh>
    <rPh sb="1" eb="2">
      <t>デ</t>
    </rPh>
    <rPh sb="2" eb="3">
      <t>ウエ</t>
    </rPh>
    <phoneticPr fontId="2"/>
  </si>
  <si>
    <t>本新町</t>
    <rPh sb="0" eb="3">
      <t>ホンシンマチ</t>
    </rPh>
    <phoneticPr fontId="2"/>
  </si>
  <si>
    <t>跡部</t>
    <rPh sb="0" eb="2">
      <t>アトベ</t>
    </rPh>
    <phoneticPr fontId="2"/>
  </si>
  <si>
    <t>三塚</t>
    <rPh sb="0" eb="2">
      <t>ミツヅカ</t>
    </rPh>
    <phoneticPr fontId="2"/>
  </si>
  <si>
    <t>泉野</t>
    <rPh sb="0" eb="1">
      <t>イズミ</t>
    </rPh>
    <rPh sb="1" eb="2">
      <t>ノ</t>
    </rPh>
    <phoneticPr fontId="2"/>
  </si>
  <si>
    <t>上桜井</t>
    <rPh sb="0" eb="1">
      <t>ウエ</t>
    </rPh>
    <rPh sb="1" eb="3">
      <t>サクライ</t>
    </rPh>
    <phoneticPr fontId="2"/>
  </si>
  <si>
    <t>中桜井</t>
    <rPh sb="0" eb="1">
      <t>ナカ</t>
    </rPh>
    <rPh sb="1" eb="3">
      <t>サクライ</t>
    </rPh>
    <phoneticPr fontId="2"/>
  </si>
  <si>
    <t>下桜井</t>
    <rPh sb="0" eb="1">
      <t>シタ</t>
    </rPh>
    <rPh sb="1" eb="3">
      <t>サクライ</t>
    </rPh>
    <phoneticPr fontId="2"/>
  </si>
  <si>
    <t>北桜井</t>
    <rPh sb="0" eb="1">
      <t>キタ</t>
    </rPh>
    <rPh sb="1" eb="3">
      <t>サクライ</t>
    </rPh>
    <phoneticPr fontId="2"/>
  </si>
  <si>
    <t>今岡</t>
    <rPh sb="0" eb="2">
      <t>イマオカ</t>
    </rPh>
    <phoneticPr fontId="2"/>
  </si>
  <si>
    <t>下県東</t>
    <rPh sb="0" eb="1">
      <t>シモ</t>
    </rPh>
    <rPh sb="1" eb="2">
      <t>ケン</t>
    </rPh>
    <rPh sb="2" eb="3">
      <t>ヒガシ</t>
    </rPh>
    <phoneticPr fontId="2"/>
  </si>
  <si>
    <t>下県西</t>
    <rPh sb="0" eb="1">
      <t>シモ</t>
    </rPh>
    <rPh sb="1" eb="2">
      <t>ケン</t>
    </rPh>
    <rPh sb="2" eb="3">
      <t>ニシ</t>
    </rPh>
    <phoneticPr fontId="2"/>
  </si>
  <si>
    <t>相浜</t>
    <rPh sb="0" eb="2">
      <t>アイハマ</t>
    </rPh>
    <phoneticPr fontId="2"/>
  </si>
  <si>
    <t>平井</t>
    <rPh sb="0" eb="2">
      <t>ヒライ</t>
    </rPh>
    <phoneticPr fontId="2"/>
  </si>
  <si>
    <t>沓沢</t>
    <rPh sb="0" eb="2">
      <t>クツザワ</t>
    </rPh>
    <phoneticPr fontId="2"/>
  </si>
  <si>
    <t>糠尾</t>
    <rPh sb="0" eb="1">
      <t>ヌカ</t>
    </rPh>
    <rPh sb="1" eb="2">
      <t>オ</t>
    </rPh>
    <phoneticPr fontId="2"/>
  </si>
  <si>
    <t>日向</t>
    <rPh sb="0" eb="2">
      <t>ヒナタ</t>
    </rPh>
    <phoneticPr fontId="2"/>
  </si>
  <si>
    <t>竹田</t>
    <rPh sb="0" eb="2">
      <t>タケダ</t>
    </rPh>
    <phoneticPr fontId="2"/>
  </si>
  <si>
    <t>下平</t>
    <rPh sb="0" eb="2">
      <t>シモダイラ</t>
    </rPh>
    <phoneticPr fontId="2"/>
  </si>
  <si>
    <t>熊久保</t>
    <rPh sb="0" eb="1">
      <t>クマ</t>
    </rPh>
    <rPh sb="1" eb="3">
      <t>クボ</t>
    </rPh>
    <phoneticPr fontId="2"/>
  </si>
  <si>
    <t>東立科</t>
    <rPh sb="0" eb="1">
      <t>ヒガシ</t>
    </rPh>
    <rPh sb="1" eb="3">
      <t>タテシナ</t>
    </rPh>
    <phoneticPr fontId="2"/>
  </si>
  <si>
    <t>小宮山</t>
    <rPh sb="0" eb="3">
      <t>コミヤマ</t>
    </rPh>
    <phoneticPr fontId="2"/>
  </si>
  <si>
    <t>弥生が丘</t>
    <rPh sb="0" eb="2">
      <t>ヤヨイ</t>
    </rPh>
    <rPh sb="3" eb="4">
      <t>オカ</t>
    </rPh>
    <phoneticPr fontId="2"/>
  </si>
  <si>
    <t>前山北中</t>
    <rPh sb="0" eb="2">
      <t>マエヤマ</t>
    </rPh>
    <rPh sb="2" eb="4">
      <t>キタナカ</t>
    </rPh>
    <phoneticPr fontId="2"/>
  </si>
  <si>
    <t>前山南</t>
    <rPh sb="0" eb="2">
      <t>マエヤマ</t>
    </rPh>
    <rPh sb="2" eb="3">
      <t>ミナミ</t>
    </rPh>
    <phoneticPr fontId="2"/>
  </si>
  <si>
    <t>洞源</t>
    <rPh sb="0" eb="1">
      <t>ドウ</t>
    </rPh>
    <rPh sb="1" eb="2">
      <t>ゲン</t>
    </rPh>
    <phoneticPr fontId="2"/>
  </si>
  <si>
    <t>美笹</t>
    <rPh sb="0" eb="1">
      <t>ビ</t>
    </rPh>
    <rPh sb="1" eb="2">
      <t>ササ</t>
    </rPh>
    <phoneticPr fontId="2"/>
  </si>
  <si>
    <t>泉</t>
    <rPh sb="0" eb="1">
      <t>イズミ</t>
    </rPh>
    <phoneticPr fontId="2"/>
  </si>
  <si>
    <t>地家</t>
    <rPh sb="0" eb="1">
      <t>チ</t>
    </rPh>
    <rPh sb="1" eb="2">
      <t>イエ</t>
    </rPh>
    <phoneticPr fontId="2"/>
  </si>
  <si>
    <t>大沢下町</t>
    <rPh sb="0" eb="2">
      <t>オオサワ</t>
    </rPh>
    <rPh sb="2" eb="3">
      <t>シタ</t>
    </rPh>
    <rPh sb="3" eb="4">
      <t>マチ</t>
    </rPh>
    <phoneticPr fontId="2"/>
  </si>
  <si>
    <t>大沢中町</t>
    <rPh sb="0" eb="2">
      <t>オオサワ</t>
    </rPh>
    <rPh sb="2" eb="3">
      <t>ナカ</t>
    </rPh>
    <rPh sb="3" eb="4">
      <t>マチ</t>
    </rPh>
    <phoneticPr fontId="2"/>
  </si>
  <si>
    <t>大沢上町</t>
    <rPh sb="0" eb="2">
      <t>オオサワ</t>
    </rPh>
    <rPh sb="2" eb="3">
      <t>ウエ</t>
    </rPh>
    <rPh sb="3" eb="4">
      <t>マチ</t>
    </rPh>
    <phoneticPr fontId="2"/>
  </si>
  <si>
    <t>大地堂</t>
    <rPh sb="0" eb="1">
      <t>オオ</t>
    </rPh>
    <rPh sb="1" eb="2">
      <t>チ</t>
    </rPh>
    <rPh sb="2" eb="3">
      <t>ドウ</t>
    </rPh>
    <phoneticPr fontId="2"/>
  </si>
  <si>
    <t>大沢新田</t>
    <rPh sb="0" eb="2">
      <t>オオサワ</t>
    </rPh>
    <rPh sb="2" eb="4">
      <t>シンデン</t>
    </rPh>
    <phoneticPr fontId="2"/>
  </si>
  <si>
    <t>杉の木</t>
    <rPh sb="0" eb="1">
      <t>スギ</t>
    </rPh>
    <rPh sb="2" eb="3">
      <t>キ</t>
    </rPh>
    <phoneticPr fontId="2"/>
  </si>
  <si>
    <t>石神</t>
    <rPh sb="0" eb="2">
      <t>イシガミ</t>
    </rPh>
    <phoneticPr fontId="2"/>
  </si>
  <si>
    <t>権現堂</t>
    <rPh sb="0" eb="3">
      <t>ゴンゲンドウ</t>
    </rPh>
    <phoneticPr fontId="2"/>
  </si>
  <si>
    <t>中央区南町</t>
    <rPh sb="0" eb="3">
      <t>チュウオウク</t>
    </rPh>
    <rPh sb="3" eb="4">
      <t>ミナミ</t>
    </rPh>
    <rPh sb="4" eb="5">
      <t>マチ</t>
    </rPh>
    <phoneticPr fontId="2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</si>
  <si>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</si>
  <si>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</si>
  <si>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前林</t>
    <rPh sb="0" eb="2">
      <t>マエバヤシ</t>
    </rPh>
    <phoneticPr fontId="2"/>
  </si>
  <si>
    <t>三石</t>
    <rPh sb="0" eb="2">
      <t>ミツイシ</t>
    </rPh>
    <phoneticPr fontId="2"/>
  </si>
  <si>
    <t>三家第１</t>
    <rPh sb="0" eb="2">
      <t>ミツヤ</t>
    </rPh>
    <rPh sb="2" eb="3">
      <t>ダイ</t>
    </rPh>
    <phoneticPr fontId="2"/>
  </si>
  <si>
    <t>三家第２</t>
    <rPh sb="0" eb="2">
      <t>ミツヤ</t>
    </rPh>
    <rPh sb="2" eb="3">
      <t>ダイ</t>
    </rPh>
    <phoneticPr fontId="2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</si>
  <si>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2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</si>
  <si>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2"/>
  </si>
  <si>
    <t>橋場南</t>
    <rPh sb="0" eb="2">
      <t>ハシバ</t>
    </rPh>
    <rPh sb="2" eb="3">
      <t>ミナミ</t>
    </rPh>
    <phoneticPr fontId="2"/>
  </si>
  <si>
    <t>橋場西</t>
    <rPh sb="0" eb="2">
      <t>ハシバ</t>
    </rPh>
    <rPh sb="2" eb="3">
      <t>ニシ</t>
    </rPh>
    <phoneticPr fontId="2"/>
  </si>
  <si>
    <t>橋場東</t>
    <rPh sb="0" eb="2">
      <t>ハシバ</t>
    </rPh>
    <rPh sb="2" eb="3">
      <t>ヒガシ</t>
    </rPh>
    <phoneticPr fontId="2"/>
  </si>
  <si>
    <t>中込新町</t>
    <rPh sb="0" eb="2">
      <t>ナカゴミ</t>
    </rPh>
    <rPh sb="2" eb="4">
      <t>シンマチ</t>
    </rPh>
    <phoneticPr fontId="2"/>
  </si>
  <si>
    <t>西耕地</t>
    <rPh sb="0" eb="1">
      <t>ニシ</t>
    </rPh>
    <rPh sb="1" eb="3">
      <t>コウチ</t>
    </rPh>
    <phoneticPr fontId="2"/>
  </si>
  <si>
    <t>瀬戸中</t>
    <rPh sb="0" eb="2">
      <t>セト</t>
    </rPh>
    <rPh sb="2" eb="3">
      <t>ナカ</t>
    </rPh>
    <phoneticPr fontId="2"/>
  </si>
  <si>
    <t>瀬戸東</t>
    <rPh sb="0" eb="2">
      <t>セト</t>
    </rPh>
    <rPh sb="2" eb="3">
      <t>ヒガシ</t>
    </rPh>
    <phoneticPr fontId="2"/>
  </si>
  <si>
    <t>瀬戸南</t>
    <rPh sb="0" eb="2">
      <t>セト</t>
    </rPh>
    <rPh sb="2" eb="3">
      <t>ミナミ</t>
    </rPh>
    <phoneticPr fontId="2"/>
  </si>
  <si>
    <t>北耕地</t>
    <rPh sb="0" eb="1">
      <t>キタ</t>
    </rPh>
    <rPh sb="1" eb="3">
      <t>コウチ</t>
    </rPh>
    <phoneticPr fontId="2"/>
  </si>
  <si>
    <t>平賀新町</t>
    <rPh sb="0" eb="2">
      <t>ヒラカ</t>
    </rPh>
    <rPh sb="2" eb="4">
      <t>シンマチ</t>
    </rPh>
    <phoneticPr fontId="2"/>
  </si>
  <si>
    <t>太田部</t>
    <rPh sb="0" eb="3">
      <t>オオタベ</t>
    </rPh>
    <phoneticPr fontId="2"/>
  </si>
  <si>
    <t>常和南</t>
    <rPh sb="0" eb="1">
      <t>ツネ</t>
    </rPh>
    <rPh sb="1" eb="2">
      <t>ワ</t>
    </rPh>
    <rPh sb="2" eb="3">
      <t>ミナミ</t>
    </rPh>
    <phoneticPr fontId="2"/>
  </si>
  <si>
    <t>常和北</t>
    <rPh sb="0" eb="1">
      <t>ツネ</t>
    </rPh>
    <rPh sb="1" eb="2">
      <t>ワ</t>
    </rPh>
    <rPh sb="2" eb="3">
      <t>キタ</t>
    </rPh>
    <phoneticPr fontId="2"/>
  </si>
  <si>
    <t>荒家</t>
    <rPh sb="0" eb="1">
      <t>アラ</t>
    </rPh>
    <rPh sb="1" eb="2">
      <t>イエ</t>
    </rPh>
    <phoneticPr fontId="2"/>
  </si>
  <si>
    <t>北口</t>
    <rPh sb="0" eb="2">
      <t>キタグチ</t>
    </rPh>
    <phoneticPr fontId="2"/>
  </si>
  <si>
    <t>平賀下宿</t>
    <rPh sb="0" eb="2">
      <t>ヒラカ</t>
    </rPh>
    <rPh sb="2" eb="3">
      <t>シモ</t>
    </rPh>
    <rPh sb="3" eb="4">
      <t>ジュク</t>
    </rPh>
    <phoneticPr fontId="2"/>
  </si>
  <si>
    <t>平賀中宿</t>
    <rPh sb="0" eb="2">
      <t>ヒラカ</t>
    </rPh>
    <rPh sb="2" eb="3">
      <t>ナカ</t>
    </rPh>
    <rPh sb="3" eb="4">
      <t>ジュク</t>
    </rPh>
    <phoneticPr fontId="2"/>
  </si>
  <si>
    <t>平賀上宿</t>
    <rPh sb="0" eb="2">
      <t>ヒラカ</t>
    </rPh>
    <rPh sb="2" eb="3">
      <t>ウエ</t>
    </rPh>
    <rPh sb="3" eb="4">
      <t>ジュク</t>
    </rPh>
    <phoneticPr fontId="2"/>
  </si>
  <si>
    <t>松井</t>
    <rPh sb="0" eb="2">
      <t>マツイ</t>
    </rPh>
    <phoneticPr fontId="2"/>
  </si>
  <si>
    <t>町下</t>
    <rPh sb="0" eb="1">
      <t>マチ</t>
    </rPh>
    <rPh sb="1" eb="2">
      <t>シタ</t>
    </rPh>
    <phoneticPr fontId="2"/>
  </si>
  <si>
    <t>町中</t>
    <rPh sb="0" eb="1">
      <t>マチ</t>
    </rPh>
    <rPh sb="1" eb="2">
      <t>ナカ</t>
    </rPh>
    <phoneticPr fontId="2"/>
  </si>
  <si>
    <t>町上</t>
    <rPh sb="0" eb="1">
      <t>マチ</t>
    </rPh>
    <rPh sb="1" eb="2">
      <t>ウエ</t>
    </rPh>
    <phoneticPr fontId="2"/>
  </si>
  <si>
    <t>肬水</t>
    <phoneticPr fontId="2"/>
  </si>
  <si>
    <t>中村</t>
    <rPh sb="0" eb="2">
      <t>ナカムラ</t>
    </rPh>
    <phoneticPr fontId="2"/>
  </si>
  <si>
    <t>相立</t>
    <rPh sb="0" eb="1">
      <t>アイ</t>
    </rPh>
    <rPh sb="1" eb="2">
      <t>ダ</t>
    </rPh>
    <phoneticPr fontId="2"/>
  </si>
  <si>
    <t>苦水</t>
    <rPh sb="0" eb="1">
      <t>ニガ</t>
    </rPh>
    <rPh sb="1" eb="2">
      <t>ミズ</t>
    </rPh>
    <phoneticPr fontId="2"/>
  </si>
  <si>
    <t>大月</t>
    <rPh sb="0" eb="2">
      <t>オオツキ</t>
    </rPh>
    <phoneticPr fontId="2"/>
  </si>
  <si>
    <t>黒田</t>
    <rPh sb="0" eb="2">
      <t>クロダ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</si>
  <si>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</si>
  <si>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</si>
  <si>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</si>
  <si>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紅雲台</t>
    <rPh sb="0" eb="1">
      <t>コウ</t>
    </rPh>
    <rPh sb="1" eb="2">
      <t>ウン</t>
    </rPh>
    <rPh sb="2" eb="3">
      <t>ダイ</t>
    </rPh>
    <phoneticPr fontId="2"/>
  </si>
  <si>
    <t>伊勢林</t>
    <rPh sb="0" eb="2">
      <t>イセ</t>
    </rPh>
    <rPh sb="2" eb="3">
      <t>バヤシ</t>
    </rPh>
    <phoneticPr fontId="2"/>
  </si>
  <si>
    <t>駒場</t>
    <rPh sb="0" eb="2">
      <t>コマバ</t>
    </rPh>
    <phoneticPr fontId="2"/>
  </si>
  <si>
    <t>新子田</t>
    <rPh sb="0" eb="1">
      <t>アラ</t>
    </rPh>
    <rPh sb="1" eb="2">
      <t>コ</t>
    </rPh>
    <rPh sb="2" eb="3">
      <t>タ</t>
    </rPh>
    <phoneticPr fontId="2"/>
  </si>
  <si>
    <t>五十貫</t>
    <rPh sb="0" eb="2">
      <t>ゴジュウ</t>
    </rPh>
    <rPh sb="2" eb="3">
      <t>カン</t>
    </rPh>
    <phoneticPr fontId="2"/>
  </si>
  <si>
    <t>志賀下宿</t>
    <rPh sb="0" eb="2">
      <t>シガ</t>
    </rPh>
    <rPh sb="2" eb="3">
      <t>シモ</t>
    </rPh>
    <rPh sb="3" eb="4">
      <t>ジュク</t>
    </rPh>
    <phoneticPr fontId="2"/>
  </si>
  <si>
    <t>志賀中宿</t>
    <rPh sb="0" eb="2">
      <t>シガ</t>
    </rPh>
    <rPh sb="2" eb="3">
      <t>ナカ</t>
    </rPh>
    <rPh sb="3" eb="4">
      <t>ジュク</t>
    </rPh>
    <phoneticPr fontId="2"/>
  </si>
  <si>
    <t>志賀上宿</t>
    <rPh sb="0" eb="2">
      <t>シガ</t>
    </rPh>
    <rPh sb="2" eb="3">
      <t>ウエ</t>
    </rPh>
    <rPh sb="3" eb="4">
      <t>ジュク</t>
    </rPh>
    <phoneticPr fontId="2"/>
  </si>
  <si>
    <t>駒込</t>
    <rPh sb="0" eb="2">
      <t>コマゴメ</t>
    </rPh>
    <phoneticPr fontId="2"/>
  </si>
  <si>
    <t>馬坂</t>
    <rPh sb="0" eb="1">
      <t>ウマ</t>
    </rPh>
    <rPh sb="1" eb="2">
      <t>サカ</t>
    </rPh>
    <phoneticPr fontId="2"/>
  </si>
  <si>
    <t>広川原</t>
    <rPh sb="0" eb="1">
      <t>ヒロ</t>
    </rPh>
    <rPh sb="1" eb="3">
      <t>カワラ</t>
    </rPh>
    <phoneticPr fontId="2"/>
  </si>
  <si>
    <t>丸山</t>
    <rPh sb="0" eb="2">
      <t>マルヤマ</t>
    </rPh>
    <phoneticPr fontId="2"/>
  </si>
  <si>
    <t>宮代</t>
    <rPh sb="0" eb="2">
      <t>ミヤシロ</t>
    </rPh>
    <phoneticPr fontId="2"/>
  </si>
  <si>
    <t>川原宿</t>
    <rPh sb="0" eb="2">
      <t>カワラ</t>
    </rPh>
    <rPh sb="2" eb="3">
      <t>ジュク</t>
    </rPh>
    <phoneticPr fontId="2"/>
  </si>
  <si>
    <t>田口中町</t>
    <rPh sb="0" eb="2">
      <t>タグチ</t>
    </rPh>
    <rPh sb="2" eb="4">
      <t>ナカマチ</t>
    </rPh>
    <phoneticPr fontId="2"/>
  </si>
  <si>
    <t>下町</t>
    <rPh sb="0" eb="1">
      <t>シタ</t>
    </rPh>
    <rPh sb="1" eb="2">
      <t>マチ</t>
    </rPh>
    <phoneticPr fontId="2"/>
  </si>
  <si>
    <t>清川</t>
    <rPh sb="0" eb="2">
      <t>キヨカワ</t>
    </rPh>
    <phoneticPr fontId="2"/>
  </si>
  <si>
    <t>大奈良</t>
    <rPh sb="0" eb="1">
      <t>オオ</t>
    </rPh>
    <rPh sb="1" eb="3">
      <t>ナラ</t>
    </rPh>
    <phoneticPr fontId="2"/>
  </si>
  <si>
    <t>原</t>
    <rPh sb="0" eb="1">
      <t>ハラ</t>
    </rPh>
    <phoneticPr fontId="2"/>
  </si>
  <si>
    <t>上中込</t>
    <rPh sb="0" eb="1">
      <t>ウエ</t>
    </rPh>
    <rPh sb="1" eb="3">
      <t>ナカゴミ</t>
    </rPh>
    <phoneticPr fontId="2"/>
  </si>
  <si>
    <t>下越</t>
    <rPh sb="0" eb="1">
      <t>シモ</t>
    </rPh>
    <rPh sb="1" eb="2">
      <t>ゴ</t>
    </rPh>
    <phoneticPr fontId="2"/>
  </si>
  <si>
    <t>竜岡</t>
    <rPh sb="0" eb="2">
      <t>タツオカ</t>
    </rPh>
    <phoneticPr fontId="2"/>
  </si>
  <si>
    <t>三分</t>
    <rPh sb="0" eb="2">
      <t>サンプン</t>
    </rPh>
    <phoneticPr fontId="2"/>
  </si>
  <si>
    <t>入澤</t>
    <rPh sb="0" eb="2">
      <t>イリサワ</t>
    </rPh>
    <phoneticPr fontId="2"/>
  </si>
  <si>
    <t>三条</t>
    <rPh sb="0" eb="2">
      <t>サンジョウ</t>
    </rPh>
    <phoneticPr fontId="2"/>
  </si>
  <si>
    <t>十日町</t>
    <rPh sb="0" eb="3">
      <t>トオカマチ</t>
    </rPh>
    <phoneticPr fontId="2"/>
  </si>
  <si>
    <t>岩水</t>
    <rPh sb="0" eb="2">
      <t>イワミズ</t>
    </rPh>
    <phoneticPr fontId="2"/>
  </si>
  <si>
    <t>滝</t>
    <rPh sb="0" eb="1">
      <t>タキ</t>
    </rPh>
    <phoneticPr fontId="2"/>
  </si>
  <si>
    <t>湯原</t>
    <rPh sb="0" eb="2">
      <t>ユハラ</t>
    </rPh>
    <phoneticPr fontId="2"/>
  </si>
  <si>
    <t>湯原新田</t>
    <rPh sb="0" eb="2">
      <t>ユハラ</t>
    </rPh>
    <rPh sb="2" eb="4">
      <t>シンデン</t>
    </rPh>
    <phoneticPr fontId="2"/>
  </si>
  <si>
    <t>上小田切西</t>
    <rPh sb="0" eb="1">
      <t>ウエ</t>
    </rPh>
    <rPh sb="1" eb="4">
      <t>オタギリ</t>
    </rPh>
    <rPh sb="4" eb="5">
      <t>ニシ</t>
    </rPh>
    <phoneticPr fontId="2"/>
  </si>
  <si>
    <t>上小田切</t>
    <rPh sb="0" eb="1">
      <t>ウエ</t>
    </rPh>
    <rPh sb="1" eb="4">
      <t>オタギリ</t>
    </rPh>
    <phoneticPr fontId="2"/>
  </si>
  <si>
    <t>中小田切</t>
    <rPh sb="0" eb="1">
      <t>ナカ</t>
    </rPh>
    <rPh sb="1" eb="4">
      <t>オタギリ</t>
    </rPh>
    <phoneticPr fontId="2"/>
  </si>
  <si>
    <t>北川</t>
    <rPh sb="0" eb="2">
      <t>キタガワ</t>
    </rPh>
    <phoneticPr fontId="2"/>
  </si>
  <si>
    <t>横山</t>
    <rPh sb="0" eb="2">
      <t>ヨコヤマ</t>
    </rPh>
    <phoneticPr fontId="2"/>
  </si>
  <si>
    <t>下小田切</t>
    <rPh sb="0" eb="1">
      <t>シモ</t>
    </rPh>
    <rPh sb="1" eb="4">
      <t>オタギリ</t>
    </rPh>
    <phoneticPr fontId="2"/>
  </si>
  <si>
    <t>泉ケ丘</t>
    <rPh sb="0" eb="1">
      <t>イズミ</t>
    </rPh>
    <rPh sb="2" eb="3">
      <t>オカ</t>
    </rPh>
    <phoneticPr fontId="2"/>
  </si>
  <si>
    <t>臼田勝間</t>
    <rPh sb="0" eb="2">
      <t>ウスダ</t>
    </rPh>
    <rPh sb="2" eb="4">
      <t>カツマ</t>
    </rPh>
    <phoneticPr fontId="2"/>
  </si>
  <si>
    <t>城山</t>
    <rPh sb="0" eb="2">
      <t>ジョウヤマ</t>
    </rPh>
    <phoneticPr fontId="2"/>
  </si>
  <si>
    <t>城下</t>
    <rPh sb="0" eb="1">
      <t>シロ</t>
    </rPh>
    <rPh sb="1" eb="2">
      <t>シタ</t>
    </rPh>
    <phoneticPr fontId="2"/>
  </si>
  <si>
    <t>宮本</t>
    <rPh sb="0" eb="2">
      <t>ミヤモト</t>
    </rPh>
    <phoneticPr fontId="2"/>
  </si>
  <si>
    <t>稲荷</t>
    <rPh sb="0" eb="2">
      <t>イナリ</t>
    </rPh>
    <phoneticPr fontId="2"/>
  </si>
  <si>
    <t>中央</t>
    <rPh sb="0" eb="2">
      <t>チュウオウ</t>
    </rPh>
    <phoneticPr fontId="2"/>
  </si>
  <si>
    <t>臼田中町</t>
    <rPh sb="0" eb="2">
      <t>ウスダ</t>
    </rPh>
    <rPh sb="2" eb="4">
      <t>ナカマチ</t>
    </rPh>
    <phoneticPr fontId="2"/>
  </si>
  <si>
    <t>住吉</t>
    <rPh sb="0" eb="2">
      <t>スミヨシ</t>
    </rPh>
    <phoneticPr fontId="2"/>
  </si>
  <si>
    <t>伊勢</t>
    <rPh sb="0" eb="2">
      <t>イセ</t>
    </rPh>
    <phoneticPr fontId="2"/>
  </si>
  <si>
    <t>諏訪</t>
    <rPh sb="0" eb="2">
      <t>スワ</t>
    </rPh>
    <phoneticPr fontId="2"/>
  </si>
  <si>
    <t>上荒</t>
    <rPh sb="0" eb="1">
      <t>ウエ</t>
    </rPh>
    <rPh sb="1" eb="2">
      <t>アラ</t>
    </rPh>
    <phoneticPr fontId="2"/>
  </si>
  <si>
    <t>中荒</t>
    <rPh sb="0" eb="1">
      <t>ナカ</t>
    </rPh>
    <rPh sb="1" eb="2">
      <t>アラ</t>
    </rPh>
    <phoneticPr fontId="2"/>
  </si>
  <si>
    <t>下荒</t>
    <rPh sb="0" eb="1">
      <t>シモ</t>
    </rPh>
    <rPh sb="1" eb="2">
      <t>アラ</t>
    </rPh>
    <phoneticPr fontId="2"/>
  </si>
  <si>
    <t>美里</t>
    <rPh sb="0" eb="2">
      <t>ミサト</t>
    </rPh>
    <phoneticPr fontId="2"/>
  </si>
  <si>
    <t>旭ケ丘</t>
    <rPh sb="0" eb="1">
      <t>アサヒ</t>
    </rPh>
    <rPh sb="2" eb="3">
      <t>オカ</t>
    </rPh>
    <phoneticPr fontId="2"/>
  </si>
  <si>
    <t>平</t>
    <rPh sb="0" eb="1">
      <t>タイラ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</si>
  <si>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</si>
  <si>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オン</t>
    </rPh>
    <rPh sb="1" eb="2">
      <t>ウマ</t>
    </rPh>
    <rPh sb="2" eb="3">
      <t>ヨ</t>
    </rPh>
    <phoneticPr fontId="2"/>
  </si>
  <si>
    <t>駒寄</t>
    <rPh sb="0" eb="1">
      <t>コマ</t>
    </rPh>
    <rPh sb="1" eb="2">
      <t>ヨ</t>
    </rPh>
    <phoneticPr fontId="2"/>
  </si>
  <si>
    <t>上原</t>
    <rPh sb="0" eb="2">
      <t>ウエハラ</t>
    </rPh>
    <phoneticPr fontId="2"/>
  </si>
  <si>
    <t>中原</t>
    <rPh sb="0" eb="1">
      <t>ナカ</t>
    </rPh>
    <rPh sb="1" eb="2">
      <t>ハラ</t>
    </rPh>
    <phoneticPr fontId="2"/>
  </si>
  <si>
    <t>下原</t>
    <rPh sb="0" eb="1">
      <t>シタ</t>
    </rPh>
    <rPh sb="1" eb="2">
      <t>ハラ</t>
    </rPh>
    <phoneticPr fontId="2"/>
  </si>
  <si>
    <t>八幡</t>
    <rPh sb="0" eb="2">
      <t>ヤハタ</t>
    </rPh>
    <phoneticPr fontId="2"/>
  </si>
  <si>
    <t>矢嶋</t>
    <rPh sb="0" eb="2">
      <t>ヤジマ</t>
    </rPh>
    <phoneticPr fontId="2"/>
  </si>
  <si>
    <t>長坂城下</t>
    <rPh sb="0" eb="2">
      <t>ナガサカ</t>
    </rPh>
    <rPh sb="2" eb="3">
      <t>ジョウ</t>
    </rPh>
    <rPh sb="3" eb="4">
      <t>シタ</t>
    </rPh>
    <phoneticPr fontId="2"/>
  </si>
  <si>
    <t>東町</t>
    <rPh sb="0" eb="2">
      <t>ヒガシマチ</t>
    </rPh>
    <phoneticPr fontId="2"/>
  </si>
  <si>
    <t>八千代町</t>
    <rPh sb="0" eb="3">
      <t>ヤチヨ</t>
    </rPh>
    <rPh sb="3" eb="4">
      <t>マチ</t>
    </rPh>
    <phoneticPr fontId="2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</si>
  <si>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2"/>
  </si>
  <si>
    <t>金井町</t>
    <rPh sb="0" eb="2">
      <t>カナイ</t>
    </rPh>
    <rPh sb="2" eb="3">
      <t>マチ</t>
    </rPh>
    <phoneticPr fontId="2"/>
  </si>
  <si>
    <t>栄町</t>
    <rPh sb="0" eb="1">
      <t>サカエ</t>
    </rPh>
    <rPh sb="1" eb="2">
      <t>マチ</t>
    </rPh>
    <phoneticPr fontId="2"/>
  </si>
  <si>
    <t>昭明町</t>
    <rPh sb="0" eb="1">
      <t>アキラ</t>
    </rPh>
    <rPh sb="1" eb="2">
      <t>メイ</t>
    </rPh>
    <rPh sb="2" eb="3">
      <t>マチ</t>
    </rPh>
    <phoneticPr fontId="2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</si>
  <si>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2"/>
  </si>
  <si>
    <t>西町県町</t>
    <rPh sb="0" eb="2">
      <t>ニシマチ</t>
    </rPh>
    <rPh sb="2" eb="3">
      <t>アガタ</t>
    </rPh>
    <rPh sb="3" eb="4">
      <t>マチ</t>
    </rPh>
    <phoneticPr fontId="2"/>
  </si>
  <si>
    <t>古宮</t>
    <rPh sb="0" eb="1">
      <t>フル</t>
    </rPh>
    <rPh sb="1" eb="2">
      <t>ミヤ</t>
    </rPh>
    <phoneticPr fontId="2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</si>
  <si>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2"/>
  </si>
  <si>
    <t>吹上町</t>
    <rPh sb="0" eb="3">
      <t>フキアゲチョウ</t>
    </rPh>
    <phoneticPr fontId="2"/>
  </si>
  <si>
    <t>印内</t>
    <rPh sb="0" eb="2">
      <t>インナイ</t>
    </rPh>
    <phoneticPr fontId="2"/>
  </si>
  <si>
    <t>印内原</t>
    <rPh sb="0" eb="2">
      <t>インナイ</t>
    </rPh>
    <rPh sb="2" eb="3">
      <t>ハラ</t>
    </rPh>
    <phoneticPr fontId="2"/>
  </si>
  <si>
    <t>観音寺</t>
    <rPh sb="0" eb="3">
      <t>カンノンジ</t>
    </rPh>
    <phoneticPr fontId="2"/>
  </si>
  <si>
    <t>百沢</t>
    <rPh sb="0" eb="1">
      <t>ヒャク</t>
    </rPh>
    <rPh sb="1" eb="2">
      <t>サワ</t>
    </rPh>
    <phoneticPr fontId="2"/>
  </si>
  <si>
    <t>牧布施</t>
    <rPh sb="0" eb="1">
      <t>マキ</t>
    </rPh>
    <rPh sb="1" eb="3">
      <t>フセ</t>
    </rPh>
    <phoneticPr fontId="2"/>
  </si>
  <si>
    <t>入布施</t>
    <rPh sb="0" eb="1">
      <t>ハイ</t>
    </rPh>
    <rPh sb="1" eb="3">
      <t>フセ</t>
    </rPh>
    <phoneticPr fontId="2"/>
  </si>
  <si>
    <t>式部</t>
    <rPh sb="0" eb="2">
      <t>シキブ</t>
    </rPh>
    <phoneticPr fontId="2"/>
  </si>
  <si>
    <t>抜井</t>
    <rPh sb="0" eb="1">
      <t>ヌ</t>
    </rPh>
    <rPh sb="1" eb="2">
      <t>イ</t>
    </rPh>
    <phoneticPr fontId="2"/>
  </si>
  <si>
    <t>中居</t>
    <rPh sb="0" eb="2">
      <t>ナカイ</t>
    </rPh>
    <phoneticPr fontId="2"/>
  </si>
  <si>
    <t>雁村</t>
    <rPh sb="0" eb="1">
      <t>ガン</t>
    </rPh>
    <rPh sb="1" eb="2">
      <t>ムラ</t>
    </rPh>
    <phoneticPr fontId="2"/>
  </si>
  <si>
    <t>大木</t>
    <rPh sb="0" eb="2">
      <t>オオキ</t>
    </rPh>
    <phoneticPr fontId="2"/>
  </si>
  <si>
    <t>藤巻</t>
    <rPh sb="0" eb="2">
      <t>フジマキ</t>
    </rPh>
    <phoneticPr fontId="2"/>
  </si>
  <si>
    <t>一の原</t>
    <rPh sb="0" eb="1">
      <t>イチ</t>
    </rPh>
    <rPh sb="2" eb="3">
      <t>ハラ</t>
    </rPh>
    <phoneticPr fontId="2"/>
  </si>
  <si>
    <t>長者原</t>
    <rPh sb="0" eb="2">
      <t>チョウジャ</t>
    </rPh>
    <rPh sb="2" eb="3">
      <t>ハラ</t>
    </rPh>
    <phoneticPr fontId="2"/>
  </si>
  <si>
    <t>東長者原</t>
    <rPh sb="0" eb="1">
      <t>ヒガシ</t>
    </rPh>
    <rPh sb="1" eb="3">
      <t>チョウジャ</t>
    </rPh>
    <rPh sb="3" eb="4">
      <t>ハラ</t>
    </rPh>
    <phoneticPr fontId="2"/>
  </si>
  <si>
    <t>中石堂</t>
    <rPh sb="0" eb="1">
      <t>ナカ</t>
    </rPh>
    <rPh sb="1" eb="3">
      <t>イシドウ</t>
    </rPh>
    <phoneticPr fontId="2"/>
  </si>
  <si>
    <t>下之宮</t>
    <rPh sb="0" eb="1">
      <t>シモ</t>
    </rPh>
    <rPh sb="1" eb="2">
      <t>ノ</t>
    </rPh>
    <rPh sb="2" eb="3">
      <t>ミヤ</t>
    </rPh>
    <phoneticPr fontId="2"/>
  </si>
  <si>
    <t>善郷寺</t>
    <rPh sb="0" eb="1">
      <t>ゼン</t>
    </rPh>
    <rPh sb="1" eb="2">
      <t>ゴウ</t>
    </rPh>
    <rPh sb="2" eb="3">
      <t>テラ</t>
    </rPh>
    <phoneticPr fontId="2"/>
  </si>
  <si>
    <t>高橋</t>
    <rPh sb="0" eb="2">
      <t>タカハシ</t>
    </rPh>
    <phoneticPr fontId="2"/>
  </si>
  <si>
    <t>北春</t>
    <rPh sb="0" eb="1">
      <t>キタ</t>
    </rPh>
    <rPh sb="1" eb="2">
      <t>ハル</t>
    </rPh>
    <phoneticPr fontId="2"/>
  </si>
  <si>
    <t>上新</t>
    <rPh sb="0" eb="1">
      <t>ウエ</t>
    </rPh>
    <rPh sb="1" eb="2">
      <t>シン</t>
    </rPh>
    <phoneticPr fontId="2"/>
  </si>
  <si>
    <t>金井</t>
    <rPh sb="0" eb="2">
      <t>カナイ</t>
    </rPh>
    <phoneticPr fontId="2"/>
  </si>
  <si>
    <t>堀端</t>
    <rPh sb="0" eb="2">
      <t>ホリバタ</t>
    </rPh>
    <phoneticPr fontId="2"/>
  </si>
  <si>
    <t>大西</t>
    <rPh sb="0" eb="2">
      <t>オオニシ</t>
    </rPh>
    <phoneticPr fontId="2"/>
  </si>
  <si>
    <t>向反</t>
    <rPh sb="0" eb="1">
      <t>ム</t>
    </rPh>
    <rPh sb="1" eb="2">
      <t>ハン</t>
    </rPh>
    <phoneticPr fontId="2"/>
  </si>
  <si>
    <t>竹之城</t>
    <rPh sb="0" eb="1">
      <t>タケ</t>
    </rPh>
    <rPh sb="1" eb="2">
      <t>ノ</t>
    </rPh>
    <rPh sb="2" eb="3">
      <t>シロ</t>
    </rPh>
    <phoneticPr fontId="2"/>
  </si>
  <si>
    <t>新田</t>
    <rPh sb="0" eb="1">
      <t>アラ</t>
    </rPh>
    <rPh sb="1" eb="2">
      <t>タ</t>
    </rPh>
    <phoneticPr fontId="2"/>
  </si>
  <si>
    <t>湯沢</t>
    <rPh sb="0" eb="2">
      <t>ユザワ</t>
    </rPh>
    <phoneticPr fontId="2"/>
  </si>
  <si>
    <t>新町</t>
    <rPh sb="0" eb="1">
      <t>アラ</t>
    </rPh>
    <rPh sb="1" eb="2">
      <t>マチ</t>
    </rPh>
    <phoneticPr fontId="2"/>
  </si>
  <si>
    <t>宮之入</t>
    <rPh sb="0" eb="1">
      <t>ミヤ</t>
    </rPh>
    <rPh sb="1" eb="2">
      <t>ノ</t>
    </rPh>
    <rPh sb="2" eb="3">
      <t>イ</t>
    </rPh>
    <phoneticPr fontId="2"/>
  </si>
  <si>
    <t>三明</t>
    <rPh sb="0" eb="2">
      <t>サンメイ</t>
    </rPh>
    <phoneticPr fontId="2"/>
  </si>
  <si>
    <t>茂沢</t>
    <rPh sb="0" eb="1">
      <t>モ</t>
    </rPh>
    <rPh sb="1" eb="2">
      <t>ザワ</t>
    </rPh>
    <phoneticPr fontId="2"/>
  </si>
  <si>
    <t>入新町</t>
    <rPh sb="0" eb="1">
      <t>イ</t>
    </rPh>
    <rPh sb="1" eb="3">
      <t>シンマチ</t>
    </rPh>
    <phoneticPr fontId="2"/>
  </si>
  <si>
    <t>岩下</t>
    <rPh sb="0" eb="2">
      <t>イワシタ</t>
    </rPh>
    <phoneticPr fontId="2"/>
  </si>
  <si>
    <t>入片倉</t>
    <rPh sb="0" eb="1">
      <t>イ</t>
    </rPh>
    <rPh sb="1" eb="3">
      <t>カタクラ</t>
    </rPh>
    <phoneticPr fontId="2"/>
  </si>
  <si>
    <t>片倉</t>
    <rPh sb="0" eb="2">
      <t>カタクラ</t>
    </rPh>
    <phoneticPr fontId="2"/>
  </si>
  <si>
    <t>西長者原</t>
    <rPh sb="0" eb="1">
      <t>ニシ</t>
    </rPh>
    <rPh sb="1" eb="3">
      <t>チョウジャ</t>
    </rPh>
    <rPh sb="3" eb="4">
      <t>ハラ</t>
    </rPh>
    <phoneticPr fontId="2"/>
  </si>
  <si>
    <t>比田井</t>
    <rPh sb="0" eb="3">
      <t>ヒダイ</t>
    </rPh>
    <phoneticPr fontId="2"/>
  </si>
  <si>
    <t>天神</t>
    <rPh sb="0" eb="2">
      <t>テンジン</t>
    </rPh>
    <phoneticPr fontId="2"/>
  </si>
  <si>
    <t>協東</t>
    <rPh sb="0" eb="1">
      <t>キョウ</t>
    </rPh>
    <rPh sb="1" eb="2">
      <t>トウ</t>
    </rPh>
    <phoneticPr fontId="2"/>
  </si>
  <si>
    <t>高呂</t>
    <rPh sb="0" eb="1">
      <t>コウ</t>
    </rPh>
    <rPh sb="1" eb="2">
      <t>ロ</t>
    </rPh>
    <phoneticPr fontId="2"/>
  </si>
  <si>
    <t>大谷地</t>
    <rPh sb="0" eb="3">
      <t>オオヤチ</t>
    </rPh>
    <phoneticPr fontId="2"/>
  </si>
  <si>
    <t>協西</t>
    <rPh sb="0" eb="1">
      <t>キョウ</t>
    </rPh>
    <rPh sb="1" eb="2">
      <t>ニシ</t>
    </rPh>
    <phoneticPr fontId="2"/>
  </si>
  <si>
    <t>小平</t>
    <rPh sb="0" eb="2">
      <t>コダイラ</t>
    </rPh>
    <phoneticPr fontId="2"/>
  </si>
  <si>
    <t>三井</t>
    <rPh sb="0" eb="2">
      <t>ミツイ</t>
    </rPh>
    <phoneticPr fontId="2"/>
  </si>
  <si>
    <t>佐久市全体</t>
    <rPh sb="0" eb="3">
      <t>サクシ</t>
    </rPh>
    <rPh sb="3" eb="5">
      <t>ゼンタイ</t>
    </rPh>
    <phoneticPr fontId="2"/>
  </si>
  <si>
    <t>御牧原(浅科）</t>
    <rPh sb="0" eb="1">
      <t>オン</t>
    </rPh>
    <rPh sb="1" eb="3">
      <t>マキハラ</t>
    </rPh>
    <rPh sb="4" eb="6">
      <t>アサシナ</t>
    </rPh>
    <phoneticPr fontId="2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</si>
  <si>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2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</si>
  <si>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2"/>
  </si>
  <si>
    <t>御牧原(望月）</t>
    <rPh sb="0" eb="1">
      <t>オン</t>
    </rPh>
    <rPh sb="1" eb="3">
      <t>マキハラ</t>
    </rPh>
    <rPh sb="4" eb="6">
      <t>モチヅキ</t>
    </rPh>
    <phoneticPr fontId="2"/>
  </si>
  <si>
    <t>旧佐久市計</t>
    <rPh sb="0" eb="1">
      <t>キュウ</t>
    </rPh>
    <rPh sb="1" eb="4">
      <t>サクシ</t>
    </rPh>
    <rPh sb="4" eb="5">
      <t>ケイ</t>
    </rPh>
    <phoneticPr fontId="2"/>
  </si>
  <si>
    <t>アヴェニュー</t>
    <phoneticPr fontId="2"/>
  </si>
  <si>
    <t>100～104</t>
  </si>
  <si>
    <t>105～109</t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</si>
  <si>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</si>
  <si>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</si>
  <si>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110～114</t>
    <phoneticPr fontId="2"/>
  </si>
  <si>
    <t>115～119</t>
    <phoneticPr fontId="2"/>
  </si>
  <si>
    <t>115～119</t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</si>
  <si>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</si>
  <si>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</si>
  <si>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110～114</t>
    <phoneticPr fontId="2"/>
  </si>
  <si>
    <t>合計</t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</si>
  <si>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</si>
  <si>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</si>
  <si>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110～114</t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</si>
  <si>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</si>
  <si>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</si>
  <si>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</si>
  <si>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</si>
  <si>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115～119</t>
    <phoneticPr fontId="2"/>
  </si>
  <si>
    <t>110歳以上</t>
    <rPh sb="3" eb="4">
      <t>サイ</t>
    </rPh>
    <rPh sb="5" eb="6">
      <t>ジョウ</t>
    </rPh>
    <phoneticPr fontId="2"/>
  </si>
  <si>
    <t>115歳以上</t>
    <rPh sb="3" eb="6">
      <t>サイイジョウ</t>
    </rPh>
    <phoneticPr fontId="2"/>
  </si>
  <si>
    <t>110歳以上</t>
    <rPh sb="3" eb="6">
      <t>サイイジョウ</t>
    </rPh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</si>
  <si>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</si>
  <si>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</si>
  <si>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行政区別・年齢別・５歳階級別・男女別人口（令和5年10月1日現在）</t>
  </si>
  <si>
    <t>行政区別・年齢別・５歳階級別・男女別人口（令和5年10月1日現在）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1" eb="23">
      <t>レイワ</t>
    </rPh>
    <rPh sb="24" eb="25">
      <t>ネン</t>
    </rPh>
    <rPh sb="27" eb="28">
      <t>ガツ</t>
    </rPh>
    <rPh sb="29" eb="30">
      <t>ニチ</t>
    </rPh>
    <rPh sb="30" eb="3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</si>
</sst>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>
      <alignment vertical="center"/>
    </xf>
    <xf numFmtId="38" fontId="3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left" vertical="center"/>
    </xf>
    <xf numFmtId="38" fontId="3" fillId="5" borderId="0" xfId="1" applyFont="1" applyFill="1">
      <alignment vertical="center"/>
    </xf>
    <xf numFmtId="38" fontId="3" fillId="3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176" fontId="3" fillId="0" borderId="0" xfId="1" applyNumberFormat="1" applyFont="1">
      <alignment vertical="center"/>
    </xf>
    <xf numFmtId="38" fontId="3" fillId="4" borderId="0" xfId="1" applyFont="1" applyFill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0" xfId="1" applyNumberFormat="1" applyFont="1" applyFill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176" fontId="3" fillId="4" borderId="0" xfId="1" applyNumberFormat="1" applyFont="1" applyFill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5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19" xfId="1" applyFont="1" applyFill="1" applyBorder="1">
      <alignment vertical="center"/>
    </xf>
    <xf numFmtId="38" fontId="3" fillId="0" borderId="20" xfId="1" applyFont="1" applyBorder="1">
      <alignment vertical="center"/>
    </xf>
    <xf numFmtId="38" fontId="3" fillId="0" borderId="14" xfId="1" applyFont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22" xfId="1" applyNumberFormat="1" applyFont="1" applyBorder="1">
      <alignment vertical="center"/>
    </xf>
    <xf numFmtId="38" fontId="3" fillId="0" borderId="23" xfId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2" borderId="15" xfId="1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0" borderId="27" xfId="1" applyNumberFormat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5" xfId="1" applyFont="1" applyBorder="1">
      <alignment vertical="center"/>
    </xf>
    <xf numFmtId="38" fontId="3" fillId="4" borderId="28" xfId="1" applyFont="1" applyFill="1" applyBorder="1">
      <alignment vertical="center"/>
    </xf>
    <xf numFmtId="38" fontId="3" fillId="0" borderId="27" xfId="1" applyFont="1" applyBorder="1">
      <alignment vertical="center"/>
    </xf>
    <xf numFmtId="38" fontId="3" fillId="0" borderId="23" xfId="1" applyFon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6" borderId="26" xfId="1" applyFont="1" applyFill="1" applyBorder="1">
      <alignment vertical="center"/>
    </xf>
    <xf numFmtId="38" fontId="3" fillId="6" borderId="15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6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5" xfId="1" applyFont="1" applyFill="1" applyBorder="1">
      <alignment vertical="center"/>
    </xf>
    <xf numFmtId="38" fontId="3" fillId="8" borderId="11" xfId="1" applyFont="1" applyFill="1" applyBorder="1" applyAlignment="1">
      <alignment horizontal="center" vertical="center"/>
    </xf>
    <xf numFmtId="38" fontId="3" fillId="8" borderId="15" xfId="1" applyFont="1" applyFill="1" applyBorder="1">
      <alignment vertical="center"/>
    </xf>
    <xf numFmtId="38" fontId="3" fillId="0" borderId="32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3" fillId="0" borderId="33" xfId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35" xfId="1" applyNumberFormat="1" applyFont="1" applyBorder="1" applyAlignment="1">
      <alignment horizontal="center" vertical="center"/>
    </xf>
    <xf numFmtId="38" fontId="3" fillId="8" borderId="14" xfId="1" applyFont="1" applyFill="1" applyBorder="1">
      <alignment vertical="center"/>
    </xf>
    <xf numFmtId="38" fontId="3" fillId="7" borderId="14" xfId="1" applyFont="1" applyFill="1" applyBorder="1">
      <alignment vertical="center"/>
    </xf>
    <xf numFmtId="38" fontId="3" fillId="6" borderId="14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6" borderId="21" xfId="1" applyFont="1" applyFill="1" applyBorder="1">
      <alignment vertical="center"/>
    </xf>
    <xf numFmtId="38" fontId="3" fillId="0" borderId="36" xfId="1" applyFont="1" applyBorder="1">
      <alignment vertical="center"/>
    </xf>
    <xf numFmtId="38" fontId="3" fillId="0" borderId="15" xfId="1" applyFont="1" applyBorder="1" applyAlignment="1">
      <alignment horizontal="center" vertical="center"/>
    </xf>
    <xf numFmtId="38" fontId="3" fillId="0" borderId="37" xfId="1" applyFont="1" applyBorder="1" applyAlignment="1">
      <alignment horizontal="left" vertical="center"/>
    </xf>
    <xf numFmtId="38" fontId="3" fillId="0" borderId="38" xfId="1" applyFont="1" applyBorder="1" applyAlignment="1">
      <alignment horizontal="left" vertical="center"/>
    </xf>
    <xf numFmtId="0" fontId="4" fillId="0" borderId="39" xfId="0" applyFont="1" applyBorder="1">
      <alignment vertical="center"/>
    </xf>
    <xf numFmtId="38" fontId="3" fillId="4" borderId="1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4" borderId="40" xfId="1" applyFont="1" applyFill="1" applyBorder="1" applyAlignment="1">
      <alignment horizontal="center" vertical="center"/>
    </xf>
    <xf numFmtId="38" fontId="3" fillId="0" borderId="29" xfId="1" applyNumberFormat="1" applyFont="1" applyBorder="1">
      <alignment vertical="center"/>
    </xf>
    <xf numFmtId="38" fontId="3" fillId="0" borderId="32" xfId="1" applyNumberFormat="1" applyFont="1" applyBorder="1">
      <alignment vertical="center"/>
    </xf>
    <xf numFmtId="38" fontId="3" fillId="0" borderId="4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connections" Target="connection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2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3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4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5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6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7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8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9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A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B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C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D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E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F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10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11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2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3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4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5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6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7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8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9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A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B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C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D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E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F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20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21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2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3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4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5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6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7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8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9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A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B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C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D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E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F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30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31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2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3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4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5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6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7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8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9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A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B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C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D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E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F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40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41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2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3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4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5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6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7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8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9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A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B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C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D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E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F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50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51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2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3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4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5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6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7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8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9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A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B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C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D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E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F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60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61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2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3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4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5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6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7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8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9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A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B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C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D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E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F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70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71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2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3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4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5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6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7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8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9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A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B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C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D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E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F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80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81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2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3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4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5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6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7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8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9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A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B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C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D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E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F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90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91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2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3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4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5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6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7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8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9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A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B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C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D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E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F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A0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A1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2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3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4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5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6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7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8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9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A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B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C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D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E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F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B0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B1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2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3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4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5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6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7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8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9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A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B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C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D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E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F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C0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C1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2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3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4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5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6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7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8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9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A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B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C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D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E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F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D0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D1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2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3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4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5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6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7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8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9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A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B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C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D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E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F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E0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E1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2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3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4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5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6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7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8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9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A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B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C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D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E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F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F0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F1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2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3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4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5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6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7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8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9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A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B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C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D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E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F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0001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0101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2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3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4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5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6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7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8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9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A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B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C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D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E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F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10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11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2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3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4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5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6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7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8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9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A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B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C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D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E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F167"/>
  <sheetViews>
    <sheetView tabSelected="1"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307</v>
      </c>
      <c r="D3" s="74">
        <f>浅間地区!D3+野沢地区!D3+中込地区!D3+東地区!D3+臼田地区!D3+浅科地区!D3+望月地区!D3</f>
        <v>288</v>
      </c>
      <c r="E3" s="57">
        <f>浅間地区!E3+野沢地区!E3+中込地区!E3+東地区!E3+臼田地区!E3+浅科地区!E3+望月地区!E3</f>
        <v>595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352</v>
      </c>
      <c r="D4" s="75">
        <f>浅間地区!D4+野沢地区!D4+中込地区!D4+東地区!D4+臼田地区!D4+浅科地区!D4+望月地区!D4</f>
        <v>342</v>
      </c>
      <c r="E4" s="58">
        <f>浅間地区!E4+野沢地区!E4+中込地区!E4+東地区!E4+臼田地区!E4+浅科地区!E4+望月地区!E4</f>
        <v>694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362</v>
      </c>
      <c r="D5" s="75">
        <f>浅間地区!D5+野沢地区!D5+中込地区!D5+東地区!D5+臼田地区!D5+浅科地区!D5+望月地区!D5</f>
        <v>376</v>
      </c>
      <c r="E5" s="58">
        <f>浅間地区!E5+野沢地区!E5+中込地区!E5+東地区!E5+臼田地区!E5+浅科地区!E5+望月地区!E5</f>
        <v>738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404</v>
      </c>
      <c r="D6" s="75">
        <f>浅間地区!D6+野沢地区!D6+中込地区!D6+東地区!D6+臼田地区!D6+浅科地区!D6+望月地区!D6</f>
        <v>357</v>
      </c>
      <c r="E6" s="58">
        <f>浅間地区!E6+野沢地区!E6+中込地区!E6+東地区!E6+臼田地区!E6+浅科地区!E6+望月地区!E6</f>
        <v>761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383</v>
      </c>
      <c r="D7" s="79">
        <f>浅間地区!D7+野沢地区!D7+中込地区!D7+東地区!D7+臼田地区!D7+浅科地区!D7+望月地区!D7</f>
        <v>396</v>
      </c>
      <c r="E7" s="93">
        <f>浅間地区!E7+野沢地区!E7+中込地区!E7+東地区!E7+臼田地区!E7+浅科地区!E7+望月地区!E7</f>
        <v>779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1808</v>
      </c>
      <c r="D8" s="70">
        <f>SUM(D3:D7)</f>
        <v>1759</v>
      </c>
      <c r="E8" s="38">
        <f>SUM(E3:E7)</f>
        <v>3567</v>
      </c>
      <c r="F8" s="39">
        <f>E8/E147</f>
        <v>3.6418398080555414E-2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418</v>
      </c>
      <c r="D9" s="74">
        <f>浅間地区!D9+野沢地区!D9+中込地区!D9+東地区!D9+臼田地区!D9+浅科地区!D9+望月地区!D9</f>
        <v>403</v>
      </c>
      <c r="E9" s="57">
        <f>浅間地区!E9+野沢地区!E9+中込地区!E9+東地区!E9+臼田地区!E9+浅科地区!E9+望月地区!E9</f>
        <v>821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422</v>
      </c>
      <c r="D10" s="75">
        <f>浅間地区!D10+野沢地区!D10+中込地区!D10+東地区!D10+臼田地区!D10+浅科地区!D10+望月地区!D10</f>
        <v>389</v>
      </c>
      <c r="E10" s="58">
        <f>浅間地区!E10+野沢地区!E10+中込地区!E10+東地区!E10+臼田地区!E10+浅科地区!E10+望月地区!E10</f>
        <v>811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455</v>
      </c>
      <c r="D11" s="75">
        <f>浅間地区!D11+野沢地区!D11+中込地区!D11+東地区!D11+臼田地区!D11+浅科地区!D11+望月地区!D11</f>
        <v>418</v>
      </c>
      <c r="E11" s="58">
        <f>浅間地区!E11+野沢地区!E11+中込地区!E11+東地区!E11+臼田地区!E11+浅科地区!E11+望月地区!E11</f>
        <v>873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428</v>
      </c>
      <c r="D12" s="75">
        <f>浅間地区!D12+野沢地区!D12+中込地区!D12+東地区!D12+臼田地区!D12+浅科地区!D12+望月地区!D12</f>
        <v>394</v>
      </c>
      <c r="E12" s="58">
        <f>浅間地区!E12+野沢地区!E12+中込地区!E12+東地区!E12+臼田地区!E12+浅科地区!E12+望月地区!E12</f>
        <v>822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456</v>
      </c>
      <c r="D13" s="79">
        <f>浅間地区!D13+野沢地区!D13+中込地区!D13+東地区!D13+臼田地区!D13+浅科地区!D13+望月地区!D13</f>
        <v>429</v>
      </c>
      <c r="E13" s="93">
        <f>浅間地区!E13+野沢地区!E13+中込地区!E13+東地区!E13+臼田地区!E13+浅科地区!E13+望月地区!E13</f>
        <v>885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2179</v>
      </c>
      <c r="D14" s="70">
        <f>SUM(D9:D13)</f>
        <v>2033</v>
      </c>
      <c r="E14" s="48">
        <f>SUM(E9:E13)</f>
        <v>4212</v>
      </c>
      <c r="F14" s="39">
        <f>E14/E147</f>
        <v>4.3003726581244579E-2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428</v>
      </c>
      <c r="D15" s="74">
        <f>浅間地区!D15+野沢地区!D15+中込地区!D15+東地区!D15+臼田地区!D15+浅科地区!D15+望月地区!D15</f>
        <v>430</v>
      </c>
      <c r="E15" s="57">
        <f>浅間地区!E15+野沢地区!E15+中込地区!E15+東地区!E15+臼田地区!E15+浅科地区!E15+望月地区!E15</f>
        <v>858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449</v>
      </c>
      <c r="D16" s="75">
        <f>浅間地区!D16+野沢地区!D16+中込地区!D16+東地区!D16+臼田地区!D16+浅科地区!D16+望月地区!D16</f>
        <v>428</v>
      </c>
      <c r="E16" s="58">
        <f>浅間地区!E16+野沢地区!E16+中込地区!E16+東地区!E16+臼田地区!E16+浅科地区!E16+望月地区!E16</f>
        <v>877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462</v>
      </c>
      <c r="D17" s="75">
        <f>浅間地区!D17+野沢地区!D17+中込地区!D17+東地区!D17+臼田地区!D17+浅科地区!D17+望月地区!D17</f>
        <v>429</v>
      </c>
      <c r="E17" s="58">
        <f>浅間地区!E17+野沢地区!E17+中込地区!E17+東地区!E17+臼田地区!E17+浅科地区!E17+望月地区!E17</f>
        <v>891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438</v>
      </c>
      <c r="D18" s="75">
        <f>浅間地区!D18+野沢地区!D18+中込地区!D18+東地区!D18+臼田地区!D18+浅科地区!D18+望月地区!D18</f>
        <v>470</v>
      </c>
      <c r="E18" s="58">
        <f>浅間地区!E18+野沢地区!E18+中込地区!E18+東地区!E18+臼田地区!E18+浅科地区!E18+望月地区!E18</f>
        <v>908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464</v>
      </c>
      <c r="D19" s="79">
        <f>浅間地区!D19+野沢地区!D19+中込地区!D19+東地区!D19+臼田地区!D19+浅科地区!D19+望月地区!D19</f>
        <v>405</v>
      </c>
      <c r="E19" s="93">
        <f>浅間地区!E19+野沢地区!E19+中込地区!E19+東地区!E19+臼田地区!E19+浅科地区!E19+望月地区!E19</f>
        <v>869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2241</v>
      </c>
      <c r="D20" s="70">
        <f>SUM(D15:D19)</f>
        <v>2162</v>
      </c>
      <c r="E20" s="48">
        <f>SUM(E15:E19)</f>
        <v>4403</v>
      </c>
      <c r="F20" s="39">
        <f>E20/E147</f>
        <v>4.4953800602378885E-2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423</v>
      </c>
      <c r="D21" s="74">
        <f>浅間地区!D21+野沢地区!D21+中込地区!D21+東地区!D21+臼田地区!D21+浅科地区!D21+望月地区!D21</f>
        <v>442</v>
      </c>
      <c r="E21" s="57">
        <f>浅間地区!E21+野沢地区!E21+中込地区!E21+東地区!E21+臼田地区!E21+浅科地区!E21+望月地区!E21</f>
        <v>865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460</v>
      </c>
      <c r="D22" s="75">
        <f>浅間地区!D22+野沢地区!D22+中込地区!D22+東地区!D22+臼田地区!D22+浅科地区!D22+望月地区!D22</f>
        <v>449</v>
      </c>
      <c r="E22" s="58">
        <f>浅間地区!E22+野沢地区!E22+中込地区!E22+東地区!E22+臼田地区!E22+浅科地区!E22+望月地区!E22</f>
        <v>909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481</v>
      </c>
      <c r="D23" s="75">
        <f>浅間地区!D23+野沢地区!D23+中込地区!D23+東地区!D23+臼田地区!D23+浅科地区!D23+望月地区!D23</f>
        <v>439</v>
      </c>
      <c r="E23" s="58">
        <f>浅間地区!E23+野沢地区!E23+中込地区!E23+東地区!E23+臼田地区!E23+浅科地区!E23+望月地区!E23</f>
        <v>920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458</v>
      </c>
      <c r="D24" s="75">
        <f>浅間地区!D24+野沢地区!D24+中込地区!D24+東地区!D24+臼田地区!D24+浅科地区!D24+望月地区!D24</f>
        <v>384</v>
      </c>
      <c r="E24" s="58">
        <f>浅間地区!E24+野沢地区!E24+中込地区!E24+東地区!E24+臼田地区!E24+浅科地区!E24+望月地区!E24</f>
        <v>842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428</v>
      </c>
      <c r="D25" s="79">
        <f>浅間地区!D25+野沢地区!D25+中込地区!D25+東地区!D25+臼田地区!D25+浅科地区!D25+望月地区!D25</f>
        <v>458</v>
      </c>
      <c r="E25" s="93">
        <f>浅間地区!E25+野沢地区!E25+中込地区!E25+東地区!E25+臼田地区!E25+浅科地区!E25+望月地区!E25</f>
        <v>886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2250</v>
      </c>
      <c r="D26" s="49">
        <f>SUM(D21:D25)</f>
        <v>2172</v>
      </c>
      <c r="E26" s="41">
        <f>SUM(E21:E25)</f>
        <v>4422</v>
      </c>
      <c r="F26" s="42">
        <f>E26/E147</f>
        <v>4.5147787023329417E-2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409</v>
      </c>
      <c r="D27" s="74">
        <f>浅間地区!D27+野沢地区!D27+中込地区!D27+東地区!D27+臼田地区!D27+浅科地区!D27+望月地区!D27</f>
        <v>418</v>
      </c>
      <c r="E27" s="57">
        <f>浅間地区!E27+野沢地区!E27+中込地区!E27+東地区!E27+臼田地区!E27+浅科地区!E27+望月地区!E27</f>
        <v>827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437</v>
      </c>
      <c r="D28" s="75">
        <f>浅間地区!D28+野沢地区!D28+中込地区!D28+東地区!D28+臼田地区!D28+浅科地区!D28+望月地区!D28</f>
        <v>405</v>
      </c>
      <c r="E28" s="58">
        <f>浅間地区!E28+野沢地区!E28+中込地区!E28+東地区!E28+臼田地区!E28+浅科地区!E28+望月地区!E28</f>
        <v>842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477</v>
      </c>
      <c r="D29" s="75">
        <f>浅間地区!D29+野沢地区!D29+中込地区!D29+東地区!D29+臼田地区!D29+浅科地区!D29+望月地区!D29</f>
        <v>406</v>
      </c>
      <c r="E29" s="58">
        <f>浅間地区!E29+野沢地区!E29+中込地区!E29+東地区!E29+臼田地区!E29+浅科地区!E29+望月地区!E29</f>
        <v>883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433</v>
      </c>
      <c r="D30" s="75">
        <f>浅間地区!D30+野沢地区!D30+中込地区!D30+東地区!D30+臼田地区!D30+浅科地区!D30+望月地区!D30</f>
        <v>348</v>
      </c>
      <c r="E30" s="58">
        <f>浅間地区!E30+野沢地区!E30+中込地区!E30+東地区!E30+臼田地区!E30+浅科地区!E30+望月地区!E30</f>
        <v>781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450</v>
      </c>
      <c r="D31" s="79">
        <f>浅間地区!D31+野沢地区!D31+中込地区!D31+東地区!D31+臼田地区!D31+浅科地区!D31+望月地区!D31</f>
        <v>386</v>
      </c>
      <c r="E31" s="93">
        <f>浅間地区!E31+野沢地区!E31+中込地区!E31+東地区!E31+臼田地区!E31+浅科地区!E31+望月地区!E31</f>
        <v>836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2206</v>
      </c>
      <c r="D32" s="49">
        <f>SUM(D27:D31)</f>
        <v>1963</v>
      </c>
      <c r="E32" s="41">
        <f>SUM(E27:E31)</f>
        <v>4169</v>
      </c>
      <c r="F32" s="42">
        <f>E32/E147</f>
        <v>4.2564704681198634E-2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465</v>
      </c>
      <c r="D33" s="74">
        <f>浅間地区!D33+野沢地区!D33+中込地区!D33+東地区!D33+臼田地区!D33+浅科地区!D33+望月地区!D33</f>
        <v>374</v>
      </c>
      <c r="E33" s="57">
        <f>浅間地区!E33+野沢地区!E33+中込地区!E33+東地区!E33+臼田地区!E33+浅科地区!E33+望月地区!E33</f>
        <v>839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466</v>
      </c>
      <c r="D34" s="75">
        <f>浅間地区!D34+野沢地区!D34+中込地区!D34+東地区!D34+臼田地区!D34+浅科地区!D34+望月地区!D34</f>
        <v>389</v>
      </c>
      <c r="E34" s="58">
        <f>浅間地区!E34+野沢地区!E34+中込地区!E34+東地区!E34+臼田地区!E34+浅科地区!E34+望月地区!E34</f>
        <v>855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470</v>
      </c>
      <c r="D35" s="75">
        <f>浅間地区!D35+野沢地区!D35+中込地区!D35+東地区!D35+臼田地区!D35+浅科地区!D35+望月地区!D35</f>
        <v>401</v>
      </c>
      <c r="E35" s="58">
        <f>浅間地区!E35+野沢地区!E35+中込地区!E35+東地区!E35+臼田地区!E35+浅科地区!E35+望月地区!E35</f>
        <v>871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447</v>
      </c>
      <c r="D36" s="75">
        <f>浅間地区!D36+野沢地区!D36+中込地区!D36+東地区!D36+臼田地区!D36+浅科地区!D36+望月地区!D36</f>
        <v>421</v>
      </c>
      <c r="E36" s="58">
        <f>浅間地区!E36+野沢地区!E36+中込地区!E36+東地区!E36+臼田地区!E36+浅科地区!E36+望月地区!E36</f>
        <v>868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474</v>
      </c>
      <c r="D37" s="79">
        <f>浅間地区!D37+野沢地区!D37+中込地区!D37+東地区!D37+臼田地区!D37+浅科地区!D37+望月地区!D37</f>
        <v>473</v>
      </c>
      <c r="E37" s="93">
        <f>浅間地区!E37+野沢地区!E37+中込地区!E37+東地区!E37+臼田地区!E37+浅科地区!E37+望月地区!E37</f>
        <v>947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2322</v>
      </c>
      <c r="D38" s="49">
        <f>SUM(D33:D37)</f>
        <v>2058</v>
      </c>
      <c r="E38" s="41">
        <f>SUM(E33:E37)</f>
        <v>4380</v>
      </c>
      <c r="F38" s="42">
        <f>E38/E147</f>
        <v>4.4718974934912448E-2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439</v>
      </c>
      <c r="D39" s="74">
        <f>浅間地区!D39+野沢地区!D39+中込地区!D39+東地区!D39+臼田地区!D39+浅科地区!D39+望月地区!D39</f>
        <v>448</v>
      </c>
      <c r="E39" s="57">
        <f>浅間地区!E39+野沢地区!E39+中込地区!E39+東地区!E39+臼田地区!E39+浅科地区!E39+望月地区!E39</f>
        <v>887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485</v>
      </c>
      <c r="D40" s="75">
        <f>浅間地区!D40+野沢地区!D40+中込地区!D40+東地区!D40+臼田地区!D40+浅科地区!D40+望月地区!D40</f>
        <v>424</v>
      </c>
      <c r="E40" s="58">
        <f>浅間地区!E40+野沢地区!E40+中込地区!E40+東地区!E40+臼田地区!E40+浅科地区!E40+望月地区!E40</f>
        <v>909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468</v>
      </c>
      <c r="D41" s="75">
        <f>浅間地区!D41+野沢地区!D41+中込地区!D41+東地区!D41+臼田地区!D41+浅科地区!D41+望月地区!D41</f>
        <v>462</v>
      </c>
      <c r="E41" s="58">
        <f>浅間地区!E41+野沢地区!E41+中込地区!E41+東地区!E41+臼田地区!E41+浅科地区!E41+望月地区!E41</f>
        <v>930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471</v>
      </c>
      <c r="D42" s="75">
        <f>浅間地区!D42+野沢地区!D42+中込地区!D42+東地区!D42+臼田地区!D42+浅科地区!D42+望月地区!D42</f>
        <v>506</v>
      </c>
      <c r="E42" s="58">
        <f>浅間地区!E42+野沢地区!E42+中込地区!E42+東地区!E42+臼田地区!E42+浅科地区!E42+望月地区!E42</f>
        <v>977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556</v>
      </c>
      <c r="D43" s="79">
        <f>浅間地区!D43+野沢地区!D43+中込地区!D43+東地区!D43+臼田地区!D43+浅科地区!D43+望月地区!D43</f>
        <v>437</v>
      </c>
      <c r="E43" s="93">
        <f>浅間地区!E43+野沢地区!E43+中込地区!E43+東地区!E43+臼田地区!E43+浅科地区!E43+望月地区!E43</f>
        <v>993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2419</v>
      </c>
      <c r="D44" s="49">
        <f>SUM(D39:D43)</f>
        <v>2277</v>
      </c>
      <c r="E44" s="41">
        <f>SUM(E39:E43)</f>
        <v>4696</v>
      </c>
      <c r="F44" s="42">
        <f>E44/E147</f>
        <v>4.794527540966869E-2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533</v>
      </c>
      <c r="D45" s="74">
        <f>浅間地区!D45+野沢地区!D45+中込地区!D45+東地区!D45+臼田地区!D45+浅科地区!D45+望月地区!D45</f>
        <v>550</v>
      </c>
      <c r="E45" s="57">
        <f>浅間地区!E45+野沢地区!E45+中込地区!E45+東地区!E45+臼田地区!E45+浅科地区!E45+望月地区!E45</f>
        <v>1083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568</v>
      </c>
      <c r="D46" s="75">
        <f>浅間地区!D46+野沢地区!D46+中込地区!D46+東地区!D46+臼田地区!D46+浅科地区!D46+望月地区!D46</f>
        <v>510</v>
      </c>
      <c r="E46" s="58">
        <f>浅間地区!E46+野沢地区!E46+中込地区!E46+東地区!E46+臼田地区!E46+浅科地区!E46+望月地区!E46</f>
        <v>1078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576</v>
      </c>
      <c r="D47" s="75">
        <f>浅間地区!D47+野沢地区!D47+中込地区!D47+東地区!D47+臼田地区!D47+浅科地区!D47+望月地区!D47</f>
        <v>553</v>
      </c>
      <c r="E47" s="58">
        <f>浅間地区!E47+野沢地区!E47+中込地区!E47+東地区!E47+臼田地区!E47+浅科地区!E47+望月地区!E47</f>
        <v>1129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538</v>
      </c>
      <c r="D48" s="75">
        <f>浅間地区!D48+野沢地区!D48+中込地区!D48+東地区!D48+臼田地区!D48+浅科地区!D48+望月地区!D48</f>
        <v>519</v>
      </c>
      <c r="E48" s="58">
        <f>浅間地区!E48+野沢地区!E48+中込地区!E48+東地区!E48+臼田地区!E48+浅科地区!E48+望月地区!E48</f>
        <v>1057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578</v>
      </c>
      <c r="D49" s="79">
        <f>浅間地区!D49+野沢地区!D49+中込地区!D49+東地区!D49+臼田地区!D49+浅科地区!D49+望月地区!D49</f>
        <v>577</v>
      </c>
      <c r="E49" s="93">
        <f>浅間地区!E49+野沢地区!E49+中込地区!E49+東地区!E49+臼田地区!E49+浅科地区!E49+望月地区!E49</f>
        <v>1155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2793</v>
      </c>
      <c r="D50" s="49">
        <f>SUM(D45:D49)</f>
        <v>2709</v>
      </c>
      <c r="E50" s="41">
        <f>SUM(E45:E49)</f>
        <v>5502</v>
      </c>
      <c r="F50" s="42">
        <f>E50/E147</f>
        <v>5.6174383582622903E-2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595</v>
      </c>
      <c r="D51" s="74">
        <f>浅間地区!D51+野沢地区!D51+中込地区!D51+東地区!D51+臼田地区!D51+浅科地区!D51+望月地区!D51</f>
        <v>572</v>
      </c>
      <c r="E51" s="57">
        <f>浅間地区!E51+野沢地区!E51+中込地区!E51+東地区!E51+臼田地区!E51+浅科地区!E51+望月地区!E51</f>
        <v>1167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614</v>
      </c>
      <c r="D52" s="75">
        <f>浅間地区!D52+野沢地区!D52+中込地区!D52+東地区!D52+臼田地区!D52+浅科地区!D52+望月地区!D52</f>
        <v>571</v>
      </c>
      <c r="E52" s="58">
        <f>浅間地区!E52+野沢地区!E52+中込地区!E52+東地区!E52+臼田地区!E52+浅科地区!E52+望月地区!E52</f>
        <v>1185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626</v>
      </c>
      <c r="D53" s="75">
        <f>浅間地区!D53+野沢地区!D53+中込地区!D53+東地区!D53+臼田地区!D53+浅科地区!D53+望月地区!D53</f>
        <v>553</v>
      </c>
      <c r="E53" s="58">
        <f>浅間地区!E53+野沢地区!E53+中込地区!E53+東地区!E53+臼田地区!E53+浅科地区!E53+望月地区!E53</f>
        <v>1179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639</v>
      </c>
      <c r="D54" s="75">
        <f>浅間地区!D54+野沢地区!D54+中込地区!D54+東地区!D54+臼田地区!D54+浅科地区!D54+望月地区!D54</f>
        <v>603</v>
      </c>
      <c r="E54" s="58">
        <f>浅間地区!E54+野沢地区!E54+中込地区!E54+東地区!E54+臼田地区!E54+浅科地区!E54+望月地区!E54</f>
        <v>1242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677</v>
      </c>
      <c r="D55" s="79">
        <f>浅間地区!D55+野沢地区!D55+中込地区!D55+東地区!D55+臼田地区!D55+浅科地区!D55+望月地区!D55</f>
        <v>637</v>
      </c>
      <c r="E55" s="93">
        <f>浅間地区!E55+野沢地区!E55+中込地区!E55+東地区!E55+臼田地区!E55+浅科地区!E55+望月地区!E55</f>
        <v>1314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3151</v>
      </c>
      <c r="D56" s="49">
        <f>SUM(D51:D55)</f>
        <v>2936</v>
      </c>
      <c r="E56" s="41">
        <f>SUM(E51:E55)</f>
        <v>6087</v>
      </c>
      <c r="F56" s="42">
        <f>E56/E147</f>
        <v>6.2147123385573537E-2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643</v>
      </c>
      <c r="D57" s="74">
        <f>浅間地区!D57+野沢地区!D57+中込地区!D57+東地区!D57+臼田地区!D57+浅科地区!D57+望月地区!D57</f>
        <v>640</v>
      </c>
      <c r="E57" s="57">
        <f>浅間地区!E57+野沢地区!E57+中込地区!E57+東地区!E57+臼田地区!E57+浅科地区!E57+望月地区!E57</f>
        <v>1283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724</v>
      </c>
      <c r="D58" s="75">
        <f>浅間地区!D58+野沢地区!D58+中込地区!D58+東地区!D58+臼田地区!D58+浅科地区!D58+望月地区!D58</f>
        <v>584</v>
      </c>
      <c r="E58" s="58">
        <f>浅間地区!E58+野沢地区!E58+中込地区!E58+東地区!E58+臼田地区!E58+浅科地区!E58+望月地区!E58</f>
        <v>1308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661</v>
      </c>
      <c r="D59" s="75">
        <f>浅間地区!D59+野沢地区!D59+中込地区!D59+東地区!D59+臼田地区!D59+浅科地区!D59+望月地区!D59</f>
        <v>661</v>
      </c>
      <c r="E59" s="58">
        <f>浅間地区!E59+野沢地区!E59+中込地区!E59+東地区!E59+臼田地区!E59+浅科地区!E59+望月地区!E59</f>
        <v>1322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697</v>
      </c>
      <c r="D60" s="75">
        <f>浅間地区!D60+野沢地区!D60+中込地区!D60+東地区!D60+臼田地区!D60+浅科地区!D60+望月地区!D60</f>
        <v>617</v>
      </c>
      <c r="E60" s="58">
        <f>浅間地区!E60+野沢地区!E60+中込地区!E60+東地区!E60+臼田地区!E60+浅科地区!E60+望月地区!E60</f>
        <v>1314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713</v>
      </c>
      <c r="D61" s="79">
        <f>浅間地区!D61+野沢地区!D61+中込地区!D61+東地区!D61+臼田地区!D61+浅科地区!D61+望月地区!D61</f>
        <v>698</v>
      </c>
      <c r="E61" s="93">
        <f>浅間地区!E61+野沢地区!E61+中込地区!E61+東地区!E61+臼田地区!E61+浅科地区!E61+望月地区!E61</f>
        <v>1411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3438</v>
      </c>
      <c r="D62" s="49">
        <f>SUM(D57:D61)</f>
        <v>3200</v>
      </c>
      <c r="E62" s="41">
        <f>SUM(E57:E61)</f>
        <v>6638</v>
      </c>
      <c r="F62" s="42">
        <f>E62/E147</f>
        <v>6.7772729593139E-2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766</v>
      </c>
      <c r="D63" s="74">
        <f>浅間地区!D63+野沢地区!D63+中込地区!D63+東地区!D63+臼田地区!D63+浅科地区!D63+望月地区!D63</f>
        <v>734</v>
      </c>
      <c r="E63" s="57">
        <f>浅間地区!E63+野沢地区!E63+中込地区!E63+東地区!E63+臼田地区!E63+浅科地区!E63+望月地区!E63</f>
        <v>1500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699</v>
      </c>
      <c r="D64" s="75">
        <f>浅間地区!D64+野沢地区!D64+中込地区!D64+東地区!D64+臼田地区!D64+浅科地区!D64+望月地区!D64</f>
        <v>665</v>
      </c>
      <c r="E64" s="58">
        <f>浅間地区!E64+野沢地区!E64+中込地区!E64+東地区!E64+臼田地区!E64+浅科地区!E64+望月地区!E64</f>
        <v>1364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713</v>
      </c>
      <c r="D65" s="75">
        <f>浅間地区!D65+野沢地区!D65+中込地区!D65+東地区!D65+臼田地区!D65+浅科地区!D65+望月地区!D65</f>
        <v>673</v>
      </c>
      <c r="E65" s="58">
        <f>浅間地区!E65+野沢地区!E65+中込地区!E65+東地区!E65+臼田地区!E65+浅科地区!E65+望月地区!E65</f>
        <v>1386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650</v>
      </c>
      <c r="D66" s="75">
        <f>浅間地区!D66+野沢地区!D66+中込地区!D66+東地区!D66+臼田地区!D66+浅科地区!D66+望月地区!D66</f>
        <v>678</v>
      </c>
      <c r="E66" s="58">
        <f>浅間地区!E66+野沢地区!E66+中込地区!E66+東地区!E66+臼田地区!E66+浅科地区!E66+望月地区!E66</f>
        <v>1328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679</v>
      </c>
      <c r="D67" s="79">
        <f>浅間地区!D67+野沢地区!D67+中込地区!D67+東地区!D67+臼田地区!D67+浅科地区!D67+望月地区!D67</f>
        <v>654</v>
      </c>
      <c r="E67" s="93">
        <f>浅間地区!E67+野沢地区!E67+中込地区!E67+東地区!E67+臼田地区!E67+浅科地区!E67+望月地区!E67</f>
        <v>1333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3507</v>
      </c>
      <c r="D68" s="49">
        <f>SUM(D63:D67)</f>
        <v>3404</v>
      </c>
      <c r="E68" s="41">
        <f>SUM(E63:E67)</f>
        <v>6911</v>
      </c>
      <c r="F68" s="42">
        <f>E68/E147</f>
        <v>7.0560008167849297E-2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600</v>
      </c>
      <c r="D69" s="74">
        <f>浅間地区!D69+野沢地区!D69+中込地区!D69+東地区!D69+臼田地区!D69+浅科地区!D69+望月地区!D69</f>
        <v>675</v>
      </c>
      <c r="E69" s="57">
        <f>浅間地区!E69+野沢地区!E69+中込地区!E69+東地区!E69+臼田地区!E69+浅科地区!E69+望月地区!E69</f>
        <v>1275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647</v>
      </c>
      <c r="D70" s="75">
        <f>浅間地区!D70+野沢地区!D70+中込地区!D70+東地区!D70+臼田地区!D70+浅科地区!D70+望月地区!D70</f>
        <v>654</v>
      </c>
      <c r="E70" s="58">
        <f>浅間地区!E70+野沢地区!E70+中込地区!E70+東地区!E70+臼田地区!E70+浅科地区!E70+望月地区!E70</f>
        <v>1301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564</v>
      </c>
      <c r="D71" s="75">
        <f>浅間地区!D71+野沢地区!D71+中込地区!D71+東地区!D71+臼田地区!D71+浅科地区!D71+望月地区!D71</f>
        <v>513</v>
      </c>
      <c r="E71" s="58">
        <f>浅間地区!E71+野沢地区!E71+中込地区!E71+東地区!E71+臼田地区!E71+浅科地区!E71+望月地区!E71</f>
        <v>1077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660</v>
      </c>
      <c r="D72" s="75">
        <f>浅間地区!D72+野沢地区!D72+中込地区!D72+東地区!D72+臼田地区!D72+浅科地区!D72+望月地区!D72</f>
        <v>643</v>
      </c>
      <c r="E72" s="58">
        <f>浅間地区!E72+野沢地区!E72+中込地区!E72+東地区!E72+臼田地区!E72+浅科地区!E72+望月地区!E72</f>
        <v>1303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625</v>
      </c>
      <c r="D73" s="79">
        <f>浅間地区!D73+野沢地区!D73+中込地区!D73+東地区!D73+臼田地区!D73+浅科地区!D73+望月地区!D73</f>
        <v>585</v>
      </c>
      <c r="E73" s="93">
        <f>浅間地区!E73+野沢地区!E73+中込地区!E73+東地区!E73+臼田地区!E73+浅科地区!E73+望月地区!E73</f>
        <v>1210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3096</v>
      </c>
      <c r="D74" s="49">
        <f>SUM(D69:D73)</f>
        <v>3070</v>
      </c>
      <c r="E74" s="41">
        <f>SUM(E69:E73)</f>
        <v>6166</v>
      </c>
      <c r="F74" s="42">
        <f>E74/E147</f>
        <v>6.2953698504262592E-2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596</v>
      </c>
      <c r="D75" s="74">
        <f>浅間地区!D75+野沢地区!D75+中込地区!D75+東地区!D75+臼田地区!D75+浅科地区!D75+望月地区!D75</f>
        <v>606</v>
      </c>
      <c r="E75" s="57">
        <f>浅間地区!E75+野沢地区!E75+中込地区!E75+東地区!E75+臼田地区!E75+浅科地区!E75+望月地区!E75</f>
        <v>1202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604</v>
      </c>
      <c r="D76" s="75">
        <f>浅間地区!D76+野沢地区!D76+中込地区!D76+東地区!D76+臼田地区!D76+浅科地区!D76+望月地区!D76</f>
        <v>605</v>
      </c>
      <c r="E76" s="58">
        <f>浅間地区!E76+野沢地区!E76+中込地区!E76+東地区!E76+臼田地区!E76+浅科地区!E76+望月地区!E76</f>
        <v>1209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632</v>
      </c>
      <c r="D77" s="75">
        <f>浅間地区!D77+野沢地区!D77+中込地区!D77+東地区!D77+臼田地区!D77+浅科地区!D77+望月地区!D77</f>
        <v>633</v>
      </c>
      <c r="E77" s="58">
        <f>浅間地区!E77+野沢地区!E77+中込地区!E77+東地区!E77+臼田地区!E77+浅科地区!E77+望月地区!E77</f>
        <v>1265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638</v>
      </c>
      <c r="D78" s="75">
        <f>浅間地区!D78+野沢地区!D78+中込地区!D78+東地区!D78+臼田地区!D78+浅科地区!D78+望月地区!D78</f>
        <v>627</v>
      </c>
      <c r="E78" s="58">
        <f>浅間地区!E78+野沢地区!E78+中込地区!E78+東地区!E78+臼田地区!E78+浅科地区!E78+望月地区!E78</f>
        <v>1265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608</v>
      </c>
      <c r="D79" s="79">
        <f>浅間地区!D79+野沢地区!D79+中込地区!D79+東地区!D79+臼田地区!D79+浅科地区!D79+望月地区!D79</f>
        <v>642</v>
      </c>
      <c r="E79" s="93">
        <f>浅間地区!E79+野沢地区!E79+中込地区!E79+東地区!E79+臼田地区!E79+浅科地区!E79+望月地区!E79</f>
        <v>1250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3078</v>
      </c>
      <c r="D80" s="49">
        <f>SUM(D75:D79)</f>
        <v>3113</v>
      </c>
      <c r="E80" s="41">
        <f>SUM(E75:E79)</f>
        <v>6191</v>
      </c>
      <c r="F80" s="42">
        <f>E80/E147</f>
        <v>6.3208943794986983E-2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647</v>
      </c>
      <c r="D81" s="74">
        <f>浅間地区!D81+野沢地区!D81+中込地区!D81+東地区!D81+臼田地区!D81+浅科地区!D81+望月地区!D81</f>
        <v>626</v>
      </c>
      <c r="E81" s="57">
        <f>浅間地区!E81+野沢地区!E81+中込地区!E81+東地区!E81+臼田地区!E81+浅科地区!E81+望月地区!E81</f>
        <v>1273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591</v>
      </c>
      <c r="D82" s="75">
        <f>浅間地区!D82+野沢地区!D82+中込地区!D82+東地区!D82+臼田地区!D82+浅科地区!D82+望月地区!D82</f>
        <v>621</v>
      </c>
      <c r="E82" s="58">
        <f>浅間地区!E82+野沢地区!E82+中込地区!E82+東地区!E82+臼田地区!E82+浅科地区!E82+望月地区!E82</f>
        <v>1212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638</v>
      </c>
      <c r="D83" s="75">
        <f>浅間地区!D83+野沢地区!D83+中込地区!D83+東地区!D83+臼田地区!D83+浅科地区!D83+望月地区!D83</f>
        <v>655</v>
      </c>
      <c r="E83" s="58">
        <f>浅間地区!E83+野沢地区!E83+中込地区!E83+東地区!E83+臼田地区!E83+浅科地区!E83+望月地区!E83</f>
        <v>1293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685</v>
      </c>
      <c r="D84" s="75">
        <f>浅間地区!D84+野沢地区!D84+中込地区!D84+東地区!D84+臼田地区!D84+浅科地区!D84+望月地区!D84</f>
        <v>652</v>
      </c>
      <c r="E84" s="58">
        <f>浅間地区!E84+野沢地区!E84+中込地区!E84+東地区!E84+臼田地区!E84+浅科地区!E84+望月地区!E84</f>
        <v>1337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661</v>
      </c>
      <c r="D85" s="79">
        <f>浅間地区!D85+野沢地区!D85+中込地区!D85+東地区!D85+臼田地区!D85+浅科地区!D85+望月地区!D85</f>
        <v>638</v>
      </c>
      <c r="E85" s="93">
        <f>浅間地区!E85+野沢地区!E85+中込地区!E85+東地区!E85+臼田地区!E85+浅科地区!E85+望月地区!E85</f>
        <v>1299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3222</v>
      </c>
      <c r="D86" s="71">
        <f>SUM(D81:D85)</f>
        <v>3192</v>
      </c>
      <c r="E86" s="44">
        <f>SUM(E81:E85)</f>
        <v>6414</v>
      </c>
      <c r="F86" s="45">
        <f>E86/E147</f>
        <v>6.5485731788248513E-2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627</v>
      </c>
      <c r="D87" s="74">
        <f>浅間地区!D87+野沢地区!D87+中込地区!D87+東地区!D87+臼田地区!D87+浅科地区!D87+望月地区!D87</f>
        <v>645</v>
      </c>
      <c r="E87" s="57">
        <f>浅間地区!E87+野沢地区!E87+中込地区!E87+東地区!E87+臼田地区!E87+浅科地区!E87+望月地区!E87</f>
        <v>1272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663</v>
      </c>
      <c r="D88" s="75">
        <f>浅間地区!D88+野沢地区!D88+中込地区!D88+東地区!D88+臼田地区!D88+浅科地区!D88+望月地区!D88</f>
        <v>724</v>
      </c>
      <c r="E88" s="58">
        <f>浅間地区!E88+野沢地区!E88+中込地区!E88+東地区!E88+臼田地区!E88+浅科地区!E88+望月地区!E88</f>
        <v>1387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767</v>
      </c>
      <c r="D89" s="75">
        <f>浅間地区!D89+野沢地区!D89+中込地区!D89+東地区!D89+臼田地区!D89+浅科地区!D89+望月地区!D89</f>
        <v>777</v>
      </c>
      <c r="E89" s="58">
        <f>浅間地区!E89+野沢地区!E89+中込地区!E89+東地区!E89+臼田地区!E89+浅科地区!E89+望月地区!E89</f>
        <v>1544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721</v>
      </c>
      <c r="D90" s="75">
        <f>浅間地区!D90+野沢地区!D90+中込地区!D90+東地区!D90+臼田地区!D90+浅科地区!D90+望月地区!D90</f>
        <v>821</v>
      </c>
      <c r="E90" s="58">
        <f>浅間地区!E90+野沢地区!E90+中込地区!E90+東地区!E90+臼田地区!E90+浅科地区!E90+望月地区!E90</f>
        <v>1542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781</v>
      </c>
      <c r="D91" s="79">
        <f>浅間地区!D91+野沢地区!D91+中込地区!D91+東地区!D91+臼田地区!D91+浅科地区!D91+望月地区!D91</f>
        <v>801</v>
      </c>
      <c r="E91" s="93">
        <f>浅間地区!E91+野沢地区!E91+中込地区!E91+東地区!E91+臼田地区!E91+浅科地区!E91+望月地区!E91</f>
        <v>1582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3559</v>
      </c>
      <c r="D92" s="71">
        <f>SUM(D87:D91)</f>
        <v>3768</v>
      </c>
      <c r="E92" s="44">
        <f>SUM(E87:E91)</f>
        <v>7327</v>
      </c>
      <c r="F92" s="45">
        <f>E92/E147</f>
        <v>7.4807289805503094E-2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699</v>
      </c>
      <c r="D93" s="74">
        <f>浅間地区!D93+野沢地区!D93+中込地区!D93+東地区!D93+臼田地区!D93+浅科地区!D93+望月地区!D93</f>
        <v>718</v>
      </c>
      <c r="E93" s="57">
        <f>浅間地区!E93+野沢地区!E93+中込地区!E93+東地区!E93+臼田地区!E93+浅科地区!E93+望月地区!E93</f>
        <v>1417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630</v>
      </c>
      <c r="D94" s="75">
        <f>浅間地区!D94+野沢地区!D94+中込地区!D94+東地区!D94+臼田地区!D94+浅科地区!D94+望月地区!D94</f>
        <v>764</v>
      </c>
      <c r="E94" s="58">
        <f>浅間地区!E94+野沢地区!E94+中込地区!E94+東地区!E94+臼田地区!E94+浅科地区!E94+望月地区!E94</f>
        <v>1394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435</v>
      </c>
      <c r="D95" s="75">
        <f>浅間地区!D95+野沢地区!D95+中込地区!D95+東地区!D95+臼田地区!D95+浅科地区!D95+望月地区!D95</f>
        <v>418</v>
      </c>
      <c r="E95" s="58">
        <f>浅間地区!E95+野沢地区!E95+中込地区!E95+東地区!E95+臼田地区!E95+浅科地区!E95+望月地区!E95</f>
        <v>853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438</v>
      </c>
      <c r="D96" s="75">
        <f>浅間地区!D96+野沢地区!D96+中込地区!D96+東地区!D96+臼田地区!D96+浅科地区!D96+望月地区!D96</f>
        <v>538</v>
      </c>
      <c r="E96" s="58">
        <f>浅間地区!E96+野沢地区!E96+中込地区!E96+東地区!E96+臼田地区!E96+浅科地区!E96+望月地区!E96</f>
        <v>976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526</v>
      </c>
      <c r="D97" s="79">
        <f>浅間地区!D97+野沢地区!D97+中込地区!D97+東地区!D97+臼田地区!D97+浅科地区!D97+望月地区!D97</f>
        <v>640</v>
      </c>
      <c r="E97" s="93">
        <f>浅間地区!E97+野沢地区!E97+中込地区!E97+東地区!E97+臼田地区!E97+浅科地区!E97+望月地区!E97</f>
        <v>1166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2728</v>
      </c>
      <c r="D98" s="71">
        <f>SUM(D93:D97)</f>
        <v>3078</v>
      </c>
      <c r="E98" s="44">
        <f>SUM(E93:E97)</f>
        <v>5806</v>
      </c>
      <c r="F98" s="45">
        <f>E98/E147</f>
        <v>5.9278166317831435E-2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464</v>
      </c>
      <c r="D99" s="74">
        <f>浅間地区!D99+野沢地区!D99+中込地区!D99+東地区!D99+臼田地区!D99+浅科地区!D99+望月地区!D99</f>
        <v>514</v>
      </c>
      <c r="E99" s="57">
        <f>浅間地区!E99+野沢地区!E99+中込地区!E99+東地区!E99+臼田地区!E99+浅科地区!E99+望月地区!E99</f>
        <v>978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447</v>
      </c>
      <c r="D100" s="75">
        <f>浅間地区!D100+野沢地区!D100+中込地区!D100+東地区!D100+臼田地区!D100+浅科地区!D100+望月地区!D100</f>
        <v>539</v>
      </c>
      <c r="E100" s="58">
        <f>浅間地区!E100+野沢地区!E100+中込地区!E100+東地区!E100+臼田地区!E100+浅科地区!E100+望月地区!E100</f>
        <v>986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442</v>
      </c>
      <c r="D101" s="75">
        <f>浅間地区!D101+野沢地区!D101+中込地区!D101+東地区!D101+臼田地区!D101+浅科地区!D101+望月地区!D101</f>
        <v>544</v>
      </c>
      <c r="E101" s="58">
        <f>浅間地区!E101+野沢地区!E101+中込地区!E101+東地区!E101+臼田地区!E101+浅科地区!E101+望月地区!E101</f>
        <v>986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376</v>
      </c>
      <c r="D102" s="75">
        <f>浅間地区!D102+野沢地区!D102+中込地区!D102+東地区!D102+臼田地区!D102+浅科地区!D102+望月地区!D102</f>
        <v>496</v>
      </c>
      <c r="E102" s="58">
        <f>浅間地区!E102+野沢地区!E102+中込地区!E102+東地区!E102+臼田地区!E102+浅科地区!E102+望月地区!E102</f>
        <v>872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298</v>
      </c>
      <c r="D103" s="79">
        <f>浅間地区!D103+野沢地区!D103+中込地区!D103+東地区!D103+臼田地区!D103+浅科地区!D103+望月地区!D103</f>
        <v>418</v>
      </c>
      <c r="E103" s="93">
        <f>浅間地区!E103+野沢地区!E103+中込地区!E103+東地区!E103+臼田地区!E103+浅科地区!E103+望月地区!E103</f>
        <v>716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2027</v>
      </c>
      <c r="D104" s="71">
        <f>SUM(D99:D103)</f>
        <v>2511</v>
      </c>
      <c r="E104" s="44">
        <f>SUM(E99:E103)</f>
        <v>4538</v>
      </c>
      <c r="F104" s="45">
        <f>E104/E147</f>
        <v>4.6332125172290572E-2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330</v>
      </c>
      <c r="D105" s="74">
        <f>浅間地区!D105+野沢地区!D105+中込地区!D105+東地区!D105+臼田地区!D105+浅科地区!D105+望月地区!D105</f>
        <v>444</v>
      </c>
      <c r="E105" s="57">
        <f>浅間地区!E105+野沢地区!E105+中込地区!E105+東地区!E105+臼田地区!E105+浅科地区!E105+望月地区!E105</f>
        <v>774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311</v>
      </c>
      <c r="D106" s="75">
        <f>浅間地区!D106+野沢地区!D106+中込地区!D106+東地区!D106+臼田地区!D106+浅科地区!D106+望月地区!D106</f>
        <v>482</v>
      </c>
      <c r="E106" s="58">
        <f>浅間地区!E106+野沢地区!E106+中込地区!E106+東地区!E106+臼田地区!E106+浅科地区!E106+望月地区!E106</f>
        <v>793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257</v>
      </c>
      <c r="D107" s="75">
        <f>浅間地区!D107+野沢地区!D107+中込地区!D107+東地区!D107+臼田地区!D107+浅科地区!D107+望月地区!D107</f>
        <v>438</v>
      </c>
      <c r="E107" s="58">
        <f>浅間地区!E107+野沢地区!E107+中込地区!E107+東地区!E107+臼田地区!E107+浅科地区!E107+望月地区!E107</f>
        <v>695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242</v>
      </c>
      <c r="D108" s="75">
        <f>浅間地区!D108+野沢地区!D108+中込地区!D108+東地区!D108+臼田地区!D108+浅科地区!D108+望月地区!D108</f>
        <v>399</v>
      </c>
      <c r="E108" s="58">
        <f>浅間地区!E108+野沢地区!E108+中込地区!E108+東地区!E108+臼田地区!E108+浅科地区!E108+望月地区!E108</f>
        <v>641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202</v>
      </c>
      <c r="D109" s="79">
        <f>浅間地区!D109+野沢地区!D109+中込地区!D109+東地区!D109+臼田地区!D109+浅科地区!D109+望月地区!D109</f>
        <v>377</v>
      </c>
      <c r="E109" s="93">
        <f>浅間地区!E109+野沢地区!E109+中込地区!E109+東地区!E109+臼田地区!E109+浅科地区!E109+望月地区!E109</f>
        <v>579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1342</v>
      </c>
      <c r="D110" s="71">
        <f>SUM(D105:D109)</f>
        <v>2140</v>
      </c>
      <c r="E110" s="44">
        <f>SUM(E105:E109)</f>
        <v>3482</v>
      </c>
      <c r="F110" s="45">
        <f>E110/E147</f>
        <v>3.55505640920925E-2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193</v>
      </c>
      <c r="D111" s="74">
        <f>浅間地区!D111+野沢地区!D111+中込地区!D111+東地区!D111+臼田地区!D111+浅科地区!D111+望月地区!D111</f>
        <v>344</v>
      </c>
      <c r="E111" s="57">
        <f>浅間地区!E111+野沢地区!E111+中込地区!E111+東地区!E111+臼田地区!E111+浅科地区!E111+望月地区!E111</f>
        <v>537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137</v>
      </c>
      <c r="D112" s="75">
        <f>浅間地区!D112+野沢地区!D112+中込地区!D112+東地区!D112+臼田地区!D112+浅科地区!D112+望月地区!D112</f>
        <v>326</v>
      </c>
      <c r="E112" s="58">
        <f>浅間地区!E112+野沢地区!E112+中込地区!E112+東地区!E112+臼田地区!E112+浅科地区!E112+望月地区!E112</f>
        <v>463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120</v>
      </c>
      <c r="D113" s="75">
        <f>浅間地区!D113+野沢地区!D113+中込地区!D113+東地区!D113+臼田地区!D113+浅科地区!D113+望月地区!D113</f>
        <v>314</v>
      </c>
      <c r="E113" s="58">
        <f>浅間地区!E113+野沢地区!E113+中込地区!E113+東地区!E113+臼田地区!E113+浅科地区!E113+望月地区!E113</f>
        <v>434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96</v>
      </c>
      <c r="D114" s="75">
        <f>浅間地区!D114+野沢地区!D114+中込地区!D114+東地区!D114+臼田地区!D114+浅科地区!D114+望月地区!D114</f>
        <v>230</v>
      </c>
      <c r="E114" s="58">
        <f>浅間地区!E114+野沢地区!E114+中込地区!E114+東地区!E114+臼田地区!E114+浅科地区!E114+望月地区!E114</f>
        <v>326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76</v>
      </c>
      <c r="D115" s="79">
        <f>浅間地区!D115+野沢地区!D115+中込地区!D115+東地区!D115+臼田地区!D115+浅科地区!D115+望月地区!D115</f>
        <v>235</v>
      </c>
      <c r="E115" s="93">
        <f>浅間地区!E115+野沢地区!E115+中込地区!E115+東地区!E115+臼田地区!E115+浅科地区!E115+望月地区!E115</f>
        <v>311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622</v>
      </c>
      <c r="D116" s="71">
        <f>SUM(D111:D115)</f>
        <v>1449</v>
      </c>
      <c r="E116" s="44">
        <f>SUM(E111:E115)</f>
        <v>2071</v>
      </c>
      <c r="F116" s="45">
        <f>E116/E147</f>
        <v>2.1144519883608149E-2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67</v>
      </c>
      <c r="D117" s="74">
        <f>浅間地区!D117+野沢地区!D117+中込地区!D117+東地区!D117+臼田地区!D117+浅科地区!D117+望月地区!D117</f>
        <v>197</v>
      </c>
      <c r="E117" s="57">
        <f>浅間地区!E117+野沢地区!E117+中込地区!E117+東地区!E117+臼田地区!E117+浅科地区!E117+望月地区!E117</f>
        <v>264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49</v>
      </c>
      <c r="D118" s="75">
        <f>浅間地区!D118+野沢地区!D118+中込地区!D118+東地区!D118+臼田地区!D118+浅科地区!D118+望月地区!D118</f>
        <v>142</v>
      </c>
      <c r="E118" s="58">
        <f>浅間地区!E118+野沢地区!E118+中込地区!E118+東地区!E118+臼田地区!E118+浅科地区!E118+望月地区!E118</f>
        <v>191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33</v>
      </c>
      <c r="D119" s="75">
        <f>浅間地区!D119+野沢地区!D119+中込地区!D119+東地区!D119+臼田地区!D119+浅科地区!D119+望月地区!D119</f>
        <v>114</v>
      </c>
      <c r="E119" s="58">
        <f>浅間地区!E119+野沢地区!E119+中込地区!E119+東地区!E119+臼田地区!E119+浅科地区!E119+望月地区!E119</f>
        <v>147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21</v>
      </c>
      <c r="D120" s="75">
        <f>浅間地区!D120+野沢地区!D120+中込地区!D120+東地区!D120+臼田地区!D120+浅科地区!D120+望月地区!D120</f>
        <v>103</v>
      </c>
      <c r="E120" s="58">
        <f>浅間地区!E120+野沢地区!E120+中込地区!E120+東地区!E120+臼田地区!E120+浅科地区!E120+望月地区!E120</f>
        <v>124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19</v>
      </c>
      <c r="D121" s="79">
        <f>浅間地区!D121+野沢地区!D121+中込地区!D121+東地区!D121+臼田地区!D121+浅科地区!D121+望月地区!D121</f>
        <v>66</v>
      </c>
      <c r="E121" s="93">
        <f>浅間地区!E121+野沢地区!E121+中込地区!E121+東地区!E121+臼田地区!E121+浅科地区!E121+望月地区!E121</f>
        <v>85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189</v>
      </c>
      <c r="D122" s="71">
        <f>SUM(D117:D121)</f>
        <v>622</v>
      </c>
      <c r="E122" s="44">
        <f>SUM(E117:E121)</f>
        <v>811</v>
      </c>
      <c r="F122" s="45">
        <f>E122/E147</f>
        <v>8.2801572310990858E-3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9</v>
      </c>
      <c r="D123" s="74">
        <f>浅間地区!D123+野沢地区!D123+中込地区!D123+東地区!D123+臼田地区!D123+浅科地区!D123+望月地区!D123</f>
        <v>41</v>
      </c>
      <c r="E123" s="57">
        <f>浅間地区!E123+野沢地区!E123+中込地区!E123+東地区!E123+臼田地区!E123+浅科地区!E123+望月地区!E123</f>
        <v>50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2</v>
      </c>
      <c r="D124" s="75">
        <f>浅間地区!D124+野沢地区!D124+中込地区!D124+東地区!D124+臼田地区!D124+浅科地区!D124+望月地区!D124</f>
        <v>32</v>
      </c>
      <c r="E124" s="58">
        <f>浅間地区!E124+野沢地区!E124+中込地区!E124+東地区!E124+臼田地区!E124+浅科地区!E124+望月地区!E124</f>
        <v>34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6</v>
      </c>
      <c r="D125" s="75">
        <f>浅間地区!D125+野沢地区!D125+中込地区!D125+東地区!D125+臼田地区!D125+浅科地区!D125+望月地区!D125</f>
        <v>27</v>
      </c>
      <c r="E125" s="58">
        <f>浅間地区!E125+野沢地区!E125+中込地区!E125+東地区!E125+臼田地区!E125+浅科地区!E125+望月地区!E125</f>
        <v>33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4</v>
      </c>
      <c r="D126" s="75">
        <f>浅間地区!D126+野沢地区!D126+中込地区!D126+東地区!D126+臼田地区!D126+浅科地区!D126+望月地区!D126</f>
        <v>16</v>
      </c>
      <c r="E126" s="58">
        <f>浅間地区!E126+野沢地区!E126+中込地区!E126+東地区!E126+臼田地区!E126+浅科地区!E126+望月地区!E126</f>
        <v>20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3</v>
      </c>
      <c r="D127" s="79">
        <f>浅間地区!D127+野沢地区!D127+中込地区!D127+東地区!D127+臼田地区!D127+浅科地区!D127+望月地区!D127</f>
        <v>6</v>
      </c>
      <c r="E127" s="93">
        <f>浅間地区!E127+野沢地区!E127+中込地区!E127+東地区!E127+臼田地区!E127+浅科地区!E127+望月地区!E127</f>
        <v>9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24</v>
      </c>
      <c r="D128" s="71">
        <f>SUM(D123:D127)</f>
        <v>122</v>
      </c>
      <c r="E128" s="44">
        <f>SUM(E123:E127)</f>
        <v>146</v>
      </c>
      <c r="F128" s="45">
        <f>E128/E147</f>
        <v>1.4906324978304151E-3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1</v>
      </c>
      <c r="D129" s="74">
        <f>浅間地区!D129+野沢地区!D129+中込地区!D129+東地区!D129+臼田地区!D129+浅科地区!D129+望月地区!D129</f>
        <v>2</v>
      </c>
      <c r="E129" s="57">
        <f>浅間地区!E129+野沢地区!E129+中込地区!E129+東地区!E129+臼田地区!E129+浅科地区!E129+望月地区!E129</f>
        <v>3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0</v>
      </c>
      <c r="D130" s="75">
        <f>浅間地区!D130+野沢地区!D130+中込地区!D130+東地区!D130+臼田地区!D130+浅科地区!D130+望月地区!D130</f>
        <v>2</v>
      </c>
      <c r="E130" s="58">
        <f>浅間地区!E130+野沢地区!E130+中込地区!E130+東地区!E130+臼田地区!E130+浅科地区!E130+望月地区!E130</f>
        <v>2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0</v>
      </c>
      <c r="D131" s="75">
        <f>浅間地区!D131+野沢地区!D131+中込地区!D131+東地区!D131+臼田地区!D131+浅科地区!D131+望月地区!D131</f>
        <v>1</v>
      </c>
      <c r="E131" s="58">
        <f>浅間地区!E131+野沢地区!E131+中込地区!E131+東地区!E131+臼田地区!E131+浅科地区!E131+望月地区!E131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0</v>
      </c>
      <c r="D132" s="75">
        <f>浅間地区!D132+野沢地区!D132+中込地区!D132+東地区!D132+臼田地区!D132+浅科地区!D132+望月地区!D132</f>
        <v>0</v>
      </c>
      <c r="E132" s="58">
        <f>浅間地区!E132+野沢地区!E132+中込地区!E132+東地区!E132+臼田地区!E132+浅科地区!E132+望月地区!E132</f>
        <v>0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0</v>
      </c>
      <c r="E133" s="93">
        <f>浅間地区!E133+野沢地区!E133+中込地区!E133+東地区!E133+臼田地区!E133+浅科地区!E133+望月地区!E133</f>
        <v>0</v>
      </c>
      <c r="F133" s="32"/>
    </row>
    <row r="134" spans="1:6" ht="15" customHeight="1" thickBot="1" x14ac:dyDescent="0.25">
      <c r="A134" s="36"/>
      <c r="B134" s="83" t="s">
        <v>48</v>
      </c>
      <c r="C134" s="76">
        <f>SUM(C129:C133)</f>
        <v>1</v>
      </c>
      <c r="D134" s="76">
        <f>SUM(D129:D133)</f>
        <v>5</v>
      </c>
      <c r="E134" s="47">
        <f>SUM(E129:E133)</f>
        <v>6</v>
      </c>
      <c r="F134" s="45">
        <f>E134/E147</f>
        <v>6.1258869773852674E-5</v>
      </c>
    </row>
    <row r="135" spans="1:6" ht="15" customHeight="1" thickTop="1" x14ac:dyDescent="0.2">
      <c r="A135" s="36"/>
      <c r="B135" s="80">
        <v>110</v>
      </c>
      <c r="C135" s="74">
        <f>浅間地区!C135+野沢地区!C135+中込地区!C135+東地区!C135+臼田地区!C135+浅科地区!C135+望月地区!C135</f>
        <v>0</v>
      </c>
      <c r="D135" s="74">
        <f>浅間地区!D135+野沢地区!D135+中込地区!D135+東地区!D135+臼田地区!D135+浅科地区!D135+望月地区!D135</f>
        <v>0</v>
      </c>
      <c r="E135" s="57">
        <f>浅間地区!E135+野沢地区!E135+中込地区!E135+東地区!E135+臼田地区!E135+浅科地区!E135+望月地区!E135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浅間地区!C136+野沢地区!C136+中込地区!C136+東地区!C136+臼田地区!C136+浅科地区!C136+望月地区!C136</f>
        <v>0</v>
      </c>
      <c r="D136" s="75">
        <f>浅間地区!D136+野沢地区!D136+中込地区!D136+東地区!D136+臼田地区!D136+浅科地区!D136+望月地区!D136</f>
        <v>0</v>
      </c>
      <c r="E136" s="58">
        <f>浅間地区!E136+野沢地区!E136+中込地区!E136+東地区!E136+臼田地区!E136+浅科地区!E136+望月地区!E136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浅間地区!C137+野沢地区!C137+中込地区!C137+東地区!C137+臼田地区!C137+浅科地区!C137+望月地区!C137</f>
        <v>0</v>
      </c>
      <c r="D137" s="75">
        <f>浅間地区!D137+野沢地区!D137+中込地区!D137+東地区!D137+臼田地区!D137+浅科地区!D137+望月地区!D137</f>
        <v>0</v>
      </c>
      <c r="E137" s="58">
        <f>浅間地区!E137+野沢地区!E137+中込地区!E137+東地区!E137+臼田地区!E137+浅科地区!E137+望月地区!E137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浅間地区!C138+野沢地区!C138+中込地区!C138+東地区!C138+臼田地区!C138+浅科地区!C138+望月地区!C138</f>
        <v>0</v>
      </c>
      <c r="D138" s="75">
        <f>浅間地区!D138+野沢地区!D138+中込地区!D138+東地区!D138+臼田地区!D138+浅科地区!D138+望月地区!D138</f>
        <v>0</v>
      </c>
      <c r="E138" s="58">
        <f>浅間地区!E138+野沢地区!E138+中込地区!E138+東地区!E138+臼田地区!E138+浅科地区!E138+望月地区!E138</f>
        <v>0</v>
      </c>
      <c r="F138" s="32"/>
    </row>
    <row r="139" spans="1:6" ht="15" customHeight="1" x14ac:dyDescent="0.2">
      <c r="A139" s="36"/>
      <c r="B139" s="35">
        <v>114</v>
      </c>
      <c r="C139" s="79">
        <f>浅間地区!C139+野沢地区!C139+中込地区!C139+東地区!C139+臼田地区!C139+浅科地区!C139+望月地区!C139</f>
        <v>0</v>
      </c>
      <c r="D139" s="79">
        <f>浅間地区!D139+野沢地区!D139+中込地区!D139+東地区!D139+臼田地区!D139+浅科地区!D139+望月地区!D139</f>
        <v>0</v>
      </c>
      <c r="E139" s="93">
        <f>浅間地区!E139+野沢地区!E139+中込地区!E139+東地区!E139+臼田地区!E139+浅科地区!E139+望月地区!E139</f>
        <v>0</v>
      </c>
      <c r="F139" s="32"/>
    </row>
    <row r="140" spans="1:6" ht="15" customHeight="1" thickBot="1" x14ac:dyDescent="0.25">
      <c r="A140" s="36"/>
      <c r="B140" s="83" t="s">
        <v>378</v>
      </c>
      <c r="C140" s="71">
        <f>SUM(C135:C139)</f>
        <v>0</v>
      </c>
      <c r="D140" s="71">
        <f>SUM(D135:D139)</f>
        <v>0</v>
      </c>
      <c r="E140" s="44">
        <f>SUM(E135:E139)</f>
        <v>0</v>
      </c>
      <c r="F140" s="45">
        <f>E140/E147</f>
        <v>0</v>
      </c>
    </row>
    <row r="141" spans="1:6" ht="15" customHeight="1" thickTop="1" x14ac:dyDescent="0.2">
      <c r="A141" s="36"/>
      <c r="B141" s="80">
        <v>115</v>
      </c>
      <c r="C141" s="74">
        <f>浅間地区!C141+野沢地区!C141+中込地区!C141+東地区!C141+臼田地区!C141+浅科地区!C141+望月地区!C141</f>
        <v>0</v>
      </c>
      <c r="D141" s="74">
        <f>浅間地区!D141+野沢地区!D141+中込地区!D141+東地区!D141+臼田地区!D141+浅科地区!D141+望月地区!D141</f>
        <v>0</v>
      </c>
      <c r="E141" s="57">
        <f>浅間地区!E141+野沢地区!E141+中込地区!E141+東地区!E141+臼田地区!E141+浅科地区!E141+望月地区!E141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浅間地区!C142+野沢地区!C142+中込地区!C142+東地区!C142+臼田地区!C142+浅科地区!C142+望月地区!C142</f>
        <v>0</v>
      </c>
      <c r="D142" s="75">
        <f>浅間地区!D142+野沢地区!D142+中込地区!D142+東地区!D142+臼田地区!D142+浅科地区!D142+望月地区!D142</f>
        <v>0</v>
      </c>
      <c r="E142" s="58">
        <f>浅間地区!E142+野沢地区!E142+中込地区!E142+東地区!E142+臼田地区!E142+浅科地区!E142+望月地区!E142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浅間地区!C143+野沢地区!C143+中込地区!C143+東地区!C143+臼田地区!C143+浅科地区!C143+望月地区!C143</f>
        <v>0</v>
      </c>
      <c r="D143" s="75">
        <f>浅間地区!D143+野沢地区!D143+中込地区!D143+東地区!D143+臼田地区!D143+浅科地区!D143+望月地区!D143</f>
        <v>0</v>
      </c>
      <c r="E143" s="58">
        <f>浅間地区!E143+野沢地区!E143+中込地区!E143+東地区!E143+臼田地区!E143+浅科地区!E143+望月地区!E143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浅間地区!C144+野沢地区!C144+中込地区!C144+東地区!C144+臼田地区!C144+浅科地区!C144+望月地区!C144</f>
        <v>0</v>
      </c>
      <c r="D144" s="75">
        <f>浅間地区!D144+野沢地区!D144+中込地区!D144+東地区!D144+臼田地区!D144+浅科地区!D144+望月地区!D144</f>
        <v>0</v>
      </c>
      <c r="E144" s="58">
        <f>浅間地区!E144+野沢地区!E144+中込地区!E144+東地区!E144+臼田地区!E144+浅科地区!E144+望月地区!E144</f>
        <v>0</v>
      </c>
      <c r="F144" s="32"/>
    </row>
    <row r="145" spans="1:6" ht="15" customHeight="1" x14ac:dyDescent="0.2">
      <c r="A145" s="36"/>
      <c r="B145" s="35">
        <v>119</v>
      </c>
      <c r="C145" s="79">
        <f>浅間地区!C145+野沢地区!C145+中込地区!C145+東地区!C145+臼田地区!C145+浅科地区!C145+望月地区!C145</f>
        <v>0</v>
      </c>
      <c r="D145" s="79">
        <f>浅間地区!D145+野沢地区!D145+中込地区!D145+東地区!D145+臼田地区!D145+浅科地区!D145+望月地区!D145</f>
        <v>0</v>
      </c>
      <c r="E145" s="93">
        <f>浅間地区!E145+野沢地区!E145+中込地区!E145+東地区!E145+臼田地区!E145+浅科地区!E145+望月地区!E145</f>
        <v>0</v>
      </c>
      <c r="F145" s="32"/>
    </row>
    <row r="146" spans="1:6" ht="15" customHeight="1" thickBot="1" x14ac:dyDescent="0.25">
      <c r="A146" s="36"/>
      <c r="B146" s="83" t="s">
        <v>379</v>
      </c>
      <c r="C146" s="76">
        <f>SUM(C141:C145)</f>
        <v>0</v>
      </c>
      <c r="D146" s="76">
        <f>SUM(D141:D145)</f>
        <v>0</v>
      </c>
      <c r="E146" s="47">
        <f>SUM(E141:E145)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SUM(C8,C14,C20,C26,C32,C38,C44,C50,C56,C62,C68,C74,C80,C86,C92,C98,C104,C110,C116,C122,C128,C134,C140,C146)</f>
        <v>48202</v>
      </c>
      <c r="D147" s="77">
        <f t="shared" ref="D147:E147" si="0">SUM(D8,D14,D20,D26,D32,D38,D44,D50,D56,D62,D68,D74,D80,D86,D92,D98,D104,D110,D116,D122,D128,D134,D140,D146)</f>
        <v>49743</v>
      </c>
      <c r="E147" s="77">
        <f t="shared" si="0"/>
        <v>97945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f>C8+C14+C20</f>
        <v>6228</v>
      </c>
      <c r="D150" s="17">
        <f>D8+D14+D20</f>
        <v>5954</v>
      </c>
      <c r="E150" s="17">
        <f>E8+E14+E20</f>
        <v>12182</v>
      </c>
      <c r="F150" s="32">
        <f>E150/E153</f>
        <v>0.12437592526417887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28260</v>
      </c>
      <c r="D151" s="19">
        <f>D26+D32+D38+D44+D50+D56+D62+D68+D74+D80</f>
        <v>26902</v>
      </c>
      <c r="E151" s="19">
        <f>E26+E32+E38+E44+E50+E56+E62+E68+E74+E80</f>
        <v>55162</v>
      </c>
      <c r="F151" s="32">
        <f>E151/E153</f>
        <v>0.56319362907754356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13714</v>
      </c>
      <c r="D152" s="21">
        <f t="shared" ref="D152:E152" si="1">D86+D92+D98+D104+D110+D116+D122+D128+D134+D140+D146</f>
        <v>16887</v>
      </c>
      <c r="E152" s="21">
        <f t="shared" si="1"/>
        <v>30601</v>
      </c>
      <c r="F152" s="32">
        <f>E152/E153</f>
        <v>0.3124304456582776</v>
      </c>
    </row>
    <row r="153" spans="1:6" ht="15" customHeight="1" x14ac:dyDescent="0.2">
      <c r="B153" s="2" t="s">
        <v>8</v>
      </c>
      <c r="C153" s="1">
        <f>SUM(C150:C152)</f>
        <v>48202</v>
      </c>
      <c r="D153" s="1">
        <f>SUM(D150:D152)</f>
        <v>49743</v>
      </c>
      <c r="E153" s="1">
        <f>SUM(E150:E152)</f>
        <v>97945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6228</v>
      </c>
      <c r="D155" s="17">
        <f>D8+D14+D20</f>
        <v>5954</v>
      </c>
      <c r="E155" s="17">
        <f>E8+E14+E20</f>
        <v>12182</v>
      </c>
      <c r="F155" s="32">
        <f>E155/E159</f>
        <v>0.12437592526417887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28260</v>
      </c>
      <c r="D156" s="19">
        <f>D26+D32+D38+D44+D50+D56+D62+D68+D74+D80</f>
        <v>26902</v>
      </c>
      <c r="E156" s="19">
        <f>E26+E32+E38+E44+E50+E56+E62+E68+E74+E80</f>
        <v>55162</v>
      </c>
      <c r="F156" s="32">
        <f>E156/E159</f>
        <v>0.56319362907754356</v>
      </c>
    </row>
    <row r="157" spans="1:6" ht="15" customHeight="1" x14ac:dyDescent="0.2">
      <c r="A157" s="25"/>
      <c r="B157" s="20" t="s">
        <v>10</v>
      </c>
      <c r="C157" s="21">
        <f>C86+C92</f>
        <v>6781</v>
      </c>
      <c r="D157" s="21">
        <f>D86+D92</f>
        <v>6960</v>
      </c>
      <c r="E157" s="21">
        <f>E86+E92</f>
        <v>13741</v>
      </c>
      <c r="F157" s="32">
        <f>E157/E159</f>
        <v>0.14029302159375159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6933</v>
      </c>
      <c r="D158" s="27">
        <f t="shared" ref="D158:E158" si="2">D98+D104+D110+D116+D122+D128+D134+D140+D146</f>
        <v>9927</v>
      </c>
      <c r="E158" s="27">
        <f t="shared" si="2"/>
        <v>16860</v>
      </c>
      <c r="F158" s="32">
        <f>E158/E159</f>
        <v>0.17213742406452601</v>
      </c>
    </row>
    <row r="159" spans="1:6" ht="15" customHeight="1" x14ac:dyDescent="0.2">
      <c r="B159" s="2" t="s">
        <v>8</v>
      </c>
      <c r="C159" s="1">
        <f>SUM(C155:C158)</f>
        <v>48202</v>
      </c>
      <c r="D159" s="1">
        <f>SUM(D155:D158)</f>
        <v>49743</v>
      </c>
      <c r="E159" s="1">
        <f>SUM(E155:E158)</f>
        <v>97945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2178</v>
      </c>
      <c r="D161" s="31">
        <f t="shared" ref="D161:E161" si="3">D110+D116+D122+D128+D134+D140+D146</f>
        <v>4338</v>
      </c>
      <c r="E161" s="31">
        <f t="shared" si="3"/>
        <v>6516</v>
      </c>
      <c r="F161" s="32">
        <f>E161/E159</f>
        <v>6.6527132574403999E-2</v>
      </c>
    </row>
    <row r="162" spans="1:6" ht="15" customHeight="1" x14ac:dyDescent="0.2">
      <c r="A162" s="30"/>
      <c r="B162" s="23" t="s">
        <v>15</v>
      </c>
      <c r="C162" s="31">
        <f>C116+C122+C128+C134+C140+C146</f>
        <v>836</v>
      </c>
      <c r="D162" s="31">
        <f t="shared" ref="D162:E162" si="4">D116+D122+D128+D134+D140+D146</f>
        <v>2198</v>
      </c>
      <c r="E162" s="31">
        <f t="shared" si="4"/>
        <v>3034</v>
      </c>
      <c r="F162" s="32">
        <f>E162/E159</f>
        <v>3.0976568482311503E-2</v>
      </c>
    </row>
    <row r="163" spans="1:6" ht="15" customHeight="1" x14ac:dyDescent="0.2">
      <c r="A163" s="30"/>
      <c r="B163" s="23" t="s">
        <v>13</v>
      </c>
      <c r="C163" s="31">
        <f>C122+C128+C134+C140+C146</f>
        <v>214</v>
      </c>
      <c r="D163" s="31">
        <f t="shared" ref="D163:E163" si="5">D122+D128+D134+D140+D146</f>
        <v>749</v>
      </c>
      <c r="E163" s="31">
        <f t="shared" si="5"/>
        <v>963</v>
      </c>
      <c r="F163" s="32">
        <f>E163/E159</f>
        <v>9.8320485987033537E-3</v>
      </c>
    </row>
    <row r="164" spans="1:6" ht="15" customHeight="1" x14ac:dyDescent="0.2">
      <c r="B164" s="4" t="s">
        <v>14</v>
      </c>
      <c r="C164" s="1">
        <f>C128+C134+C140+C146</f>
        <v>25</v>
      </c>
      <c r="D164" s="1">
        <f t="shared" ref="D164:E164" si="6">D128+D134+D140+D146</f>
        <v>127</v>
      </c>
      <c r="E164" s="1">
        <f t="shared" si="6"/>
        <v>152</v>
      </c>
      <c r="F164" s="32">
        <f>E164/E159</f>
        <v>1.5518913676042677E-3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7">D134+D140+D146</f>
        <v>5</v>
      </c>
      <c r="E165" s="1">
        <f t="shared" si="7"/>
        <v>6</v>
      </c>
      <c r="F165" s="32">
        <f>E165/E159</f>
        <v>6.1258869773852674E-5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8">D140+D146</f>
        <v>0</v>
      </c>
      <c r="E166" s="1">
        <f t="shared" si="8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9">D146</f>
        <v>0</v>
      </c>
      <c r="E167" s="1">
        <f t="shared" si="9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660066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372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257</v>
      </c>
      <c r="D3" s="74">
        <f>浅間地区!D3+野沢地区!D3+中込地区!D3+東地区!D3</f>
        <v>235</v>
      </c>
      <c r="E3" s="9">
        <f>浅間地区!E3+野沢地区!E3+中込地区!E3+東地区!E3</f>
        <v>492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286</v>
      </c>
      <c r="D4" s="75">
        <f>浅間地区!D4+野沢地区!D4+中込地区!D4+東地区!D4</f>
        <v>281</v>
      </c>
      <c r="E4" s="10">
        <f>浅間地区!E4+野沢地区!E4+中込地区!E4+東地区!E4</f>
        <v>567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287</v>
      </c>
      <c r="D5" s="75">
        <f>浅間地区!D5+野沢地区!D5+中込地区!D5+東地区!D5</f>
        <v>308</v>
      </c>
      <c r="E5" s="10">
        <f>浅間地区!E5+野沢地区!E5+中込地区!E5+東地区!E5</f>
        <v>595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325</v>
      </c>
      <c r="D6" s="75">
        <f>浅間地区!D6+野沢地区!D6+中込地区!D6+東地区!D6</f>
        <v>284</v>
      </c>
      <c r="E6" s="10">
        <f>浅間地区!E6+野沢地区!E6+中込地区!E6+東地区!E6</f>
        <v>609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311</v>
      </c>
      <c r="D7" s="75">
        <f>浅間地区!D7+野沢地区!D7+中込地区!D7+東地区!D7</f>
        <v>312</v>
      </c>
      <c r="E7" s="10">
        <f>浅間地区!E7+野沢地区!E7+中込地区!E7+東地区!E7</f>
        <v>623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1466</v>
      </c>
      <c r="D8" s="70">
        <f>浅間地区!D8+野沢地区!D8+中込地区!D8+東地区!D8</f>
        <v>1420</v>
      </c>
      <c r="E8" s="38">
        <f>浅間地区!E8+野沢地区!E8+中込地区!E8+東地区!E8</f>
        <v>2886</v>
      </c>
      <c r="F8" s="39">
        <f>E8/E147</f>
        <v>4.0371541280810226E-2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332</v>
      </c>
      <c r="D9" s="75">
        <f>浅間地区!D9+野沢地区!D9+中込地区!D9+東地区!D9</f>
        <v>316</v>
      </c>
      <c r="E9" s="10">
        <f>浅間地区!E9+野沢地区!E9+中込地区!E9+東地区!E9</f>
        <v>648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328</v>
      </c>
      <c r="D10" s="75">
        <f>浅間地区!D10+野沢地区!D10+中込地区!D10+東地区!D10</f>
        <v>299</v>
      </c>
      <c r="E10" s="10">
        <f>浅間地区!E10+野沢地区!E10+中込地区!E10+東地区!E10</f>
        <v>627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365</v>
      </c>
      <c r="D11" s="75">
        <f>浅間地区!D11+野沢地区!D11+中込地区!D11+東地区!D11</f>
        <v>323</v>
      </c>
      <c r="E11" s="10">
        <f>浅間地区!E11+野沢地区!E11+中込地区!E11+東地区!E11</f>
        <v>688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320</v>
      </c>
      <c r="D12" s="75">
        <f>浅間地区!D12+野沢地区!D12+中込地区!D12+東地区!D12</f>
        <v>306</v>
      </c>
      <c r="E12" s="10">
        <f>浅間地区!E12+野沢地区!E12+中込地区!E12+東地区!E12</f>
        <v>626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362</v>
      </c>
      <c r="D13" s="75">
        <f>浅間地区!D13+野沢地区!D13+中込地区!D13+東地区!D13</f>
        <v>327</v>
      </c>
      <c r="E13" s="10">
        <f>浅間地区!E13+野沢地区!E13+中込地区!E13+東地区!E13</f>
        <v>689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1707</v>
      </c>
      <c r="D14" s="70">
        <f>浅間地区!D14+野沢地区!D14+中込地区!D14+東地区!D14</f>
        <v>1571</v>
      </c>
      <c r="E14" s="48">
        <f>浅間地区!E14+野沢地区!E14+中込地区!E14+東地区!E14</f>
        <v>3278</v>
      </c>
      <c r="F14" s="39">
        <f>E14/E147</f>
        <v>4.5855132473491315E-2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329</v>
      </c>
      <c r="D15" s="75">
        <f>浅間地区!D15+野沢地区!D15+中込地区!D15+東地区!D15</f>
        <v>310</v>
      </c>
      <c r="E15" s="10">
        <f>浅間地区!E15+野沢地区!E15+中込地区!E15+東地区!E15</f>
        <v>639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337</v>
      </c>
      <c r="D16" s="75">
        <f>浅間地区!D16+野沢地区!D16+中込地区!D16+東地区!D16</f>
        <v>338</v>
      </c>
      <c r="E16" s="10">
        <f>浅間地区!E16+野沢地区!E16+中込地区!E16+東地区!E16</f>
        <v>675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337</v>
      </c>
      <c r="D17" s="75">
        <f>浅間地区!D17+野沢地区!D17+中込地区!D17+東地区!D17</f>
        <v>330</v>
      </c>
      <c r="E17" s="10">
        <f>浅間地区!E17+野沢地区!E17+中込地区!E17+東地区!E17</f>
        <v>667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340</v>
      </c>
      <c r="D18" s="75">
        <f>浅間地区!D18+野沢地区!D18+中込地区!D18+東地区!D18</f>
        <v>365</v>
      </c>
      <c r="E18" s="10">
        <f>浅間地区!E18+野沢地区!E18+中込地区!E18+東地区!E18</f>
        <v>705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352</v>
      </c>
      <c r="D19" s="75">
        <f>浅間地区!D19+野沢地区!D19+中込地区!D19+東地区!D19</f>
        <v>301</v>
      </c>
      <c r="E19" s="10">
        <f>浅間地区!E19+野沢地区!E19+中込地区!E19+東地区!E19</f>
        <v>653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1695</v>
      </c>
      <c r="D20" s="70">
        <f>浅間地区!D20+野沢地区!D20+中込地区!D20+東地区!D20</f>
        <v>1644</v>
      </c>
      <c r="E20" s="48">
        <f>浅間地区!E20+野沢地区!E20+中込地区!E20+東地区!E20</f>
        <v>3339</v>
      </c>
      <c r="F20" s="39">
        <f>E20/E147</f>
        <v>4.6708446409087091E-2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337</v>
      </c>
      <c r="D21" s="75">
        <f>浅間地区!D21+野沢地区!D21+中込地区!D21+東地区!D21</f>
        <v>330</v>
      </c>
      <c r="E21" s="10">
        <f>浅間地区!E21+野沢地区!E21+中込地区!E21+東地区!E21</f>
        <v>667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345</v>
      </c>
      <c r="D22" s="75">
        <f>浅間地区!D22+野沢地区!D22+中込地区!D22+東地区!D22</f>
        <v>353</v>
      </c>
      <c r="E22" s="10">
        <f>浅間地区!E22+野沢地区!E22+中込地区!E22+東地区!E22</f>
        <v>698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344</v>
      </c>
      <c r="D23" s="75">
        <f>浅間地区!D23+野沢地区!D23+中込地区!D23+東地区!D23</f>
        <v>331</v>
      </c>
      <c r="E23" s="10">
        <f>浅間地区!E23+野沢地区!E23+中込地区!E23+東地区!E23</f>
        <v>675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350</v>
      </c>
      <c r="D24" s="75">
        <f>浅間地区!D24+野沢地区!D24+中込地区!D24+東地区!D24</f>
        <v>292</v>
      </c>
      <c r="E24" s="10">
        <f>浅間地区!E24+野沢地区!E24+中込地区!E24+東地区!E24</f>
        <v>642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327</v>
      </c>
      <c r="D25" s="75">
        <f>浅間地区!D25+野沢地区!D25+中込地区!D25+東地区!D25</f>
        <v>351</v>
      </c>
      <c r="E25" s="10">
        <f>浅間地区!E25+野沢地区!E25+中込地区!E25+東地区!E25</f>
        <v>678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1703</v>
      </c>
      <c r="D26" s="49">
        <f>浅間地区!D26+野沢地区!D26+中込地区!D26+東地区!D26</f>
        <v>1657</v>
      </c>
      <c r="E26" s="41">
        <f>浅間地区!E26+野沢地区!E26+中込地区!E26+東地区!E26</f>
        <v>3360</v>
      </c>
      <c r="F26" s="42">
        <f>E26/E147</f>
        <v>4.7002210222980727E-2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294</v>
      </c>
      <c r="D27" s="75">
        <f>浅間地区!D27+野沢地区!D27+中込地区!D27+東地区!D27</f>
        <v>318</v>
      </c>
      <c r="E27" s="10">
        <f>浅間地区!E27+野沢地区!E27+中込地区!E27+東地区!E27</f>
        <v>612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319</v>
      </c>
      <c r="D28" s="75">
        <f>浅間地区!D28+野沢地区!D28+中込地区!D28+東地区!D28</f>
        <v>301</v>
      </c>
      <c r="E28" s="10">
        <f>浅間地区!E28+野沢地区!E28+中込地区!E28+東地区!E28</f>
        <v>620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354</v>
      </c>
      <c r="D29" s="75">
        <f>浅間地区!D29+野沢地区!D29+中込地区!D29+東地区!D29</f>
        <v>296</v>
      </c>
      <c r="E29" s="10">
        <f>浅間地区!E29+野沢地区!E29+中込地区!E29+東地区!E29</f>
        <v>650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321</v>
      </c>
      <c r="D30" s="75">
        <f>浅間地区!D30+野沢地区!D30+中込地区!D30+東地区!D30</f>
        <v>265</v>
      </c>
      <c r="E30" s="10">
        <f>浅間地区!E30+野沢地区!E30+中込地区!E30+東地区!E30</f>
        <v>586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355</v>
      </c>
      <c r="D31" s="75">
        <f>浅間地区!D31+野沢地区!D31+中込地区!D31+東地区!D31</f>
        <v>305</v>
      </c>
      <c r="E31" s="10">
        <f>浅間地区!E31+野沢地区!E31+中込地区!E31+東地区!E31</f>
        <v>660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1643</v>
      </c>
      <c r="D32" s="49">
        <f>浅間地区!D32+野沢地区!D32+中込地区!D32+東地区!D32</f>
        <v>1485</v>
      </c>
      <c r="E32" s="41">
        <f>浅間地区!E32+野沢地区!E32+中込地区!E32+東地区!E32</f>
        <v>3128</v>
      </c>
      <c r="F32" s="42">
        <f>E32/E147</f>
        <v>4.3756819517108247E-2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360</v>
      </c>
      <c r="D33" s="75">
        <f>浅間地区!D33+野沢地区!D33+中込地区!D33+東地区!D33</f>
        <v>301</v>
      </c>
      <c r="E33" s="10">
        <f>浅間地区!E33+野沢地区!E33+中込地区!E33+東地区!E33</f>
        <v>661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356</v>
      </c>
      <c r="D34" s="75">
        <f>浅間地区!D34+野沢地区!D34+中込地区!D34+東地区!D34</f>
        <v>313</v>
      </c>
      <c r="E34" s="10">
        <f>浅間地区!E34+野沢地区!E34+中込地区!E34+東地区!E34</f>
        <v>669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365</v>
      </c>
      <c r="D35" s="75">
        <f>浅間地区!D35+野沢地区!D35+中込地区!D35+東地区!D35</f>
        <v>318</v>
      </c>
      <c r="E35" s="10">
        <f>浅間地区!E35+野沢地区!E35+中込地区!E35+東地区!E35</f>
        <v>683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357</v>
      </c>
      <c r="D36" s="75">
        <f>浅間地区!D36+野沢地区!D36+中込地区!D36+東地区!D36</f>
        <v>348</v>
      </c>
      <c r="E36" s="10">
        <f>浅間地区!E36+野沢地区!E36+中込地区!E36+東地区!E36</f>
        <v>705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372</v>
      </c>
      <c r="D37" s="75">
        <f>浅間地区!D37+野沢地区!D37+中込地区!D37+東地区!D37</f>
        <v>377</v>
      </c>
      <c r="E37" s="10">
        <f>浅間地区!E37+野沢地区!E37+中込地区!E37+東地区!E37</f>
        <v>749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1810</v>
      </c>
      <c r="D38" s="49">
        <f>浅間地区!D38+野沢地区!D38+中込地区!D38+東地区!D38</f>
        <v>1657</v>
      </c>
      <c r="E38" s="41">
        <f>浅間地区!E38+野沢地区!E38+中込地区!E38+東地区!E38</f>
        <v>3467</v>
      </c>
      <c r="F38" s="42">
        <f>E38/E147</f>
        <v>4.8499006798533979E-2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348</v>
      </c>
      <c r="D39" s="75">
        <f>浅間地区!D39+野沢地区!D39+中込地区!D39+東地区!D39</f>
        <v>364</v>
      </c>
      <c r="E39" s="10">
        <f>浅間地区!E39+野沢地区!E39+中込地区!E39+東地区!E39</f>
        <v>712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383</v>
      </c>
      <c r="D40" s="75">
        <f>浅間地区!D40+野沢地区!D40+中込地区!D40+東地区!D40</f>
        <v>326</v>
      </c>
      <c r="E40" s="10">
        <f>浅間地区!E40+野沢地区!E40+中込地区!E40+東地区!E40</f>
        <v>709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369</v>
      </c>
      <c r="D41" s="75">
        <f>浅間地区!D41+野沢地区!D41+中込地区!D41+東地区!D41</f>
        <v>366</v>
      </c>
      <c r="E41" s="10">
        <f>浅間地区!E41+野沢地区!E41+中込地区!E41+東地区!E41</f>
        <v>735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373</v>
      </c>
      <c r="D42" s="75">
        <f>浅間地区!D42+野沢地区!D42+中込地区!D42+東地区!D42</f>
        <v>424</v>
      </c>
      <c r="E42" s="10">
        <f>浅間地区!E42+野沢地区!E42+中込地区!E42+東地区!E42</f>
        <v>797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425</v>
      </c>
      <c r="D43" s="75">
        <f>浅間地区!D43+野沢地区!D43+中込地区!D43+東地区!D43</f>
        <v>353</v>
      </c>
      <c r="E43" s="10">
        <f>浅間地区!E43+野沢地区!E43+中込地区!E43+東地区!E43</f>
        <v>778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1898</v>
      </c>
      <c r="D44" s="49">
        <f>浅間地区!D44+野沢地区!D44+中込地区!D44+東地区!D44</f>
        <v>1833</v>
      </c>
      <c r="E44" s="41">
        <f>浅間地区!E44+野沢地区!E44+中込地区!E44+東地区!E44</f>
        <v>3731</v>
      </c>
      <c r="F44" s="42">
        <f>E44/E147</f>
        <v>5.2192037601768181E-2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424</v>
      </c>
      <c r="D45" s="75">
        <f>浅間地区!D45+野沢地区!D45+中込地区!D45+東地区!D45</f>
        <v>445</v>
      </c>
      <c r="E45" s="10">
        <f>浅間地区!E45+野沢地区!E45+中込地区!E45+東地区!E45</f>
        <v>869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448</v>
      </c>
      <c r="D46" s="75">
        <f>浅間地区!D46+野沢地区!D46+中込地区!D46+東地区!D46</f>
        <v>395</v>
      </c>
      <c r="E46" s="10">
        <f>浅間地区!E46+野沢地区!E46+中込地区!E46+東地区!E46</f>
        <v>843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440</v>
      </c>
      <c r="D47" s="75">
        <f>浅間地区!D47+野沢地区!D47+中込地区!D47+東地区!D47</f>
        <v>429</v>
      </c>
      <c r="E47" s="10">
        <f>浅間地区!E47+野沢地区!E47+中込地区!E47+東地区!E47</f>
        <v>869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418</v>
      </c>
      <c r="D48" s="75">
        <f>浅間地区!D48+野沢地区!D48+中込地区!D48+東地区!D48</f>
        <v>399</v>
      </c>
      <c r="E48" s="10">
        <f>浅間地区!E48+野沢地区!E48+中込地区!E48+東地区!E48</f>
        <v>817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453</v>
      </c>
      <c r="D49" s="75">
        <f>浅間地区!D49+野沢地区!D49+中込地区!D49+東地区!D49</f>
        <v>440</v>
      </c>
      <c r="E49" s="10">
        <f>浅間地区!E49+野沢地区!E49+中込地区!E49+東地区!E49</f>
        <v>893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2183</v>
      </c>
      <c r="D50" s="49">
        <f>浅間地区!D50+野沢地区!D50+中込地区!D50+東地区!D50</f>
        <v>2108</v>
      </c>
      <c r="E50" s="41">
        <f>浅間地区!E50+野沢地区!E50+中込地区!E50+東地区!E50</f>
        <v>4291</v>
      </c>
      <c r="F50" s="42">
        <f>E50/E147</f>
        <v>6.0025739305598298E-2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462</v>
      </c>
      <c r="D51" s="75">
        <f>浅間地区!D51+野沢地区!D51+中込地区!D51+東地区!D51</f>
        <v>434</v>
      </c>
      <c r="E51" s="10">
        <f>浅間地区!E51+野沢地区!E51+中込地区!E51+東地区!E51</f>
        <v>896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465</v>
      </c>
      <c r="D52" s="75">
        <f>浅間地区!D52+野沢地区!D52+中込地区!D52+東地区!D52</f>
        <v>440</v>
      </c>
      <c r="E52" s="10">
        <f>浅間地区!E52+野沢地区!E52+中込地区!E52+東地区!E52</f>
        <v>905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460</v>
      </c>
      <c r="D53" s="75">
        <f>浅間地区!D53+野沢地区!D53+中込地区!D53+東地区!D53</f>
        <v>422</v>
      </c>
      <c r="E53" s="10">
        <f>浅間地区!E53+野沢地区!E53+中込地区!E53+東地区!E53</f>
        <v>882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492</v>
      </c>
      <c r="D54" s="75">
        <f>浅間地区!D54+野沢地区!D54+中込地区!D54+東地区!D54</f>
        <v>469</v>
      </c>
      <c r="E54" s="10">
        <f>浅間地区!E54+野沢地区!E54+中込地区!E54+東地区!E54</f>
        <v>961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542</v>
      </c>
      <c r="D55" s="75">
        <f>浅間地区!D55+野沢地区!D55+中込地区!D55+東地区!D55</f>
        <v>504</v>
      </c>
      <c r="E55" s="10">
        <f>浅間地区!E55+野沢地区!E55+中込地区!E55+東地区!E55</f>
        <v>1046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2421</v>
      </c>
      <c r="D56" s="49">
        <f>浅間地区!D56+野沢地区!D56+中込地区!D56+東地区!D56</f>
        <v>2269</v>
      </c>
      <c r="E56" s="41">
        <f>浅間地区!E56+野沢地区!E56+中込地区!E56+東地区!E56</f>
        <v>4690</v>
      </c>
      <c r="F56" s="42">
        <f>E56/E147</f>
        <v>6.5607251769577254E-2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493</v>
      </c>
      <c r="D57" s="75">
        <f>浅間地区!D57+野沢地区!D57+中込地区!D57+東地区!D57</f>
        <v>490</v>
      </c>
      <c r="E57" s="10">
        <f>浅間地区!E57+野沢地区!E57+中込地区!E57+東地区!E57</f>
        <v>983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556</v>
      </c>
      <c r="D58" s="75">
        <f>浅間地区!D58+野沢地区!D58+中込地区!D58+東地区!D58</f>
        <v>460</v>
      </c>
      <c r="E58" s="10">
        <f>浅間地区!E58+野沢地区!E58+中込地区!E58+東地区!E58</f>
        <v>1016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490</v>
      </c>
      <c r="D59" s="75">
        <f>浅間地区!D59+野沢地区!D59+中込地区!D59+東地区!D59</f>
        <v>491</v>
      </c>
      <c r="E59" s="10">
        <f>浅間地区!E59+野沢地区!E59+中込地区!E59+東地区!E59</f>
        <v>981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515</v>
      </c>
      <c r="D60" s="75">
        <f>浅間地区!D60+野沢地区!D60+中込地区!D60+東地区!D60</f>
        <v>485</v>
      </c>
      <c r="E60" s="10">
        <f>浅間地区!E60+野沢地区!E60+中込地区!E60+東地区!E60</f>
        <v>1000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536</v>
      </c>
      <c r="D61" s="75">
        <f>浅間地区!D61+野沢地区!D61+中込地区!D61+東地区!D61</f>
        <v>543</v>
      </c>
      <c r="E61" s="10">
        <f>浅間地区!E61+野沢地区!E61+中込地区!E61+東地区!E61</f>
        <v>1079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2590</v>
      </c>
      <c r="D62" s="49">
        <f>浅間地区!D62+野沢地区!D62+中込地区!D62+東地区!D62</f>
        <v>2469</v>
      </c>
      <c r="E62" s="41">
        <f>浅間地区!E62+野沢地区!E62+中込地区!E62+東地区!E62</f>
        <v>5059</v>
      </c>
      <c r="F62" s="42">
        <f>E62/E147</f>
        <v>7.0769101642279605E-2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576</v>
      </c>
      <c r="D63" s="75">
        <f>浅間地区!D63+野沢地区!D63+中込地区!D63+東地区!D63</f>
        <v>537</v>
      </c>
      <c r="E63" s="10">
        <f>浅間地区!E63+野沢地区!E63+中込地区!E63+東地区!E63</f>
        <v>1113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530</v>
      </c>
      <c r="D64" s="75">
        <f>浅間地区!D64+野沢地区!D64+中込地区!D64+東地区!D64</f>
        <v>490</v>
      </c>
      <c r="E64" s="10">
        <f>浅間地区!E64+野沢地区!E64+中込地区!E64+東地区!E64</f>
        <v>1020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518</v>
      </c>
      <c r="D65" s="75">
        <f>浅間地区!D65+野沢地区!D65+中込地区!D65+東地区!D65</f>
        <v>520</v>
      </c>
      <c r="E65" s="10">
        <f>浅間地区!E65+野沢地区!E65+中込地区!E65+東地区!E65</f>
        <v>1038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483</v>
      </c>
      <c r="D66" s="75">
        <f>浅間地区!D66+野沢地区!D66+中込地区!D66+東地区!D66</f>
        <v>499</v>
      </c>
      <c r="E66" s="10">
        <f>浅間地区!E66+野沢地区!E66+中込地区!E66+東地区!E66</f>
        <v>982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484</v>
      </c>
      <c r="D67" s="75">
        <f>浅間地区!D67+野沢地区!D67+中込地区!D67+東地区!D67</f>
        <v>483</v>
      </c>
      <c r="E67" s="10">
        <f>浅間地区!E67+野沢地区!E67+中込地区!E67+東地区!E67</f>
        <v>967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2591</v>
      </c>
      <c r="D68" s="49">
        <f>浅間地区!D68+野沢地区!D68+中込地区!D68+東地区!D68</f>
        <v>2529</v>
      </c>
      <c r="E68" s="41">
        <f>浅間地区!E68+野沢地区!E68+中込地区!E68+東地区!E68</f>
        <v>5120</v>
      </c>
      <c r="F68" s="42">
        <f>E68/E147</f>
        <v>7.1622415577875381E-2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421</v>
      </c>
      <c r="D69" s="75">
        <f>浅間地区!D69+野沢地区!D69+中込地区!D69+東地区!D69</f>
        <v>485</v>
      </c>
      <c r="E69" s="10">
        <f>浅間地区!E69+野沢地区!E69+中込地区!E69+東地区!E69</f>
        <v>906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488</v>
      </c>
      <c r="D70" s="75">
        <f>浅間地区!D70+野沢地区!D70+中込地区!D70+東地区!D70</f>
        <v>481</v>
      </c>
      <c r="E70" s="10">
        <f>浅間地区!E70+野沢地区!E70+中込地区!E70+東地区!E70</f>
        <v>969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408</v>
      </c>
      <c r="D71" s="75">
        <f>浅間地区!D71+野沢地区!D71+中込地区!D71+東地区!D71</f>
        <v>371</v>
      </c>
      <c r="E71" s="10">
        <f>浅間地区!E71+野沢地区!E71+中込地区!E71+東地区!E71</f>
        <v>779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494</v>
      </c>
      <c r="D72" s="75">
        <f>浅間地区!D72+野沢地区!D72+中込地区!D72+東地区!D72</f>
        <v>470</v>
      </c>
      <c r="E72" s="10">
        <f>浅間地区!E72+野沢地区!E72+中込地区!E72+東地区!E72</f>
        <v>964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438</v>
      </c>
      <c r="D73" s="75">
        <f>浅間地区!D73+野沢地区!D73+中込地区!D73+東地区!D73</f>
        <v>409</v>
      </c>
      <c r="E73" s="10">
        <f>浅間地区!E73+野沢地区!E73+中込地区!E73+東地区!E73</f>
        <v>847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2249</v>
      </c>
      <c r="D74" s="49">
        <f>浅間地区!D74+野沢地区!D74+中込地区!D74+東地区!D74</f>
        <v>2216</v>
      </c>
      <c r="E74" s="41">
        <f>浅間地区!E74+野沢地区!E74+中込地区!E74+東地区!E74</f>
        <v>4465</v>
      </c>
      <c r="F74" s="42">
        <f>E74/E147</f>
        <v>6.2459782335002656E-2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416</v>
      </c>
      <c r="D75" s="75">
        <f>浅間地区!D75+野沢地区!D75+中込地区!D75+東地区!D75</f>
        <v>433</v>
      </c>
      <c r="E75" s="10">
        <f>浅間地区!E75+野沢地区!E75+中込地区!E75+東地区!E75</f>
        <v>849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402</v>
      </c>
      <c r="D76" s="75">
        <f>浅間地区!D76+野沢地区!D76+中込地区!D76+東地区!D76</f>
        <v>430</v>
      </c>
      <c r="E76" s="10">
        <f>浅間地区!E76+野沢地区!E76+中込地区!E76+東地区!E76</f>
        <v>832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454</v>
      </c>
      <c r="D77" s="75">
        <f>浅間地区!D77+野沢地区!D77+中込地区!D77+東地区!D77</f>
        <v>457</v>
      </c>
      <c r="E77" s="10">
        <f>浅間地区!E77+野沢地区!E77+中込地区!E77+東地区!E77</f>
        <v>911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441</v>
      </c>
      <c r="D78" s="75">
        <f>浅間地区!D78+野沢地区!D78+中込地区!D78+東地区!D78</f>
        <v>439</v>
      </c>
      <c r="E78" s="10">
        <f>浅間地区!E78+野沢地区!E78+中込地区!E78+東地区!E78</f>
        <v>880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434</v>
      </c>
      <c r="D79" s="75">
        <f>浅間地区!D79+野沢地区!D79+中込地区!D79+東地区!D79</f>
        <v>448</v>
      </c>
      <c r="E79" s="10">
        <f>浅間地区!E79+野沢地区!E79+中込地区!E79+東地区!E79</f>
        <v>882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2147</v>
      </c>
      <c r="D80" s="49">
        <f>浅間地区!D80+野沢地区!D80+中込地区!D80+東地区!D80</f>
        <v>2207</v>
      </c>
      <c r="E80" s="41">
        <f>浅間地区!E80+野沢地区!E80+中込地区!E80+東地区!E80</f>
        <v>4354</v>
      </c>
      <c r="F80" s="42">
        <f>E80/E147</f>
        <v>6.0907030747279191E-2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425</v>
      </c>
      <c r="D81" s="75">
        <f>浅間地区!D81+野沢地区!D81+中込地区!D81+東地区!D81</f>
        <v>420</v>
      </c>
      <c r="E81" s="10">
        <f>浅間地区!E81+野沢地区!E81+中込地区!E81+東地区!E81</f>
        <v>845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395</v>
      </c>
      <c r="D82" s="75">
        <f>浅間地区!D82+野沢地区!D82+中込地区!D82+東地区!D82</f>
        <v>427</v>
      </c>
      <c r="E82" s="10">
        <f>浅間地区!E82+野沢地区!E82+中込地区!E82+東地区!E82</f>
        <v>822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424</v>
      </c>
      <c r="D83" s="75">
        <f>浅間地区!D83+野沢地区!D83+中込地区!D83+東地区!D83</f>
        <v>435</v>
      </c>
      <c r="E83" s="10">
        <f>浅間地区!E83+野沢地区!E83+中込地区!E83+東地区!E83</f>
        <v>859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461</v>
      </c>
      <c r="D84" s="75">
        <f>浅間地区!D84+野沢地区!D84+中込地区!D84+東地区!D84</f>
        <v>419</v>
      </c>
      <c r="E84" s="10">
        <f>浅間地区!E84+野沢地区!E84+中込地区!E84+東地区!E84</f>
        <v>880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438</v>
      </c>
      <c r="D85" s="75">
        <f>浅間地区!D85+野沢地区!D85+中込地区!D85+東地区!D85</f>
        <v>413</v>
      </c>
      <c r="E85" s="10">
        <f>浅間地区!E85+野沢地区!E85+中込地区!E85+東地区!E85</f>
        <v>851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2143</v>
      </c>
      <c r="D86" s="71">
        <f>浅間地区!D86+野沢地区!D86+中込地区!D86+東地区!D86</f>
        <v>2114</v>
      </c>
      <c r="E86" s="44">
        <f>浅間地区!E86+野沢地区!E86+中込地区!E86+東地区!E86</f>
        <v>4257</v>
      </c>
      <c r="F86" s="45">
        <f>E86/E147</f>
        <v>5.9550121702151473E-2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418</v>
      </c>
      <c r="D87" s="75">
        <f>浅間地区!D87+野沢地区!D87+中込地区!D87+東地区!D87</f>
        <v>440</v>
      </c>
      <c r="E87" s="10">
        <f>浅間地区!E87+野沢地区!E87+中込地区!E87+東地区!E87</f>
        <v>858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449</v>
      </c>
      <c r="D88" s="75">
        <f>浅間地区!D88+野沢地区!D88+中込地区!D88+東地区!D88</f>
        <v>497</v>
      </c>
      <c r="E88" s="10">
        <f>浅間地区!E88+野沢地区!E88+中込地区!E88+東地区!E88</f>
        <v>946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497</v>
      </c>
      <c r="D89" s="75">
        <f>浅間地区!D89+野沢地区!D89+中込地区!D89+東地区!D89</f>
        <v>519</v>
      </c>
      <c r="E89" s="10">
        <f>浅間地区!E89+野沢地区!E89+中込地区!E89+東地区!E89</f>
        <v>1016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470</v>
      </c>
      <c r="D90" s="75">
        <f>浅間地区!D90+野沢地区!D90+中込地区!D90+東地区!D90</f>
        <v>557</v>
      </c>
      <c r="E90" s="10">
        <f>浅間地区!E90+野沢地区!E90+中込地区!E90+東地区!E90</f>
        <v>1027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515</v>
      </c>
      <c r="D91" s="75">
        <f>浅間地区!D91+野沢地区!D91+中込地区!D91+東地区!D91</f>
        <v>532</v>
      </c>
      <c r="E91" s="10">
        <f>浅間地区!E91+野沢地区!E91+中込地区!E91+東地区!E91</f>
        <v>1047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2349</v>
      </c>
      <c r="D92" s="71">
        <f>浅間地区!D92+野沢地区!D92+中込地区!D92+東地区!D92</f>
        <v>2545</v>
      </c>
      <c r="E92" s="44">
        <f>浅間地区!E92+野沢地区!E92+中込地区!E92+東地区!E92</f>
        <v>4894</v>
      </c>
      <c r="F92" s="45">
        <f>E92/E147</f>
        <v>6.8460957390258231E-2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476</v>
      </c>
      <c r="D93" s="75">
        <f>浅間地区!D93+野沢地区!D93+中込地区!D93+東地区!D93</f>
        <v>500</v>
      </c>
      <c r="E93" s="10">
        <f>浅間地区!E93+野沢地区!E93+中込地区!E93+東地区!E93</f>
        <v>976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420</v>
      </c>
      <c r="D94" s="75">
        <f>浅間地区!D94+野沢地区!D94+中込地区!D94+東地区!D94</f>
        <v>523</v>
      </c>
      <c r="E94" s="10">
        <f>浅間地区!E94+野沢地区!E94+中込地区!E94+東地区!E94</f>
        <v>943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293</v>
      </c>
      <c r="D95" s="75">
        <f>浅間地区!D95+野沢地区!D95+中込地区!D95+東地区!D95</f>
        <v>285</v>
      </c>
      <c r="E95" s="10">
        <f>浅間地区!E95+野沢地区!E95+中込地区!E95+東地区!E95</f>
        <v>578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286</v>
      </c>
      <c r="D96" s="75">
        <f>浅間地区!D96+野沢地区!D96+中込地区!D96+東地区!D96</f>
        <v>380</v>
      </c>
      <c r="E96" s="10">
        <f>浅間地区!E96+野沢地区!E96+中込地区!E96+東地区!E96</f>
        <v>666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350</v>
      </c>
      <c r="D97" s="75">
        <f>浅間地区!D97+野沢地区!D97+中込地区!D97+東地区!D97</f>
        <v>430</v>
      </c>
      <c r="E97" s="10">
        <f>浅間地区!E97+野沢地区!E97+中込地区!E97+東地区!E97</f>
        <v>780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1825</v>
      </c>
      <c r="D98" s="71">
        <f>浅間地区!D98+野沢地区!D98+中込地区!D98+東地区!D98</f>
        <v>2118</v>
      </c>
      <c r="E98" s="44">
        <f>浅間地区!E98+野沢地区!E98+中込地区!E98+東地区!E98</f>
        <v>3943</v>
      </c>
      <c r="F98" s="45">
        <f>E98/E147</f>
        <v>5.5157653246789583E-2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322</v>
      </c>
      <c r="D99" s="75">
        <f>浅間地区!D99+野沢地区!D99+中込地区!D99+東地区!D99</f>
        <v>347</v>
      </c>
      <c r="E99" s="10">
        <f>浅間地区!E99+野沢地区!E99+中込地区!E99+東地区!E99</f>
        <v>669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302</v>
      </c>
      <c r="D100" s="75">
        <f>浅間地区!D100+野沢地区!D100+中込地区!D100+東地区!D100</f>
        <v>346</v>
      </c>
      <c r="E100" s="10">
        <f>浅間地区!E100+野沢地区!E100+中込地区!E100+東地区!E100</f>
        <v>648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298</v>
      </c>
      <c r="D101" s="75">
        <f>浅間地区!D101+野沢地区!D101+中込地区!D101+東地区!D101</f>
        <v>358</v>
      </c>
      <c r="E101" s="10">
        <f>浅間地区!E101+野沢地区!E101+中込地区!E101+東地区!E101</f>
        <v>656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237</v>
      </c>
      <c r="D102" s="75">
        <f>浅間地区!D102+野沢地区!D102+中込地区!D102+東地区!D102</f>
        <v>327</v>
      </c>
      <c r="E102" s="10">
        <f>浅間地区!E102+野沢地区!E102+中込地区!E102+東地区!E102</f>
        <v>564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187</v>
      </c>
      <c r="D103" s="75">
        <f>浅間地区!D103+野沢地区!D103+中込地区!D103+東地区!D103</f>
        <v>267</v>
      </c>
      <c r="E103" s="10">
        <f>浅間地区!E103+野沢地区!E103+中込地区!E103+東地区!E103</f>
        <v>454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1346</v>
      </c>
      <c r="D104" s="71">
        <f>浅間地区!D104+野沢地区!D104+中込地区!D104+東地区!D104</f>
        <v>1645</v>
      </c>
      <c r="E104" s="44">
        <f>浅間地区!E104+野沢地区!E104+中込地区!E104+東地区!E104</f>
        <v>2991</v>
      </c>
      <c r="F104" s="45">
        <f>E104/E147</f>
        <v>4.1840360350278376E-2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216</v>
      </c>
      <c r="D105" s="75">
        <f>浅間地区!D105+野沢地区!D105+中込地区!D105+東地区!D105</f>
        <v>312</v>
      </c>
      <c r="E105" s="10">
        <f>浅間地区!E105+野沢地区!E105+中込地区!E105+東地区!E105</f>
        <v>528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196</v>
      </c>
      <c r="D106" s="75">
        <f>浅間地区!D106+野沢地区!D106+中込地区!D106+東地区!D106</f>
        <v>309</v>
      </c>
      <c r="E106" s="10">
        <f>浅間地区!E106+野沢地区!E106+中込地区!E106+東地区!E106</f>
        <v>505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153</v>
      </c>
      <c r="D107" s="75">
        <f>浅間地区!D107+野沢地区!D107+中込地区!D107+東地区!D107</f>
        <v>290</v>
      </c>
      <c r="E107" s="10">
        <f>浅間地区!E107+野沢地区!E107+中込地区!E107+東地区!E107</f>
        <v>443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161</v>
      </c>
      <c r="D108" s="75">
        <f>浅間地区!D108+野沢地区!D108+中込地区!D108+東地区!D108</f>
        <v>269</v>
      </c>
      <c r="E108" s="10">
        <f>浅間地区!E108+野沢地区!E108+中込地区!E108+東地区!E108</f>
        <v>430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116</v>
      </c>
      <c r="D109" s="75">
        <f>浅間地区!D109+野沢地区!D109+中込地区!D109+東地区!D109</f>
        <v>234</v>
      </c>
      <c r="E109" s="10">
        <f>浅間地区!E109+野沢地区!E109+中込地区!E109+東地区!E109</f>
        <v>350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842</v>
      </c>
      <c r="D110" s="71">
        <f>浅間地区!D110+野沢地区!D110+中込地区!D110+東地区!D110</f>
        <v>1414</v>
      </c>
      <c r="E110" s="44">
        <f>浅間地区!E110+野沢地区!E110+中込地区!E110+東地区!E110</f>
        <v>2256</v>
      </c>
      <c r="F110" s="45">
        <f>E110/E147</f>
        <v>3.1558626864001342E-2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130</v>
      </c>
      <c r="D111" s="75">
        <f>浅間地区!D111+野沢地区!D111+中込地区!D111+東地区!D111</f>
        <v>221</v>
      </c>
      <c r="E111" s="10">
        <f>浅間地区!E111+野沢地区!E111+中込地区!E111+東地区!E111</f>
        <v>351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85</v>
      </c>
      <c r="D112" s="75">
        <f>浅間地区!D112+野沢地区!D112+中込地区!D112+東地区!D112</f>
        <v>209</v>
      </c>
      <c r="E112" s="10">
        <f>浅間地区!E112+野沢地区!E112+中込地区!E112+東地区!E112</f>
        <v>294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77</v>
      </c>
      <c r="D113" s="75">
        <f>浅間地区!D113+野沢地区!D113+中込地区!D113+東地区!D113</f>
        <v>202</v>
      </c>
      <c r="E113" s="10">
        <f>浅間地区!E113+野沢地区!E113+中込地区!E113+東地区!E113</f>
        <v>279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69</v>
      </c>
      <c r="D114" s="75">
        <f>浅間地区!D114+野沢地区!D114+中込地区!D114+東地区!D114</f>
        <v>161</v>
      </c>
      <c r="E114" s="10">
        <f>浅間地区!E114+野沢地区!E114+中込地区!E114+東地区!E114</f>
        <v>230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50</v>
      </c>
      <c r="D115" s="75">
        <f>浅間地区!D115+野沢地区!D115+中込地区!D115+東地区!D115</f>
        <v>149</v>
      </c>
      <c r="E115" s="10">
        <f>浅間地区!E115+野沢地区!E115+中込地区!E115+東地区!E115</f>
        <v>199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411</v>
      </c>
      <c r="D116" s="71">
        <f>浅間地区!D116+野沢地区!D116+中込地区!D116+東地区!D116</f>
        <v>942</v>
      </c>
      <c r="E116" s="44">
        <f>浅間地区!E116+野沢地区!E116+中込地区!E116+東地区!E116</f>
        <v>1353</v>
      </c>
      <c r="F116" s="45">
        <f>E116/E147</f>
        <v>1.8926782866575273E-2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39</v>
      </c>
      <c r="D117" s="75">
        <f>浅間地区!D117+野沢地区!D117+中込地区!D117+東地区!D117</f>
        <v>144</v>
      </c>
      <c r="E117" s="10">
        <f>浅間地区!E117+野沢地区!E117+中込地区!E117+東地区!E117</f>
        <v>183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26</v>
      </c>
      <c r="D118" s="75">
        <f>浅間地区!D118+野沢地区!D118+中込地区!D118+東地区!D118</f>
        <v>95</v>
      </c>
      <c r="E118" s="10">
        <f>浅間地区!E118+野沢地区!E118+中込地区!E118+東地区!E118</f>
        <v>121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21</v>
      </c>
      <c r="D119" s="75">
        <f>浅間地区!D119+野沢地区!D119+中込地区!D119+東地区!D119</f>
        <v>75</v>
      </c>
      <c r="E119" s="10">
        <f>浅間地区!E119+野沢地区!E119+中込地区!E119+東地区!E119</f>
        <v>96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13</v>
      </c>
      <c r="D120" s="75">
        <f>浅間地区!D120+野沢地区!D120+中込地区!D120+東地区!D120</f>
        <v>66</v>
      </c>
      <c r="E120" s="10">
        <f>浅間地区!E120+野沢地区!E120+中込地区!E120+東地区!E120</f>
        <v>79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11</v>
      </c>
      <c r="D121" s="75">
        <f>浅間地区!D121+野沢地区!D121+中込地区!D121+東地区!D121</f>
        <v>45</v>
      </c>
      <c r="E121" s="10">
        <f>浅間地区!E121+野沢地区!E121+中込地区!E121+東地区!E121</f>
        <v>56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110</v>
      </c>
      <c r="D122" s="71">
        <f>浅間地区!D122+野沢地区!D122+中込地区!D122+東地区!D122</f>
        <v>425</v>
      </c>
      <c r="E122" s="44">
        <f>浅間地区!E122+野沢地区!E122+中込地区!E122+東地区!E122</f>
        <v>535</v>
      </c>
      <c r="F122" s="45">
        <f>E122/E147</f>
        <v>7.4839828777662756E-3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4</v>
      </c>
      <c r="D123" s="75">
        <f>浅間地区!D123+野沢地区!D123+中込地区!D123+東地区!D123</f>
        <v>28</v>
      </c>
      <c r="E123" s="10">
        <f>浅間地区!E123+野沢地区!E123+中込地区!E123+東地区!E123</f>
        <v>32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1</v>
      </c>
      <c r="D124" s="75">
        <f>浅間地区!D124+野沢地区!D124+中込地区!D124+東地区!D124</f>
        <v>19</v>
      </c>
      <c r="E124" s="10">
        <f>浅間地区!E124+野沢地区!E124+中込地区!E124+東地区!E124</f>
        <v>20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4</v>
      </c>
      <c r="D125" s="75">
        <f>浅間地区!D125+野沢地区!D125+中込地区!D125+東地区!D125</f>
        <v>14</v>
      </c>
      <c r="E125" s="10">
        <f>浅間地区!E125+野沢地区!E125+中込地区!E125+東地区!E125</f>
        <v>18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2</v>
      </c>
      <c r="D126" s="75">
        <f>浅間地区!D126+野沢地区!D126+中込地区!D126+東地区!D126</f>
        <v>8</v>
      </c>
      <c r="E126" s="10">
        <f>浅間地区!E126+野沢地区!E126+中込地区!E126+東地区!E126</f>
        <v>10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3</v>
      </c>
      <c r="D127" s="75">
        <f>浅間地区!D127+野沢地区!D127+中込地区!D127+東地区!D127</f>
        <v>2</v>
      </c>
      <c r="E127" s="10">
        <f>浅間地区!E127+野沢地区!E127+中込地区!E127+東地区!E127</f>
        <v>5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14</v>
      </c>
      <c r="D128" s="71">
        <f>浅間地区!D128+野沢地区!D128+中込地区!D128+東地区!D128</f>
        <v>71</v>
      </c>
      <c r="E128" s="44">
        <f>浅間地区!E128+野沢地区!E128+中込地区!E128+東地区!E128</f>
        <v>85</v>
      </c>
      <c r="F128" s="45">
        <f>E128/E147</f>
        <v>1.1890440086170719E-3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1</v>
      </c>
      <c r="D129" s="75">
        <f>浅間地区!D129+野沢地区!D129+中込地区!D129+東地区!D129</f>
        <v>1</v>
      </c>
      <c r="E129" s="10">
        <f>浅間地区!E129+野沢地区!E129+中込地区!E129+東地区!E129</f>
        <v>2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0</v>
      </c>
      <c r="D130" s="75">
        <f>浅間地区!D130+野沢地区!D130+中込地区!D130+東地区!D130</f>
        <v>1</v>
      </c>
      <c r="E130" s="10">
        <f>浅間地区!E130+野沢地区!E130+中込地区!E130+東地区!E130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0</v>
      </c>
      <c r="D131" s="75">
        <f>浅間地区!D131+野沢地区!D131+中込地区!D131+東地区!D131</f>
        <v>1</v>
      </c>
      <c r="E131" s="10">
        <f>浅間地区!E131+野沢地区!E131+中込地区!E131+東地区!E131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0</v>
      </c>
      <c r="E132" s="10">
        <f>浅間地区!E132+野沢地区!E132+中込地区!E132+東地区!E132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0</v>
      </c>
      <c r="E133" s="10">
        <f>浅間地区!E133+野沢地区!E133+中込地区!E133+東地区!E133</f>
        <v>0</v>
      </c>
      <c r="F133" s="32"/>
    </row>
    <row r="134" spans="1:6" ht="15" customHeight="1" x14ac:dyDescent="0.2">
      <c r="A134" s="36"/>
      <c r="B134" s="46" t="s">
        <v>48</v>
      </c>
      <c r="C134" s="76">
        <f>浅間地区!C134+野沢地区!C134+中込地区!C134+東地区!C134</f>
        <v>1</v>
      </c>
      <c r="D134" s="76">
        <f>浅間地区!D134+野沢地区!D134+中込地区!D134+東地区!D134</f>
        <v>3</v>
      </c>
      <c r="E134" s="47">
        <f>浅間地区!E134+野沢地区!E134+中込地区!E134+東地区!E134</f>
        <v>4</v>
      </c>
      <c r="F134" s="45">
        <f>E134/E147</f>
        <v>5.5955012170215148E-5</v>
      </c>
    </row>
    <row r="135" spans="1:6" ht="15" customHeight="1" x14ac:dyDescent="0.2">
      <c r="A135" s="36"/>
      <c r="B135" s="35">
        <v>110</v>
      </c>
      <c r="C135" s="75">
        <f>浅間地区!C135+野沢地区!C135+中込地区!C135+東地区!C135</f>
        <v>0</v>
      </c>
      <c r="D135" s="75">
        <f>浅間地区!D135+野沢地区!D135+中込地区!D135+東地区!D135</f>
        <v>0</v>
      </c>
      <c r="E135" s="10">
        <f>浅間地区!E135+野沢地区!E135+中込地区!E135+東地区!E135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浅間地区!C136+野沢地区!C136+中込地区!C136+東地区!C136</f>
        <v>0</v>
      </c>
      <c r="D136" s="75">
        <f>浅間地区!D136+野沢地区!D136+中込地区!D136+東地区!D136</f>
        <v>0</v>
      </c>
      <c r="E136" s="10">
        <f>浅間地区!E136+野沢地区!E136+中込地区!E136+東地区!E136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浅間地区!C137+野沢地区!C137+中込地区!C137+東地区!C137</f>
        <v>0</v>
      </c>
      <c r="D137" s="75">
        <f>浅間地区!D137+野沢地区!D137+中込地区!D137+東地区!D137</f>
        <v>0</v>
      </c>
      <c r="E137" s="10">
        <f>浅間地区!E137+野沢地区!E137+中込地区!E137+東地区!E137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浅間地区!C138+野沢地区!C138+中込地区!C138+東地区!C138</f>
        <v>0</v>
      </c>
      <c r="D138" s="75">
        <f>浅間地区!D138+野沢地区!D138+中込地区!D138+東地区!D138</f>
        <v>0</v>
      </c>
      <c r="E138" s="10">
        <f>浅間地区!E138+野沢地区!E138+中込地区!E138+東地区!E138</f>
        <v>0</v>
      </c>
      <c r="F138" s="32"/>
    </row>
    <row r="139" spans="1:6" ht="15" customHeight="1" x14ac:dyDescent="0.2">
      <c r="A139" s="36"/>
      <c r="B139" s="35">
        <v>114</v>
      </c>
      <c r="C139" s="75">
        <f>浅間地区!C139+野沢地区!C139+中込地区!C139+東地区!C139</f>
        <v>0</v>
      </c>
      <c r="D139" s="75">
        <f>浅間地区!D139+野沢地区!D139+中込地区!D139+東地区!D139</f>
        <v>0</v>
      </c>
      <c r="E139" s="10">
        <f>浅間地区!E139+野沢地区!E139+中込地区!E139+東地区!E139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浅間地区!C140+野沢地区!C140+中込地区!C140+東地区!C140</f>
        <v>0</v>
      </c>
      <c r="D140" s="71">
        <f>浅間地区!D140+野沢地区!D140+中込地区!D140+東地区!D140</f>
        <v>0</v>
      </c>
      <c r="E140" s="44">
        <f>浅間地区!E140+野沢地区!E140+中込地区!E140+東地区!E140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浅間地区!C141+野沢地区!C141+中込地区!C141+東地区!C141</f>
        <v>0</v>
      </c>
      <c r="D141" s="75">
        <f>浅間地区!D141+野沢地区!D141+中込地区!D141+東地区!D141</f>
        <v>0</v>
      </c>
      <c r="E141" s="10">
        <f>浅間地区!E141+野沢地区!E141+中込地区!E141+東地区!E141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浅間地区!C142+野沢地区!C142+中込地区!C142+東地区!C142</f>
        <v>0</v>
      </c>
      <c r="D142" s="75">
        <f>浅間地区!D142+野沢地区!D142+中込地区!D142+東地区!D142</f>
        <v>0</v>
      </c>
      <c r="E142" s="10">
        <f>浅間地区!E142+野沢地区!E142+中込地区!E142+東地区!E142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浅間地区!C143+野沢地区!C143+中込地区!C143+東地区!C143</f>
        <v>0</v>
      </c>
      <c r="D143" s="75">
        <f>浅間地区!D143+野沢地区!D143+中込地区!D143+東地区!D143</f>
        <v>0</v>
      </c>
      <c r="E143" s="10">
        <f>浅間地区!E143+野沢地区!E143+中込地区!E143+東地区!E143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浅間地区!C144+野沢地区!C144+中込地区!C144+東地区!C144</f>
        <v>0</v>
      </c>
      <c r="D144" s="75">
        <f>浅間地区!D144+野沢地区!D144+中込地区!D144+東地区!D144</f>
        <v>0</v>
      </c>
      <c r="E144" s="10">
        <f>浅間地区!E144+野沢地区!E144+中込地区!E144+東地区!E144</f>
        <v>0</v>
      </c>
      <c r="F144" s="32"/>
    </row>
    <row r="145" spans="1:6" ht="15" customHeight="1" x14ac:dyDescent="0.2">
      <c r="A145" s="36"/>
      <c r="B145" s="35">
        <v>119</v>
      </c>
      <c r="C145" s="75">
        <f>浅間地区!C145+野沢地区!C145+中込地区!C145+東地区!C145</f>
        <v>0</v>
      </c>
      <c r="D145" s="75">
        <f>浅間地区!D145+野沢地区!D145+中込地区!D145+東地区!D145</f>
        <v>0</v>
      </c>
      <c r="E145" s="10">
        <f>浅間地区!E145+野沢地区!E145+中込地区!E145+東地区!E145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浅間地区!C146+野沢地区!C146+中込地区!C146+東地区!C146</f>
        <v>0</v>
      </c>
      <c r="D146" s="76">
        <f>浅間地区!D146+野沢地区!D146+中込地区!D146+東地区!D146</f>
        <v>0</v>
      </c>
      <c r="E146" s="47">
        <f>浅間地区!E146+野沢地区!E146+中込地区!E146+東地区!E146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浅間地区!C147+野沢地区!C147+中込地区!C147+東地区!C147</f>
        <v>35144</v>
      </c>
      <c r="D147" s="77">
        <f>浅間地区!D147+野沢地区!D147+中込地区!D147+東地区!D147</f>
        <v>36342</v>
      </c>
      <c r="E147" s="8">
        <f>浅間地区!E147+野沢地区!E147+中込地区!E147+東地区!E147</f>
        <v>71486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f>C8+C14+C20</f>
        <v>4868</v>
      </c>
      <c r="D150" s="17">
        <f>D8+D14+D20</f>
        <v>4635</v>
      </c>
      <c r="E150" s="17">
        <f>E8+E14+E20</f>
        <v>9503</v>
      </c>
      <c r="F150" s="32">
        <f>E150/E153</f>
        <v>0.13293512016338863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21235</v>
      </c>
      <c r="D151" s="19">
        <f>D26+D32+D38+D44+D50+D56+D62+D68+D74+D80</f>
        <v>20430</v>
      </c>
      <c r="E151" s="19">
        <f>E26+E32+E38+E44+E50+E56+E62+E68+E74+E80</f>
        <v>41665</v>
      </c>
      <c r="F151" s="32">
        <f>E151/E153</f>
        <v>0.58284139551800351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9041</v>
      </c>
      <c r="D152" s="21">
        <f t="shared" ref="D152:E152" si="0">D86+D92+D98+D104+D110+D116+D122+D128+D134+D140+D146</f>
        <v>11277</v>
      </c>
      <c r="E152" s="21">
        <f t="shared" si="0"/>
        <v>20318</v>
      </c>
      <c r="F152" s="32">
        <f>E152/E153</f>
        <v>0.28422348431860783</v>
      </c>
    </row>
    <row r="153" spans="1:6" ht="15" customHeight="1" x14ac:dyDescent="0.2">
      <c r="B153" s="2" t="s">
        <v>8</v>
      </c>
      <c r="C153" s="1">
        <f>SUM(C150:C152)</f>
        <v>35144</v>
      </c>
      <c r="D153" s="1">
        <f>SUM(D150:D152)</f>
        <v>36342</v>
      </c>
      <c r="E153" s="1">
        <f>SUM(E150:E152)</f>
        <v>71486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4868</v>
      </c>
      <c r="D155" s="17">
        <f>D8+D14+D20</f>
        <v>4635</v>
      </c>
      <c r="E155" s="17">
        <f>E8+E14+E20</f>
        <v>9503</v>
      </c>
      <c r="F155" s="32">
        <f>E155/E159</f>
        <v>0.13293512016338863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21235</v>
      </c>
      <c r="D156" s="19">
        <f>D26+D32+D38+D44+D50+D56+D62+D68+D74+D80</f>
        <v>20430</v>
      </c>
      <c r="E156" s="19">
        <f>E26+E32+E38+E44+E50+E56+E62+E68+E74+E80</f>
        <v>41665</v>
      </c>
      <c r="F156" s="32">
        <f>E156/E159</f>
        <v>0.58284139551800351</v>
      </c>
    </row>
    <row r="157" spans="1:6" ht="15" customHeight="1" x14ac:dyDescent="0.2">
      <c r="A157" s="25"/>
      <c r="B157" s="20" t="s">
        <v>10</v>
      </c>
      <c r="C157" s="21">
        <f>C86+C92</f>
        <v>4492</v>
      </c>
      <c r="D157" s="21">
        <f>D86+D92</f>
        <v>4659</v>
      </c>
      <c r="E157" s="21">
        <f>E86+E92</f>
        <v>9151</v>
      </c>
      <c r="F157" s="32">
        <f>E157/E159</f>
        <v>0.12801107909240969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4549</v>
      </c>
      <c r="D158" s="27">
        <f t="shared" ref="D158:E158" si="1">D98+D104+D110+D116+D122+D128+D134+D140+D146</f>
        <v>6618</v>
      </c>
      <c r="E158" s="27">
        <f t="shared" si="1"/>
        <v>11167</v>
      </c>
      <c r="F158" s="32">
        <f>E158/E159</f>
        <v>0.15621240522619814</v>
      </c>
    </row>
    <row r="159" spans="1:6" ht="15" customHeight="1" x14ac:dyDescent="0.2">
      <c r="B159" s="2" t="s">
        <v>8</v>
      </c>
      <c r="C159" s="1">
        <f>SUM(C155:C158)</f>
        <v>35144</v>
      </c>
      <c r="D159" s="1">
        <f>SUM(D155:D158)</f>
        <v>36342</v>
      </c>
      <c r="E159" s="1">
        <f>SUM(E155:E158)</f>
        <v>71486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1378</v>
      </c>
      <c r="D161" s="31">
        <f t="shared" ref="D161:E161" si="2">D110+D116+D122+D128+D134+D140+D146</f>
        <v>2855</v>
      </c>
      <c r="E161" s="31">
        <f t="shared" si="2"/>
        <v>4233</v>
      </c>
      <c r="F161" s="32">
        <f>E161/E159</f>
        <v>5.9214391629130177E-2</v>
      </c>
    </row>
    <row r="162" spans="1:6" ht="15" customHeight="1" x14ac:dyDescent="0.2">
      <c r="A162" s="30"/>
      <c r="B162" s="23" t="s">
        <v>15</v>
      </c>
      <c r="C162" s="31">
        <f>C116+C122+C128+C134+C140+C146</f>
        <v>536</v>
      </c>
      <c r="D162" s="31">
        <f t="shared" ref="D162:E162" si="3">D116+D122+D128+D134+D140+D146</f>
        <v>1441</v>
      </c>
      <c r="E162" s="31">
        <f t="shared" si="3"/>
        <v>1977</v>
      </c>
      <c r="F162" s="32">
        <f>E162/E159</f>
        <v>2.7655764765128838E-2</v>
      </c>
    </row>
    <row r="163" spans="1:6" ht="15" customHeight="1" x14ac:dyDescent="0.2">
      <c r="A163" s="30"/>
      <c r="B163" s="23" t="s">
        <v>13</v>
      </c>
      <c r="C163" s="31">
        <f>C122+C128+C134+C140+C146</f>
        <v>125</v>
      </c>
      <c r="D163" s="31">
        <f t="shared" ref="D163:E163" si="4">D122+D128+D134+D140+D146</f>
        <v>499</v>
      </c>
      <c r="E163" s="31">
        <f t="shared" si="4"/>
        <v>624</v>
      </c>
      <c r="F163" s="32">
        <f>E163/E159</f>
        <v>8.7289818985535634E-3</v>
      </c>
    </row>
    <row r="164" spans="1:6" ht="15" customHeight="1" x14ac:dyDescent="0.2">
      <c r="B164" s="4" t="s">
        <v>14</v>
      </c>
      <c r="C164" s="1">
        <f>C128+C134+C140+C146</f>
        <v>15</v>
      </c>
      <c r="D164" s="1">
        <f t="shared" ref="D164:E164" si="5">D128+D134+D140+D146</f>
        <v>74</v>
      </c>
      <c r="E164" s="1">
        <f t="shared" si="5"/>
        <v>89</v>
      </c>
      <c r="F164" s="32">
        <f>E164/E159</f>
        <v>1.2449990207872869E-3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3</v>
      </c>
      <c r="E165" s="1">
        <f t="shared" si="6"/>
        <v>4</v>
      </c>
      <c r="F165" s="32">
        <f>E165/E159</f>
        <v>5.5955012170215148E-5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9">
    <tabColor indexed="1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154</v>
      </c>
      <c r="D3" s="68">
        <f>岩村田地区!D3+小田井地区!D3+平根地区!D3+中佐都地区!D3+高瀬地区!D3</f>
        <v>132</v>
      </c>
      <c r="E3" s="63">
        <f>岩村田地区!E3+小田井地区!E3+平根地区!E3+中佐都地区!E3+高瀬地区!E3</f>
        <v>286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167</v>
      </c>
      <c r="D4" s="69">
        <f>岩村田地区!D4+小田井地区!D4+平根地区!D4+中佐都地区!D4+高瀬地区!D4</f>
        <v>147</v>
      </c>
      <c r="E4" s="64">
        <f>岩村田地区!E4+小田井地区!E4+平根地区!E4+中佐都地区!E4+高瀬地区!E4</f>
        <v>314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155</v>
      </c>
      <c r="D5" s="69">
        <f>岩村田地区!D5+小田井地区!D5+平根地区!D5+中佐都地区!D5+高瀬地区!D5</f>
        <v>179</v>
      </c>
      <c r="E5" s="64">
        <f>岩村田地区!E5+小田井地区!E5+平根地区!E5+中佐都地区!E5+高瀬地区!E5</f>
        <v>334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175</v>
      </c>
      <c r="D6" s="69">
        <f>岩村田地区!D6+小田井地区!D6+平根地区!D6+中佐都地区!D6+高瀬地区!D6</f>
        <v>162</v>
      </c>
      <c r="E6" s="64">
        <f>岩村田地区!E6+小田井地区!E6+平根地区!E6+中佐都地区!E6+高瀬地区!E6</f>
        <v>337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180</v>
      </c>
      <c r="D7" s="69">
        <f>岩村田地区!D7+小田井地区!D7+平根地区!D7+中佐都地区!D7+高瀬地区!D7</f>
        <v>166</v>
      </c>
      <c r="E7" s="64">
        <f>岩村田地区!E7+小田井地区!E7+平根地区!E7+中佐都地区!E7+高瀬地区!E7</f>
        <v>346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831</v>
      </c>
      <c r="D8" s="70">
        <f>岩村田地区!D8+小田井地区!D8+平根地区!D8+中佐都地区!D8+高瀬地区!D8</f>
        <v>786</v>
      </c>
      <c r="E8" s="48">
        <f>岩村田地区!E8+小田井地区!E8+平根地区!E8+中佐都地区!E8+高瀬地区!E8</f>
        <v>1617</v>
      </c>
      <c r="F8" s="39">
        <f>E8/E147</f>
        <v>4.9244731392374223E-2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176</v>
      </c>
      <c r="D9" s="69">
        <f>岩村田地区!D9+小田井地区!D9+平根地区!D9+中佐都地区!D9+高瀬地区!D9</f>
        <v>179</v>
      </c>
      <c r="E9" s="64">
        <f>岩村田地区!E9+小田井地区!E9+平根地区!E9+中佐都地区!E9+高瀬地区!E9</f>
        <v>355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160</v>
      </c>
      <c r="D10" s="69">
        <f>岩村田地区!D10+小田井地区!D10+平根地区!D10+中佐都地区!D10+高瀬地区!D10</f>
        <v>160</v>
      </c>
      <c r="E10" s="64">
        <f>岩村田地区!E10+小田井地区!E10+平根地区!E10+中佐都地区!E10+高瀬地区!E10</f>
        <v>320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197</v>
      </c>
      <c r="D11" s="69">
        <f>岩村田地区!D11+小田井地区!D11+平根地区!D11+中佐都地区!D11+高瀬地区!D11</f>
        <v>179</v>
      </c>
      <c r="E11" s="64">
        <f>岩村田地区!E11+小田井地区!E11+平根地区!E11+中佐都地区!E11+高瀬地区!E11</f>
        <v>376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162</v>
      </c>
      <c r="D12" s="69">
        <f>岩村田地区!D12+小田井地区!D12+平根地区!D12+中佐都地区!D12+高瀬地区!D12</f>
        <v>162</v>
      </c>
      <c r="E12" s="64">
        <f>岩村田地区!E12+小田井地区!E12+平根地区!E12+中佐都地区!E12+高瀬地区!E12</f>
        <v>324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171</v>
      </c>
      <c r="D13" s="69">
        <f>岩村田地区!D13+小田井地区!D13+平根地区!D13+中佐都地区!D13+高瀬地区!D13</f>
        <v>170</v>
      </c>
      <c r="E13" s="64">
        <f>岩村田地区!E13+小田井地区!E13+平根地区!E13+中佐都地区!E13+高瀬地区!E13</f>
        <v>341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866</v>
      </c>
      <c r="D14" s="70">
        <f>岩村田地区!D14+小田井地区!D14+平根地区!D14+中佐都地区!D14+高瀬地区!D14</f>
        <v>850</v>
      </c>
      <c r="E14" s="48">
        <f>岩村田地区!E14+小田井地区!E14+平根地区!E14+中佐都地区!E14+高瀬地区!E14</f>
        <v>1716</v>
      </c>
      <c r="F14" s="39">
        <f>E14/E147</f>
        <v>5.2259714947009379E-2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161</v>
      </c>
      <c r="D15" s="69">
        <f>岩村田地区!D15+小田井地区!D15+平根地区!D15+中佐都地区!D15+高瀬地区!D15</f>
        <v>171</v>
      </c>
      <c r="E15" s="64">
        <f>岩村田地区!E15+小田井地区!E15+平根地区!E15+中佐都地区!E15+高瀬地区!E15</f>
        <v>332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167</v>
      </c>
      <c r="D16" s="69">
        <f>岩村田地区!D16+小田井地区!D16+平根地区!D16+中佐都地区!D16+高瀬地区!D16</f>
        <v>166</v>
      </c>
      <c r="E16" s="64">
        <f>岩村田地区!E16+小田井地区!E16+平根地区!E16+中佐都地区!E16+高瀬地区!E16</f>
        <v>333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152</v>
      </c>
      <c r="D17" s="69">
        <f>岩村田地区!D17+小田井地区!D17+平根地区!D17+中佐都地区!D17+高瀬地区!D17</f>
        <v>164</v>
      </c>
      <c r="E17" s="64">
        <f>岩村田地区!E17+小田井地区!E17+平根地区!E17+中佐都地区!E17+高瀬地区!E17</f>
        <v>316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159</v>
      </c>
      <c r="D18" s="69">
        <f>岩村田地区!D18+小田井地区!D18+平根地区!D18+中佐都地区!D18+高瀬地区!D18</f>
        <v>176</v>
      </c>
      <c r="E18" s="64">
        <f>岩村田地区!E18+小田井地区!E18+平根地区!E18+中佐都地区!E18+高瀬地区!E18</f>
        <v>335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161</v>
      </c>
      <c r="D19" s="69">
        <f>岩村田地区!D19+小田井地区!D19+平根地区!D19+中佐都地区!D19+高瀬地区!D19</f>
        <v>131</v>
      </c>
      <c r="E19" s="64">
        <f>岩村田地区!E19+小田井地区!E19+平根地区!E19+中佐都地区!E19+高瀬地区!E19</f>
        <v>292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800</v>
      </c>
      <c r="D20" s="70">
        <f>岩村田地区!D20+小田井地区!D20+平根地区!D20+中佐都地区!D20+高瀬地区!D20</f>
        <v>808</v>
      </c>
      <c r="E20" s="48">
        <f>岩村田地区!E20+小田井地区!E20+平根地区!E20+中佐都地区!E20+高瀬地区!E20</f>
        <v>1608</v>
      </c>
      <c r="F20" s="39">
        <f>E20/E147</f>
        <v>4.8970641978316479E-2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149</v>
      </c>
      <c r="D21" s="69">
        <f>岩村田地区!D21+小田井地区!D21+平根地区!D21+中佐都地区!D21+高瀬地区!D21</f>
        <v>155</v>
      </c>
      <c r="E21" s="64">
        <f>岩村田地区!E21+小田井地区!E21+平根地区!E21+中佐都地区!E21+高瀬地区!E21</f>
        <v>304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144</v>
      </c>
      <c r="D22" s="69">
        <f>岩村田地区!D22+小田井地区!D22+平根地区!D22+中佐都地区!D22+高瀬地区!D22</f>
        <v>172</v>
      </c>
      <c r="E22" s="64">
        <f>岩村田地区!E22+小田井地区!E22+平根地区!E22+中佐都地区!E22+高瀬地区!E22</f>
        <v>316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165</v>
      </c>
      <c r="D23" s="69">
        <f>岩村田地区!D23+小田井地区!D23+平根地区!D23+中佐都地区!D23+高瀬地区!D23</f>
        <v>159</v>
      </c>
      <c r="E23" s="64">
        <f>岩村田地区!E23+小田井地区!E23+平根地区!E23+中佐都地区!E23+高瀬地区!E23</f>
        <v>324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156</v>
      </c>
      <c r="D24" s="69">
        <f>岩村田地区!D24+小田井地区!D24+平根地区!D24+中佐都地区!D24+高瀬地区!D24</f>
        <v>140</v>
      </c>
      <c r="E24" s="64">
        <f>岩村田地区!E24+小田井地区!E24+平根地区!E24+中佐都地区!E24+高瀬地区!E24</f>
        <v>296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163</v>
      </c>
      <c r="D25" s="69">
        <f>岩村田地区!D25+小田井地区!D25+平根地区!D25+中佐都地区!D25+高瀬地区!D25</f>
        <v>162</v>
      </c>
      <c r="E25" s="64">
        <f>岩村田地区!E25+小田井地区!E25+平根地区!E25+中佐都地区!E25+高瀬地区!E25</f>
        <v>325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777</v>
      </c>
      <c r="D26" s="49">
        <f>岩村田地区!D26+小田井地区!D26+平根地区!D26+中佐都地区!D26+高瀬地区!D26</f>
        <v>788</v>
      </c>
      <c r="E26" s="59">
        <f>岩村田地区!E26+小田井地区!E26+平根地区!E26+中佐都地区!E26+高瀬地区!E26</f>
        <v>1565</v>
      </c>
      <c r="F26" s="42">
        <f>E26/E147</f>
        <v>4.7661103666707269E-2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114</v>
      </c>
      <c r="D27" s="69">
        <f>岩村田地区!D27+小田井地区!D27+平根地区!D27+中佐都地区!D27+高瀬地区!D27</f>
        <v>135</v>
      </c>
      <c r="E27" s="64">
        <f>岩村田地区!E27+小田井地区!E27+平根地区!E27+中佐都地区!E27+高瀬地区!E27</f>
        <v>249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159</v>
      </c>
      <c r="D28" s="69">
        <f>岩村田地区!D28+小田井地区!D28+平根地区!D28+中佐都地区!D28+高瀬地区!D28</f>
        <v>129</v>
      </c>
      <c r="E28" s="64">
        <f>岩村田地区!E28+小田井地区!E28+平根地区!E28+中佐都地区!E28+高瀬地区!E28</f>
        <v>288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163</v>
      </c>
      <c r="D29" s="69">
        <f>岩村田地区!D29+小田井地区!D29+平根地区!D29+中佐都地区!D29+高瀬地区!D29</f>
        <v>133</v>
      </c>
      <c r="E29" s="64">
        <f>岩村田地区!E29+小田井地区!E29+平根地区!E29+中佐都地区!E29+高瀬地区!E29</f>
        <v>296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148</v>
      </c>
      <c r="D30" s="69">
        <f>岩村田地区!D30+小田井地区!D30+平根地区!D30+中佐都地区!D30+高瀬地区!D30</f>
        <v>137</v>
      </c>
      <c r="E30" s="64">
        <f>岩村田地区!E30+小田井地区!E30+平根地区!E30+中佐都地区!E30+高瀬地区!E30</f>
        <v>285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173</v>
      </c>
      <c r="D31" s="69">
        <f>岩村田地区!D31+小田井地区!D31+平根地区!D31+中佐都地区!D31+高瀬地区!D31</f>
        <v>157</v>
      </c>
      <c r="E31" s="64">
        <f>岩村田地区!E31+小田井地区!E31+平根地区!E31+中佐都地区!E31+高瀬地区!E31</f>
        <v>330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757</v>
      </c>
      <c r="D32" s="49">
        <f>岩村田地区!D32+小田井地区!D32+平根地区!D32+中佐都地区!D32+高瀬地区!D32</f>
        <v>691</v>
      </c>
      <c r="E32" s="59">
        <f>岩村田地区!E32+小田井地区!E32+平根地区!E32+中佐都地区!E32+高瀬地区!E32</f>
        <v>1448</v>
      </c>
      <c r="F32" s="42">
        <f>E32/E147</f>
        <v>4.4097941283956631E-2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181</v>
      </c>
      <c r="D33" s="69">
        <f>岩村田地区!D33+小田井地区!D33+平根地区!D33+中佐都地区!D33+高瀬地区!D33</f>
        <v>144</v>
      </c>
      <c r="E33" s="64">
        <f>岩村田地区!E33+小田井地区!E33+平根地区!E33+中佐都地区!E33+高瀬地区!E33</f>
        <v>325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179</v>
      </c>
      <c r="D34" s="69">
        <f>岩村田地区!D34+小田井地区!D34+平根地区!D34+中佐都地区!D34+高瀬地区!D34</f>
        <v>153</v>
      </c>
      <c r="E34" s="64">
        <f>岩村田地区!E34+小田井地区!E34+平根地区!E34+中佐都地区!E34+高瀬地区!E34</f>
        <v>332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188</v>
      </c>
      <c r="D35" s="69">
        <f>岩村田地区!D35+小田井地区!D35+平根地区!D35+中佐都地区!D35+高瀬地区!D35</f>
        <v>174</v>
      </c>
      <c r="E35" s="64">
        <f>岩村田地区!E35+小田井地区!E35+平根地区!E35+中佐都地区!E35+高瀬地区!E35</f>
        <v>362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186</v>
      </c>
      <c r="D36" s="69">
        <f>岩村田地区!D36+小田井地区!D36+平根地区!D36+中佐都地区!D36+高瀬地区!D36</f>
        <v>190</v>
      </c>
      <c r="E36" s="64">
        <f>岩村田地区!E36+小田井地区!E36+平根地区!E36+中佐都地区!E36+高瀬地区!E36</f>
        <v>376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192</v>
      </c>
      <c r="D37" s="69">
        <f>岩村田地区!D37+小田井地区!D37+平根地区!D37+中佐都地区!D37+高瀬地区!D37</f>
        <v>198</v>
      </c>
      <c r="E37" s="64">
        <f>岩村田地区!E37+小田井地区!E37+平根地区!E37+中佐都地区!E37+高瀬地区!E37</f>
        <v>390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926</v>
      </c>
      <c r="D38" s="49">
        <f>岩村田地区!D38+小田井地区!D38+平根地区!D38+中佐都地区!D38+高瀬地区!D38</f>
        <v>859</v>
      </c>
      <c r="E38" s="59">
        <f>岩村田地区!E38+小田井地区!E38+平根地区!E38+中佐都地区!E38+高瀬地区!E38</f>
        <v>1785</v>
      </c>
      <c r="F38" s="42">
        <f>E38/E147</f>
        <v>5.4361067121452063E-2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180</v>
      </c>
      <c r="D39" s="69">
        <f>岩村田地区!D39+小田井地区!D39+平根地区!D39+中佐都地区!D39+高瀬地区!D39</f>
        <v>202</v>
      </c>
      <c r="E39" s="64">
        <f>岩村田地区!E39+小田井地区!E39+平根地区!E39+中佐都地区!E39+高瀬地区!E39</f>
        <v>382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211</v>
      </c>
      <c r="D40" s="69">
        <f>岩村田地区!D40+小田井地区!D40+平根地区!D40+中佐都地区!D40+高瀬地区!D40</f>
        <v>179</v>
      </c>
      <c r="E40" s="64">
        <f>岩村田地区!E40+小田井地区!E40+平根地区!E40+中佐都地区!E40+高瀬地区!E40</f>
        <v>390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201</v>
      </c>
      <c r="D41" s="69">
        <f>岩村田地区!D41+小田井地区!D41+平根地区!D41+中佐都地区!D41+高瀬地区!D41</f>
        <v>193</v>
      </c>
      <c r="E41" s="64">
        <f>岩村田地区!E41+小田井地区!E41+平根地区!E41+中佐都地区!E41+高瀬地区!E41</f>
        <v>394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201</v>
      </c>
      <c r="D42" s="69">
        <f>岩村田地区!D42+小田井地区!D42+平根地区!D42+中佐都地区!D42+高瀬地区!D42</f>
        <v>227</v>
      </c>
      <c r="E42" s="64">
        <f>岩村田地区!E42+小田井地区!E42+平根地区!E42+中佐都地区!E42+高瀬地区!E42</f>
        <v>428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235</v>
      </c>
      <c r="D43" s="69">
        <f>岩村田地区!D43+小田井地区!D43+平根地区!D43+中佐都地区!D43+高瀬地区!D43</f>
        <v>181</v>
      </c>
      <c r="E43" s="64">
        <f>岩村田地区!E43+小田井地区!E43+平根地区!E43+中佐都地区!E43+高瀬地区!E43</f>
        <v>416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1028</v>
      </c>
      <c r="D44" s="49">
        <f>岩村田地区!D44+小田井地区!D44+平根地区!D44+中佐都地区!D44+高瀬地区!D44</f>
        <v>982</v>
      </c>
      <c r="E44" s="59">
        <f>岩村田地区!E44+小田井地区!E44+平根地区!E44+中佐都地区!E44+高瀬地区!E44</f>
        <v>2010</v>
      </c>
      <c r="F44" s="42">
        <f>E44/E147</f>
        <v>6.1213302472895602E-2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244</v>
      </c>
      <c r="D45" s="69">
        <f>岩村田地区!D45+小田井地区!D45+平根地区!D45+中佐都地区!D45+高瀬地区!D45</f>
        <v>237</v>
      </c>
      <c r="E45" s="64">
        <f>岩村田地区!E45+小田井地区!E45+平根地区!E45+中佐都地区!E45+高瀬地区!E45</f>
        <v>481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236</v>
      </c>
      <c r="D46" s="69">
        <f>岩村田地区!D46+小田井地区!D46+平根地区!D46+中佐都地区!D46+高瀬地区!D46</f>
        <v>200</v>
      </c>
      <c r="E46" s="64">
        <f>岩村田地区!E46+小田井地区!E46+平根地区!E46+中佐都地区!E46+高瀬地区!E46</f>
        <v>436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229</v>
      </c>
      <c r="D47" s="69">
        <f>岩村田地区!D47+小田井地区!D47+平根地区!D47+中佐都地区!D47+高瀬地区!D47</f>
        <v>218</v>
      </c>
      <c r="E47" s="64">
        <f>岩村田地区!E47+小田井地区!E47+平根地区!E47+中佐都地区!E47+高瀬地区!E47</f>
        <v>447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226</v>
      </c>
      <c r="D48" s="69">
        <f>岩村田地区!D48+小田井地区!D48+平根地区!D48+中佐都地区!D48+高瀬地区!D48</f>
        <v>212</v>
      </c>
      <c r="E48" s="64">
        <f>岩村田地区!E48+小田井地区!E48+平根地区!E48+中佐都地区!E48+高瀬地区!E48</f>
        <v>438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245</v>
      </c>
      <c r="D49" s="69">
        <f>岩村田地区!D49+小田井地区!D49+平根地区!D49+中佐都地区!D49+高瀬地区!D49</f>
        <v>236</v>
      </c>
      <c r="E49" s="64">
        <f>岩村田地区!E49+小田井地区!E49+平根地区!E49+中佐都地区!E49+高瀬地区!E49</f>
        <v>481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1180</v>
      </c>
      <c r="D50" s="49">
        <f>岩村田地区!D50+小田井地区!D50+平根地区!D50+中佐都地区!D50+高瀬地区!D50</f>
        <v>1103</v>
      </c>
      <c r="E50" s="59">
        <f>岩村田地区!E50+小田井地区!E50+平根地区!E50+中佐都地区!E50+高瀬地区!E50</f>
        <v>2283</v>
      </c>
      <c r="F50" s="42">
        <f>E50/E147</f>
        <v>6.9527348032647096E-2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235</v>
      </c>
      <c r="D51" s="69">
        <f>岩村田地区!D51+小田井地区!D51+平根地区!D51+中佐都地区!D51+高瀬地区!D51</f>
        <v>219</v>
      </c>
      <c r="E51" s="64">
        <f>岩村田地区!E51+小田井地区!E51+平根地区!E51+中佐都地区!E51+高瀬地区!E51</f>
        <v>454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244</v>
      </c>
      <c r="D52" s="69">
        <f>岩村田地区!D52+小田井地区!D52+平根地区!D52+中佐都地区!D52+高瀬地区!D52</f>
        <v>228</v>
      </c>
      <c r="E52" s="64">
        <f>岩村田地区!E52+小田井地区!E52+平根地区!E52+中佐都地区!E52+高瀬地区!E52</f>
        <v>472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240</v>
      </c>
      <c r="D53" s="69">
        <f>岩村田地区!D53+小田井地区!D53+平根地区!D53+中佐都地区!D53+高瀬地区!D53</f>
        <v>220</v>
      </c>
      <c r="E53" s="64">
        <f>岩村田地区!E53+小田井地区!E53+平根地区!E53+中佐都地区!E53+高瀬地区!E53</f>
        <v>460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248</v>
      </c>
      <c r="D54" s="69">
        <f>岩村田地区!D54+小田井地区!D54+平根地区!D54+中佐都地区!D54+高瀬地区!D54</f>
        <v>229</v>
      </c>
      <c r="E54" s="64">
        <f>岩村田地区!E54+小田井地区!E54+平根地区!E54+中佐都地区!E54+高瀬地区!E54</f>
        <v>477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252</v>
      </c>
      <c r="D55" s="69">
        <f>岩村田地区!D55+小田井地区!D55+平根地区!D55+中佐都地区!D55+高瀬地区!D55</f>
        <v>243</v>
      </c>
      <c r="E55" s="64">
        <f>岩村田地区!E55+小田井地区!E55+平根地区!E55+中佐都地区!E55+高瀬地区!E55</f>
        <v>495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1219</v>
      </c>
      <c r="D56" s="49">
        <f>岩村田地区!D56+小田井地区!D56+平根地区!D56+中佐都地区!D56+高瀬地区!D56</f>
        <v>1139</v>
      </c>
      <c r="E56" s="59">
        <f>岩村田地区!E56+小田井地区!E56+平根地区!E56+中佐都地区!E56+高瀬地区!E56</f>
        <v>2358</v>
      </c>
      <c r="F56" s="42">
        <f>E56/E147</f>
        <v>7.1811426483128271E-2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236</v>
      </c>
      <c r="D57" s="69">
        <f>岩村田地区!D57+小田井地区!D57+平根地区!D57+中佐都地区!D57+高瀬地区!D57</f>
        <v>239</v>
      </c>
      <c r="E57" s="64">
        <f>岩村田地区!E57+小田井地区!E57+平根地区!E57+中佐都地区!E57+高瀬地区!E57</f>
        <v>475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277</v>
      </c>
      <c r="D58" s="69">
        <f>岩村田地区!D58+小田井地区!D58+平根地区!D58+中佐都地区!D58+高瀬地区!D58</f>
        <v>209</v>
      </c>
      <c r="E58" s="64">
        <f>岩村田地区!E58+小田井地区!E58+平根地区!E58+中佐都地区!E58+高瀬地区!E58</f>
        <v>486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228</v>
      </c>
      <c r="D59" s="69">
        <f>岩村田地区!D59+小田井地区!D59+平根地区!D59+中佐都地区!D59+高瀬地区!D59</f>
        <v>244</v>
      </c>
      <c r="E59" s="64">
        <f>岩村田地区!E59+小田井地区!E59+平根地区!E59+中佐都地区!E59+高瀬地区!E59</f>
        <v>472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255</v>
      </c>
      <c r="D60" s="69">
        <f>岩村田地区!D60+小田井地区!D60+平根地区!D60+中佐都地区!D60+高瀬地区!D60</f>
        <v>239</v>
      </c>
      <c r="E60" s="64">
        <f>岩村田地区!E60+小田井地区!E60+平根地区!E60+中佐都地区!E60+高瀬地区!E60</f>
        <v>494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258</v>
      </c>
      <c r="D61" s="69">
        <f>岩村田地区!D61+小田井地区!D61+平根地区!D61+中佐都地区!D61+高瀬地区!D61</f>
        <v>247</v>
      </c>
      <c r="E61" s="64">
        <f>岩村田地区!E61+小田井地区!E61+平根地区!E61+中佐都地区!E61+高瀬地区!E61</f>
        <v>505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1254</v>
      </c>
      <c r="D62" s="49">
        <f>岩村田地区!D62+小田井地区!D62+平根地区!D62+中佐都地区!D62+高瀬地区!D62</f>
        <v>1178</v>
      </c>
      <c r="E62" s="59">
        <f>岩村田地区!E62+小田井地区!E62+平根地区!E62+中佐都地区!E62+高瀬地区!E62</f>
        <v>2432</v>
      </c>
      <c r="F62" s="42">
        <f>E62/E147</f>
        <v>7.4065050554269707E-2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282</v>
      </c>
      <c r="D63" s="69">
        <f>岩村田地区!D63+小田井地区!D63+平根地区!D63+中佐都地区!D63+高瀬地区!D63</f>
        <v>248</v>
      </c>
      <c r="E63" s="64">
        <f>岩村田地区!E63+小田井地区!E63+平根地区!E63+中佐都地区!E63+高瀬地区!E63</f>
        <v>530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245</v>
      </c>
      <c r="D64" s="69">
        <f>岩村田地区!D64+小田井地区!D64+平根地区!D64+中佐都地区!D64+高瀬地区!D64</f>
        <v>258</v>
      </c>
      <c r="E64" s="64">
        <f>岩村田地区!E64+小田井地区!E64+平根地区!E64+中佐都地区!E64+高瀬地区!E64</f>
        <v>503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236</v>
      </c>
      <c r="D65" s="69">
        <f>岩村田地区!D65+小田井地区!D65+平根地区!D65+中佐都地区!D65+高瀬地区!D65</f>
        <v>240</v>
      </c>
      <c r="E65" s="64">
        <f>岩村田地区!E65+小田井地区!E65+平根地区!E65+中佐都地区!E65+高瀬地区!E65</f>
        <v>476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208</v>
      </c>
      <c r="D66" s="69">
        <f>岩村田地区!D66+小田井地区!D66+平根地区!D66+中佐都地区!D66+高瀬地区!D66</f>
        <v>215</v>
      </c>
      <c r="E66" s="64">
        <f>岩村田地区!E66+小田井地区!E66+平根地区!E66+中佐都地区!E66+高瀬地区!E66</f>
        <v>423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238</v>
      </c>
      <c r="D67" s="69">
        <f>岩村田地区!D67+小田井地区!D67+平根地区!D67+中佐都地区!D67+高瀬地区!D67</f>
        <v>214</v>
      </c>
      <c r="E67" s="64">
        <f>岩村田地区!E67+小田井地区!E67+平根地区!E67+中佐都地区!E67+高瀬地区!E67</f>
        <v>452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1209</v>
      </c>
      <c r="D68" s="49">
        <f>岩村田地区!D68+小田井地区!D68+平根地区!D68+中佐都地区!D68+高瀬地区!D68</f>
        <v>1175</v>
      </c>
      <c r="E68" s="59">
        <f>岩村田地区!E68+小田井地区!E68+平根地区!E68+中佐都地区!E68+高瀬地区!E68</f>
        <v>2384</v>
      </c>
      <c r="F68" s="42">
        <f>E68/E147</f>
        <v>7.2603240345961745E-2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198</v>
      </c>
      <c r="D69" s="69">
        <f>岩村田地区!D69+小田井地区!D69+平根地区!D69+中佐都地区!D69+高瀬地区!D69</f>
        <v>206</v>
      </c>
      <c r="E69" s="64">
        <f>岩村田地区!E69+小田井地区!E69+平根地区!E69+中佐都地区!E69+高瀬地区!E69</f>
        <v>404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218</v>
      </c>
      <c r="D70" s="69">
        <f>岩村田地区!D70+小田井地区!D70+平根地区!D70+中佐都地区!D70+高瀬地区!D70</f>
        <v>224</v>
      </c>
      <c r="E70" s="64">
        <f>岩村田地区!E70+小田井地区!E70+平根地区!E70+中佐都地区!E70+高瀬地区!E70</f>
        <v>442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177</v>
      </c>
      <c r="D71" s="69">
        <f>岩村田地区!D71+小田井地区!D71+平根地区!D71+中佐都地区!D71+高瀬地区!D71</f>
        <v>154</v>
      </c>
      <c r="E71" s="64">
        <f>岩村田地区!E71+小田井地区!E71+平根地区!E71+中佐都地区!E71+高瀬地区!E71</f>
        <v>331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220</v>
      </c>
      <c r="D72" s="69">
        <f>岩村田地区!D72+小田井地区!D72+平根地区!D72+中佐都地区!D72+高瀬地区!D72</f>
        <v>195</v>
      </c>
      <c r="E72" s="64">
        <f>岩村田地区!E72+小田井地区!E72+平根地区!E72+中佐都地区!E72+高瀬地区!E72</f>
        <v>415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205</v>
      </c>
      <c r="D73" s="69">
        <f>岩村田地区!D73+小田井地区!D73+平根地区!D73+中佐都地区!D73+高瀬地区!D73</f>
        <v>167</v>
      </c>
      <c r="E73" s="64">
        <f>岩村田地区!E73+小田井地区!E73+平根地区!E73+中佐都地区!E73+高瀬地区!E73</f>
        <v>372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1018</v>
      </c>
      <c r="D74" s="49">
        <f>岩村田地区!D74+小田井地区!D74+平根地区!D74+中佐都地区!D74+高瀬地区!D74</f>
        <v>946</v>
      </c>
      <c r="E74" s="59">
        <f>岩村田地区!E74+小田井地区!E74+平根地区!E74+中佐都地区!E74+高瀬地区!E74</f>
        <v>1964</v>
      </c>
      <c r="F74" s="42">
        <f>E74/E147</f>
        <v>5.9812401023267146E-2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165</v>
      </c>
      <c r="D75" s="69">
        <f>岩村田地区!D75+小田井地区!D75+平根地区!D75+中佐都地区!D75+高瀬地区!D75</f>
        <v>185</v>
      </c>
      <c r="E75" s="64">
        <f>岩村田地区!E75+小田井地区!E75+平根地区!E75+中佐都地区!E75+高瀬地区!E75</f>
        <v>350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170</v>
      </c>
      <c r="D76" s="69">
        <f>岩村田地区!D76+小田井地区!D76+平根地区!D76+中佐都地区!D76+高瀬地区!D76</f>
        <v>182</v>
      </c>
      <c r="E76" s="64">
        <f>岩村田地区!E76+小田井地区!E76+平根地区!E76+中佐都地区!E76+高瀬地区!E76</f>
        <v>352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186</v>
      </c>
      <c r="D77" s="69">
        <f>岩村田地区!D77+小田井地区!D77+平根地区!D77+中佐都地区!D77+高瀬地区!D77</f>
        <v>203</v>
      </c>
      <c r="E77" s="64">
        <f>岩村田地区!E77+小田井地区!E77+平根地区!E77+中佐都地区!E77+高瀬地区!E77</f>
        <v>389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179</v>
      </c>
      <c r="D78" s="69">
        <f>岩村田地区!D78+小田井地区!D78+平根地区!D78+中佐都地区!D78+高瀬地区!D78</f>
        <v>172</v>
      </c>
      <c r="E78" s="64">
        <f>岩村田地区!E78+小田井地区!E78+平根地区!E78+中佐都地区!E78+高瀬地区!E78</f>
        <v>351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169</v>
      </c>
      <c r="D79" s="69">
        <f>岩村田地区!D79+小田井地区!D79+平根地区!D79+中佐都地区!D79+高瀬地区!D79</f>
        <v>196</v>
      </c>
      <c r="E79" s="64">
        <f>岩村田地区!E79+小田井地区!E79+平根地区!E79+中佐都地区!E79+高瀬地区!E79</f>
        <v>365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869</v>
      </c>
      <c r="D80" s="49">
        <f>岩村田地区!D80+小田井地区!D80+平根地区!D80+中佐都地区!D80+高瀬地区!D80</f>
        <v>938</v>
      </c>
      <c r="E80" s="59">
        <f>岩村田地区!E80+小田井地区!E80+平根地区!E80+中佐都地区!E80+高瀬地区!E80</f>
        <v>1807</v>
      </c>
      <c r="F80" s="42">
        <f>E80/E147</f>
        <v>5.5031063466926544E-2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174</v>
      </c>
      <c r="D81" s="69">
        <f>岩村田地区!D81+小田井地区!D81+平根地区!D81+中佐都地区!D81+高瀬地区!D81</f>
        <v>153</v>
      </c>
      <c r="E81" s="64">
        <f>岩村田地区!E81+小田井地区!E81+平根地区!E81+中佐都地区!E81+高瀬地区!E81</f>
        <v>327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155</v>
      </c>
      <c r="D82" s="69">
        <f>岩村田地区!D82+小田井地区!D82+平根地区!D82+中佐都地区!D82+高瀬地区!D82</f>
        <v>168</v>
      </c>
      <c r="E82" s="64">
        <f>岩村田地区!E82+小田井地区!E82+平根地区!E82+中佐都地区!E82+高瀬地区!E82</f>
        <v>323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176</v>
      </c>
      <c r="D83" s="69">
        <f>岩村田地区!D83+小田井地区!D83+平根地区!D83+中佐都地区!D83+高瀬地区!D83</f>
        <v>184</v>
      </c>
      <c r="E83" s="64">
        <f>岩村田地区!E83+小田井地区!E83+平根地区!E83+中佐都地区!E83+高瀬地区!E83</f>
        <v>360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184</v>
      </c>
      <c r="D84" s="69">
        <f>岩村田地区!D84+小田井地区!D84+平根地区!D84+中佐都地区!D84+高瀬地区!D84</f>
        <v>170</v>
      </c>
      <c r="E84" s="64">
        <f>岩村田地区!E84+小田井地区!E84+平根地区!E84+中佐都地区!E84+高瀬地区!E84</f>
        <v>354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172</v>
      </c>
      <c r="D85" s="69">
        <f>岩村田地区!D85+小田井地区!D85+平根地区!D85+中佐都地区!D85+高瀬地区!D85</f>
        <v>172</v>
      </c>
      <c r="E85" s="64">
        <f>岩村田地区!E85+小田井地区!E85+平根地区!E85+中佐都地区!E85+高瀬地区!E85</f>
        <v>344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861</v>
      </c>
      <c r="D86" s="71">
        <f>岩村田地区!D86+小田井地区!D86+平根地区!D86+中佐都地区!D86+高瀬地区!D86</f>
        <v>847</v>
      </c>
      <c r="E86" s="60">
        <f>岩村田地区!E86+小田井地区!E86+平根地区!E86+中佐都地区!E86+高瀬地区!E86</f>
        <v>1708</v>
      </c>
      <c r="F86" s="45">
        <f>E86/E147</f>
        <v>5.2016079912291388E-2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171</v>
      </c>
      <c r="D87" s="69">
        <f>岩村田地区!D87+小田井地区!D87+平根地区!D87+中佐都地区!D87+高瀬地区!D87</f>
        <v>171</v>
      </c>
      <c r="E87" s="64">
        <f>岩村田地区!E87+小田井地区!E87+平根地区!E87+中佐都地区!E87+高瀬地区!E87</f>
        <v>342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175</v>
      </c>
      <c r="D88" s="69">
        <f>岩村田地区!D88+小田井地区!D88+平根地区!D88+中佐都地区!D88+高瀬地区!D88</f>
        <v>200</v>
      </c>
      <c r="E88" s="64">
        <f>岩村田地区!E88+小田井地区!E88+平根地区!E88+中佐都地区!E88+高瀬地区!E88</f>
        <v>375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179</v>
      </c>
      <c r="D89" s="69">
        <f>岩村田地区!D89+小田井地区!D89+平根地区!D89+中佐都地区!D89+高瀬地区!D89</f>
        <v>190</v>
      </c>
      <c r="E89" s="64">
        <f>岩村田地区!E89+小田井地区!E89+平根地区!E89+中佐都地区!E89+高瀬地区!E89</f>
        <v>369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179</v>
      </c>
      <c r="D90" s="69">
        <f>岩村田地区!D90+小田井地区!D90+平根地区!D90+中佐都地区!D90+高瀬地区!D90</f>
        <v>197</v>
      </c>
      <c r="E90" s="64">
        <f>岩村田地区!E90+小田井地区!E90+平根地区!E90+中佐都地区!E90+高瀬地区!E90</f>
        <v>376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200</v>
      </c>
      <c r="D91" s="69">
        <f>岩村田地区!D91+小田井地区!D91+平根地区!D91+中佐都地区!D91+高瀬地区!D91</f>
        <v>211</v>
      </c>
      <c r="E91" s="64">
        <f>岩村田地区!E91+小田井地区!E91+平根地区!E91+中佐都地区!E91+高瀬地区!E91</f>
        <v>411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904</v>
      </c>
      <c r="D92" s="71">
        <f>岩村田地区!D92+小田井地区!D92+平根地区!D92+中佐都地区!D92+高瀬地区!D92</f>
        <v>969</v>
      </c>
      <c r="E92" s="60">
        <f>岩村田地区!E92+小田井地区!E92+平根地区!E92+中佐都地区!E92+高瀬地区!E92</f>
        <v>1873</v>
      </c>
      <c r="F92" s="45">
        <f>E92/E147</f>
        <v>5.7041052503349982E-2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188</v>
      </c>
      <c r="D93" s="69">
        <f>岩村田地区!D93+小田井地区!D93+平根地区!D93+中佐都地区!D93+高瀬地区!D93</f>
        <v>199</v>
      </c>
      <c r="E93" s="64">
        <f>岩村田地区!E93+小田井地区!E93+平根地区!E93+中佐都地区!E93+高瀬地区!E93</f>
        <v>387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167</v>
      </c>
      <c r="D94" s="69">
        <f>岩村田地区!D94+小田井地区!D94+平根地区!D94+中佐都地区!D94+高瀬地区!D94</f>
        <v>208</v>
      </c>
      <c r="E94" s="64">
        <f>岩村田地区!E94+小田井地区!E94+平根地区!E94+中佐都地区!E94+高瀬地区!E94</f>
        <v>375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110</v>
      </c>
      <c r="D95" s="69">
        <f>岩村田地区!D95+小田井地区!D95+平根地区!D95+中佐都地区!D95+高瀬地区!D95</f>
        <v>108</v>
      </c>
      <c r="E95" s="64">
        <f>岩村田地区!E95+小田井地区!E95+平根地区!E95+中佐都地区!E95+高瀬地区!E95</f>
        <v>218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98</v>
      </c>
      <c r="D96" s="69">
        <f>岩村田地区!D96+小田井地区!D96+平根地区!D96+中佐都地区!D96+高瀬地区!D96</f>
        <v>160</v>
      </c>
      <c r="E96" s="64">
        <f>岩村田地区!E96+小田井地区!E96+平根地区!E96+中佐都地区!E96+高瀬地区!E96</f>
        <v>258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138</v>
      </c>
      <c r="D97" s="69">
        <f>岩村田地区!D97+小田井地区!D97+平根地区!D97+中佐都地区!D97+高瀬地区!D97</f>
        <v>174</v>
      </c>
      <c r="E97" s="64">
        <f>岩村田地区!E97+小田井地区!E97+平根地区!E97+中佐都地区!E97+高瀬地区!E97</f>
        <v>312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701</v>
      </c>
      <c r="D98" s="71">
        <f>岩村田地区!D98+小田井地区!D98+平根地区!D98+中佐都地区!D98+高瀬地区!D98</f>
        <v>849</v>
      </c>
      <c r="E98" s="60">
        <f>岩村田地区!E98+小田井地区!E98+平根地区!E98+中佐都地区!E98+高瀬地区!E98</f>
        <v>1550</v>
      </c>
      <c r="F98" s="45">
        <f>E98/E147</f>
        <v>4.720428797661104E-2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115</v>
      </c>
      <c r="D99" s="69">
        <f>岩村田地区!D99+小田井地区!D99+平根地区!D99+中佐都地区!D99+高瀬地区!D99</f>
        <v>132</v>
      </c>
      <c r="E99" s="64">
        <f>岩村田地区!E99+小田井地区!E99+平根地区!E99+中佐都地区!E99+高瀬地区!E99</f>
        <v>247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122</v>
      </c>
      <c r="D100" s="69">
        <f>岩村田地区!D100+小田井地区!D100+平根地区!D100+中佐都地区!D100+高瀬地区!D100</f>
        <v>124</v>
      </c>
      <c r="E100" s="64">
        <f>岩村田地区!E100+小田井地区!E100+平根地区!E100+中佐都地区!E100+高瀬地区!E100</f>
        <v>246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116</v>
      </c>
      <c r="D101" s="69">
        <f>岩村田地区!D101+小田井地区!D101+平根地区!D101+中佐都地区!D101+高瀬地区!D101</f>
        <v>143</v>
      </c>
      <c r="E101" s="64">
        <f>岩村田地区!E101+小田井地区!E101+平根地区!E101+中佐都地区!E101+高瀬地区!E101</f>
        <v>259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91</v>
      </c>
      <c r="D102" s="69">
        <f>岩村田地区!D102+小田井地区!D102+平根地区!D102+中佐都地区!D102+高瀬地区!D102</f>
        <v>117</v>
      </c>
      <c r="E102" s="64">
        <f>岩村田地区!E102+小田井地区!E102+平根地区!E102+中佐都地区!E102+高瀬地区!E102</f>
        <v>208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82</v>
      </c>
      <c r="D103" s="69">
        <f>岩村田地区!D103+小田井地区!D103+平根地区!D103+中佐都地区!D103+高瀬地区!D103</f>
        <v>118</v>
      </c>
      <c r="E103" s="64">
        <f>岩村田地区!E103+小田井地区!E103+平根地区!E103+中佐都地区!E103+高瀬地区!E103</f>
        <v>200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526</v>
      </c>
      <c r="D104" s="71">
        <f>岩村田地区!D104+小田井地区!D104+平根地区!D104+中佐都地区!D104+高瀬地区!D104</f>
        <v>634</v>
      </c>
      <c r="E104" s="60">
        <f>岩村田地区!E104+小田井地区!E104+平根地区!E104+中佐都地区!E104+高瀬地区!E104</f>
        <v>1160</v>
      </c>
      <c r="F104" s="45">
        <f>E104/E147</f>
        <v>3.5327080034108907E-2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80</v>
      </c>
      <c r="D105" s="69">
        <f>岩村田地区!D105+小田井地区!D105+平根地区!D105+中佐都地区!D105+高瀬地区!D105</f>
        <v>115</v>
      </c>
      <c r="E105" s="64">
        <f>岩村田地区!E105+小田井地区!E105+平根地区!E105+中佐都地区!E105+高瀬地区!E105</f>
        <v>195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63</v>
      </c>
      <c r="D106" s="69">
        <f>岩村田地区!D106+小田井地区!D106+平根地区!D106+中佐都地区!D106+高瀬地区!D106</f>
        <v>116</v>
      </c>
      <c r="E106" s="64">
        <f>岩村田地区!E106+小田井地区!E106+平根地区!E106+中佐都地区!E106+高瀬地区!E106</f>
        <v>179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55</v>
      </c>
      <c r="D107" s="69">
        <f>岩村田地区!D107+小田井地区!D107+平根地区!D107+中佐都地区!D107+高瀬地区!D107</f>
        <v>107</v>
      </c>
      <c r="E107" s="64">
        <f>岩村田地区!E107+小田井地区!E107+平根地区!E107+中佐都地区!E107+高瀬地区!E107</f>
        <v>162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47</v>
      </c>
      <c r="D108" s="69">
        <f>岩村田地区!D108+小田井地区!D108+平根地区!D108+中佐都地区!D108+高瀬地区!D108</f>
        <v>99</v>
      </c>
      <c r="E108" s="64">
        <f>岩村田地区!E108+小田井地区!E108+平根地区!E108+中佐都地区!E108+高瀬地区!E108</f>
        <v>146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43</v>
      </c>
      <c r="D109" s="69">
        <f>岩村田地区!D109+小田井地区!D109+平根地区!D109+中佐都地区!D109+高瀬地区!D109</f>
        <v>97</v>
      </c>
      <c r="E109" s="64">
        <f>岩村田地区!E109+小田井地区!E109+平根地区!E109+中佐都地区!E109+高瀬地区!E109</f>
        <v>140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288</v>
      </c>
      <c r="D110" s="71">
        <f>岩村田地区!D110+小田井地区!D110+平根地区!D110+中佐都地区!D110+高瀬地区!D110</f>
        <v>534</v>
      </c>
      <c r="E110" s="60">
        <f>岩村田地区!E110+小田井地区!E110+平根地区!E110+中佐都地区!E110+高瀬地区!E110</f>
        <v>822</v>
      </c>
      <c r="F110" s="45">
        <f>E110/E147</f>
        <v>2.5033499817273725E-2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53</v>
      </c>
      <c r="D111" s="69">
        <f>岩村田地区!D111+小田井地区!D111+平根地区!D111+中佐都地区!D111+高瀬地区!D111</f>
        <v>90</v>
      </c>
      <c r="E111" s="64">
        <f>岩村田地区!E111+小田井地区!E111+平根地区!E111+中佐都地区!E111+高瀬地区!E111</f>
        <v>143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32</v>
      </c>
      <c r="D112" s="69">
        <f>岩村田地区!D112+小田井地区!D112+平根地区!D112+中佐都地区!D112+高瀬地区!D112</f>
        <v>77</v>
      </c>
      <c r="E112" s="64">
        <f>岩村田地区!E112+小田井地区!E112+平根地区!E112+中佐都地区!E112+高瀬地区!E112</f>
        <v>109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31</v>
      </c>
      <c r="D113" s="69">
        <f>岩村田地区!D113+小田井地区!D113+平根地区!D113+中佐都地区!D113+高瀬地区!D113</f>
        <v>72</v>
      </c>
      <c r="E113" s="64">
        <f>岩村田地区!E113+小田井地区!E113+平根地区!E113+中佐都地区!E113+高瀬地区!E113</f>
        <v>103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22</v>
      </c>
      <c r="D114" s="69">
        <f>岩村田地区!D114+小田井地区!D114+平根地区!D114+中佐都地区!D114+高瀬地区!D114</f>
        <v>56</v>
      </c>
      <c r="E114" s="64">
        <f>岩村田地区!E114+小田井地区!E114+平根地区!E114+中佐都地区!E114+高瀬地区!E114</f>
        <v>78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13</v>
      </c>
      <c r="D115" s="69">
        <f>岩村田地区!D115+小田井地区!D115+平根地区!D115+中佐都地区!D115+高瀬地区!D115</f>
        <v>59</v>
      </c>
      <c r="E115" s="64">
        <f>岩村田地区!E115+小田井地区!E115+平根地区!E115+中佐都地区!E115+高瀬地区!E115</f>
        <v>72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151</v>
      </c>
      <c r="D116" s="71">
        <f>岩村田地区!D116+小田井地区!D116+平根地区!D116+中佐都地区!D116+高瀬地区!D116</f>
        <v>354</v>
      </c>
      <c r="E116" s="60">
        <f>岩村田地区!E116+小田井地区!E116+平根地区!E116+中佐都地区!E116+高瀬地区!E116</f>
        <v>505</v>
      </c>
      <c r="F116" s="45">
        <f>E116/E147</f>
        <v>1.5379461566573273E-2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14</v>
      </c>
      <c r="D117" s="69">
        <f>岩村田地区!D117+小田井地区!D117+平根地区!D117+中佐都地区!D117+高瀬地区!D117</f>
        <v>57</v>
      </c>
      <c r="E117" s="64">
        <f>岩村田地区!E117+小田井地区!E117+平根地区!E117+中佐都地区!E117+高瀬地区!E117</f>
        <v>71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14</v>
      </c>
      <c r="D118" s="69">
        <f>岩村田地区!D118+小田井地区!D118+平根地区!D118+中佐都地区!D118+高瀬地区!D118</f>
        <v>42</v>
      </c>
      <c r="E118" s="64">
        <f>岩村田地区!E118+小田井地区!E118+平根地区!E118+中佐都地区!E118+高瀬地区!E118</f>
        <v>56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10</v>
      </c>
      <c r="D119" s="69">
        <f>岩村田地区!D119+小田井地区!D119+平根地区!D119+中佐都地区!D119+高瀬地区!D119</f>
        <v>25</v>
      </c>
      <c r="E119" s="64">
        <f>岩村田地区!E119+小田井地区!E119+平根地区!E119+中佐都地区!E119+高瀬地区!E119</f>
        <v>35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4</v>
      </c>
      <c r="D120" s="69">
        <f>岩村田地区!D120+小田井地区!D120+平根地区!D120+中佐都地区!D120+高瀬地区!D120</f>
        <v>30</v>
      </c>
      <c r="E120" s="64">
        <f>岩村田地区!E120+小田井地区!E120+平根地区!E120+中佐都地区!E120+高瀬地区!E120</f>
        <v>34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4</v>
      </c>
      <c r="D121" s="69">
        <f>岩村田地区!D121+小田井地区!D121+平根地区!D121+中佐都地区!D121+高瀬地区!D121</f>
        <v>12</v>
      </c>
      <c r="E121" s="64">
        <f>岩村田地区!E121+小田井地区!E121+平根地区!E121+中佐都地区!E121+高瀬地区!E121</f>
        <v>16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46</v>
      </c>
      <c r="D122" s="71">
        <f>岩村田地区!D122+小田井地区!D122+平根地区!D122+中佐都地区!D122+高瀬地区!D122</f>
        <v>166</v>
      </c>
      <c r="E122" s="60">
        <f>岩村田地区!E122+小田井地区!E122+平根地区!E122+中佐都地区!E122+高瀬地区!E122</f>
        <v>212</v>
      </c>
      <c r="F122" s="45">
        <f>E122/E147</f>
        <v>6.4563284200267997E-3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1</v>
      </c>
      <c r="D123" s="69">
        <f>岩村田地区!D123+小田井地区!D123+平根地区!D123+中佐都地区!D123+高瀬地区!D123</f>
        <v>9</v>
      </c>
      <c r="E123" s="64">
        <f>岩村田地区!E123+小田井地区!E123+平根地区!E123+中佐都地区!E123+高瀬地区!E123</f>
        <v>10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0</v>
      </c>
      <c r="D124" s="69">
        <f>岩村田地区!D124+小田井地区!D124+平根地区!D124+中佐都地区!D124+高瀬地区!D124</f>
        <v>6</v>
      </c>
      <c r="E124" s="64">
        <f>岩村田地区!E124+小田井地区!E124+平根地区!E124+中佐都地区!E124+高瀬地区!E124</f>
        <v>6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2</v>
      </c>
      <c r="D125" s="69">
        <f>岩村田地区!D125+小田井地区!D125+平根地区!D125+中佐都地区!D125+高瀬地区!D125</f>
        <v>4</v>
      </c>
      <c r="E125" s="64">
        <f>岩村田地区!E125+小田井地区!E125+平根地区!E125+中佐都地区!E125+高瀬地区!E125</f>
        <v>6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1</v>
      </c>
      <c r="D126" s="69">
        <f>岩村田地区!D126+小田井地区!D126+平根地区!D126+中佐都地区!D126+高瀬地区!D126</f>
        <v>4</v>
      </c>
      <c r="E126" s="64">
        <f>岩村田地区!E126+小田井地区!E126+平根地区!E126+中佐都地区!E126+高瀬地区!E126</f>
        <v>5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0</v>
      </c>
      <c r="D127" s="69">
        <f>岩村田地区!D127+小田井地区!D127+平根地区!D127+中佐都地区!D127+高瀬地区!D127</f>
        <v>0</v>
      </c>
      <c r="E127" s="64">
        <f>岩村田地区!E127+小田井地区!E127+平根地区!E127+中佐都地区!E127+高瀬地区!E127</f>
        <v>0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4</v>
      </c>
      <c r="D128" s="71">
        <f>岩村田地区!D128+小田井地区!D128+平根地区!D128+中佐都地区!D128+高瀬地区!D128</f>
        <v>23</v>
      </c>
      <c r="E128" s="60">
        <f>岩村田地区!E128+小田井地区!E128+平根地区!E128+中佐都地区!E128+高瀬地区!E128</f>
        <v>27</v>
      </c>
      <c r="F128" s="45">
        <f>E128/E147</f>
        <v>8.2226824217322453E-4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0</v>
      </c>
      <c r="E129" s="64">
        <f>岩村田地区!E129+小田井地区!E129+平根地区!E129+中佐都地区!E129+高瀬地区!E129</f>
        <v>0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1</v>
      </c>
      <c r="E130" s="64">
        <f>岩村田地区!E130+小田井地区!E130+平根地区!E130+中佐都地区!E130+高瀬地区!E130</f>
        <v>1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1</v>
      </c>
      <c r="E131" s="64">
        <f>岩村田地区!E131+小田井地区!E131+平根地区!E131+中佐都地区!E131+高瀬地区!E131</f>
        <v>1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0</v>
      </c>
      <c r="E132" s="64">
        <f>岩村田地区!E132+小田井地区!E132+平根地区!E132+中佐都地区!E132+高瀬地区!E132</f>
        <v>0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x14ac:dyDescent="0.2">
      <c r="A134" s="36"/>
      <c r="B134" s="110" t="s">
        <v>71</v>
      </c>
      <c r="C134" s="71">
        <f>岩村田地区!C134+小田井地区!C134+平根地区!C134+中佐都地区!C134+高瀬地区!C134</f>
        <v>0</v>
      </c>
      <c r="D134" s="71">
        <f>岩村田地区!D134+小田井地区!D134+平根地区!D134+中佐都地区!D134+高瀬地区!D134</f>
        <v>2</v>
      </c>
      <c r="E134" s="60">
        <f>岩村田地区!E134+小田井地区!E134+平根地区!E134+中佐都地区!E134+高瀬地区!E134</f>
        <v>2</v>
      </c>
      <c r="F134" s="45">
        <f>E134/E147</f>
        <v>6.0908758679498111E-5</v>
      </c>
    </row>
    <row r="135" spans="1:6" ht="15" customHeight="1" x14ac:dyDescent="0.2">
      <c r="A135" s="36"/>
      <c r="B135" s="115">
        <v>110</v>
      </c>
      <c r="C135" s="113">
        <f>岩村田地区!C135+小田井地区!C135+平根地区!C135+中佐都地区!C135+高瀬地区!C135</f>
        <v>0</v>
      </c>
      <c r="D135" s="113">
        <f>岩村田地区!D135+小田井地区!D135+平根地区!D135+中佐都地区!D135+高瀬地区!D135</f>
        <v>0</v>
      </c>
      <c r="E135" s="114">
        <f>岩村田地区!E135+小田井地区!E135+平根地区!E135+中佐都地区!E135+高瀬地区!E135</f>
        <v>0</v>
      </c>
      <c r="F135" s="32"/>
    </row>
    <row r="136" spans="1:6" ht="15" customHeight="1" x14ac:dyDescent="0.2">
      <c r="A136" s="36"/>
      <c r="B136" s="51">
        <v>111</v>
      </c>
      <c r="C136" s="69">
        <f>岩村田地区!C136+小田井地区!C136+平根地区!C136+中佐都地区!C136+高瀬地区!C136</f>
        <v>0</v>
      </c>
      <c r="D136" s="69">
        <f>岩村田地区!D136+小田井地区!D136+平根地区!D136+中佐都地区!D136+高瀬地区!D136</f>
        <v>0</v>
      </c>
      <c r="E136" s="64">
        <f>岩村田地区!E136+小田井地区!E136+平根地区!E136+中佐都地区!E136+高瀬地区!E136</f>
        <v>0</v>
      </c>
      <c r="F136" s="32"/>
    </row>
    <row r="137" spans="1:6" ht="15" customHeight="1" x14ac:dyDescent="0.2">
      <c r="A137" s="36"/>
      <c r="B137" s="51">
        <v>112</v>
      </c>
      <c r="C137" s="69">
        <f>岩村田地区!C137+小田井地区!C137+平根地区!C137+中佐都地区!C137+高瀬地区!C137</f>
        <v>0</v>
      </c>
      <c r="D137" s="69">
        <f>岩村田地区!D137+小田井地区!D137+平根地区!D137+中佐都地区!D137+高瀬地区!D137</f>
        <v>0</v>
      </c>
      <c r="E137" s="64">
        <f>岩村田地区!E137+小田井地区!E137+平根地区!E137+中佐都地区!E137+高瀬地区!E137</f>
        <v>0</v>
      </c>
      <c r="F137" s="32"/>
    </row>
    <row r="138" spans="1:6" ht="15" customHeight="1" x14ac:dyDescent="0.2">
      <c r="A138" s="36"/>
      <c r="B138" s="51">
        <v>113</v>
      </c>
      <c r="C138" s="69">
        <f>岩村田地区!C138+小田井地区!C138+平根地区!C138+中佐都地区!C138+高瀬地区!C138</f>
        <v>0</v>
      </c>
      <c r="D138" s="69">
        <f>岩村田地区!D138+小田井地区!D138+平根地区!D138+中佐都地区!D138+高瀬地区!D138</f>
        <v>0</v>
      </c>
      <c r="E138" s="64">
        <f>岩村田地区!E138+小田井地区!E138+平根地区!E138+中佐都地区!E138+高瀬地区!E138</f>
        <v>0</v>
      </c>
      <c r="F138" s="32"/>
    </row>
    <row r="139" spans="1:6" ht="15" customHeight="1" x14ac:dyDescent="0.2">
      <c r="A139" s="36"/>
      <c r="B139" s="51">
        <v>114</v>
      </c>
      <c r="C139" s="69">
        <f>岩村田地区!C139+小田井地区!C139+平根地区!C139+中佐都地区!C139+高瀬地区!C139</f>
        <v>0</v>
      </c>
      <c r="D139" s="69">
        <f>岩村田地区!D139+小田井地区!D139+平根地区!D139+中佐都地区!D139+高瀬地区!D139</f>
        <v>0</v>
      </c>
      <c r="E139" s="64">
        <f>岩村田地区!E139+小田井地区!E139+平根地区!E139+中佐都地区!E139+高瀬地区!E139</f>
        <v>0</v>
      </c>
      <c r="F139" s="32"/>
    </row>
    <row r="140" spans="1:6" ht="15" customHeight="1" x14ac:dyDescent="0.2">
      <c r="A140" s="36"/>
      <c r="B140" s="54" t="s">
        <v>378</v>
      </c>
      <c r="C140" s="71">
        <f>岩村田地区!C140+小田井地区!C140+平根地区!C140+中佐都地区!C140+高瀬地区!C140</f>
        <v>0</v>
      </c>
      <c r="D140" s="71">
        <f>岩村田地区!D140+小田井地区!D140+平根地区!D140+中佐都地区!D140+高瀬地区!D140</f>
        <v>0</v>
      </c>
      <c r="E140" s="60">
        <f>岩村田地区!E140+小田井地区!E140+平根地区!E140+中佐都地区!E140+高瀬地区!E140</f>
        <v>0</v>
      </c>
      <c r="F140" s="45">
        <f>E140/E147</f>
        <v>0</v>
      </c>
    </row>
    <row r="141" spans="1:6" ht="15" customHeight="1" x14ac:dyDescent="0.2">
      <c r="A141" s="36"/>
      <c r="B141" s="51">
        <v>115</v>
      </c>
      <c r="C141" s="69">
        <f>岩村田地区!C141+小田井地区!C141+平根地区!C141+中佐都地区!C141+高瀬地区!C141</f>
        <v>0</v>
      </c>
      <c r="D141" s="69">
        <f>岩村田地区!D141+小田井地区!D141+平根地区!D141+中佐都地区!D141+高瀬地区!D141</f>
        <v>0</v>
      </c>
      <c r="E141" s="64">
        <f>岩村田地区!E141+小田井地区!E141+平根地区!E141+中佐都地区!E141+高瀬地区!E141</f>
        <v>0</v>
      </c>
      <c r="F141" s="32"/>
    </row>
    <row r="142" spans="1:6" ht="15" customHeight="1" x14ac:dyDescent="0.2">
      <c r="A142" s="36"/>
      <c r="B142" s="51">
        <v>116</v>
      </c>
      <c r="C142" s="69">
        <f>岩村田地区!C142+小田井地区!C142+平根地区!C142+中佐都地区!C142+高瀬地区!C142</f>
        <v>0</v>
      </c>
      <c r="D142" s="69">
        <f>岩村田地区!D142+小田井地区!D142+平根地区!D142+中佐都地区!D142+高瀬地区!D142</f>
        <v>0</v>
      </c>
      <c r="E142" s="64">
        <f>岩村田地区!E142+小田井地区!E142+平根地区!E142+中佐都地区!E142+高瀬地区!E142</f>
        <v>0</v>
      </c>
      <c r="F142" s="32"/>
    </row>
    <row r="143" spans="1:6" ht="15" customHeight="1" x14ac:dyDescent="0.2">
      <c r="A143" s="36"/>
      <c r="B143" s="51">
        <v>117</v>
      </c>
      <c r="C143" s="69">
        <f>岩村田地区!C143+小田井地区!C143+平根地区!C143+中佐都地区!C143+高瀬地区!C143</f>
        <v>0</v>
      </c>
      <c r="D143" s="69">
        <f>岩村田地区!D143+小田井地区!D143+平根地区!D143+中佐都地区!D143+高瀬地区!D143</f>
        <v>0</v>
      </c>
      <c r="E143" s="64">
        <f>岩村田地区!E143+小田井地区!E143+平根地区!E143+中佐都地区!E143+高瀬地区!E143</f>
        <v>0</v>
      </c>
      <c r="F143" s="32"/>
    </row>
    <row r="144" spans="1:6" ht="15" customHeight="1" x14ac:dyDescent="0.2">
      <c r="A144" s="36"/>
      <c r="B144" s="51">
        <v>118</v>
      </c>
      <c r="C144" s="69">
        <f>岩村田地区!C144+小田井地区!C144+平根地区!C144+中佐都地区!C144+高瀬地区!C144</f>
        <v>0</v>
      </c>
      <c r="D144" s="69">
        <f>岩村田地区!D144+小田井地区!D144+平根地区!D144+中佐都地区!D144+高瀬地区!D144</f>
        <v>0</v>
      </c>
      <c r="E144" s="64">
        <f>岩村田地区!E144+小田井地区!E144+平根地区!E144+中佐都地区!E144+高瀬地区!E144</f>
        <v>0</v>
      </c>
      <c r="F144" s="32"/>
    </row>
    <row r="145" spans="1:6" ht="15" customHeight="1" x14ac:dyDescent="0.2">
      <c r="A145" s="36"/>
      <c r="B145" s="51">
        <v>119</v>
      </c>
      <c r="C145" s="69">
        <f>岩村田地区!C145+小田井地区!C145+平根地区!C145+中佐都地区!C145+高瀬地区!C145</f>
        <v>0</v>
      </c>
      <c r="D145" s="69">
        <f>岩村田地区!D145+小田井地区!D145+平根地区!D145+中佐都地区!D145+高瀬地区!D145</f>
        <v>0</v>
      </c>
      <c r="E145" s="64">
        <f>岩村田地区!E145+小田井地区!E145+平根地区!E145+中佐都地区!E145+高瀬地区!E145</f>
        <v>0</v>
      </c>
      <c r="F145" s="32"/>
    </row>
    <row r="146" spans="1:6" ht="15" customHeight="1" thickBot="1" x14ac:dyDescent="0.25">
      <c r="A146" s="36"/>
      <c r="B146" s="55" t="s">
        <v>379</v>
      </c>
      <c r="C146" s="72">
        <f>岩村田地区!C146+小田井地区!C146+平根地区!C146+中佐都地区!C146+高瀬地区!C146</f>
        <v>0</v>
      </c>
      <c r="D146" s="72">
        <f>岩村田地区!D146+小田井地区!D146+平根地区!D146+中佐都地区!D146+高瀬地区!D146</f>
        <v>0</v>
      </c>
      <c r="E146" s="61">
        <f>岩村田地区!E146+小田井地区!E146+平根地区!E146+中佐都地区!E146+高瀬地区!E146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3">
        <f>岩村田地区!C147+小田井地区!C147+平根地区!C147+中佐都地区!C147+高瀬地区!C147</f>
        <v>16215</v>
      </c>
      <c r="D147" s="73">
        <f>岩村田地区!D147+小田井地区!D147+平根地区!D147+中佐都地区!D147+高瀬地区!D147</f>
        <v>16621</v>
      </c>
      <c r="E147" s="65">
        <f>岩村田地区!E147+小田井地区!E147+平根地区!E147+中佐都地区!E147+高瀬地区!E147</f>
        <v>32836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2497</v>
      </c>
      <c r="D150" s="17">
        <f>D8+D14+D20</f>
        <v>2444</v>
      </c>
      <c r="E150" s="17">
        <f>E8+E14+E20</f>
        <v>4941</v>
      </c>
      <c r="F150" s="32">
        <f>E150/E153</f>
        <v>0.1504750883177001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10237</v>
      </c>
      <c r="D151" s="19">
        <f>D26+D32+D38+D44+D50+D56+D62+D68+D74+D80</f>
        <v>9799</v>
      </c>
      <c r="E151" s="19">
        <f>E26+E32+E38+E44+E50+E56+E62+E68+E74+E80</f>
        <v>20036</v>
      </c>
      <c r="F151" s="32">
        <f>E151/E153</f>
        <v>0.61018394445121205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3481</v>
      </c>
      <c r="D152" s="21">
        <f t="shared" ref="D152:E152" si="0">D86+D92+D98+D104+D110+D116+D122+D128+D134+D140+D146</f>
        <v>4378</v>
      </c>
      <c r="E152" s="21">
        <f t="shared" si="0"/>
        <v>7859</v>
      </c>
      <c r="F152" s="32">
        <f>E152/E153</f>
        <v>0.23934096723108783</v>
      </c>
    </row>
    <row r="153" spans="1:6" ht="15" customHeight="1" x14ac:dyDescent="0.2">
      <c r="B153" s="2" t="s">
        <v>8</v>
      </c>
      <c r="C153" s="1">
        <f>SUM(C150:C152)</f>
        <v>16215</v>
      </c>
      <c r="D153" s="1">
        <f>SUM(D150:D152)</f>
        <v>16621</v>
      </c>
      <c r="E153" s="1">
        <f>SUM(E150:E152)</f>
        <v>32836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2497</v>
      </c>
      <c r="D155" s="17">
        <f>D8+D14+D20</f>
        <v>2444</v>
      </c>
      <c r="E155" s="17">
        <f>E8+E14+E20</f>
        <v>4941</v>
      </c>
      <c r="F155" s="32">
        <f>E155/E159</f>
        <v>0.1504750883177001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10237</v>
      </c>
      <c r="D156" s="19">
        <f>D26+D32+D38+D44+D50+D56+D62+D68+D74+D80</f>
        <v>9799</v>
      </c>
      <c r="E156" s="19">
        <f>E26+E32+E38+E44+E50+E56+E62+E68+E74+E80</f>
        <v>20036</v>
      </c>
      <c r="F156" s="32">
        <f>E156/E159</f>
        <v>0.61018394445121205</v>
      </c>
    </row>
    <row r="157" spans="1:6" ht="15" customHeight="1" x14ac:dyDescent="0.2">
      <c r="A157" s="25"/>
      <c r="B157" s="20" t="s">
        <v>10</v>
      </c>
      <c r="C157" s="21">
        <f>C86+C92</f>
        <v>1765</v>
      </c>
      <c r="D157" s="21">
        <f>D86+D92</f>
        <v>1816</v>
      </c>
      <c r="E157" s="21">
        <f>E86+E92</f>
        <v>3581</v>
      </c>
      <c r="F157" s="32">
        <f>E157/E159</f>
        <v>0.10905713241564137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1716</v>
      </c>
      <c r="D158" s="27">
        <f t="shared" ref="D158:E158" si="1">D98+D104+D110+D116+D122+D128+D134+D140+D146</f>
        <v>2562</v>
      </c>
      <c r="E158" s="27">
        <f t="shared" si="1"/>
        <v>4278</v>
      </c>
      <c r="F158" s="32">
        <f>E158/E159</f>
        <v>0.13028383481544645</v>
      </c>
    </row>
    <row r="159" spans="1:6" ht="15" customHeight="1" x14ac:dyDescent="0.2">
      <c r="B159" s="2" t="s">
        <v>8</v>
      </c>
      <c r="C159" s="1">
        <f>SUM(C155:C158)</f>
        <v>16215</v>
      </c>
      <c r="D159" s="1">
        <f>SUM(D155:D158)</f>
        <v>16621</v>
      </c>
      <c r="E159" s="1">
        <f>SUM(E155:E158)</f>
        <v>32836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489</v>
      </c>
      <c r="D161" s="31">
        <f t="shared" ref="D161:E161" si="2">D110+D116+D122+D128+D134+D140+D146</f>
        <v>1079</v>
      </c>
      <c r="E161" s="31">
        <f t="shared" si="2"/>
        <v>1568</v>
      </c>
      <c r="F161" s="32">
        <f>E161/E159</f>
        <v>4.7752466804726522E-2</v>
      </c>
    </row>
    <row r="162" spans="1:6" ht="15" customHeight="1" x14ac:dyDescent="0.2">
      <c r="A162" s="30"/>
      <c r="B162" s="23" t="s">
        <v>15</v>
      </c>
      <c r="C162" s="31">
        <f>C116+C122+C128+C134+C140+C146</f>
        <v>201</v>
      </c>
      <c r="D162" s="31">
        <f t="shared" ref="D162:E162" si="3">D116+D122+D128+D134+D140+D146</f>
        <v>545</v>
      </c>
      <c r="E162" s="31">
        <f t="shared" si="3"/>
        <v>746</v>
      </c>
      <c r="F162" s="32">
        <f>E162/E159</f>
        <v>2.2718966987452797E-2</v>
      </c>
    </row>
    <row r="163" spans="1:6" ht="15" customHeight="1" x14ac:dyDescent="0.2">
      <c r="A163" s="30"/>
      <c r="B163" s="23" t="s">
        <v>13</v>
      </c>
      <c r="C163" s="31">
        <f>C122+C128+C134+C140+C146</f>
        <v>50</v>
      </c>
      <c r="D163" s="31">
        <f t="shared" ref="D163:E163" si="4">D122+D128+D134+D140+D146</f>
        <v>191</v>
      </c>
      <c r="E163" s="31">
        <f t="shared" si="4"/>
        <v>241</v>
      </c>
      <c r="F163" s="32">
        <f>E163/E159</f>
        <v>7.3395054208795227E-3</v>
      </c>
    </row>
    <row r="164" spans="1:6" ht="15" customHeight="1" x14ac:dyDescent="0.2">
      <c r="B164" s="4" t="s">
        <v>14</v>
      </c>
      <c r="C164" s="1">
        <f>C128+C134+C140+C146</f>
        <v>4</v>
      </c>
      <c r="D164" s="1">
        <f t="shared" ref="D164:E164" si="5">D128+D134+D140+D146</f>
        <v>25</v>
      </c>
      <c r="E164" s="1">
        <f t="shared" si="5"/>
        <v>29</v>
      </c>
      <c r="F164" s="32">
        <f>E164/E159</f>
        <v>8.8317700085272259E-4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2</v>
      </c>
      <c r="E165" s="1">
        <f t="shared" si="6"/>
        <v>2</v>
      </c>
      <c r="F165" s="32">
        <f>E165/E159</f>
        <v>6.0908758679498111E-5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8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101</v>
      </c>
      <c r="D3" s="74">
        <f>長土呂!D3+住吉町!D3+岩村田本町!D3+西本町!D3+荒宿!D3+稲荷町!D3+大和町!D3+花園町!D3+上の城!D3+岩村田相生町!D3+一本柳!D3+猿久保!D3+猿久保東!D3</f>
        <v>80</v>
      </c>
      <c r="E3" s="9">
        <f>長土呂!E3+住吉町!E3+岩村田本町!E3+西本町!E3+荒宿!E3+稲荷町!E3+大和町!E3+花園町!E3+上の城!E3+岩村田相生町!E3+一本柳!E3+猿久保!E3+猿久保東!E3</f>
        <v>181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109</v>
      </c>
      <c r="D4" s="75">
        <f>長土呂!D4+住吉町!D4+岩村田本町!D4+西本町!D4+荒宿!D4+稲荷町!D4+大和町!D4+花園町!D4+上の城!D4+岩村田相生町!D4+一本柳!D4+猿久保!D4+猿久保東!D4</f>
        <v>97</v>
      </c>
      <c r="E4" s="10">
        <f>長土呂!E4+住吉町!E4+岩村田本町!E4+西本町!E4+荒宿!E4+稲荷町!E4+大和町!E4+花園町!E4+上の城!E4+岩村田相生町!E4+一本柳!E4+猿久保!E4+猿久保東!E4</f>
        <v>206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95</v>
      </c>
      <c r="D5" s="75">
        <f>長土呂!D5+住吉町!D5+岩村田本町!D5+西本町!D5+荒宿!D5+稲荷町!D5+大和町!D5+花園町!D5+上の城!D5+岩村田相生町!D5+一本柳!D5+猿久保!D5+猿久保東!D5</f>
        <v>118</v>
      </c>
      <c r="E5" s="10">
        <f>長土呂!E5+住吉町!E5+岩村田本町!E5+西本町!E5+荒宿!E5+稲荷町!E5+大和町!E5+花園町!E5+上の城!E5+岩村田相生町!E5+一本柳!E5+猿久保!E5+猿久保東!E5</f>
        <v>213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103</v>
      </c>
      <c r="D6" s="75">
        <f>長土呂!D6+住吉町!D6+岩村田本町!D6+西本町!D6+荒宿!D6+稲荷町!D6+大和町!D6+花園町!D6+上の城!D6+岩村田相生町!D6+一本柳!D6+猿久保!D6+猿久保東!D6</f>
        <v>99</v>
      </c>
      <c r="E6" s="10">
        <f>長土呂!E6+住吉町!E6+岩村田本町!E6+西本町!E6+荒宿!E6+稲荷町!E6+大和町!E6+花園町!E6+上の城!E6+岩村田相生町!E6+一本柳!E6+猿久保!E6+猿久保東!E6</f>
        <v>202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114</v>
      </c>
      <c r="D7" s="75">
        <f>長土呂!D7+住吉町!D7+岩村田本町!D7+西本町!D7+荒宿!D7+稲荷町!D7+大和町!D7+花園町!D7+上の城!D7+岩村田相生町!D7+一本柳!D7+猿久保!D7+猿久保東!D7</f>
        <v>105</v>
      </c>
      <c r="E7" s="10">
        <f>長土呂!E7+住吉町!E7+岩村田本町!E7+西本町!E7+荒宿!E7+稲荷町!E7+大和町!E7+花園町!E7+上の城!E7+岩村田相生町!E7+一本柳!E7+猿久保!E7+猿久保東!E7</f>
        <v>219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522</v>
      </c>
      <c r="D8" s="70">
        <f>長土呂!D8+住吉町!D8+岩村田本町!D8+西本町!D8+荒宿!D8+稲荷町!D8+大和町!D8+花園町!D8+上の城!D8+岩村田相生町!D8+一本柳!D8+猿久保!D8+猿久保東!D8</f>
        <v>499</v>
      </c>
      <c r="E8" s="38">
        <f>長土呂!E8+住吉町!E8+岩村田本町!E8+西本町!E8+荒宿!E8+稲荷町!E8+大和町!E8+花園町!E8+上の城!E8+岩村田相生町!E8+一本柳!E8+猿久保!E8+猿久保東!E8</f>
        <v>1021</v>
      </c>
      <c r="F8" s="39">
        <f>E8/E147</f>
        <v>5.1482452601855584E-2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99</v>
      </c>
      <c r="D9" s="75">
        <f>長土呂!D9+住吉町!D9+岩村田本町!D9+西本町!D9+荒宿!D9+稲荷町!D9+大和町!D9+花園町!D9+上の城!D9+岩村田相生町!D9+一本柳!D9+猿久保!D9+猿久保東!D9</f>
        <v>112</v>
      </c>
      <c r="E9" s="10">
        <f>長土呂!E9+住吉町!E9+岩村田本町!E9+西本町!E9+荒宿!E9+稲荷町!E9+大和町!E9+花園町!E9+上の城!E9+岩村田相生町!E9+一本柳!E9+猿久保!E9+猿久保東!E9</f>
        <v>211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96</v>
      </c>
      <c r="D10" s="75">
        <f>長土呂!D10+住吉町!D10+岩村田本町!D10+西本町!D10+荒宿!D10+稲荷町!D10+大和町!D10+花園町!D10+上の城!D10+岩村田相生町!D10+一本柳!D10+猿久保!D10+猿久保東!D10</f>
        <v>106</v>
      </c>
      <c r="E10" s="10">
        <f>長土呂!E10+住吉町!E10+岩村田本町!E10+西本町!E10+荒宿!E10+稲荷町!E10+大和町!E10+花園町!E10+上の城!E10+岩村田相生町!E10+一本柳!E10+猿久保!E10+猿久保東!E10</f>
        <v>202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117</v>
      </c>
      <c r="D11" s="75">
        <f>長土呂!D11+住吉町!D11+岩村田本町!D11+西本町!D11+荒宿!D11+稲荷町!D11+大和町!D11+花園町!D11+上の城!D11+岩村田相生町!D11+一本柳!D11+猿久保!D11+猿久保東!D11</f>
        <v>110</v>
      </c>
      <c r="E11" s="10">
        <f>長土呂!E11+住吉町!E11+岩村田本町!E11+西本町!E11+荒宿!E11+稲荷町!E11+大和町!E11+花園町!E11+上の城!E11+岩村田相生町!E11+一本柳!E11+猿久保!E11+猿久保東!E11</f>
        <v>227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98</v>
      </c>
      <c r="D12" s="75">
        <f>長土呂!D12+住吉町!D12+岩村田本町!D12+西本町!D12+荒宿!D12+稲荷町!D12+大和町!D12+花園町!D12+上の城!D12+岩村田相生町!D12+一本柳!D12+猿久保!D12+猿久保東!D12</f>
        <v>98</v>
      </c>
      <c r="E12" s="10">
        <f>長土呂!E12+住吉町!E12+岩村田本町!E12+西本町!E12+荒宿!E12+稲荷町!E12+大和町!E12+花園町!E12+上の城!E12+岩村田相生町!E12+一本柳!E12+猿久保!E12+猿久保東!E12</f>
        <v>196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98</v>
      </c>
      <c r="D13" s="75">
        <f>長土呂!D13+住吉町!D13+岩村田本町!D13+西本町!D13+荒宿!D13+稲荷町!D13+大和町!D13+花園町!D13+上の城!D13+岩村田相生町!D13+一本柳!D13+猿久保!D13+猿久保東!D13</f>
        <v>110</v>
      </c>
      <c r="E13" s="10">
        <f>長土呂!E13+住吉町!E13+岩村田本町!E13+西本町!E13+荒宿!E13+稲荷町!E13+大和町!E13+花園町!E13+上の城!E13+岩村田相生町!E13+一本柳!E13+猿久保!E13+猿久保東!E13</f>
        <v>208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508</v>
      </c>
      <c r="D14" s="70">
        <f>長土呂!D14+住吉町!D14+岩村田本町!D14+西本町!D14+荒宿!D14+稲荷町!D14+大和町!D14+花園町!D14+上の城!D14+岩村田相生町!D14+一本柳!D14+猿久保!D14+猿久保東!D14</f>
        <v>536</v>
      </c>
      <c r="E14" s="48">
        <f>長土呂!E14+住吉町!E14+岩村田本町!E14+西本町!E14+荒宿!E14+稲荷町!E14+大和町!E14+花園町!E14+上の城!E14+岩村田相生町!E14+一本柳!E14+猿久保!E14+猿久保東!E14</f>
        <v>1044</v>
      </c>
      <c r="F14" s="39">
        <f>E14/E147</f>
        <v>5.2642194433239212E-2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92</v>
      </c>
      <c r="D15" s="75">
        <f>長土呂!D15+住吉町!D15+岩村田本町!D15+西本町!D15+荒宿!D15+稲荷町!D15+大和町!D15+花園町!D15+上の城!D15+岩村田相生町!D15+一本柳!D15+猿久保!D15+猿久保東!D15</f>
        <v>98</v>
      </c>
      <c r="E15" s="10">
        <f>長土呂!E15+住吉町!E15+岩村田本町!E15+西本町!E15+荒宿!E15+稲荷町!E15+大和町!E15+花園町!E15+上の城!E15+岩村田相生町!E15+一本柳!E15+猿久保!E15+猿久保東!E15</f>
        <v>190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103</v>
      </c>
      <c r="D16" s="75">
        <f>長土呂!D16+住吉町!D16+岩村田本町!D16+西本町!D16+荒宿!D16+稲荷町!D16+大和町!D16+花園町!D16+上の城!D16+岩村田相生町!D16+一本柳!D16+猿久保!D16+猿久保東!D16</f>
        <v>83</v>
      </c>
      <c r="E16" s="10">
        <f>長土呂!E16+住吉町!E16+岩村田本町!E16+西本町!E16+荒宿!E16+稲荷町!E16+大和町!E16+花園町!E16+上の城!E16+岩村田相生町!E16+一本柳!E16+猿久保!E16+猿久保東!E16</f>
        <v>186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101</v>
      </c>
      <c r="D17" s="75">
        <f>長土呂!D17+住吉町!D17+岩村田本町!D17+西本町!D17+荒宿!D17+稲荷町!D17+大和町!D17+花園町!D17+上の城!D17+岩村田相生町!D17+一本柳!D17+猿久保!D17+猿久保東!D17</f>
        <v>110</v>
      </c>
      <c r="E17" s="10">
        <f>長土呂!E17+住吉町!E17+岩村田本町!E17+西本町!E17+荒宿!E17+稲荷町!E17+大和町!E17+花園町!E17+上の城!E17+岩村田相生町!E17+一本柳!E17+猿久保!E17+猿久保東!E17</f>
        <v>211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101</v>
      </c>
      <c r="D18" s="75">
        <f>長土呂!D18+住吉町!D18+岩村田本町!D18+西本町!D18+荒宿!D18+稲荷町!D18+大和町!D18+花園町!D18+上の城!D18+岩村田相生町!D18+一本柳!D18+猿久保!D18+猿久保東!D18</f>
        <v>100</v>
      </c>
      <c r="E18" s="10">
        <f>長土呂!E18+住吉町!E18+岩村田本町!E18+西本町!E18+荒宿!E18+稲荷町!E18+大和町!E18+花園町!E18+上の城!E18+岩村田相生町!E18+一本柳!E18+猿久保!E18+猿久保東!E18</f>
        <v>201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96</v>
      </c>
      <c r="D19" s="75">
        <f>長土呂!D19+住吉町!D19+岩村田本町!D19+西本町!D19+荒宿!D19+稲荷町!D19+大和町!D19+花園町!D19+上の城!D19+岩村田相生町!D19+一本柳!D19+猿久保!D19+猿久保東!D19</f>
        <v>71</v>
      </c>
      <c r="E19" s="10">
        <f>長土呂!E19+住吉町!E19+岩村田本町!E19+西本町!E19+荒宿!E19+稲荷町!E19+大和町!E19+花園町!E19+上の城!E19+岩村田相生町!E19+一本柳!E19+猿久保!E19+猿久保東!E19</f>
        <v>167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493</v>
      </c>
      <c r="D20" s="70">
        <f>長土呂!D20+住吉町!D20+岩村田本町!D20+西本町!D20+荒宿!D20+稲荷町!D20+大和町!D20+花園町!D20+上の城!D20+岩村田相生町!D20+一本柳!D20+猿久保!D20+猿久保東!D20</f>
        <v>462</v>
      </c>
      <c r="E20" s="48">
        <f>長土呂!E20+住吉町!E20+岩村田本町!E20+西本町!E20+荒宿!E20+稲荷町!E20+大和町!E20+花園町!E20+上の城!E20+岩村田相生町!E20+一本柳!E20+猿久保!E20+猿久保東!E20</f>
        <v>955</v>
      </c>
      <c r="F20" s="39">
        <f>E20/E147</f>
        <v>4.8154497781363451E-2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86</v>
      </c>
      <c r="D21" s="75">
        <f>長土呂!D21+住吉町!D21+岩村田本町!D21+西本町!D21+荒宿!D21+稲荷町!D21+大和町!D21+花園町!D21+上の城!D21+岩村田相生町!D21+一本柳!D21+猿久保!D21+猿久保東!D21</f>
        <v>93</v>
      </c>
      <c r="E21" s="10">
        <f>長土呂!E21+住吉町!E21+岩村田本町!E21+西本町!E21+荒宿!E21+稲荷町!E21+大和町!E21+花園町!E21+上の城!E21+岩村田相生町!E21+一本柳!E21+猿久保!E21+猿久保東!E21</f>
        <v>179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91</v>
      </c>
      <c r="D22" s="75">
        <f>長土呂!D22+住吉町!D22+岩村田本町!D22+西本町!D22+荒宿!D22+稲荷町!D22+大和町!D22+花園町!D22+上の城!D22+岩村田相生町!D22+一本柳!D22+猿久保!D22+猿久保東!D22</f>
        <v>105</v>
      </c>
      <c r="E22" s="10">
        <f>長土呂!E22+住吉町!E22+岩村田本町!E22+西本町!E22+荒宿!E22+稲荷町!E22+大和町!E22+花園町!E22+上の城!E22+岩村田相生町!E22+一本柳!E22+猿久保!E22+猿久保東!E22</f>
        <v>196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98</v>
      </c>
      <c r="D23" s="75">
        <f>長土呂!D23+住吉町!D23+岩村田本町!D23+西本町!D23+荒宿!D23+稲荷町!D23+大和町!D23+花園町!D23+上の城!D23+岩村田相生町!D23+一本柳!D23+猿久保!D23+猿久保東!D23</f>
        <v>98</v>
      </c>
      <c r="E23" s="10">
        <f>長土呂!E23+住吉町!E23+岩村田本町!E23+西本町!E23+荒宿!E23+稲荷町!E23+大和町!E23+花園町!E23+上の城!E23+岩村田相生町!E23+一本柳!E23+猿久保!E23+猿久保東!E23</f>
        <v>196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89</v>
      </c>
      <c r="D24" s="75">
        <f>長土呂!D24+住吉町!D24+岩村田本町!D24+西本町!D24+荒宿!D24+稲荷町!D24+大和町!D24+花園町!D24+上の城!D24+岩村田相生町!D24+一本柳!D24+猿久保!D24+猿久保東!D24</f>
        <v>80</v>
      </c>
      <c r="E24" s="10">
        <f>長土呂!E24+住吉町!E24+岩村田本町!E24+西本町!E24+荒宿!E24+稲荷町!E24+大和町!E24+花園町!E24+上の城!E24+岩村田相生町!E24+一本柳!E24+猿久保!E24+猿久保東!E24</f>
        <v>169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100</v>
      </c>
      <c r="D25" s="75">
        <f>長土呂!D25+住吉町!D25+岩村田本町!D25+西本町!D25+荒宿!D25+稲荷町!D25+大和町!D25+花園町!D25+上の城!D25+岩村田相生町!D25+一本柳!D25+猿久保!D25+猿久保東!D25</f>
        <v>102</v>
      </c>
      <c r="E25" s="10">
        <f>長土呂!E25+住吉町!E25+岩村田本町!E25+西本町!E25+荒宿!E25+稲荷町!E25+大和町!E25+花園町!E25+上の城!E25+岩村田相生町!E25+一本柳!E25+猿久保!E25+猿久保東!E25</f>
        <v>202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464</v>
      </c>
      <c r="D26" s="49">
        <f>長土呂!D26+住吉町!D26+岩村田本町!D26+西本町!D26+荒宿!D26+稲荷町!D26+大和町!D26+花園町!D26+上の城!D26+岩村田相生町!D26+一本柳!D26+猿久保!D26+猿久保東!D26</f>
        <v>478</v>
      </c>
      <c r="E26" s="41">
        <f>長土呂!E26+住吉町!E26+岩村田本町!E26+西本町!E26+荒宿!E26+稲荷町!E26+大和町!E26+花園町!E26+上の城!E26+岩村田相生町!E26+一本柳!E26+猿久保!E26+猿久保東!E26</f>
        <v>942</v>
      </c>
      <c r="F26" s="42">
        <f>E26/E147</f>
        <v>4.7498991528842273E-2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66</v>
      </c>
      <c r="D27" s="75">
        <f>長土呂!D27+住吉町!D27+岩村田本町!D27+西本町!D27+荒宿!D27+稲荷町!D27+大和町!D27+花園町!D27+上の城!D27+岩村田相生町!D27+一本柳!D27+猿久保!D27+猿久保東!D27</f>
        <v>91</v>
      </c>
      <c r="E27" s="10">
        <f>長土呂!E27+住吉町!E27+岩村田本町!E27+西本町!E27+荒宿!E27+稲荷町!E27+大和町!E27+花園町!E27+上の城!E27+岩村田相生町!E27+一本柳!E27+猿久保!E27+猿久保東!E27</f>
        <v>157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99</v>
      </c>
      <c r="D28" s="75">
        <f>長土呂!D28+住吉町!D28+岩村田本町!D28+西本町!D28+荒宿!D28+稲荷町!D28+大和町!D28+花園町!D28+上の城!D28+岩村田相生町!D28+一本柳!D28+猿久保!D28+猿久保東!D28</f>
        <v>81</v>
      </c>
      <c r="E28" s="10">
        <f>長土呂!E28+住吉町!E28+岩村田本町!E28+西本町!E28+荒宿!E28+稲荷町!E28+大和町!E28+花園町!E28+上の城!E28+岩村田相生町!E28+一本柳!E28+猿久保!E28+猿久保東!E28</f>
        <v>180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102</v>
      </c>
      <c r="D29" s="75">
        <f>長土呂!D29+住吉町!D29+岩村田本町!D29+西本町!D29+荒宿!D29+稲荷町!D29+大和町!D29+花園町!D29+上の城!D29+岩村田相生町!D29+一本柳!D29+猿久保!D29+猿久保東!D29</f>
        <v>91</v>
      </c>
      <c r="E29" s="10">
        <f>長土呂!E29+住吉町!E29+岩村田本町!E29+西本町!E29+荒宿!E29+稲荷町!E29+大和町!E29+花園町!E29+上の城!E29+岩村田相生町!E29+一本柳!E29+猿久保!E29+猿久保東!E29</f>
        <v>193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97</v>
      </c>
      <c r="D30" s="75">
        <f>長土呂!D30+住吉町!D30+岩村田本町!D30+西本町!D30+荒宿!D30+稲荷町!D30+大和町!D30+花園町!D30+上の城!D30+岩村田相生町!D30+一本柳!D30+猿久保!D30+猿久保東!D30</f>
        <v>88</v>
      </c>
      <c r="E30" s="10">
        <f>長土呂!E30+住吉町!E30+岩村田本町!E30+西本町!E30+荒宿!E30+稲荷町!E30+大和町!E30+花園町!E30+上の城!E30+岩村田相生町!E30+一本柳!E30+猿久保!E30+猿久保東!E30</f>
        <v>185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110</v>
      </c>
      <c r="D31" s="75">
        <f>長土呂!D31+住吉町!D31+岩村田本町!D31+西本町!D31+荒宿!D31+稲荷町!D31+大和町!D31+花園町!D31+上の城!D31+岩村田相生町!D31+一本柳!D31+猿久保!D31+猿久保東!D31</f>
        <v>96</v>
      </c>
      <c r="E31" s="10">
        <f>長土呂!E31+住吉町!E31+岩村田本町!E31+西本町!E31+荒宿!E31+稲荷町!E31+大和町!E31+花園町!E31+上の城!E31+岩村田相生町!E31+一本柳!E31+猿久保!E31+猿久保東!E31</f>
        <v>206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474</v>
      </c>
      <c r="D32" s="49">
        <f>長土呂!D32+住吉町!D32+岩村田本町!D32+西本町!D32+荒宿!D32+稲荷町!D32+大和町!D32+花園町!D32+上の城!D32+岩村田相生町!D32+一本柳!D32+猿久保!D32+猿久保東!D32</f>
        <v>447</v>
      </c>
      <c r="E32" s="41">
        <f>長土呂!E32+住吉町!E32+岩村田本町!E32+西本町!E32+荒宿!E32+稲荷町!E32+大和町!E32+花園町!E32+上の城!E32+岩村田相生町!E32+一本柳!E32+猿久保!E32+猿久保東!E32</f>
        <v>921</v>
      </c>
      <c r="F32" s="42">
        <f>E32/E147</f>
        <v>4.6440096813231142E-2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121</v>
      </c>
      <c r="D33" s="75">
        <f>長土呂!D33+住吉町!D33+岩村田本町!D33+西本町!D33+荒宿!D33+稲荷町!D33+大和町!D33+花園町!D33+上の城!D33+岩村田相生町!D33+一本柳!D33+猿久保!D33+猿久保東!D33</f>
        <v>96</v>
      </c>
      <c r="E33" s="10">
        <f>長土呂!E33+住吉町!E33+岩村田本町!E33+西本町!E33+荒宿!E33+稲荷町!E33+大和町!E33+花園町!E33+上の城!E33+岩村田相生町!E33+一本柳!E33+猿久保!E33+猿久保東!E33</f>
        <v>217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121</v>
      </c>
      <c r="D34" s="75">
        <f>長土呂!D34+住吉町!D34+岩村田本町!D34+西本町!D34+荒宿!D34+稲荷町!D34+大和町!D34+花園町!D34+上の城!D34+岩村田相生町!D34+一本柳!D34+猿久保!D34+猿久保東!D34</f>
        <v>99</v>
      </c>
      <c r="E34" s="10">
        <f>長土呂!E34+住吉町!E34+岩村田本町!E34+西本町!E34+荒宿!E34+稲荷町!E34+大和町!E34+花園町!E34+上の城!E34+岩村田相生町!E34+一本柳!E34+猿久保!E34+猿久保東!E34</f>
        <v>220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109</v>
      </c>
      <c r="D35" s="75">
        <f>長土呂!D35+住吉町!D35+岩村田本町!D35+西本町!D35+荒宿!D35+稲荷町!D35+大和町!D35+花園町!D35+上の城!D35+岩村田相生町!D35+一本柳!D35+猿久保!D35+猿久保東!D35</f>
        <v>111</v>
      </c>
      <c r="E35" s="10">
        <f>長土呂!E35+住吉町!E35+岩村田本町!E35+西本町!E35+荒宿!E35+稲荷町!E35+大和町!E35+花園町!E35+上の城!E35+岩村田相生町!E35+一本柳!E35+猿久保!E35+猿久保東!E35</f>
        <v>220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122</v>
      </c>
      <c r="D36" s="75">
        <f>長土呂!D36+住吉町!D36+岩村田本町!D36+西本町!D36+荒宿!D36+稲荷町!D36+大和町!D36+花園町!D36+上の城!D36+岩村田相生町!D36+一本柳!D36+猿久保!D36+猿久保東!D36</f>
        <v>121</v>
      </c>
      <c r="E36" s="10">
        <f>長土呂!E36+住吉町!E36+岩村田本町!E36+西本町!E36+荒宿!E36+稲荷町!E36+大和町!E36+花園町!E36+上の城!E36+岩村田相生町!E36+一本柳!E36+猿久保!E36+猿久保東!E36</f>
        <v>243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127</v>
      </c>
      <c r="D37" s="75">
        <f>長土呂!D37+住吉町!D37+岩村田本町!D37+西本町!D37+荒宿!D37+稲荷町!D37+大和町!D37+花園町!D37+上の城!D37+岩村田相生町!D37+一本柳!D37+猿久保!D37+猿久保東!D37</f>
        <v>132</v>
      </c>
      <c r="E37" s="10">
        <f>長土呂!E37+住吉町!E37+岩村田本町!E37+西本町!E37+荒宿!E37+稲荷町!E37+大和町!E37+花園町!E37+上の城!E37+岩村田相生町!E37+一本柳!E37+猿久保!E37+猿久保東!E37</f>
        <v>259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600</v>
      </c>
      <c r="D38" s="49">
        <f>長土呂!D38+住吉町!D38+岩村田本町!D38+西本町!D38+荒宿!D38+稲荷町!D38+大和町!D38+花園町!D38+上の城!D38+岩村田相生町!D38+一本柳!D38+猿久保!D38+猿久保東!D38</f>
        <v>559</v>
      </c>
      <c r="E38" s="41">
        <f>長土呂!E38+住吉町!E38+岩村田本町!E38+西本町!E38+荒宿!E38+稲荷町!E38+大和町!E38+花園町!E38+上の城!E38+岩村田相生町!E38+一本柳!E38+猿久保!E38+猿久保東!E38</f>
        <v>1159</v>
      </c>
      <c r="F38" s="42">
        <f>E38/E147</f>
        <v>5.8440903590157321E-2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127</v>
      </c>
      <c r="D39" s="75">
        <f>長土呂!D39+住吉町!D39+岩村田本町!D39+西本町!D39+荒宿!D39+稲荷町!D39+大和町!D39+花園町!D39+上の城!D39+岩村田相生町!D39+一本柳!D39+猿久保!D39+猿久保東!D39</f>
        <v>135</v>
      </c>
      <c r="E39" s="10">
        <f>長土呂!E39+住吉町!E39+岩村田本町!E39+西本町!E39+荒宿!E39+稲荷町!E39+大和町!E39+花園町!E39+上の城!E39+岩村田相生町!E39+一本柳!E39+猿久保!E39+猿久保東!E39</f>
        <v>262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144</v>
      </c>
      <c r="D40" s="75">
        <f>長土呂!D40+住吉町!D40+岩村田本町!D40+西本町!D40+荒宿!D40+稲荷町!D40+大和町!D40+花園町!D40+上の城!D40+岩村田相生町!D40+一本柳!D40+猿久保!D40+猿久保東!D40</f>
        <v>121</v>
      </c>
      <c r="E40" s="10">
        <f>長土呂!E40+住吉町!E40+岩村田本町!E40+西本町!E40+荒宿!E40+稲荷町!E40+大和町!E40+花園町!E40+上の城!E40+岩村田相生町!E40+一本柳!E40+猿久保!E40+猿久保東!E40</f>
        <v>265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133</v>
      </c>
      <c r="D41" s="75">
        <f>長土呂!D41+住吉町!D41+岩村田本町!D41+西本町!D41+荒宿!D41+稲荷町!D41+大和町!D41+花園町!D41+上の城!D41+岩村田相生町!D41+一本柳!D41+猿久保!D41+猿久保東!D41</f>
        <v>130</v>
      </c>
      <c r="E41" s="10">
        <f>長土呂!E41+住吉町!E41+岩村田本町!E41+西本町!E41+荒宿!E41+稲荷町!E41+大和町!E41+花園町!E41+上の城!E41+岩村田相生町!E41+一本柳!E41+猿久保!E41+猿久保東!E41</f>
        <v>263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133</v>
      </c>
      <c r="D42" s="75">
        <f>長土呂!D42+住吉町!D42+岩村田本町!D42+西本町!D42+荒宿!D42+稲荷町!D42+大和町!D42+花園町!D42+上の城!D42+岩村田相生町!D42+一本柳!D42+猿久保!D42+猿久保東!D42</f>
        <v>137</v>
      </c>
      <c r="E42" s="10">
        <f>長土呂!E42+住吉町!E42+岩村田本町!E42+西本町!E42+荒宿!E42+稲荷町!E42+大和町!E42+花園町!E42+上の城!E42+岩村田相生町!E42+一本柳!E42+猿久保!E42+猿久保東!E42</f>
        <v>270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150</v>
      </c>
      <c r="D43" s="75">
        <f>長土呂!D43+住吉町!D43+岩村田本町!D43+西本町!D43+荒宿!D43+稲荷町!D43+大和町!D43+花園町!D43+上の城!D43+岩村田相生町!D43+一本柳!D43+猿久保!D43+猿久保東!D43</f>
        <v>118</v>
      </c>
      <c r="E43" s="10">
        <f>長土呂!E43+住吉町!E43+岩村田本町!E43+西本町!E43+荒宿!E43+稲荷町!E43+大和町!E43+花園町!E43+上の城!E43+岩村田相生町!E43+一本柳!E43+猿久保!E43+猿久保東!E43</f>
        <v>268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687</v>
      </c>
      <c r="D44" s="49">
        <f>長土呂!D44+住吉町!D44+岩村田本町!D44+西本町!D44+荒宿!D44+稲荷町!D44+大和町!D44+花園町!D44+上の城!D44+岩村田相生町!D44+一本柳!D44+猿久保!D44+猿久保東!D44</f>
        <v>641</v>
      </c>
      <c r="E44" s="41">
        <f>長土呂!E44+住吉町!E44+岩村田本町!E44+西本町!E44+荒宿!E44+稲荷町!E44+大和町!E44+花園町!E44+上の城!E44+岩村田相生町!E44+一本柳!E44+猿久保!E44+猿久保東!E44</f>
        <v>1328</v>
      </c>
      <c r="F44" s="42">
        <f>E44/E147</f>
        <v>6.6962484872932632E-2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146</v>
      </c>
      <c r="D45" s="75">
        <f>長土呂!D45+住吉町!D45+岩村田本町!D45+西本町!D45+荒宿!D45+稲荷町!D45+大和町!D45+花園町!D45+上の城!D45+岩村田相生町!D45+一本柳!D45+猿久保!D45+猿久保東!D45</f>
        <v>139</v>
      </c>
      <c r="E45" s="10">
        <f>長土呂!E45+住吉町!E45+岩村田本町!E45+西本町!E45+荒宿!E45+稲荷町!E45+大和町!E45+花園町!E45+上の城!E45+岩村田相生町!E45+一本柳!E45+猿久保!E45+猿久保東!E45</f>
        <v>285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152</v>
      </c>
      <c r="D46" s="75">
        <f>長土呂!D46+住吉町!D46+岩村田本町!D46+西本町!D46+荒宿!D46+稲荷町!D46+大和町!D46+花園町!D46+上の城!D46+岩村田相生町!D46+一本柳!D46+猿久保!D46+猿久保東!D46</f>
        <v>125</v>
      </c>
      <c r="E46" s="10">
        <f>長土呂!E46+住吉町!E46+岩村田本町!E46+西本町!E46+荒宿!E46+稲荷町!E46+大和町!E46+花園町!E46+上の城!E46+岩村田相生町!E46+一本柳!E46+猿久保!E46+猿久保東!E46</f>
        <v>277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145</v>
      </c>
      <c r="D47" s="75">
        <f>長土呂!D47+住吉町!D47+岩村田本町!D47+西本町!D47+荒宿!D47+稲荷町!D47+大和町!D47+花園町!D47+上の城!D47+岩村田相生町!D47+一本柳!D47+猿久保!D47+猿久保東!D47</f>
        <v>133</v>
      </c>
      <c r="E47" s="10">
        <f>長土呂!E47+住吉町!E47+岩村田本町!E47+西本町!E47+荒宿!E47+稲荷町!E47+大和町!E47+花園町!E47+上の城!E47+岩村田相生町!E47+一本柳!E47+猿久保!E47+猿久保東!E47</f>
        <v>278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140</v>
      </c>
      <c r="D48" s="75">
        <f>長土呂!D48+住吉町!D48+岩村田本町!D48+西本町!D48+荒宿!D48+稲荷町!D48+大和町!D48+花園町!D48+上の城!D48+岩村田相生町!D48+一本柳!D48+猿久保!D48+猿久保東!D48</f>
        <v>136</v>
      </c>
      <c r="E48" s="10">
        <f>長土呂!E48+住吉町!E48+岩村田本町!E48+西本町!E48+荒宿!E48+稲荷町!E48+大和町!E48+花園町!E48+上の城!E48+岩村田相生町!E48+一本柳!E48+猿久保!E48+猿久保東!E48</f>
        <v>276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147</v>
      </c>
      <c r="D49" s="75">
        <f>長土呂!D49+住吉町!D49+岩村田本町!D49+西本町!D49+荒宿!D49+稲荷町!D49+大和町!D49+花園町!D49+上の城!D49+岩村田相生町!D49+一本柳!D49+猿久保!D49+猿久保東!D49</f>
        <v>150</v>
      </c>
      <c r="E49" s="10">
        <f>長土呂!E49+住吉町!E49+岩村田本町!E49+西本町!E49+荒宿!E49+稲荷町!E49+大和町!E49+花園町!E49+上の城!E49+岩村田相生町!E49+一本柳!E49+猿久保!E49+猿久保東!E49</f>
        <v>297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730</v>
      </c>
      <c r="D50" s="49">
        <f>長土呂!D50+住吉町!D50+岩村田本町!D50+西本町!D50+荒宿!D50+稲荷町!D50+大和町!D50+花園町!D50+上の城!D50+岩村田相生町!D50+一本柳!D50+猿久保!D50+猿久保東!D50</f>
        <v>683</v>
      </c>
      <c r="E50" s="41">
        <f>長土呂!E50+住吉町!E50+岩村田本町!E50+西本町!E50+荒宿!E50+稲荷町!E50+大和町!E50+花園町!E50+上の城!E50+岩村田相生町!E50+一本柳!E50+猿久保!E50+猿久保東!E50</f>
        <v>1413</v>
      </c>
      <c r="F50" s="42">
        <f>E50/E147</f>
        <v>7.1248487293263413E-2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163</v>
      </c>
      <c r="D51" s="75">
        <f>長土呂!D51+住吉町!D51+岩村田本町!D51+西本町!D51+荒宿!D51+稲荷町!D51+大和町!D51+花園町!D51+上の城!D51+岩村田相生町!D51+一本柳!D51+猿久保!D51+猿久保東!D51</f>
        <v>131</v>
      </c>
      <c r="E51" s="10">
        <f>長土呂!E51+住吉町!E51+岩村田本町!E51+西本町!E51+荒宿!E51+稲荷町!E51+大和町!E51+花園町!E51+上の城!E51+岩村田相生町!E51+一本柳!E51+猿久保!E51+猿久保東!E51</f>
        <v>294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146</v>
      </c>
      <c r="D52" s="75">
        <f>長土呂!D52+住吉町!D52+岩村田本町!D52+西本町!D52+荒宿!D52+稲荷町!D52+大和町!D52+花園町!D52+上の城!D52+岩村田相生町!D52+一本柳!D52+猿久保!D52+猿久保東!D52</f>
        <v>136</v>
      </c>
      <c r="E52" s="10">
        <f>長土呂!E52+住吉町!E52+岩村田本町!E52+西本町!E52+荒宿!E52+稲荷町!E52+大和町!E52+花園町!E52+上の城!E52+岩村田相生町!E52+一本柳!E52+猿久保!E52+猿久保東!E52</f>
        <v>282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150</v>
      </c>
      <c r="D53" s="75">
        <f>長土呂!D53+住吉町!D53+岩村田本町!D53+西本町!D53+荒宿!D53+稲荷町!D53+大和町!D53+花園町!D53+上の城!D53+岩村田相生町!D53+一本柳!D53+猿久保!D53+猿久保東!D53</f>
        <v>137</v>
      </c>
      <c r="E53" s="10">
        <f>長土呂!E53+住吉町!E53+岩村田本町!E53+西本町!E53+荒宿!E53+稲荷町!E53+大和町!E53+花園町!E53+上の城!E53+岩村田相生町!E53+一本柳!E53+猿久保!E53+猿久保東!E53</f>
        <v>287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167</v>
      </c>
      <c r="D54" s="75">
        <f>長土呂!D54+住吉町!D54+岩村田本町!D54+西本町!D54+荒宿!D54+稲荷町!D54+大和町!D54+花園町!D54+上の城!D54+岩村田相生町!D54+一本柳!D54+猿久保!D54+猿久保東!D54</f>
        <v>142</v>
      </c>
      <c r="E54" s="10">
        <f>長土呂!E54+住吉町!E54+岩村田本町!E54+西本町!E54+荒宿!E54+稲荷町!E54+大和町!E54+花園町!E54+上の城!E54+岩村田相生町!E54+一本柳!E54+猿久保!E54+猿久保東!E54</f>
        <v>309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163</v>
      </c>
      <c r="D55" s="75">
        <f>長土呂!D55+住吉町!D55+岩村田本町!D55+西本町!D55+荒宿!D55+稲荷町!D55+大和町!D55+花園町!D55+上の城!D55+岩村田相生町!D55+一本柳!D55+猿久保!D55+猿久保東!D55</f>
        <v>153</v>
      </c>
      <c r="E55" s="10">
        <f>長土呂!E55+住吉町!E55+岩村田本町!E55+西本町!E55+荒宿!E55+稲荷町!E55+大和町!E55+花園町!E55+上の城!E55+岩村田相生町!E55+一本柳!E55+猿久保!E55+猿久保東!E55</f>
        <v>316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789</v>
      </c>
      <c r="D56" s="49">
        <f>長土呂!D56+住吉町!D56+岩村田本町!D56+西本町!D56+荒宿!D56+稲荷町!D56+大和町!D56+花園町!D56+上の城!D56+岩村田相生町!D56+一本柳!D56+猿久保!D56+猿久保東!D56</f>
        <v>699</v>
      </c>
      <c r="E56" s="41">
        <f>長土呂!E56+住吉町!E56+岩村田本町!E56+西本町!E56+荒宿!E56+稲荷町!E56+大和町!E56+花園町!E56+上の城!E56+岩村田相生町!E56+一本柳!E56+猿久保!E56+猿久保東!E56</f>
        <v>1488</v>
      </c>
      <c r="F56" s="42">
        <f>E56/E147</f>
        <v>7.5030254134731744E-2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145</v>
      </c>
      <c r="D57" s="75">
        <f>長土呂!D57+住吉町!D57+岩村田本町!D57+西本町!D57+荒宿!D57+稲荷町!D57+大和町!D57+花園町!D57+上の城!D57+岩村田相生町!D57+一本柳!D57+猿久保!D57+猿久保東!D57</f>
        <v>139</v>
      </c>
      <c r="E57" s="10">
        <f>長土呂!E57+住吉町!E57+岩村田本町!E57+西本町!E57+荒宿!E57+稲荷町!E57+大和町!E57+花園町!E57+上の城!E57+岩村田相生町!E57+一本柳!E57+猿久保!E57+猿久保東!E57</f>
        <v>284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164</v>
      </c>
      <c r="D58" s="75">
        <f>長土呂!D58+住吉町!D58+岩村田本町!D58+西本町!D58+荒宿!D58+稲荷町!D58+大和町!D58+花園町!D58+上の城!D58+岩村田相生町!D58+一本柳!D58+猿久保!D58+猿久保東!D58</f>
        <v>130</v>
      </c>
      <c r="E58" s="10">
        <f>長土呂!E58+住吉町!E58+岩村田本町!E58+西本町!E58+荒宿!E58+稲荷町!E58+大和町!E58+花園町!E58+上の城!E58+岩村田相生町!E58+一本柳!E58+猿久保!E58+猿久保東!E58</f>
        <v>294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132</v>
      </c>
      <c r="D59" s="75">
        <f>長土呂!D59+住吉町!D59+岩村田本町!D59+西本町!D59+荒宿!D59+稲荷町!D59+大和町!D59+花園町!D59+上の城!D59+岩村田相生町!D59+一本柳!D59+猿久保!D59+猿久保東!D59</f>
        <v>142</v>
      </c>
      <c r="E59" s="10">
        <f>長土呂!E59+住吉町!E59+岩村田本町!E59+西本町!E59+荒宿!E59+稲荷町!E59+大和町!E59+花園町!E59+上の城!E59+岩村田相生町!E59+一本柳!E59+猿久保!E59+猿久保東!E59</f>
        <v>274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172</v>
      </c>
      <c r="D60" s="75">
        <f>長土呂!D60+住吉町!D60+岩村田本町!D60+西本町!D60+荒宿!D60+稲荷町!D60+大和町!D60+花園町!D60+上の城!D60+岩村田相生町!D60+一本柳!D60+猿久保!D60+猿久保東!D60</f>
        <v>139</v>
      </c>
      <c r="E60" s="10">
        <f>長土呂!E60+住吉町!E60+岩村田本町!E60+西本町!E60+荒宿!E60+稲荷町!E60+大和町!E60+花園町!E60+上の城!E60+岩村田相生町!E60+一本柳!E60+猿久保!E60+猿久保東!E60</f>
        <v>311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158</v>
      </c>
      <c r="D61" s="75">
        <f>長土呂!D61+住吉町!D61+岩村田本町!D61+西本町!D61+荒宿!D61+稲荷町!D61+大和町!D61+花園町!D61+上の城!D61+岩村田相生町!D61+一本柳!D61+猿久保!D61+猿久保東!D61</f>
        <v>167</v>
      </c>
      <c r="E61" s="10">
        <f>長土呂!E61+住吉町!E61+岩村田本町!E61+西本町!E61+荒宿!E61+稲荷町!E61+大和町!E61+花園町!E61+上の城!E61+岩村田相生町!E61+一本柳!E61+猿久保!E61+猿久保東!E61</f>
        <v>325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771</v>
      </c>
      <c r="D62" s="49">
        <f>長土呂!D62+住吉町!D62+岩村田本町!D62+西本町!D62+荒宿!D62+稲荷町!D62+大和町!D62+花園町!D62+上の城!D62+岩村田相生町!D62+一本柳!D62+猿久保!D62+猿久保東!D62</f>
        <v>717</v>
      </c>
      <c r="E62" s="41">
        <f>長土呂!E62+住吉町!E62+岩村田本町!E62+西本町!E62+荒宿!E62+稲荷町!E62+大和町!E62+花園町!E62+上の城!E62+岩村田相生町!E62+一本柳!E62+猿久保!E62+猿久保東!E62</f>
        <v>1488</v>
      </c>
      <c r="F62" s="42">
        <f>E62/E147</f>
        <v>7.5030254134731744E-2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176</v>
      </c>
      <c r="D63" s="75">
        <f>長土呂!D63+住吉町!D63+岩村田本町!D63+西本町!D63+荒宿!D63+稲荷町!D63+大和町!D63+花園町!D63+上の城!D63+岩村田相生町!D63+一本柳!D63+猿久保!D63+猿久保東!D63</f>
        <v>155</v>
      </c>
      <c r="E63" s="10">
        <f>長土呂!E63+住吉町!E63+岩村田本町!E63+西本町!E63+荒宿!E63+稲荷町!E63+大和町!E63+花園町!E63+上の城!E63+岩村田相生町!E63+一本柳!E63+猿久保!E63+猿久保東!E63</f>
        <v>331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156</v>
      </c>
      <c r="D64" s="75">
        <f>長土呂!D64+住吉町!D64+岩村田本町!D64+西本町!D64+荒宿!D64+稲荷町!D64+大和町!D64+花園町!D64+上の城!D64+岩村田相生町!D64+一本柳!D64+猿久保!D64+猿久保東!D64</f>
        <v>165</v>
      </c>
      <c r="E64" s="10">
        <f>長土呂!E64+住吉町!E64+岩村田本町!E64+西本町!E64+荒宿!E64+稲荷町!E64+大和町!E64+花園町!E64+上の城!E64+岩村田相生町!E64+一本柳!E64+猿久保!E64+猿久保東!E64</f>
        <v>321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152</v>
      </c>
      <c r="D65" s="75">
        <f>長土呂!D65+住吉町!D65+岩村田本町!D65+西本町!D65+荒宿!D65+稲荷町!D65+大和町!D65+花園町!D65+上の城!D65+岩村田相生町!D65+一本柳!D65+猿久保!D65+猿久保東!D65</f>
        <v>147</v>
      </c>
      <c r="E65" s="10">
        <f>長土呂!E65+住吉町!E65+岩村田本町!E65+西本町!E65+荒宿!E65+稲荷町!E65+大和町!E65+花園町!E65+上の城!E65+岩村田相生町!E65+一本柳!E65+猿久保!E65+猿久保東!E65</f>
        <v>299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123</v>
      </c>
      <c r="D66" s="75">
        <f>長土呂!D66+住吉町!D66+岩村田本町!D66+西本町!D66+荒宿!D66+稲荷町!D66+大和町!D66+花園町!D66+上の城!D66+岩村田相生町!D66+一本柳!D66+猿久保!D66+猿久保東!D66</f>
        <v>137</v>
      </c>
      <c r="E66" s="10">
        <f>長土呂!E66+住吉町!E66+岩村田本町!E66+西本町!E66+荒宿!E66+稲荷町!E66+大和町!E66+花園町!E66+上の城!E66+岩村田相生町!E66+一本柳!E66+猿久保!E66+猿久保東!E66</f>
        <v>260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139</v>
      </c>
      <c r="D67" s="75">
        <f>長土呂!D67+住吉町!D67+岩村田本町!D67+西本町!D67+荒宿!D67+稲荷町!D67+大和町!D67+花園町!D67+上の城!D67+岩村田相生町!D67+一本柳!D67+猿久保!D67+猿久保東!D67</f>
        <v>134</v>
      </c>
      <c r="E67" s="10">
        <f>長土呂!E67+住吉町!E67+岩村田本町!E67+西本町!E67+荒宿!E67+稲荷町!E67+大和町!E67+花園町!E67+上の城!E67+岩村田相生町!E67+一本柳!E67+猿久保!E67+猿久保東!E67</f>
        <v>273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746</v>
      </c>
      <c r="D68" s="49">
        <f>長土呂!D68+住吉町!D68+岩村田本町!D68+西本町!D68+荒宿!D68+稲荷町!D68+大和町!D68+花園町!D68+上の城!D68+岩村田相生町!D68+一本柳!D68+猿久保!D68+猿久保東!D68</f>
        <v>738</v>
      </c>
      <c r="E68" s="41">
        <f>長土呂!E68+住吉町!E68+岩村田本町!E68+西本町!E68+荒宿!E68+稲荷町!E68+大和町!E68+花園町!E68+上の城!E68+岩村田相生町!E68+一本柳!E68+猿久保!E68+猿久保東!E68</f>
        <v>1484</v>
      </c>
      <c r="F68" s="42">
        <f>E68/E147</f>
        <v>7.4828559903186764E-2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134</v>
      </c>
      <c r="D69" s="75">
        <f>長土呂!D69+住吉町!D69+岩村田本町!D69+西本町!D69+荒宿!D69+稲荷町!D69+大和町!D69+花園町!D69+上の城!D69+岩村田相生町!D69+一本柳!D69+猿久保!D69+猿久保東!D69</f>
        <v>131</v>
      </c>
      <c r="E69" s="10">
        <f>長土呂!E69+住吉町!E69+岩村田本町!E69+西本町!E69+荒宿!E69+稲荷町!E69+大和町!E69+花園町!E69+上の城!E69+岩村田相生町!E69+一本柳!E69+猿久保!E69+猿久保東!E69</f>
        <v>265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152</v>
      </c>
      <c r="D70" s="75">
        <f>長土呂!D70+住吉町!D70+岩村田本町!D70+西本町!D70+荒宿!D70+稲荷町!D70+大和町!D70+花園町!D70+上の城!D70+岩村田相生町!D70+一本柳!D70+猿久保!D70+猿久保東!D70</f>
        <v>156</v>
      </c>
      <c r="E70" s="10">
        <f>長土呂!E70+住吉町!E70+岩村田本町!E70+西本町!E70+荒宿!E70+稲荷町!E70+大和町!E70+花園町!E70+上の城!E70+岩村田相生町!E70+一本柳!E70+猿久保!E70+猿久保東!E70</f>
        <v>308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118</v>
      </c>
      <c r="D71" s="75">
        <f>長土呂!D71+住吉町!D71+岩村田本町!D71+西本町!D71+荒宿!D71+稲荷町!D71+大和町!D71+花園町!D71+上の城!D71+岩村田相生町!D71+一本柳!D71+猿久保!D71+猿久保東!D71</f>
        <v>102</v>
      </c>
      <c r="E71" s="10">
        <f>長土呂!E71+住吉町!E71+岩村田本町!E71+西本町!E71+荒宿!E71+稲荷町!E71+大和町!E71+花園町!E71+上の城!E71+岩村田相生町!E71+一本柳!E71+猿久保!E71+猿久保東!E71</f>
        <v>220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136</v>
      </c>
      <c r="D72" s="75">
        <f>長土呂!D72+住吉町!D72+岩村田本町!D72+西本町!D72+荒宿!D72+稲荷町!D72+大和町!D72+花園町!D72+上の城!D72+岩村田相生町!D72+一本柳!D72+猿久保!D72+猿久保東!D72</f>
        <v>119</v>
      </c>
      <c r="E72" s="10">
        <f>長土呂!E72+住吉町!E72+岩村田本町!E72+西本町!E72+荒宿!E72+稲荷町!E72+大和町!E72+花園町!E72+上の城!E72+岩村田相生町!E72+一本柳!E72+猿久保!E72+猿久保東!E72</f>
        <v>255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118</v>
      </c>
      <c r="D73" s="75">
        <f>長土呂!D73+住吉町!D73+岩村田本町!D73+西本町!D73+荒宿!D73+稲荷町!D73+大和町!D73+花園町!D73+上の城!D73+岩村田相生町!D73+一本柳!D73+猿久保!D73+猿久保東!D73</f>
        <v>96</v>
      </c>
      <c r="E73" s="10">
        <f>長土呂!E73+住吉町!E73+岩村田本町!E73+西本町!E73+荒宿!E73+稲荷町!E73+大和町!E73+花園町!E73+上の城!E73+岩村田相生町!E73+一本柳!E73+猿久保!E73+猿久保東!E73</f>
        <v>214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658</v>
      </c>
      <c r="D74" s="49">
        <f>長土呂!D74+住吉町!D74+岩村田本町!D74+西本町!D74+荒宿!D74+稲荷町!D74+大和町!D74+花園町!D74+上の城!D74+岩村田相生町!D74+一本柳!D74+猿久保!D74+猿久保東!D74</f>
        <v>604</v>
      </c>
      <c r="E74" s="41">
        <f>長土呂!E74+住吉町!E74+岩村田本町!E74+西本町!E74+荒宿!E74+稲荷町!E74+大和町!E74+花園町!E74+上の城!E74+岩村田相生町!E74+一本柳!E74+猿久保!E74+猿久保東!E74</f>
        <v>1262</v>
      </c>
      <c r="F74" s="42">
        <f>E74/E147</f>
        <v>6.3634530052440505E-2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103</v>
      </c>
      <c r="D75" s="75">
        <f>長土呂!D75+住吉町!D75+岩村田本町!D75+西本町!D75+荒宿!D75+稲荷町!D75+大和町!D75+花園町!D75+上の城!D75+岩村田相生町!D75+一本柳!D75+猿久保!D75+猿久保東!D75</f>
        <v>105</v>
      </c>
      <c r="E75" s="10">
        <f>長土呂!E75+住吉町!E75+岩村田本町!E75+西本町!E75+荒宿!E75+稲荷町!E75+大和町!E75+花園町!E75+上の城!E75+岩村田相生町!E75+一本柳!E75+猿久保!E75+猿久保東!E75</f>
        <v>208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89</v>
      </c>
      <c r="D76" s="75">
        <f>長土呂!D76+住吉町!D76+岩村田本町!D76+西本町!D76+荒宿!D76+稲荷町!D76+大和町!D76+花園町!D76+上の城!D76+岩村田相生町!D76+一本柳!D76+猿久保!D76+猿久保東!D76</f>
        <v>107</v>
      </c>
      <c r="E76" s="10">
        <f>長土呂!E76+住吉町!E76+岩村田本町!E76+西本町!E76+荒宿!E76+稲荷町!E76+大和町!E76+花園町!E76+上の城!E76+岩村田相生町!E76+一本柳!E76+猿久保!E76+猿久保東!E76</f>
        <v>196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101</v>
      </c>
      <c r="D77" s="75">
        <f>長土呂!D77+住吉町!D77+岩村田本町!D77+西本町!D77+荒宿!D77+稲荷町!D77+大和町!D77+花園町!D77+上の城!D77+岩村田相生町!D77+一本柳!D77+猿久保!D77+猿久保東!D77</f>
        <v>102</v>
      </c>
      <c r="E77" s="10">
        <f>長土呂!E77+住吉町!E77+岩村田本町!E77+西本町!E77+荒宿!E77+稲荷町!E77+大和町!E77+花園町!E77+上の城!E77+岩村田相生町!E77+一本柳!E77+猿久保!E77+猿久保東!E77</f>
        <v>203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98</v>
      </c>
      <c r="D78" s="75">
        <f>長土呂!D78+住吉町!D78+岩村田本町!D78+西本町!D78+荒宿!D78+稲荷町!D78+大和町!D78+花園町!D78+上の城!D78+岩村田相生町!D78+一本柳!D78+猿久保!D78+猿久保東!D78</f>
        <v>98</v>
      </c>
      <c r="E78" s="10">
        <f>長土呂!E78+住吉町!E78+岩村田本町!E78+西本町!E78+荒宿!E78+稲荷町!E78+大和町!E78+花園町!E78+上の城!E78+岩村田相生町!E78+一本柳!E78+猿久保!E78+猿久保東!E78</f>
        <v>196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87</v>
      </c>
      <c r="D79" s="75">
        <f>長土呂!D79+住吉町!D79+岩村田本町!D79+西本町!D79+荒宿!D79+稲荷町!D79+大和町!D79+花園町!D79+上の城!D79+岩村田相生町!D79+一本柳!D79+猿久保!D79+猿久保東!D79</f>
        <v>105</v>
      </c>
      <c r="E79" s="10">
        <f>長土呂!E79+住吉町!E79+岩村田本町!E79+西本町!E79+荒宿!E79+稲荷町!E79+大和町!E79+花園町!E79+上の城!E79+岩村田相生町!E79+一本柳!E79+猿久保!E79+猿久保東!E79</f>
        <v>192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478</v>
      </c>
      <c r="D80" s="49">
        <f>長土呂!D80+住吉町!D80+岩村田本町!D80+西本町!D80+荒宿!D80+稲荷町!D80+大和町!D80+花園町!D80+上の城!D80+岩村田相生町!D80+一本柳!D80+猿久保!D80+猿久保東!D80</f>
        <v>517</v>
      </c>
      <c r="E80" s="41">
        <f>長土呂!E80+住吉町!E80+岩村田本町!E80+西本町!E80+荒宿!E80+稲荷町!E80+大和町!E80+花園町!E80+上の城!E80+岩村田相生町!E80+一本柳!E80+猿久保!E80+猿久保東!E80</f>
        <v>995</v>
      </c>
      <c r="F80" s="42">
        <f>E80/E147</f>
        <v>5.0171440096813229E-2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92</v>
      </c>
      <c r="D81" s="75">
        <f>長土呂!D81+住吉町!D81+岩村田本町!D81+西本町!D81+荒宿!D81+稲荷町!D81+大和町!D81+花園町!D81+上の城!D81+岩村田相生町!D81+一本柳!D81+猿久保!D81+猿久保東!D81</f>
        <v>72</v>
      </c>
      <c r="E81" s="10">
        <f>長土呂!E81+住吉町!E81+岩村田本町!E81+西本町!E81+荒宿!E81+稲荷町!E81+大和町!E81+花園町!E81+上の城!E81+岩村田相生町!E81+一本柳!E81+猿久保!E81+猿久保東!E81</f>
        <v>164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76</v>
      </c>
      <c r="D82" s="75">
        <f>長土呂!D82+住吉町!D82+岩村田本町!D82+西本町!D82+荒宿!D82+稲荷町!D82+大和町!D82+花園町!D82+上の城!D82+岩村田相生町!D82+一本柳!D82+猿久保!D82+猿久保東!D82</f>
        <v>92</v>
      </c>
      <c r="E82" s="10">
        <f>長土呂!E82+住吉町!E82+岩村田本町!E82+西本町!E82+荒宿!E82+稲荷町!E82+大和町!E82+花園町!E82+上の城!E82+岩村田相生町!E82+一本柳!E82+猿久保!E82+猿久保東!E82</f>
        <v>168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86</v>
      </c>
      <c r="D83" s="75">
        <f>長土呂!D83+住吉町!D83+岩村田本町!D83+西本町!D83+荒宿!D83+稲荷町!D83+大和町!D83+花園町!D83+上の城!D83+岩村田相生町!D83+一本柳!D83+猿久保!D83+猿久保東!D83</f>
        <v>95</v>
      </c>
      <c r="E83" s="10">
        <f>長土呂!E83+住吉町!E83+岩村田本町!E83+西本町!E83+荒宿!E83+稲荷町!E83+大和町!E83+花園町!E83+上の城!E83+岩村田相生町!E83+一本柳!E83+猿久保!E83+猿久保東!E83</f>
        <v>181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83</v>
      </c>
      <c r="D84" s="75">
        <f>長土呂!D84+住吉町!D84+岩村田本町!D84+西本町!D84+荒宿!D84+稲荷町!D84+大和町!D84+花園町!D84+上の城!D84+岩村田相生町!D84+一本柳!D84+猿久保!D84+猿久保東!D84</f>
        <v>87</v>
      </c>
      <c r="E84" s="10">
        <f>長土呂!E84+住吉町!E84+岩村田本町!E84+西本町!E84+荒宿!E84+稲荷町!E84+大和町!E84+花園町!E84+上の城!E84+岩村田相生町!E84+一本柳!E84+猿久保!E84+猿久保東!E84</f>
        <v>170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98</v>
      </c>
      <c r="D85" s="75">
        <f>長土呂!D85+住吉町!D85+岩村田本町!D85+西本町!D85+荒宿!D85+稲荷町!D85+大和町!D85+花園町!D85+上の城!D85+岩村田相生町!D85+一本柳!D85+猿久保!D85+猿久保東!D85</f>
        <v>95</v>
      </c>
      <c r="E85" s="10">
        <f>長土呂!E85+住吉町!E85+岩村田本町!E85+西本町!E85+荒宿!E85+稲荷町!E85+大和町!E85+花園町!E85+上の城!E85+岩村田相生町!E85+一本柳!E85+猿久保!E85+猿久保東!E85</f>
        <v>193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435</v>
      </c>
      <c r="D86" s="71">
        <f>長土呂!D86+住吉町!D86+岩村田本町!D86+西本町!D86+荒宿!D86+稲荷町!D86+大和町!D86+花園町!D86+上の城!D86+岩村田相生町!D86+一本柳!D86+猿久保!D86+猿久保東!D86</f>
        <v>441</v>
      </c>
      <c r="E86" s="44">
        <f>長土呂!E86+住吉町!E86+岩村田本町!E86+西本町!E86+荒宿!E86+稲荷町!E86+大和町!E86+花園町!E86+上の城!E86+岩村田相生町!E86+一本柳!E86+猿久保!E86+猿久保東!E86</f>
        <v>876</v>
      </c>
      <c r="F86" s="45">
        <f>E86/E147</f>
        <v>4.4171036708350139E-2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100</v>
      </c>
      <c r="D87" s="75">
        <f>長土呂!D87+住吉町!D87+岩村田本町!D87+西本町!D87+荒宿!D87+稲荷町!D87+大和町!D87+花園町!D87+上の城!D87+岩村田相生町!D87+一本柳!D87+猿久保!D87+猿久保東!D87</f>
        <v>94</v>
      </c>
      <c r="E87" s="10">
        <f>長土呂!E87+住吉町!E87+岩村田本町!E87+西本町!E87+荒宿!E87+稲荷町!E87+大和町!E87+花園町!E87+上の城!E87+岩村田相生町!E87+一本柳!E87+猿久保!E87+猿久保東!E87</f>
        <v>194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74</v>
      </c>
      <c r="D88" s="75">
        <f>長土呂!D88+住吉町!D88+岩村田本町!D88+西本町!D88+荒宿!D88+稲荷町!D88+大和町!D88+花園町!D88+上の城!D88+岩村田相生町!D88+一本柳!D88+猿久保!D88+猿久保東!D88</f>
        <v>102</v>
      </c>
      <c r="E88" s="10">
        <f>長土呂!E88+住吉町!E88+岩村田本町!E88+西本町!E88+荒宿!E88+稲荷町!E88+大和町!E88+花園町!E88+上の城!E88+岩村田相生町!E88+一本柳!E88+猿久保!E88+猿久保東!E88</f>
        <v>176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98</v>
      </c>
      <c r="D89" s="75">
        <f>長土呂!D89+住吉町!D89+岩村田本町!D89+西本町!D89+荒宿!D89+稲荷町!D89+大和町!D89+花園町!D89+上の城!D89+岩村田相生町!D89+一本柳!D89+猿久保!D89+猿久保東!D89</f>
        <v>107</v>
      </c>
      <c r="E89" s="10">
        <f>長土呂!E89+住吉町!E89+岩村田本町!E89+西本町!E89+荒宿!E89+稲荷町!E89+大和町!E89+花園町!E89+上の城!E89+岩村田相生町!E89+一本柳!E89+猿久保!E89+猿久保東!E89</f>
        <v>205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96</v>
      </c>
      <c r="D90" s="75">
        <f>長土呂!D90+住吉町!D90+岩村田本町!D90+西本町!D90+荒宿!D90+稲荷町!D90+大和町!D90+花園町!D90+上の城!D90+岩村田相生町!D90+一本柳!D90+猿久保!D90+猿久保東!D90</f>
        <v>107</v>
      </c>
      <c r="E90" s="10">
        <f>長土呂!E90+住吉町!E90+岩村田本町!E90+西本町!E90+荒宿!E90+稲荷町!E90+大和町!E90+花園町!E90+上の城!E90+岩村田相生町!E90+一本柳!E90+猿久保!E90+猿久保東!E90</f>
        <v>203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94</v>
      </c>
      <c r="D91" s="75">
        <f>長土呂!D91+住吉町!D91+岩村田本町!D91+西本町!D91+荒宿!D91+稲荷町!D91+大和町!D91+花園町!D91+上の城!D91+岩村田相生町!D91+一本柳!D91+猿久保!D91+猿久保東!D91</f>
        <v>112</v>
      </c>
      <c r="E91" s="10">
        <f>長土呂!E91+住吉町!E91+岩村田本町!E91+西本町!E91+荒宿!E91+稲荷町!E91+大和町!E91+花園町!E91+上の城!E91+岩村田相生町!E91+一本柳!E91+猿久保!E91+猿久保東!E91</f>
        <v>206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462</v>
      </c>
      <c r="D92" s="71">
        <f>長土呂!D92+住吉町!D92+岩村田本町!D92+西本町!D92+荒宿!D92+稲荷町!D92+大和町!D92+花園町!D92+上の城!D92+岩村田相生町!D92+一本柳!D92+猿久保!D92+猿久保東!D92</f>
        <v>522</v>
      </c>
      <c r="E92" s="44">
        <f>長土呂!E92+住吉町!E92+岩村田本町!E92+西本町!E92+荒宿!E92+稲荷町!E92+大和町!E92+花園町!E92+上の城!E92+岩村田相生町!E92+一本柳!E92+猿久保!E92+猿久保東!E92</f>
        <v>984</v>
      </c>
      <c r="F92" s="45">
        <f>E92/E147</f>
        <v>4.9616780960064541E-2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89</v>
      </c>
      <c r="D93" s="75">
        <f>長土呂!D93+住吉町!D93+岩村田本町!D93+西本町!D93+荒宿!D93+稲荷町!D93+大和町!D93+花園町!D93+上の城!D93+岩村田相生町!D93+一本柳!D93+猿久保!D93+猿久保東!D93</f>
        <v>114</v>
      </c>
      <c r="E93" s="10">
        <f>長土呂!E93+住吉町!E93+岩村田本町!E93+西本町!E93+荒宿!E93+稲荷町!E93+大和町!E93+花園町!E93+上の城!E93+岩村田相生町!E93+一本柳!E93+猿久保!E93+猿久保東!E93</f>
        <v>203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92</v>
      </c>
      <c r="D94" s="75">
        <f>長土呂!D94+住吉町!D94+岩村田本町!D94+西本町!D94+荒宿!D94+稲荷町!D94+大和町!D94+花園町!D94+上の城!D94+岩村田相生町!D94+一本柳!D94+猿久保!D94+猿久保東!D94</f>
        <v>108</v>
      </c>
      <c r="E94" s="10">
        <f>長土呂!E94+住吉町!E94+岩村田本町!E94+西本町!E94+荒宿!E94+稲荷町!E94+大和町!E94+花園町!E94+上の城!E94+岩村田相生町!E94+一本柳!E94+猿久保!E94+猿久保東!E94</f>
        <v>200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65</v>
      </c>
      <c r="D95" s="75">
        <f>長土呂!D95+住吉町!D95+岩村田本町!D95+西本町!D95+荒宿!D95+稲荷町!D95+大和町!D95+花園町!D95+上の城!D95+岩村田相生町!D95+一本柳!D95+猿久保!D95+猿久保東!D95</f>
        <v>65</v>
      </c>
      <c r="E95" s="10">
        <f>長土呂!E95+住吉町!E95+岩村田本町!E95+西本町!E95+荒宿!E95+稲荷町!E95+大和町!E95+花園町!E95+上の城!E95+岩村田相生町!E95+一本柳!E95+猿久保!E95+猿久保東!E95</f>
        <v>130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54</v>
      </c>
      <c r="D96" s="75">
        <f>長土呂!D96+住吉町!D96+岩村田本町!D96+西本町!D96+荒宿!D96+稲荷町!D96+大和町!D96+花園町!D96+上の城!D96+岩村田相生町!D96+一本柳!D96+猿久保!D96+猿久保東!D96</f>
        <v>93</v>
      </c>
      <c r="E96" s="10">
        <f>長土呂!E96+住吉町!E96+岩村田本町!E96+西本町!E96+荒宿!E96+稲荷町!E96+大和町!E96+花園町!E96+上の城!E96+岩村田相生町!E96+一本柳!E96+猿久保!E96+猿久保東!E96</f>
        <v>147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74</v>
      </c>
      <c r="D97" s="75">
        <f>長土呂!D97+住吉町!D97+岩村田本町!D97+西本町!D97+荒宿!D97+稲荷町!D97+大和町!D97+花園町!D97+上の城!D97+岩村田相生町!D97+一本柳!D97+猿久保!D97+猿久保東!D97</f>
        <v>89</v>
      </c>
      <c r="E97" s="10">
        <f>長土呂!E97+住吉町!E97+岩村田本町!E97+西本町!E97+荒宿!E97+稲荷町!E97+大和町!E97+花園町!E97+上の城!E97+岩村田相生町!E97+一本柳!E97+猿久保!E97+猿久保東!E97</f>
        <v>163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374</v>
      </c>
      <c r="D98" s="71">
        <f>長土呂!D98+住吉町!D98+岩村田本町!D98+西本町!D98+荒宿!D98+稲荷町!D98+大和町!D98+花園町!D98+上の城!D98+岩村田相生町!D98+一本柳!D98+猿久保!D98+猿久保東!D98</f>
        <v>469</v>
      </c>
      <c r="E98" s="44">
        <f>長土呂!E98+住吉町!E98+岩村田本町!E98+西本町!E98+荒宿!E98+稲荷町!E98+大和町!E98+花園町!E98+上の城!E98+岩村田相生町!E98+一本柳!E98+猿久保!E98+猿久保東!E98</f>
        <v>843</v>
      </c>
      <c r="F98" s="45">
        <f>E98/E147</f>
        <v>4.2507059298104076E-2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77</v>
      </c>
      <c r="D99" s="75">
        <f>長土呂!D99+住吉町!D99+岩村田本町!D99+西本町!D99+荒宿!D99+稲荷町!D99+大和町!D99+花園町!D99+上の城!D99+岩村田相生町!D99+一本柳!D99+猿久保!D99+猿久保東!D99</f>
        <v>78</v>
      </c>
      <c r="E99" s="10">
        <f>長土呂!E99+住吉町!E99+岩村田本町!E99+西本町!E99+荒宿!E99+稲荷町!E99+大和町!E99+花園町!E99+上の城!E99+岩村田相生町!E99+一本柳!E99+猿久保!E99+猿久保東!E99</f>
        <v>155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64</v>
      </c>
      <c r="D100" s="75">
        <f>長土呂!D100+住吉町!D100+岩村田本町!D100+西本町!D100+荒宿!D100+稲荷町!D100+大和町!D100+花園町!D100+上の城!D100+岩村田相生町!D100+一本柳!D100+猿久保!D100+猿久保東!D100</f>
        <v>75</v>
      </c>
      <c r="E100" s="10">
        <f>長土呂!E100+住吉町!E100+岩村田本町!E100+西本町!E100+荒宿!E100+稲荷町!E100+大和町!E100+花園町!E100+上の城!E100+岩村田相生町!E100+一本柳!E100+猿久保!E100+猿久保東!E100</f>
        <v>139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65</v>
      </c>
      <c r="D101" s="75">
        <f>長土呂!D101+住吉町!D101+岩村田本町!D101+西本町!D101+荒宿!D101+稲荷町!D101+大和町!D101+花園町!D101+上の城!D101+岩村田相生町!D101+一本柳!D101+猿久保!D101+猿久保東!D101</f>
        <v>87</v>
      </c>
      <c r="E101" s="10">
        <f>長土呂!E101+住吉町!E101+岩村田本町!E101+西本町!E101+荒宿!E101+稲荷町!E101+大和町!E101+花園町!E101+上の城!E101+岩村田相生町!E101+一本柳!E101+猿久保!E101+猿久保東!E101</f>
        <v>152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46</v>
      </c>
      <c r="D102" s="75">
        <f>長土呂!D102+住吉町!D102+岩村田本町!D102+西本町!D102+荒宿!D102+稲荷町!D102+大和町!D102+花園町!D102+上の城!D102+岩村田相生町!D102+一本柳!D102+猿久保!D102+猿久保東!D102</f>
        <v>74</v>
      </c>
      <c r="E102" s="10">
        <f>長土呂!E102+住吉町!E102+岩村田本町!E102+西本町!E102+荒宿!E102+稲荷町!E102+大和町!E102+花園町!E102+上の城!E102+岩村田相生町!E102+一本柳!E102+猿久保!E102+猿久保東!E102</f>
        <v>120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54</v>
      </c>
      <c r="D103" s="75">
        <f>長土呂!D103+住吉町!D103+岩村田本町!D103+西本町!D103+荒宿!D103+稲荷町!D103+大和町!D103+花園町!D103+上の城!D103+岩村田相生町!D103+一本柳!D103+猿久保!D103+猿久保東!D103</f>
        <v>78</v>
      </c>
      <c r="E103" s="10">
        <f>長土呂!E103+住吉町!E103+岩村田本町!E103+西本町!E103+荒宿!E103+稲荷町!E103+大和町!E103+花園町!E103+上の城!E103+岩村田相生町!E103+一本柳!E103+猿久保!E103+猿久保東!E103</f>
        <v>132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306</v>
      </c>
      <c r="D104" s="71">
        <f>長土呂!D104+住吉町!D104+岩村田本町!D104+西本町!D104+荒宿!D104+稲荷町!D104+大和町!D104+花園町!D104+上の城!D104+岩村田相生町!D104+一本柳!D104+猿久保!D104+猿久保東!D104</f>
        <v>392</v>
      </c>
      <c r="E104" s="44">
        <f>長土呂!E104+住吉町!E104+岩村田本町!E104+西本町!E104+荒宿!E104+稲荷町!E104+大和町!E104+花園町!E104+上の城!E104+岩村田相生町!E104+一本柳!E104+猿久保!E104+猿久保東!E104</f>
        <v>698</v>
      </c>
      <c r="F104" s="45">
        <f>E104/E147</f>
        <v>3.5195643404598631E-2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46</v>
      </c>
      <c r="D105" s="75">
        <f>長土呂!D105+住吉町!D105+岩村田本町!D105+西本町!D105+荒宿!D105+稲荷町!D105+大和町!D105+花園町!D105+上の城!D105+岩村田相生町!D105+一本柳!D105+猿久保!D105+猿久保東!D105</f>
        <v>66</v>
      </c>
      <c r="E105" s="10">
        <f>長土呂!E105+住吉町!E105+岩村田本町!E105+西本町!E105+荒宿!E105+稲荷町!E105+大和町!E105+花園町!E105+上の城!E105+岩村田相生町!E105+一本柳!E105+猿久保!E105+猿久保東!E105</f>
        <v>112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39</v>
      </c>
      <c r="D106" s="75">
        <f>長土呂!D106+住吉町!D106+岩村田本町!D106+西本町!D106+荒宿!D106+稲荷町!D106+大和町!D106+花園町!D106+上の城!D106+岩村田相生町!D106+一本柳!D106+猿久保!D106+猿久保東!D106</f>
        <v>62</v>
      </c>
      <c r="E106" s="10">
        <f>長土呂!E106+住吉町!E106+岩村田本町!E106+西本町!E106+荒宿!E106+稲荷町!E106+大和町!E106+花園町!E106+上の城!E106+岩村田相生町!E106+一本柳!E106+猿久保!E106+猿久保東!E106</f>
        <v>101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24</v>
      </c>
      <c r="D107" s="75">
        <f>長土呂!D107+住吉町!D107+岩村田本町!D107+西本町!D107+荒宿!D107+稲荷町!D107+大和町!D107+花園町!D107+上の城!D107+岩村田相生町!D107+一本柳!D107+猿久保!D107+猿久保東!D107</f>
        <v>61</v>
      </c>
      <c r="E107" s="10">
        <f>長土呂!E107+住吉町!E107+岩村田本町!E107+西本町!E107+荒宿!E107+稲荷町!E107+大和町!E107+花園町!E107+上の城!E107+岩村田相生町!E107+一本柳!E107+猿久保!E107+猿久保東!E107</f>
        <v>85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29</v>
      </c>
      <c r="D108" s="75">
        <f>長土呂!D108+住吉町!D108+岩村田本町!D108+西本町!D108+荒宿!D108+稲荷町!D108+大和町!D108+花園町!D108+上の城!D108+岩村田相生町!D108+一本柳!D108+猿久保!D108+猿久保東!D108</f>
        <v>66</v>
      </c>
      <c r="E108" s="10">
        <f>長土呂!E108+住吉町!E108+岩村田本町!E108+西本町!E108+荒宿!E108+稲荷町!E108+大和町!E108+花園町!E108+上の城!E108+岩村田相生町!E108+一本柳!E108+猿久保!E108+猿久保東!E108</f>
        <v>95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33</v>
      </c>
      <c r="D109" s="75">
        <f>長土呂!D109+住吉町!D109+岩村田本町!D109+西本町!D109+荒宿!D109+稲荷町!D109+大和町!D109+花園町!D109+上の城!D109+岩村田相生町!D109+一本柳!D109+猿久保!D109+猿久保東!D109</f>
        <v>57</v>
      </c>
      <c r="E109" s="10">
        <f>長土呂!E109+住吉町!E109+岩村田本町!E109+西本町!E109+荒宿!E109+稲荷町!E109+大和町!E109+花園町!E109+上の城!E109+岩村田相生町!E109+一本柳!E109+猿久保!E109+猿久保東!E109</f>
        <v>90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171</v>
      </c>
      <c r="D110" s="71">
        <f>長土呂!D110+住吉町!D110+岩村田本町!D110+西本町!D110+荒宿!D110+稲荷町!D110+大和町!D110+花園町!D110+上の城!D110+岩村田相生町!D110+一本柳!D110+猿久保!D110+猿久保東!D110</f>
        <v>312</v>
      </c>
      <c r="E110" s="44">
        <f>長土呂!E110+住吉町!E110+岩村田本町!E110+西本町!E110+荒宿!E110+稲荷町!E110+大和町!E110+花園町!E110+上の城!E110+岩村田相生町!E110+一本柳!E110+猿久保!E110+猿久保東!E110</f>
        <v>483</v>
      </c>
      <c r="F110" s="45">
        <f>E110/E147</f>
        <v>2.4354578459056073E-2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31</v>
      </c>
      <c r="D111" s="75">
        <f>長土呂!D111+住吉町!D111+岩村田本町!D111+西本町!D111+荒宿!D111+稲荷町!D111+大和町!D111+花園町!D111+上の城!D111+岩村田相生町!D111+一本柳!D111+猿久保!D111+猿久保東!D111</f>
        <v>54</v>
      </c>
      <c r="E111" s="10">
        <f>長土呂!E111+住吉町!E111+岩村田本町!E111+西本町!E111+荒宿!E111+稲荷町!E111+大和町!E111+花園町!E111+上の城!E111+岩村田相生町!E111+一本柳!E111+猿久保!E111+猿久保東!E111</f>
        <v>85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19</v>
      </c>
      <c r="D112" s="75">
        <f>長土呂!D112+住吉町!D112+岩村田本町!D112+西本町!D112+荒宿!D112+稲荷町!D112+大和町!D112+花園町!D112+上の城!D112+岩村田相生町!D112+一本柳!D112+猿久保!D112+猿久保東!D112</f>
        <v>46</v>
      </c>
      <c r="E112" s="10">
        <f>長土呂!E112+住吉町!E112+岩村田本町!E112+西本町!E112+荒宿!E112+稲荷町!E112+大和町!E112+花園町!E112+上の城!E112+岩村田相生町!E112+一本柳!E112+猿久保!E112+猿久保東!E112</f>
        <v>65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20</v>
      </c>
      <c r="D113" s="75">
        <f>長土呂!D113+住吉町!D113+岩村田本町!D113+西本町!D113+荒宿!D113+稲荷町!D113+大和町!D113+花園町!D113+上の城!D113+岩村田相生町!D113+一本柳!D113+猿久保!D113+猿久保東!D113</f>
        <v>37</v>
      </c>
      <c r="E113" s="10">
        <f>長土呂!E113+住吉町!E113+岩村田本町!E113+西本町!E113+荒宿!E113+稲荷町!E113+大和町!E113+花園町!E113+上の城!E113+岩村田相生町!E113+一本柳!E113+猿久保!E113+猿久保東!E113</f>
        <v>57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13</v>
      </c>
      <c r="D114" s="75">
        <f>長土呂!D114+住吉町!D114+岩村田本町!D114+西本町!D114+荒宿!D114+稲荷町!D114+大和町!D114+花園町!D114+上の城!D114+岩村田相生町!D114+一本柳!D114+猿久保!D114+猿久保東!D114</f>
        <v>31</v>
      </c>
      <c r="E114" s="10">
        <f>長土呂!E114+住吉町!E114+岩村田本町!E114+西本町!E114+荒宿!E114+稲荷町!E114+大和町!E114+花園町!E114+上の城!E114+岩村田相生町!E114+一本柳!E114+猿久保!E114+猿久保東!E114</f>
        <v>44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9</v>
      </c>
      <c r="D115" s="75">
        <f>長土呂!D115+住吉町!D115+岩村田本町!D115+西本町!D115+荒宿!D115+稲荷町!D115+大和町!D115+花園町!D115+上の城!D115+岩村田相生町!D115+一本柳!D115+猿久保!D115+猿久保東!D115</f>
        <v>39</v>
      </c>
      <c r="E115" s="10">
        <f>長土呂!E115+住吉町!E115+岩村田本町!E115+西本町!E115+荒宿!E115+稲荷町!E115+大和町!E115+花園町!E115+上の城!E115+岩村田相生町!E115+一本柳!E115+猿久保!E115+猿久保東!E115</f>
        <v>48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92</v>
      </c>
      <c r="D116" s="71">
        <f>長土呂!D116+住吉町!D116+岩村田本町!D116+西本町!D116+荒宿!D116+稲荷町!D116+大和町!D116+花園町!D116+上の城!D116+岩村田相生町!D116+一本柳!D116+猿久保!D116+猿久保東!D116</f>
        <v>207</v>
      </c>
      <c r="E116" s="44">
        <f>長土呂!E116+住吉町!E116+岩村田本町!E116+西本町!E116+荒宿!E116+稲荷町!E116+大和町!E116+花園町!E116+上の城!E116+岩村田相生町!E116+一本柳!E116+猿久保!E116+猿久保東!E116</f>
        <v>299</v>
      </c>
      <c r="F116" s="45">
        <f>E116/E147</f>
        <v>1.5076643807987091E-2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7</v>
      </c>
      <c r="D117" s="75">
        <f>長土呂!D117+住吉町!D117+岩村田本町!D117+西本町!D117+荒宿!D117+稲荷町!D117+大和町!D117+花園町!D117+上の城!D117+岩村田相生町!D117+一本柳!D117+猿久保!D117+猿久保東!D117</f>
        <v>31</v>
      </c>
      <c r="E117" s="10">
        <f>長土呂!E117+住吉町!E117+岩村田本町!E117+西本町!E117+荒宿!E117+稲荷町!E117+大和町!E117+花園町!E117+上の城!E117+岩村田相生町!E117+一本柳!E117+猿久保!E117+猿久保東!E117</f>
        <v>38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7</v>
      </c>
      <c r="D118" s="75">
        <f>長土呂!D118+住吉町!D118+岩村田本町!D118+西本町!D118+荒宿!D118+稲荷町!D118+大和町!D118+花園町!D118+上の城!D118+岩村田相生町!D118+一本柳!D118+猿久保!D118+猿久保東!D118</f>
        <v>26</v>
      </c>
      <c r="E118" s="10">
        <f>長土呂!E118+住吉町!E118+岩村田本町!E118+西本町!E118+荒宿!E118+稲荷町!E118+大和町!E118+花園町!E118+上の城!E118+岩村田相生町!E118+一本柳!E118+猿久保!E118+猿久保東!E118</f>
        <v>33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6</v>
      </c>
      <c r="D119" s="75">
        <f>長土呂!D119+住吉町!D119+岩村田本町!D119+西本町!D119+荒宿!D119+稲荷町!D119+大和町!D119+花園町!D119+上の城!D119+岩村田相生町!D119+一本柳!D119+猿久保!D119+猿久保東!D119</f>
        <v>15</v>
      </c>
      <c r="E119" s="10">
        <f>長土呂!E119+住吉町!E119+岩村田本町!E119+西本町!E119+荒宿!E119+稲荷町!E119+大和町!E119+花園町!E119+上の城!E119+岩村田相生町!E119+一本柳!E119+猿久保!E119+猿久保東!E119</f>
        <v>21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3</v>
      </c>
      <c r="D120" s="75">
        <f>長土呂!D120+住吉町!D120+岩村田本町!D120+西本町!D120+荒宿!D120+稲荷町!D120+大和町!D120+花園町!D120+上の城!D120+岩村田相生町!D120+一本柳!D120+猿久保!D120+猿久保東!D120</f>
        <v>21</v>
      </c>
      <c r="E120" s="10">
        <f>長土呂!E120+住吉町!E120+岩村田本町!E120+西本町!E120+荒宿!E120+稲荷町!E120+大和町!E120+花園町!E120+上の城!E120+岩村田相生町!E120+一本柳!E120+猿久保!E120+猿久保東!E120</f>
        <v>24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4</v>
      </c>
      <c r="D121" s="75">
        <f>長土呂!D121+住吉町!D121+岩村田本町!D121+西本町!D121+荒宿!D121+稲荷町!D121+大和町!D121+花園町!D121+上の城!D121+岩村田相生町!D121+一本柳!D121+猿久保!D121+猿久保東!D121</f>
        <v>9</v>
      </c>
      <c r="E121" s="10">
        <f>長土呂!E121+住吉町!E121+岩村田本町!E121+西本町!E121+荒宿!E121+稲荷町!E121+大和町!E121+花園町!E121+上の城!E121+岩村田相生町!E121+一本柳!E121+猿久保!E121+猿久保東!E121</f>
        <v>13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27</v>
      </c>
      <c r="D122" s="71">
        <f>長土呂!D122+住吉町!D122+岩村田本町!D122+西本町!D122+荒宿!D122+稲荷町!D122+大和町!D122+花園町!D122+上の城!D122+岩村田相生町!D122+一本柳!D122+猿久保!D122+猿久保東!D122</f>
        <v>102</v>
      </c>
      <c r="E122" s="44">
        <f>長土呂!E122+住吉町!E122+岩村田本町!E122+西本町!E122+荒宿!E122+稲荷町!E122+大和町!E122+花園町!E122+上の城!E122+岩村田相生町!E122+一本柳!E122+猿久保!E122+猿久保東!E122</f>
        <v>129</v>
      </c>
      <c r="F122" s="45">
        <f>E122/E147</f>
        <v>6.5046389673255349E-3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0</v>
      </c>
      <c r="D123" s="75">
        <f>長土呂!D123+住吉町!D123+岩村田本町!D123+西本町!D123+荒宿!D123+稲荷町!D123+大和町!D123+花園町!D123+上の城!D123+岩村田相生町!D123+一本柳!D123+猿久保!D123+猿久保東!D123</f>
        <v>7</v>
      </c>
      <c r="E123" s="10">
        <f>長土呂!E123+住吉町!E123+岩村田本町!E123+西本町!E123+荒宿!E123+稲荷町!E123+大和町!E123+花園町!E123+上の城!E123+岩村田相生町!E123+一本柳!E123+猿久保!E123+猿久保東!E123</f>
        <v>7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0</v>
      </c>
      <c r="D124" s="75">
        <f>長土呂!D124+住吉町!D124+岩村田本町!D124+西本町!D124+荒宿!D124+稲荷町!D124+大和町!D124+花園町!D124+上の城!D124+岩村田相生町!D124+一本柳!D124+猿久保!D124+猿久保東!D124</f>
        <v>4</v>
      </c>
      <c r="E124" s="10">
        <f>長土呂!E124+住吉町!E124+岩村田本町!E124+西本町!E124+荒宿!E124+稲荷町!E124+大和町!E124+花園町!E124+上の城!E124+岩村田相生町!E124+一本柳!E124+猿久保!E124+猿久保東!E124</f>
        <v>4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1</v>
      </c>
      <c r="D125" s="75">
        <f>長土呂!D125+住吉町!D125+岩村田本町!D125+西本町!D125+荒宿!D125+稲荷町!D125+大和町!D125+花園町!D125+上の城!D125+岩村田相生町!D125+一本柳!D125+猿久保!D125+猿久保東!D125</f>
        <v>3</v>
      </c>
      <c r="E125" s="10">
        <f>長土呂!E125+住吉町!E125+岩村田本町!E125+西本町!E125+荒宿!E125+稲荷町!E125+大和町!E125+花園町!E125+上の城!E125+岩村田相生町!E125+一本柳!E125+猿久保!E125+猿久保東!E125</f>
        <v>4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1</v>
      </c>
      <c r="D126" s="75">
        <f>長土呂!D126+住吉町!D126+岩村田本町!D126+西本町!D126+荒宿!D126+稲荷町!D126+大和町!D126+花園町!D126+上の城!D126+岩村田相生町!D126+一本柳!D126+猿久保!D126+猿久保東!D126</f>
        <v>3</v>
      </c>
      <c r="E126" s="10">
        <f>長土呂!E126+住吉町!E126+岩村田本町!E126+西本町!E126+荒宿!E126+稲荷町!E126+大和町!E126+花園町!E126+上の城!E126+岩村田相生町!E126+一本柳!E126+猿久保!E126+猿久保東!E126</f>
        <v>4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0</v>
      </c>
      <c r="D127" s="75">
        <f>長土呂!D127+住吉町!D127+岩村田本町!D127+西本町!D127+荒宿!D127+稲荷町!D127+大和町!D127+花園町!D127+上の城!D127+岩村田相生町!D127+一本柳!D127+猿久保!D127+猿久保東!D127</f>
        <v>0</v>
      </c>
      <c r="E127" s="10">
        <f>長土呂!E127+住吉町!E127+岩村田本町!E127+西本町!E127+荒宿!E127+稲荷町!E127+大和町!E127+花園町!E127+上の城!E127+岩村田相生町!E127+一本柳!E127+猿久保!E127+猿久保東!E127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2</v>
      </c>
      <c r="D128" s="71">
        <f>長土呂!D128+住吉町!D128+岩村田本町!D128+西本町!D128+荒宿!D128+稲荷町!D128+大和町!D128+花園町!D128+上の城!D128+岩村田相生町!D128+一本柳!D128+猿久保!D128+猿久保東!D128</f>
        <v>17</v>
      </c>
      <c r="E128" s="44">
        <f>長土呂!E128+住吉町!E128+岩村田本町!E128+西本町!E128+荒宿!E128+稲荷町!E128+大和町!E128+花園町!E128+上の城!E128+岩村田相生町!E128+一本柳!E128+猿久保!E128+猿久保東!E128</f>
        <v>19</v>
      </c>
      <c r="F128" s="45">
        <f>E128/E147</f>
        <v>9.5804759983864464E-4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0</v>
      </c>
      <c r="E129" s="10">
        <f>長土呂!E129+住吉町!E129+岩村田本町!E129+西本町!E129+荒宿!E129+稲荷町!E129+大和町!E129+花園町!E129+上の城!E129+岩村田相生町!E129+一本柳!E129+猿久保!E129+猿久保東!E129</f>
        <v>0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1</v>
      </c>
      <c r="E130" s="10">
        <f>長土呂!E130+住吉町!E130+岩村田本町!E130+西本町!E130+荒宿!E130+稲荷町!E130+大和町!E130+花園町!E130+上の城!E130+岩村田相生町!E130+一本柳!E130+猿久保!E130+猿久保東!E130</f>
        <v>1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0</v>
      </c>
      <c r="E131" s="10">
        <f>長土呂!E131+住吉町!E131+岩村田本町!E131+西本町!E131+荒宿!E131+稲荷町!E131+大和町!E131+花園町!E131+上の城!E131+岩村田相生町!E131+一本柳!E131+猿久保!E131+猿久保東!E131</f>
        <v>0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0</v>
      </c>
      <c r="E132" s="10">
        <f>長土呂!E132+住吉町!E132+岩村田本町!E132+西本町!E132+荒宿!E132+稲荷町!E132+大和町!E132+花園町!E132+上の城!E132+岩村田相生町!E132+一本柳!E132+猿久保!E132+猿久保東!E132</f>
        <v>0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x14ac:dyDescent="0.2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1</v>
      </c>
      <c r="E134" s="47">
        <f>長土呂!E134+住吉町!E134+岩村田本町!E134+西本町!E134+荒宿!E134+稲荷町!E134+大和町!E134+花園町!E134+上の城!E134+岩村田相生町!E134+一本柳!E134+猿久保!E134+猿久保東!E134</f>
        <v>1</v>
      </c>
      <c r="F134" s="45">
        <f>E134/E147</f>
        <v>5.0423557886244452E-5</v>
      </c>
    </row>
    <row r="135" spans="1:6" ht="15" customHeight="1" x14ac:dyDescent="0.2">
      <c r="A135" s="36"/>
      <c r="B135" s="35">
        <v>110</v>
      </c>
      <c r="C135" s="75">
        <f>長土呂!C135+住吉町!C135+岩村田本町!C135+西本町!C135+荒宿!C135+稲荷町!C135+大和町!C135+花園町!C135+上の城!C135+岩村田相生町!C135+一本柳!C135+猿久保!C135+猿久保東!C135</f>
        <v>0</v>
      </c>
      <c r="D135" s="75">
        <f>長土呂!D135+住吉町!D135+岩村田本町!D135+西本町!D135+荒宿!D135+稲荷町!D135+大和町!D135+花園町!D135+上の城!D135+岩村田相生町!D135+一本柳!D135+猿久保!D135+猿久保東!D135</f>
        <v>0</v>
      </c>
      <c r="E135" s="10">
        <f>長土呂!E135+住吉町!E135+岩村田本町!E135+西本町!E135+荒宿!E135+稲荷町!E135+大和町!E135+花園町!E135+上の城!E135+岩村田相生町!E135+一本柳!E135+猿久保!E135+猿久保東!E135</f>
        <v>0</v>
      </c>
      <c r="F135" s="32"/>
    </row>
    <row r="136" spans="1:6" ht="15" customHeight="1" x14ac:dyDescent="0.2">
      <c r="A136" s="36"/>
      <c r="B136" s="35">
        <v>111</v>
      </c>
      <c r="C136" s="75">
        <f>長土呂!C136+住吉町!C136+岩村田本町!C136+西本町!C136+荒宿!C136+稲荷町!C136+大和町!C136+花園町!C136+上の城!C136+岩村田相生町!C136+一本柳!C136+猿久保!C136+猿久保東!C136</f>
        <v>0</v>
      </c>
      <c r="D136" s="75">
        <f>長土呂!D136+住吉町!D136+岩村田本町!D136+西本町!D136+荒宿!D136+稲荷町!D136+大和町!D136+花園町!D136+上の城!D136+岩村田相生町!D136+一本柳!D136+猿久保!D136+猿久保東!D136</f>
        <v>0</v>
      </c>
      <c r="E136" s="10">
        <f>長土呂!E136+住吉町!E136+岩村田本町!E136+西本町!E136+荒宿!E136+稲荷町!E136+大和町!E136+花園町!E136+上の城!E136+岩村田相生町!E136+一本柳!E136+猿久保!E136+猿久保東!E136</f>
        <v>0</v>
      </c>
      <c r="F136" s="32"/>
    </row>
    <row r="137" spans="1:6" ht="15" customHeight="1" x14ac:dyDescent="0.2">
      <c r="A137" s="36"/>
      <c r="B137" s="35">
        <v>112</v>
      </c>
      <c r="C137" s="75">
        <f>長土呂!C137+住吉町!C137+岩村田本町!C137+西本町!C137+荒宿!C137+稲荷町!C137+大和町!C137+花園町!C137+上の城!C137+岩村田相生町!C137+一本柳!C137+猿久保!C137+猿久保東!C137</f>
        <v>0</v>
      </c>
      <c r="D137" s="75">
        <f>長土呂!D137+住吉町!D137+岩村田本町!D137+西本町!D137+荒宿!D137+稲荷町!D137+大和町!D137+花園町!D137+上の城!D137+岩村田相生町!D137+一本柳!D137+猿久保!D137+猿久保東!D137</f>
        <v>0</v>
      </c>
      <c r="E137" s="10">
        <f>長土呂!E137+住吉町!E137+岩村田本町!E137+西本町!E137+荒宿!E137+稲荷町!E137+大和町!E137+花園町!E137+上の城!E137+岩村田相生町!E137+一本柳!E137+猿久保!E137+猿久保東!E137</f>
        <v>0</v>
      </c>
      <c r="F137" s="32"/>
    </row>
    <row r="138" spans="1:6" ht="15" customHeight="1" x14ac:dyDescent="0.2">
      <c r="A138" s="36"/>
      <c r="B138" s="35">
        <v>113</v>
      </c>
      <c r="C138" s="75">
        <f>長土呂!C138+住吉町!C138+岩村田本町!C138+西本町!C138+荒宿!C138+稲荷町!C138+大和町!C138+花園町!C138+上の城!C138+岩村田相生町!C138+一本柳!C138+猿久保!C138+猿久保東!C138</f>
        <v>0</v>
      </c>
      <c r="D138" s="75">
        <f>長土呂!D138+住吉町!D138+岩村田本町!D138+西本町!D138+荒宿!D138+稲荷町!D138+大和町!D138+花園町!D138+上の城!D138+岩村田相生町!D138+一本柳!D138+猿久保!D138+猿久保東!D138</f>
        <v>0</v>
      </c>
      <c r="E138" s="10">
        <f>長土呂!E138+住吉町!E138+岩村田本町!E138+西本町!E138+荒宿!E138+稲荷町!E138+大和町!E138+花園町!E138+上の城!E138+岩村田相生町!E138+一本柳!E138+猿久保!E138+猿久保東!E138</f>
        <v>0</v>
      </c>
      <c r="F138" s="32"/>
    </row>
    <row r="139" spans="1:6" ht="15" customHeight="1" x14ac:dyDescent="0.2">
      <c r="A139" s="36"/>
      <c r="B139" s="35">
        <v>114</v>
      </c>
      <c r="C139" s="75">
        <f>長土呂!C139+住吉町!C139+岩村田本町!C139+西本町!C139+荒宿!C139+稲荷町!C139+大和町!C139+花園町!C139+上の城!C139+岩村田相生町!C139+一本柳!C139+猿久保!C139+猿久保東!C139</f>
        <v>0</v>
      </c>
      <c r="D139" s="75">
        <f>長土呂!D139+住吉町!D139+岩村田本町!D139+西本町!D139+荒宿!D139+稲荷町!D139+大和町!D139+花園町!D139+上の城!D139+岩村田相生町!D139+一本柳!D139+猿久保!D139+猿久保東!D139</f>
        <v>0</v>
      </c>
      <c r="E139" s="10">
        <f>長土呂!E139+住吉町!E139+岩村田本町!E139+西本町!E139+荒宿!E139+稲荷町!E139+大和町!E139+花園町!E139+上の城!E139+岩村田相生町!E139+一本柳!E139+猿久保!E139+猿久保東!E139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長土呂!C140+住吉町!C140+岩村田本町!C140+西本町!C140+荒宿!C140+稲荷町!C140+大和町!C140+花園町!C140+上の城!C140+岩村田相生町!C140+一本柳!C140+猿久保!C140+猿久保東!C140</f>
        <v>0</v>
      </c>
      <c r="D140" s="71">
        <f>長土呂!D140+住吉町!D140+岩村田本町!D140+西本町!D140+荒宿!D140+稲荷町!D140+大和町!D140+花園町!D140+上の城!D140+岩村田相生町!D140+一本柳!D140+猿久保!D140+猿久保東!D140</f>
        <v>0</v>
      </c>
      <c r="E140" s="44">
        <f>長土呂!E140+住吉町!E140+岩村田本町!E140+西本町!E140+荒宿!E140+稲荷町!E140+大和町!E140+花園町!E140+上の城!E140+岩村田相生町!E140+一本柳!E140+猿久保!E140+猿久保東!E140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長土呂!C141+住吉町!C141+岩村田本町!C141+西本町!C141+荒宿!C141+稲荷町!C141+大和町!C141+花園町!C141+上の城!C141+岩村田相生町!C141+一本柳!C141+猿久保!C141+猿久保東!C141</f>
        <v>0</v>
      </c>
      <c r="D141" s="75">
        <f>長土呂!D141+住吉町!D141+岩村田本町!D141+西本町!D141+荒宿!D141+稲荷町!D141+大和町!D141+花園町!D141+上の城!D141+岩村田相生町!D141+一本柳!D141+猿久保!D141+猿久保東!D141</f>
        <v>0</v>
      </c>
      <c r="E141" s="10">
        <f>長土呂!E141+住吉町!E141+岩村田本町!E141+西本町!E141+荒宿!E141+稲荷町!E141+大和町!E141+花園町!E141+上の城!E141+岩村田相生町!E141+一本柳!E141+猿久保!E141+猿久保東!E141</f>
        <v>0</v>
      </c>
      <c r="F141" s="32"/>
    </row>
    <row r="142" spans="1:6" ht="15" customHeight="1" x14ac:dyDescent="0.2">
      <c r="A142" s="36"/>
      <c r="B142" s="35">
        <v>116</v>
      </c>
      <c r="C142" s="75">
        <f>長土呂!C142+住吉町!C142+岩村田本町!C142+西本町!C142+荒宿!C142+稲荷町!C142+大和町!C142+花園町!C142+上の城!C142+岩村田相生町!C142+一本柳!C142+猿久保!C142+猿久保東!C142</f>
        <v>0</v>
      </c>
      <c r="D142" s="75">
        <f>長土呂!D142+住吉町!D142+岩村田本町!D142+西本町!D142+荒宿!D142+稲荷町!D142+大和町!D142+花園町!D142+上の城!D142+岩村田相生町!D142+一本柳!D142+猿久保!D142+猿久保東!D142</f>
        <v>0</v>
      </c>
      <c r="E142" s="10">
        <f>長土呂!E142+住吉町!E142+岩村田本町!E142+西本町!E142+荒宿!E142+稲荷町!E142+大和町!E142+花園町!E142+上の城!E142+岩村田相生町!E142+一本柳!E142+猿久保!E142+猿久保東!E142</f>
        <v>0</v>
      </c>
      <c r="F142" s="32"/>
    </row>
    <row r="143" spans="1:6" ht="15" customHeight="1" x14ac:dyDescent="0.2">
      <c r="A143" s="36"/>
      <c r="B143" s="35">
        <v>117</v>
      </c>
      <c r="C143" s="75">
        <f>長土呂!C143+住吉町!C143+岩村田本町!C143+西本町!C143+荒宿!C143+稲荷町!C143+大和町!C143+花園町!C143+上の城!C143+岩村田相生町!C143+一本柳!C143+猿久保!C143+猿久保東!C143</f>
        <v>0</v>
      </c>
      <c r="D143" s="75">
        <f>長土呂!D143+住吉町!D143+岩村田本町!D143+西本町!D143+荒宿!D143+稲荷町!D143+大和町!D143+花園町!D143+上の城!D143+岩村田相生町!D143+一本柳!D143+猿久保!D143+猿久保東!D143</f>
        <v>0</v>
      </c>
      <c r="E143" s="10">
        <f>長土呂!E143+住吉町!E143+岩村田本町!E143+西本町!E143+荒宿!E143+稲荷町!E143+大和町!E143+花園町!E143+上の城!E143+岩村田相生町!E143+一本柳!E143+猿久保!E143+猿久保東!E143</f>
        <v>0</v>
      </c>
      <c r="F143" s="32"/>
    </row>
    <row r="144" spans="1:6" ht="15" customHeight="1" x14ac:dyDescent="0.2">
      <c r="A144" s="36"/>
      <c r="B144" s="35">
        <v>118</v>
      </c>
      <c r="C144" s="75">
        <f>長土呂!C144+住吉町!C144+岩村田本町!C144+西本町!C144+荒宿!C144+稲荷町!C144+大和町!C144+花園町!C144+上の城!C144+岩村田相生町!C144+一本柳!C144+猿久保!C144+猿久保東!C144</f>
        <v>0</v>
      </c>
      <c r="D144" s="75">
        <f>長土呂!D144+住吉町!D144+岩村田本町!D144+西本町!D144+荒宿!D144+稲荷町!D144+大和町!D144+花園町!D144+上の城!D144+岩村田相生町!D144+一本柳!D144+猿久保!D144+猿久保東!D144</f>
        <v>0</v>
      </c>
      <c r="E144" s="10">
        <f>長土呂!E144+住吉町!E144+岩村田本町!E144+西本町!E144+荒宿!E144+稲荷町!E144+大和町!E144+花園町!E144+上の城!E144+岩村田相生町!E144+一本柳!E144+猿久保!E144+猿久保東!E144</f>
        <v>0</v>
      </c>
      <c r="F144" s="32"/>
    </row>
    <row r="145" spans="1:6" ht="15" customHeight="1" x14ac:dyDescent="0.2">
      <c r="A145" s="36"/>
      <c r="B145" s="35">
        <v>119</v>
      </c>
      <c r="C145" s="75">
        <f>長土呂!C145+住吉町!C145+岩村田本町!C145+西本町!C145+荒宿!C145+稲荷町!C145+大和町!C145+花園町!C145+上の城!C145+岩村田相生町!C145+一本柳!C145+猿久保!C145+猿久保東!C145</f>
        <v>0</v>
      </c>
      <c r="D145" s="75">
        <f>長土呂!D145+住吉町!D145+岩村田本町!D145+西本町!D145+荒宿!D145+稲荷町!D145+大和町!D145+花園町!D145+上の城!D145+岩村田相生町!D145+一本柳!D145+猿久保!D145+猿久保東!D145</f>
        <v>0</v>
      </c>
      <c r="E145" s="10">
        <f>長土呂!E145+住吉町!E145+岩村田本町!E145+西本町!E145+荒宿!E145+稲荷町!E145+大和町!E145+花園町!E145+上の城!E145+岩村田相生町!E145+一本柳!E145+猿久保!E145+猿久保東!E145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長土呂!C146+住吉町!C146+岩村田本町!C146+西本町!C146+荒宿!C146+稲荷町!C146+大和町!C146+花園町!C146+上の城!C146+岩村田相生町!C146+一本柳!C146+猿久保!C146+猿久保東!C146</f>
        <v>0</v>
      </c>
      <c r="D146" s="76">
        <f>長土呂!D146+住吉町!D146+岩村田本町!D146+西本町!D146+荒宿!D146+稲荷町!D146+大和町!D146+花園町!D146+上の城!D146+岩村田相生町!D146+一本柳!D146+猿久保!D146+猿久保東!D146</f>
        <v>0</v>
      </c>
      <c r="E146" s="47">
        <f>長土呂!E146+住吉町!E146+岩村田本町!E146+西本町!E146+荒宿!E146+稲荷町!E146+大和町!E146+花園町!E146+上の城!E146+岩村田相生町!E146+一本柳!E146+猿久保!E146+猿久保東!E146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長土呂!C147+住吉町!C147+岩村田本町!C147+西本町!C147+荒宿!C147+稲荷町!C147+大和町!C147+花園町!C147+上の城!C147+岩村田相生町!C147+一本柳!C147+猿久保!C147+猿久保東!C147</f>
        <v>9789</v>
      </c>
      <c r="D147" s="77">
        <f>長土呂!D147+住吉町!D147+岩村田本町!D147+西本町!D147+荒宿!D147+稲荷町!D147+大和町!D147+花園町!D147+上の城!D147+岩村田相生町!D147+一本柳!D147+猿久保!D147+猿久保東!D147</f>
        <v>10043</v>
      </c>
      <c r="E147" s="8">
        <f>長土呂!E147+住吉町!E147+岩村田本町!E147+西本町!E147+荒宿!E147+稲荷町!E147+大和町!E147+花園町!E147+上の城!E147+岩村田相生町!E147+一本柳!E147+猿久保!E147+猿久保東!E147</f>
        <v>19832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1523</v>
      </c>
      <c r="D150" s="17">
        <f>D8+D14+D20</f>
        <v>1497</v>
      </c>
      <c r="E150" s="17">
        <f>E8+E14+E20</f>
        <v>3020</v>
      </c>
      <c r="F150" s="32">
        <f>E150/E153</f>
        <v>0.15227914481645824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6397</v>
      </c>
      <c r="D151" s="19">
        <f>D26+D32+D38+D44+D50+D56+D62+D68+D74+D80</f>
        <v>6083</v>
      </c>
      <c r="E151" s="19">
        <f>E26+E32+E38+E44+E50+E56+E62+E68+E74+E80</f>
        <v>12480</v>
      </c>
      <c r="F151" s="32">
        <f>E151/E153</f>
        <v>0.62928600242033073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1869</v>
      </c>
      <c r="D152" s="21">
        <f t="shared" ref="D152:E152" si="0">D86+D92+D98+D104+D110+D116+D122+D128+D134+D140+D146</f>
        <v>2463</v>
      </c>
      <c r="E152" s="21">
        <f t="shared" si="0"/>
        <v>4332</v>
      </c>
      <c r="F152" s="32">
        <f>E152/E153</f>
        <v>0.21843485276321098</v>
      </c>
    </row>
    <row r="153" spans="1:6" ht="15" customHeight="1" x14ac:dyDescent="0.2">
      <c r="B153" s="2" t="s">
        <v>8</v>
      </c>
      <c r="C153" s="1">
        <f>SUM(C150:C152)</f>
        <v>9789</v>
      </c>
      <c r="D153" s="1">
        <f>SUM(D150:D152)</f>
        <v>10043</v>
      </c>
      <c r="E153" s="1">
        <f>SUM(E150:E152)</f>
        <v>19832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1523</v>
      </c>
      <c r="D155" s="17">
        <f>D8+D14+D20</f>
        <v>1497</v>
      </c>
      <c r="E155" s="17">
        <f>E8+E14+E20</f>
        <v>3020</v>
      </c>
      <c r="F155" s="32">
        <f>E155/E159</f>
        <v>0.15227914481645824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6397</v>
      </c>
      <c r="D156" s="19">
        <f>D26+D32+D38+D44+D50+D56+D62+D68+D74+D80</f>
        <v>6083</v>
      </c>
      <c r="E156" s="19">
        <f>E26+E32+E38+E44+E50+E56+E62+E68+E74+E80</f>
        <v>12480</v>
      </c>
      <c r="F156" s="32">
        <f>E156/E159</f>
        <v>0.62928600242033073</v>
      </c>
    </row>
    <row r="157" spans="1:6" ht="15" customHeight="1" x14ac:dyDescent="0.2">
      <c r="A157" s="25"/>
      <c r="B157" s="20" t="s">
        <v>10</v>
      </c>
      <c r="C157" s="21">
        <f>C86+C92</f>
        <v>897</v>
      </c>
      <c r="D157" s="21">
        <f>D86+D92</f>
        <v>963</v>
      </c>
      <c r="E157" s="21">
        <f>E86+E92</f>
        <v>1860</v>
      </c>
      <c r="F157" s="32">
        <f>E157/E159</f>
        <v>9.378781766841468E-2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972</v>
      </c>
      <c r="D158" s="27">
        <f t="shared" ref="D158:E158" si="1">D98+D104+D110+D116+D122+D128+D134+D140+D146</f>
        <v>1500</v>
      </c>
      <c r="E158" s="27">
        <f t="shared" si="1"/>
        <v>2472</v>
      </c>
      <c r="F158" s="32">
        <f>E158/E159</f>
        <v>0.12464703509479629</v>
      </c>
    </row>
    <row r="159" spans="1:6" ht="15" customHeight="1" x14ac:dyDescent="0.2">
      <c r="B159" s="2" t="s">
        <v>8</v>
      </c>
      <c r="C159" s="1">
        <f>SUM(C155:C158)</f>
        <v>9789</v>
      </c>
      <c r="D159" s="1">
        <f>SUM(D155:D158)</f>
        <v>10043</v>
      </c>
      <c r="E159" s="1">
        <f>SUM(E155:E158)</f>
        <v>19832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292</v>
      </c>
      <c r="D161" s="31">
        <f t="shared" ref="D161:E161" si="2">D110+D116+D122+D128+D134+D140+D146</f>
        <v>639</v>
      </c>
      <c r="E161" s="31">
        <f t="shared" si="2"/>
        <v>931</v>
      </c>
      <c r="F161" s="32">
        <f>E161/E159</f>
        <v>4.6944332392093585E-2</v>
      </c>
    </row>
    <row r="162" spans="1:6" ht="15" customHeight="1" x14ac:dyDescent="0.2">
      <c r="A162" s="30"/>
      <c r="B162" s="23" t="s">
        <v>15</v>
      </c>
      <c r="C162" s="31">
        <f>C116+C122+C128+C134+C140+C146</f>
        <v>121</v>
      </c>
      <c r="D162" s="31">
        <f t="shared" ref="D162:E162" si="3">D116+D122+D128+D134+D140+D146</f>
        <v>327</v>
      </c>
      <c r="E162" s="31">
        <f t="shared" si="3"/>
        <v>448</v>
      </c>
      <c r="F162" s="32">
        <f>E162/E159</f>
        <v>2.2589753933037516E-2</v>
      </c>
    </row>
    <row r="163" spans="1:6" ht="15" customHeight="1" x14ac:dyDescent="0.2">
      <c r="A163" s="30"/>
      <c r="B163" s="23" t="s">
        <v>13</v>
      </c>
      <c r="C163" s="31">
        <f>C122+C128+C134+C140+C146</f>
        <v>29</v>
      </c>
      <c r="D163" s="31">
        <f t="shared" ref="D163:E163" si="4">D122+D128+D134+D140+D146</f>
        <v>120</v>
      </c>
      <c r="E163" s="31">
        <f t="shared" si="4"/>
        <v>149</v>
      </c>
      <c r="F163" s="32">
        <f>E163/E159</f>
        <v>7.5131101250504239E-3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18</v>
      </c>
      <c r="E164" s="1">
        <f t="shared" si="5"/>
        <v>20</v>
      </c>
      <c r="F164" s="32">
        <f>E164/E159</f>
        <v>1.0084711577248891E-3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5.0423557886244452E-5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34</v>
      </c>
      <c r="D3" s="94">
        <v>26</v>
      </c>
      <c r="E3" s="95">
        <v>60</v>
      </c>
      <c r="F3" s="32"/>
    </row>
    <row r="4" spans="1:6" ht="15" customHeight="1" x14ac:dyDescent="0.2">
      <c r="A4" s="12"/>
      <c r="B4" s="35">
        <v>1</v>
      </c>
      <c r="C4" s="94">
        <v>38</v>
      </c>
      <c r="D4" s="94">
        <v>39</v>
      </c>
      <c r="E4" s="95">
        <v>77</v>
      </c>
      <c r="F4" s="32"/>
    </row>
    <row r="5" spans="1:6" ht="15" customHeight="1" x14ac:dyDescent="0.2">
      <c r="A5" s="12"/>
      <c r="B5" s="35">
        <v>2</v>
      </c>
      <c r="C5" s="94">
        <v>29</v>
      </c>
      <c r="D5" s="94">
        <v>45</v>
      </c>
      <c r="E5" s="95">
        <v>74</v>
      </c>
      <c r="F5" s="32"/>
    </row>
    <row r="6" spans="1:6" ht="15" customHeight="1" x14ac:dyDescent="0.2">
      <c r="A6" s="12"/>
      <c r="B6" s="35">
        <v>3</v>
      </c>
      <c r="C6" s="94">
        <v>41</v>
      </c>
      <c r="D6" s="94">
        <v>43</v>
      </c>
      <c r="E6" s="95">
        <v>84</v>
      </c>
      <c r="F6" s="32"/>
    </row>
    <row r="7" spans="1:6" ht="15" customHeight="1" x14ac:dyDescent="0.2">
      <c r="A7" s="12"/>
      <c r="B7" s="35">
        <v>4</v>
      </c>
      <c r="C7" s="94">
        <v>51</v>
      </c>
      <c r="D7" s="94">
        <v>48</v>
      </c>
      <c r="E7" s="95">
        <v>99</v>
      </c>
      <c r="F7" s="32"/>
    </row>
    <row r="8" spans="1:6" ht="15" customHeight="1" x14ac:dyDescent="0.2">
      <c r="A8" s="12"/>
      <c r="B8" s="37" t="s">
        <v>27</v>
      </c>
      <c r="C8" s="70">
        <v>193</v>
      </c>
      <c r="D8" s="70">
        <v>201</v>
      </c>
      <c r="E8" s="38">
        <v>394</v>
      </c>
      <c r="F8" s="39">
        <v>6.334405144694534E-2</v>
      </c>
    </row>
    <row r="9" spans="1:6" ht="15" customHeight="1" x14ac:dyDescent="0.2">
      <c r="A9" s="12"/>
      <c r="B9" s="35">
        <v>5</v>
      </c>
      <c r="C9" s="94">
        <v>37</v>
      </c>
      <c r="D9" s="94">
        <v>47</v>
      </c>
      <c r="E9" s="95">
        <v>84</v>
      </c>
      <c r="F9" s="32"/>
    </row>
    <row r="10" spans="1:6" ht="15" customHeight="1" x14ac:dyDescent="0.2">
      <c r="A10" s="12"/>
      <c r="B10" s="35">
        <v>6</v>
      </c>
      <c r="C10" s="94">
        <v>37</v>
      </c>
      <c r="D10" s="94">
        <v>47</v>
      </c>
      <c r="E10" s="95">
        <v>84</v>
      </c>
      <c r="F10" s="32"/>
    </row>
    <row r="11" spans="1:6" ht="15" customHeight="1" x14ac:dyDescent="0.2">
      <c r="A11" s="12"/>
      <c r="B11" s="35">
        <v>7</v>
      </c>
      <c r="C11" s="94">
        <v>55</v>
      </c>
      <c r="D11" s="94">
        <v>52</v>
      </c>
      <c r="E11" s="95">
        <v>107</v>
      </c>
      <c r="F11" s="32"/>
    </row>
    <row r="12" spans="1:6" ht="15" customHeight="1" x14ac:dyDescent="0.2">
      <c r="A12" s="12"/>
      <c r="B12" s="35">
        <v>8</v>
      </c>
      <c r="C12" s="94">
        <v>44</v>
      </c>
      <c r="D12" s="94">
        <v>39</v>
      </c>
      <c r="E12" s="95">
        <v>83</v>
      </c>
      <c r="F12" s="32"/>
    </row>
    <row r="13" spans="1:6" ht="15" customHeight="1" x14ac:dyDescent="0.2">
      <c r="A13" s="12"/>
      <c r="B13" s="35">
        <v>9</v>
      </c>
      <c r="C13" s="94">
        <v>40</v>
      </c>
      <c r="D13" s="94">
        <v>48</v>
      </c>
      <c r="E13" s="95">
        <v>88</v>
      </c>
      <c r="F13" s="32"/>
    </row>
    <row r="14" spans="1:6" ht="15" customHeight="1" x14ac:dyDescent="0.2">
      <c r="A14" s="12"/>
      <c r="B14" s="37" t="s">
        <v>28</v>
      </c>
      <c r="C14" s="70">
        <v>213</v>
      </c>
      <c r="D14" s="70">
        <v>233</v>
      </c>
      <c r="E14" s="48">
        <v>446</v>
      </c>
      <c r="F14" s="39">
        <v>7.1704180064308676E-2</v>
      </c>
    </row>
    <row r="15" spans="1:6" ht="15" customHeight="1" x14ac:dyDescent="0.2">
      <c r="A15" s="12"/>
      <c r="B15" s="35">
        <v>10</v>
      </c>
      <c r="C15" s="94">
        <v>41</v>
      </c>
      <c r="D15" s="94">
        <v>46</v>
      </c>
      <c r="E15" s="95">
        <v>87</v>
      </c>
      <c r="F15" s="32"/>
    </row>
    <row r="16" spans="1:6" ht="15" customHeight="1" x14ac:dyDescent="0.2">
      <c r="A16" s="12"/>
      <c r="B16" s="35">
        <v>11</v>
      </c>
      <c r="C16" s="94">
        <v>46</v>
      </c>
      <c r="D16" s="94">
        <v>39</v>
      </c>
      <c r="E16" s="95">
        <v>85</v>
      </c>
      <c r="F16" s="32"/>
    </row>
    <row r="17" spans="1:6" ht="15" customHeight="1" x14ac:dyDescent="0.2">
      <c r="A17" s="12"/>
      <c r="B17" s="35">
        <v>12</v>
      </c>
      <c r="C17" s="94">
        <v>41</v>
      </c>
      <c r="D17" s="94">
        <v>41</v>
      </c>
      <c r="E17" s="95">
        <v>82</v>
      </c>
      <c r="F17" s="32"/>
    </row>
    <row r="18" spans="1:6" ht="15" customHeight="1" x14ac:dyDescent="0.2">
      <c r="A18" s="12"/>
      <c r="B18" s="35">
        <v>13</v>
      </c>
      <c r="C18" s="94">
        <v>49</v>
      </c>
      <c r="D18" s="94">
        <v>37</v>
      </c>
      <c r="E18" s="95">
        <v>86</v>
      </c>
      <c r="F18" s="32"/>
    </row>
    <row r="19" spans="1:6" ht="15" customHeight="1" x14ac:dyDescent="0.2">
      <c r="A19" s="12"/>
      <c r="B19" s="35">
        <v>14</v>
      </c>
      <c r="C19" s="94">
        <v>34</v>
      </c>
      <c r="D19" s="94">
        <v>32</v>
      </c>
      <c r="E19" s="95">
        <v>66</v>
      </c>
      <c r="F19" s="32"/>
    </row>
    <row r="20" spans="1:6" ht="15" customHeight="1" x14ac:dyDescent="0.2">
      <c r="A20" s="12"/>
      <c r="B20" s="37" t="s">
        <v>29</v>
      </c>
      <c r="C20" s="70">
        <v>211</v>
      </c>
      <c r="D20" s="70">
        <v>195</v>
      </c>
      <c r="E20" s="48">
        <v>406</v>
      </c>
      <c r="F20" s="39">
        <v>6.5273311897106112E-2</v>
      </c>
    </row>
    <row r="21" spans="1:6" ht="15" customHeight="1" x14ac:dyDescent="0.2">
      <c r="A21" s="12"/>
      <c r="B21" s="35">
        <v>15</v>
      </c>
      <c r="C21" s="94">
        <v>32</v>
      </c>
      <c r="D21" s="94">
        <v>33</v>
      </c>
      <c r="E21" s="95">
        <v>65</v>
      </c>
      <c r="F21" s="32"/>
    </row>
    <row r="22" spans="1:6" ht="15" customHeight="1" x14ac:dyDescent="0.2">
      <c r="A22" s="12"/>
      <c r="B22" s="35">
        <v>16</v>
      </c>
      <c r="C22" s="94">
        <v>32</v>
      </c>
      <c r="D22" s="94">
        <v>35</v>
      </c>
      <c r="E22" s="95">
        <v>67</v>
      </c>
      <c r="F22" s="32"/>
    </row>
    <row r="23" spans="1:6" ht="15" customHeight="1" x14ac:dyDescent="0.2">
      <c r="A23" s="12"/>
      <c r="B23" s="35">
        <v>17</v>
      </c>
      <c r="C23" s="94">
        <v>26</v>
      </c>
      <c r="D23" s="94">
        <v>31</v>
      </c>
      <c r="E23" s="95">
        <v>57</v>
      </c>
      <c r="F23" s="32"/>
    </row>
    <row r="24" spans="1:6" ht="15" customHeight="1" x14ac:dyDescent="0.2">
      <c r="A24" s="12"/>
      <c r="B24" s="35">
        <v>18</v>
      </c>
      <c r="C24" s="94">
        <v>23</v>
      </c>
      <c r="D24" s="94">
        <v>29</v>
      </c>
      <c r="E24" s="95">
        <v>52</v>
      </c>
      <c r="F24" s="32"/>
    </row>
    <row r="25" spans="1:6" ht="15" customHeight="1" x14ac:dyDescent="0.2">
      <c r="A25" s="12"/>
      <c r="B25" s="35">
        <v>19</v>
      </c>
      <c r="C25" s="94">
        <v>14</v>
      </c>
      <c r="D25" s="94">
        <v>26</v>
      </c>
      <c r="E25" s="95">
        <v>40</v>
      </c>
      <c r="F25" s="32"/>
    </row>
    <row r="26" spans="1:6" ht="15" customHeight="1" x14ac:dyDescent="0.2">
      <c r="A26" s="12"/>
      <c r="B26" s="40" t="s">
        <v>30</v>
      </c>
      <c r="C26" s="49">
        <v>127</v>
      </c>
      <c r="D26" s="49">
        <v>154</v>
      </c>
      <c r="E26" s="41">
        <v>281</v>
      </c>
      <c r="F26" s="42">
        <v>4.5176848874598073E-2</v>
      </c>
    </row>
    <row r="27" spans="1:6" ht="15" customHeight="1" x14ac:dyDescent="0.2">
      <c r="A27" s="12"/>
      <c r="B27" s="35">
        <v>20</v>
      </c>
      <c r="C27" s="94">
        <v>18</v>
      </c>
      <c r="D27" s="94">
        <v>28</v>
      </c>
      <c r="E27" s="95">
        <v>46</v>
      </c>
      <c r="F27" s="32"/>
    </row>
    <row r="28" spans="1:6" ht="15" customHeight="1" x14ac:dyDescent="0.2">
      <c r="A28" s="12"/>
      <c r="B28" s="35">
        <v>21</v>
      </c>
      <c r="C28" s="94">
        <v>19</v>
      </c>
      <c r="D28" s="94">
        <v>17</v>
      </c>
      <c r="E28" s="95">
        <v>36</v>
      </c>
      <c r="F28" s="32"/>
    </row>
    <row r="29" spans="1:6" ht="15" customHeight="1" x14ac:dyDescent="0.2">
      <c r="A29" s="12"/>
      <c r="B29" s="35">
        <v>22</v>
      </c>
      <c r="C29" s="94">
        <v>29</v>
      </c>
      <c r="D29" s="94">
        <v>21</v>
      </c>
      <c r="E29" s="95">
        <v>50</v>
      </c>
      <c r="F29" s="32"/>
    </row>
    <row r="30" spans="1:6" ht="15" customHeight="1" x14ac:dyDescent="0.2">
      <c r="A30" s="12"/>
      <c r="B30" s="35">
        <v>23</v>
      </c>
      <c r="C30" s="94">
        <v>28</v>
      </c>
      <c r="D30" s="94">
        <v>22</v>
      </c>
      <c r="E30" s="95">
        <v>50</v>
      </c>
      <c r="F30" s="32"/>
    </row>
    <row r="31" spans="1:6" ht="15" customHeight="1" x14ac:dyDescent="0.2">
      <c r="A31" s="12"/>
      <c r="B31" s="35">
        <v>24</v>
      </c>
      <c r="C31" s="94">
        <v>23</v>
      </c>
      <c r="D31" s="94">
        <v>28</v>
      </c>
      <c r="E31" s="95">
        <v>51</v>
      </c>
      <c r="F31" s="32"/>
    </row>
    <row r="32" spans="1:6" ht="15" customHeight="1" x14ac:dyDescent="0.2">
      <c r="A32" s="12"/>
      <c r="B32" s="40" t="s">
        <v>31</v>
      </c>
      <c r="C32" s="49">
        <v>117</v>
      </c>
      <c r="D32" s="49">
        <v>116</v>
      </c>
      <c r="E32" s="41">
        <v>233</v>
      </c>
      <c r="F32" s="42">
        <v>3.7459807073954986E-2</v>
      </c>
    </row>
    <row r="33" spans="1:6" ht="15" customHeight="1" x14ac:dyDescent="0.2">
      <c r="A33" s="12"/>
      <c r="B33" s="35">
        <v>25</v>
      </c>
      <c r="C33" s="94">
        <v>33</v>
      </c>
      <c r="D33" s="94">
        <v>29</v>
      </c>
      <c r="E33" s="95">
        <v>62</v>
      </c>
      <c r="F33" s="32"/>
    </row>
    <row r="34" spans="1:6" ht="15" customHeight="1" x14ac:dyDescent="0.2">
      <c r="A34" s="12"/>
      <c r="B34" s="35">
        <v>26</v>
      </c>
      <c r="C34" s="94">
        <v>30</v>
      </c>
      <c r="D34" s="94">
        <v>36</v>
      </c>
      <c r="E34" s="95">
        <v>66</v>
      </c>
      <c r="F34" s="32"/>
    </row>
    <row r="35" spans="1:6" ht="15" customHeight="1" x14ac:dyDescent="0.2">
      <c r="A35" s="12"/>
      <c r="B35" s="35">
        <v>27</v>
      </c>
      <c r="C35" s="94">
        <v>32</v>
      </c>
      <c r="D35" s="94">
        <v>26</v>
      </c>
      <c r="E35" s="95">
        <v>58</v>
      </c>
      <c r="F35" s="32"/>
    </row>
    <row r="36" spans="1:6" ht="15" customHeight="1" x14ac:dyDescent="0.2">
      <c r="A36" s="12"/>
      <c r="B36" s="35">
        <v>28</v>
      </c>
      <c r="C36" s="94">
        <v>36</v>
      </c>
      <c r="D36" s="94">
        <v>29</v>
      </c>
      <c r="E36" s="95">
        <v>65</v>
      </c>
      <c r="F36" s="32"/>
    </row>
    <row r="37" spans="1:6" ht="15" customHeight="1" x14ac:dyDescent="0.2">
      <c r="A37" s="12"/>
      <c r="B37" s="35">
        <v>29</v>
      </c>
      <c r="C37" s="94">
        <v>36</v>
      </c>
      <c r="D37" s="94">
        <v>41</v>
      </c>
      <c r="E37" s="95">
        <v>77</v>
      </c>
      <c r="F37" s="32"/>
    </row>
    <row r="38" spans="1:6" ht="15" customHeight="1" x14ac:dyDescent="0.2">
      <c r="A38" s="12"/>
      <c r="B38" s="40" t="s">
        <v>32</v>
      </c>
      <c r="C38" s="49">
        <v>167</v>
      </c>
      <c r="D38" s="49">
        <v>161</v>
      </c>
      <c r="E38" s="41">
        <v>328</v>
      </c>
      <c r="F38" s="42">
        <v>5.2733118971061095E-2</v>
      </c>
    </row>
    <row r="39" spans="1:6" ht="15" customHeight="1" x14ac:dyDescent="0.2">
      <c r="A39" s="12"/>
      <c r="B39" s="35">
        <v>30</v>
      </c>
      <c r="C39" s="94">
        <v>37</v>
      </c>
      <c r="D39" s="94">
        <v>46</v>
      </c>
      <c r="E39" s="95">
        <v>83</v>
      </c>
      <c r="F39" s="32"/>
    </row>
    <row r="40" spans="1:6" ht="15" customHeight="1" x14ac:dyDescent="0.2">
      <c r="A40" s="12"/>
      <c r="B40" s="35">
        <v>31</v>
      </c>
      <c r="C40" s="94">
        <v>40</v>
      </c>
      <c r="D40" s="94">
        <v>36</v>
      </c>
      <c r="E40" s="95">
        <v>76</v>
      </c>
      <c r="F40" s="32"/>
    </row>
    <row r="41" spans="1:6" ht="15" customHeight="1" x14ac:dyDescent="0.2">
      <c r="A41" s="12"/>
      <c r="B41" s="35">
        <v>32</v>
      </c>
      <c r="C41" s="94">
        <v>40</v>
      </c>
      <c r="D41" s="94">
        <v>41</v>
      </c>
      <c r="E41" s="95">
        <v>81</v>
      </c>
      <c r="F41" s="32"/>
    </row>
    <row r="42" spans="1:6" ht="15" customHeight="1" x14ac:dyDescent="0.2">
      <c r="A42" s="12"/>
      <c r="B42" s="35">
        <v>33</v>
      </c>
      <c r="C42" s="94">
        <v>52</v>
      </c>
      <c r="D42" s="94">
        <v>58</v>
      </c>
      <c r="E42" s="95">
        <v>110</v>
      </c>
      <c r="F42" s="32"/>
    </row>
    <row r="43" spans="1:6" ht="15" customHeight="1" x14ac:dyDescent="0.2">
      <c r="A43" s="12"/>
      <c r="B43" s="35">
        <v>34</v>
      </c>
      <c r="C43" s="94">
        <v>52</v>
      </c>
      <c r="D43" s="94">
        <v>45</v>
      </c>
      <c r="E43" s="95">
        <v>97</v>
      </c>
      <c r="F43" s="32"/>
    </row>
    <row r="44" spans="1:6" ht="15" customHeight="1" x14ac:dyDescent="0.2">
      <c r="A44" s="12"/>
      <c r="B44" s="40" t="s">
        <v>33</v>
      </c>
      <c r="C44" s="49">
        <v>221</v>
      </c>
      <c r="D44" s="49">
        <v>226</v>
      </c>
      <c r="E44" s="41">
        <v>447</v>
      </c>
      <c r="F44" s="42">
        <v>7.1864951768488741E-2</v>
      </c>
    </row>
    <row r="45" spans="1:6" ht="15" customHeight="1" x14ac:dyDescent="0.2">
      <c r="A45" s="12"/>
      <c r="B45" s="35">
        <v>35</v>
      </c>
      <c r="C45" s="94">
        <v>51</v>
      </c>
      <c r="D45" s="94">
        <v>41</v>
      </c>
      <c r="E45" s="95">
        <v>92</v>
      </c>
      <c r="F45" s="32"/>
    </row>
    <row r="46" spans="1:6" ht="15" customHeight="1" x14ac:dyDescent="0.2">
      <c r="A46" s="12"/>
      <c r="B46" s="35">
        <v>36</v>
      </c>
      <c r="C46" s="94">
        <v>64</v>
      </c>
      <c r="D46" s="94">
        <v>45</v>
      </c>
      <c r="E46" s="95">
        <v>109</v>
      </c>
      <c r="F46" s="32"/>
    </row>
    <row r="47" spans="1:6" ht="15" customHeight="1" x14ac:dyDescent="0.2">
      <c r="A47" s="12"/>
      <c r="B47" s="35">
        <v>37</v>
      </c>
      <c r="C47" s="94">
        <v>48</v>
      </c>
      <c r="D47" s="94">
        <v>65</v>
      </c>
      <c r="E47" s="95">
        <v>113</v>
      </c>
      <c r="F47" s="32"/>
    </row>
    <row r="48" spans="1:6" ht="15" customHeight="1" x14ac:dyDescent="0.2">
      <c r="A48" s="12"/>
      <c r="B48" s="35">
        <v>38</v>
      </c>
      <c r="C48" s="94">
        <v>46</v>
      </c>
      <c r="D48" s="94">
        <v>42</v>
      </c>
      <c r="E48" s="95">
        <v>88</v>
      </c>
      <c r="F48" s="32"/>
    </row>
    <row r="49" spans="1:6" ht="15" customHeight="1" x14ac:dyDescent="0.2">
      <c r="A49" s="12"/>
      <c r="B49" s="35">
        <v>39</v>
      </c>
      <c r="C49" s="94">
        <v>60</v>
      </c>
      <c r="D49" s="94">
        <v>48</v>
      </c>
      <c r="E49" s="95">
        <v>108</v>
      </c>
      <c r="F49" s="32"/>
    </row>
    <row r="50" spans="1:6" ht="15" customHeight="1" x14ac:dyDescent="0.2">
      <c r="A50" s="12"/>
      <c r="B50" s="40" t="s">
        <v>34</v>
      </c>
      <c r="C50" s="49">
        <v>269</v>
      </c>
      <c r="D50" s="49">
        <v>241</v>
      </c>
      <c r="E50" s="41">
        <v>510</v>
      </c>
      <c r="F50" s="42">
        <v>8.1993569131832797E-2</v>
      </c>
    </row>
    <row r="51" spans="1:6" ht="15" customHeight="1" x14ac:dyDescent="0.2">
      <c r="A51" s="12"/>
      <c r="B51" s="35">
        <v>40</v>
      </c>
      <c r="C51" s="94">
        <v>65</v>
      </c>
      <c r="D51" s="94">
        <v>57</v>
      </c>
      <c r="E51" s="95">
        <v>122</v>
      </c>
      <c r="F51" s="32"/>
    </row>
    <row r="52" spans="1:6" ht="15" customHeight="1" x14ac:dyDescent="0.2">
      <c r="A52" s="12"/>
      <c r="B52" s="35">
        <v>41</v>
      </c>
      <c r="C52" s="94">
        <v>45</v>
      </c>
      <c r="D52" s="94">
        <v>51</v>
      </c>
      <c r="E52" s="95">
        <v>96</v>
      </c>
      <c r="F52" s="32"/>
    </row>
    <row r="53" spans="1:6" ht="15" customHeight="1" x14ac:dyDescent="0.2">
      <c r="A53" s="12"/>
      <c r="B53" s="35">
        <v>42</v>
      </c>
      <c r="C53" s="94">
        <v>56</v>
      </c>
      <c r="D53" s="94">
        <v>51</v>
      </c>
      <c r="E53" s="95">
        <v>107</v>
      </c>
      <c r="F53" s="32"/>
    </row>
    <row r="54" spans="1:6" ht="15" customHeight="1" x14ac:dyDescent="0.2">
      <c r="A54" s="12"/>
      <c r="B54" s="35">
        <v>43</v>
      </c>
      <c r="C54" s="94">
        <v>65</v>
      </c>
      <c r="D54" s="94">
        <v>60</v>
      </c>
      <c r="E54" s="95">
        <v>125</v>
      </c>
      <c r="F54" s="32"/>
    </row>
    <row r="55" spans="1:6" ht="15" customHeight="1" x14ac:dyDescent="0.2">
      <c r="A55" s="12"/>
      <c r="B55" s="35">
        <v>44</v>
      </c>
      <c r="C55" s="94">
        <v>56</v>
      </c>
      <c r="D55" s="94">
        <v>58</v>
      </c>
      <c r="E55" s="95">
        <v>114</v>
      </c>
      <c r="F55" s="32"/>
    </row>
    <row r="56" spans="1:6" ht="15" customHeight="1" x14ac:dyDescent="0.2">
      <c r="A56" s="12"/>
      <c r="B56" s="40" t="s">
        <v>35</v>
      </c>
      <c r="C56" s="49">
        <v>287</v>
      </c>
      <c r="D56" s="49">
        <v>277</v>
      </c>
      <c r="E56" s="41">
        <v>564</v>
      </c>
      <c r="F56" s="42">
        <v>9.0675241157556263E-2</v>
      </c>
    </row>
    <row r="57" spans="1:6" ht="15" customHeight="1" x14ac:dyDescent="0.2">
      <c r="A57" s="12"/>
      <c r="B57" s="35">
        <v>45</v>
      </c>
      <c r="C57" s="94">
        <v>60</v>
      </c>
      <c r="D57" s="94">
        <v>56</v>
      </c>
      <c r="E57" s="95">
        <v>116</v>
      </c>
      <c r="F57" s="32"/>
    </row>
    <row r="58" spans="1:6" ht="15" customHeight="1" x14ac:dyDescent="0.2">
      <c r="A58" s="12"/>
      <c r="B58" s="35">
        <v>46</v>
      </c>
      <c r="C58" s="94">
        <v>53</v>
      </c>
      <c r="D58" s="94">
        <v>47</v>
      </c>
      <c r="E58" s="95">
        <v>100</v>
      </c>
      <c r="F58" s="32"/>
    </row>
    <row r="59" spans="1:6" ht="15" customHeight="1" x14ac:dyDescent="0.2">
      <c r="A59" s="12"/>
      <c r="B59" s="35">
        <v>47</v>
      </c>
      <c r="C59" s="94">
        <v>48</v>
      </c>
      <c r="D59" s="94">
        <v>42</v>
      </c>
      <c r="E59" s="95">
        <v>90</v>
      </c>
      <c r="F59" s="32"/>
    </row>
    <row r="60" spans="1:6" ht="15" customHeight="1" x14ac:dyDescent="0.2">
      <c r="A60" s="12"/>
      <c r="B60" s="35">
        <v>48</v>
      </c>
      <c r="C60" s="94">
        <v>60</v>
      </c>
      <c r="D60" s="94">
        <v>45</v>
      </c>
      <c r="E60" s="95">
        <v>105</v>
      </c>
      <c r="F60" s="32"/>
    </row>
    <row r="61" spans="1:6" ht="15" customHeight="1" x14ac:dyDescent="0.2">
      <c r="A61" s="12"/>
      <c r="B61" s="35">
        <v>49</v>
      </c>
      <c r="C61" s="94">
        <v>53</v>
      </c>
      <c r="D61" s="94">
        <v>48</v>
      </c>
      <c r="E61" s="95">
        <v>101</v>
      </c>
      <c r="F61" s="32"/>
    </row>
    <row r="62" spans="1:6" ht="15" customHeight="1" x14ac:dyDescent="0.2">
      <c r="A62" s="12"/>
      <c r="B62" s="40" t="s">
        <v>36</v>
      </c>
      <c r="C62" s="49">
        <v>274</v>
      </c>
      <c r="D62" s="49">
        <v>238</v>
      </c>
      <c r="E62" s="41">
        <v>512</v>
      </c>
      <c r="F62" s="42">
        <v>8.2315112540192928E-2</v>
      </c>
    </row>
    <row r="63" spans="1:6" ht="15" customHeight="1" x14ac:dyDescent="0.2">
      <c r="A63" s="12"/>
      <c r="B63" s="35">
        <v>50</v>
      </c>
      <c r="C63" s="94">
        <v>50</v>
      </c>
      <c r="D63" s="94">
        <v>53</v>
      </c>
      <c r="E63" s="95">
        <v>103</v>
      </c>
      <c r="F63" s="32"/>
    </row>
    <row r="64" spans="1:6" ht="15" customHeight="1" x14ac:dyDescent="0.2">
      <c r="A64" s="12"/>
      <c r="B64" s="35">
        <v>51</v>
      </c>
      <c r="C64" s="94">
        <v>49</v>
      </c>
      <c r="D64" s="94">
        <v>51</v>
      </c>
      <c r="E64" s="95">
        <v>100</v>
      </c>
      <c r="F64" s="32"/>
    </row>
    <row r="65" spans="1:6" ht="15" customHeight="1" x14ac:dyDescent="0.2">
      <c r="A65" s="12"/>
      <c r="B65" s="35">
        <v>52</v>
      </c>
      <c r="C65" s="94">
        <v>44</v>
      </c>
      <c r="D65" s="94">
        <v>42</v>
      </c>
      <c r="E65" s="95">
        <v>86</v>
      </c>
      <c r="F65" s="32"/>
    </row>
    <row r="66" spans="1:6" ht="15" customHeight="1" x14ac:dyDescent="0.2">
      <c r="A66" s="12"/>
      <c r="B66" s="35">
        <v>53</v>
      </c>
      <c r="C66" s="94">
        <v>34</v>
      </c>
      <c r="D66" s="94">
        <v>41</v>
      </c>
      <c r="E66" s="95">
        <v>75</v>
      </c>
      <c r="F66" s="32"/>
    </row>
    <row r="67" spans="1:6" ht="15" customHeight="1" x14ac:dyDescent="0.2">
      <c r="A67" s="12"/>
      <c r="B67" s="35">
        <v>54</v>
      </c>
      <c r="C67" s="94">
        <v>31</v>
      </c>
      <c r="D67" s="94">
        <v>37</v>
      </c>
      <c r="E67" s="95">
        <v>68</v>
      </c>
      <c r="F67" s="32"/>
    </row>
    <row r="68" spans="1:6" ht="15" customHeight="1" x14ac:dyDescent="0.2">
      <c r="A68" s="12"/>
      <c r="B68" s="40" t="s">
        <v>37</v>
      </c>
      <c r="C68" s="49">
        <v>208</v>
      </c>
      <c r="D68" s="49">
        <v>224</v>
      </c>
      <c r="E68" s="41">
        <v>432</v>
      </c>
      <c r="F68" s="42">
        <v>6.9453376205787787E-2</v>
      </c>
    </row>
    <row r="69" spans="1:6" ht="15" customHeight="1" x14ac:dyDescent="0.2">
      <c r="A69" s="12"/>
      <c r="B69" s="35">
        <v>55</v>
      </c>
      <c r="C69" s="94">
        <v>41</v>
      </c>
      <c r="D69" s="94">
        <v>36</v>
      </c>
      <c r="E69" s="95">
        <v>77</v>
      </c>
      <c r="F69" s="32"/>
    </row>
    <row r="70" spans="1:6" ht="15" customHeight="1" x14ac:dyDescent="0.2">
      <c r="A70" s="12"/>
      <c r="B70" s="35">
        <v>56</v>
      </c>
      <c r="C70" s="94">
        <v>43</v>
      </c>
      <c r="D70" s="94">
        <v>39</v>
      </c>
      <c r="E70" s="95">
        <v>82</v>
      </c>
      <c r="F70" s="32"/>
    </row>
    <row r="71" spans="1:6" ht="15" customHeight="1" x14ac:dyDescent="0.2">
      <c r="A71" s="12"/>
      <c r="B71" s="35">
        <v>57</v>
      </c>
      <c r="C71" s="94">
        <v>38</v>
      </c>
      <c r="D71" s="94">
        <v>22</v>
      </c>
      <c r="E71" s="95">
        <v>60</v>
      </c>
      <c r="F71" s="32"/>
    </row>
    <row r="72" spans="1:6" ht="15" customHeight="1" x14ac:dyDescent="0.2">
      <c r="A72" s="12"/>
      <c r="B72" s="35">
        <v>58</v>
      </c>
      <c r="C72" s="94">
        <v>32</v>
      </c>
      <c r="D72" s="94">
        <v>28</v>
      </c>
      <c r="E72" s="95">
        <v>60</v>
      </c>
      <c r="F72" s="32"/>
    </row>
    <row r="73" spans="1:6" ht="15" customHeight="1" x14ac:dyDescent="0.2">
      <c r="A73" s="12"/>
      <c r="B73" s="35">
        <v>59</v>
      </c>
      <c r="C73" s="94">
        <v>22</v>
      </c>
      <c r="D73" s="94">
        <v>30</v>
      </c>
      <c r="E73" s="95">
        <v>52</v>
      </c>
      <c r="F73" s="32"/>
    </row>
    <row r="74" spans="1:6" ht="15" customHeight="1" x14ac:dyDescent="0.2">
      <c r="A74" s="12"/>
      <c r="B74" s="40" t="s">
        <v>38</v>
      </c>
      <c r="C74" s="49">
        <v>176</v>
      </c>
      <c r="D74" s="49">
        <v>155</v>
      </c>
      <c r="E74" s="41">
        <v>331</v>
      </c>
      <c r="F74" s="42">
        <v>5.3215434083601285E-2</v>
      </c>
    </row>
    <row r="75" spans="1:6" ht="15" customHeight="1" x14ac:dyDescent="0.2">
      <c r="A75" s="12"/>
      <c r="B75" s="35">
        <v>60</v>
      </c>
      <c r="C75" s="94">
        <v>31</v>
      </c>
      <c r="D75" s="94">
        <v>32</v>
      </c>
      <c r="E75" s="95">
        <v>63</v>
      </c>
      <c r="F75" s="32"/>
    </row>
    <row r="76" spans="1:6" ht="15" customHeight="1" x14ac:dyDescent="0.2">
      <c r="A76" s="12"/>
      <c r="B76" s="35">
        <v>61</v>
      </c>
      <c r="C76" s="94">
        <v>25</v>
      </c>
      <c r="D76" s="94">
        <v>28</v>
      </c>
      <c r="E76" s="95">
        <v>53</v>
      </c>
      <c r="F76" s="32"/>
    </row>
    <row r="77" spans="1:6" ht="15" customHeight="1" x14ac:dyDescent="0.2">
      <c r="A77" s="12"/>
      <c r="B77" s="35">
        <v>62</v>
      </c>
      <c r="C77" s="94">
        <v>22</v>
      </c>
      <c r="D77" s="94">
        <v>26</v>
      </c>
      <c r="E77" s="95">
        <v>48</v>
      </c>
      <c r="F77" s="32"/>
    </row>
    <row r="78" spans="1:6" ht="15" customHeight="1" x14ac:dyDescent="0.2">
      <c r="A78" s="12"/>
      <c r="B78" s="35">
        <v>63</v>
      </c>
      <c r="C78" s="94">
        <v>21</v>
      </c>
      <c r="D78" s="94">
        <v>19</v>
      </c>
      <c r="E78" s="95">
        <v>40</v>
      </c>
      <c r="F78" s="32"/>
    </row>
    <row r="79" spans="1:6" ht="15" customHeight="1" x14ac:dyDescent="0.2">
      <c r="A79" s="12"/>
      <c r="B79" s="35">
        <v>64</v>
      </c>
      <c r="C79" s="94">
        <v>23</v>
      </c>
      <c r="D79" s="94">
        <v>21</v>
      </c>
      <c r="E79" s="95">
        <v>44</v>
      </c>
      <c r="F79" s="32"/>
    </row>
    <row r="80" spans="1:6" ht="15" customHeight="1" x14ac:dyDescent="0.2">
      <c r="A80" s="12"/>
      <c r="B80" s="40" t="s">
        <v>39</v>
      </c>
      <c r="C80" s="49">
        <v>122</v>
      </c>
      <c r="D80" s="49">
        <v>126</v>
      </c>
      <c r="E80" s="41">
        <v>248</v>
      </c>
      <c r="F80" s="42">
        <v>3.9871382636655947E-2</v>
      </c>
    </row>
    <row r="81" spans="1:6" ht="15" customHeight="1" x14ac:dyDescent="0.2">
      <c r="A81" s="12"/>
      <c r="B81" s="35">
        <v>65</v>
      </c>
      <c r="C81" s="94">
        <v>22</v>
      </c>
      <c r="D81" s="94">
        <v>18</v>
      </c>
      <c r="E81" s="95">
        <v>40</v>
      </c>
      <c r="F81" s="32"/>
    </row>
    <row r="82" spans="1:6" ht="15" customHeight="1" x14ac:dyDescent="0.2">
      <c r="A82" s="12"/>
      <c r="B82" s="35">
        <v>66</v>
      </c>
      <c r="C82" s="94">
        <v>16</v>
      </c>
      <c r="D82" s="94">
        <v>21</v>
      </c>
      <c r="E82" s="95">
        <v>37</v>
      </c>
      <c r="F82" s="32"/>
    </row>
    <row r="83" spans="1:6" ht="15" customHeight="1" x14ac:dyDescent="0.2">
      <c r="A83" s="12"/>
      <c r="B83" s="35">
        <v>67</v>
      </c>
      <c r="C83" s="94">
        <v>21</v>
      </c>
      <c r="D83" s="94">
        <v>20</v>
      </c>
      <c r="E83" s="95">
        <v>41</v>
      </c>
      <c r="F83" s="32"/>
    </row>
    <row r="84" spans="1:6" ht="15" customHeight="1" x14ac:dyDescent="0.2">
      <c r="A84" s="12"/>
      <c r="B84" s="35">
        <v>68</v>
      </c>
      <c r="C84" s="94">
        <v>19</v>
      </c>
      <c r="D84" s="94">
        <v>20</v>
      </c>
      <c r="E84" s="95">
        <v>39</v>
      </c>
      <c r="F84" s="32"/>
    </row>
    <row r="85" spans="1:6" ht="15" customHeight="1" x14ac:dyDescent="0.2">
      <c r="A85" s="12"/>
      <c r="B85" s="35">
        <v>69</v>
      </c>
      <c r="C85" s="94">
        <v>31</v>
      </c>
      <c r="D85" s="94">
        <v>21</v>
      </c>
      <c r="E85" s="95">
        <v>52</v>
      </c>
      <c r="F85" s="32"/>
    </row>
    <row r="86" spans="1:6" ht="15" customHeight="1" x14ac:dyDescent="0.2">
      <c r="A86" s="12"/>
      <c r="B86" s="43" t="s">
        <v>40</v>
      </c>
      <c r="C86" s="71">
        <v>109</v>
      </c>
      <c r="D86" s="71">
        <v>100</v>
      </c>
      <c r="E86" s="44">
        <v>209</v>
      </c>
      <c r="F86" s="45">
        <v>3.3601286173633442E-2</v>
      </c>
    </row>
    <row r="87" spans="1:6" ht="15" customHeight="1" x14ac:dyDescent="0.2">
      <c r="A87" s="12"/>
      <c r="B87" s="35">
        <v>70</v>
      </c>
      <c r="C87" s="94">
        <v>27</v>
      </c>
      <c r="D87" s="94">
        <v>24</v>
      </c>
      <c r="E87" s="95">
        <v>51</v>
      </c>
      <c r="F87" s="32"/>
    </row>
    <row r="88" spans="1:6" ht="15" customHeight="1" x14ac:dyDescent="0.2">
      <c r="A88" s="12"/>
      <c r="B88" s="35">
        <v>71</v>
      </c>
      <c r="C88" s="94">
        <v>21</v>
      </c>
      <c r="D88" s="94">
        <v>28</v>
      </c>
      <c r="E88" s="95">
        <v>49</v>
      </c>
      <c r="F88" s="32"/>
    </row>
    <row r="89" spans="1:6" ht="15" customHeight="1" x14ac:dyDescent="0.2">
      <c r="A89" s="12"/>
      <c r="B89" s="35">
        <v>72</v>
      </c>
      <c r="C89" s="94">
        <v>18</v>
      </c>
      <c r="D89" s="94">
        <v>28</v>
      </c>
      <c r="E89" s="95">
        <v>46</v>
      </c>
      <c r="F89" s="32"/>
    </row>
    <row r="90" spans="1:6" ht="15" customHeight="1" x14ac:dyDescent="0.2">
      <c r="A90" s="12"/>
      <c r="B90" s="35">
        <v>73</v>
      </c>
      <c r="C90" s="94">
        <v>18</v>
      </c>
      <c r="D90" s="94">
        <v>27</v>
      </c>
      <c r="E90" s="95">
        <v>45</v>
      </c>
      <c r="F90" s="32"/>
    </row>
    <row r="91" spans="1:6" ht="15" customHeight="1" x14ac:dyDescent="0.2">
      <c r="A91" s="12"/>
      <c r="B91" s="35">
        <v>74</v>
      </c>
      <c r="C91" s="94">
        <v>23</v>
      </c>
      <c r="D91" s="94">
        <v>26</v>
      </c>
      <c r="E91" s="95">
        <v>49</v>
      </c>
      <c r="F91" s="32"/>
    </row>
    <row r="92" spans="1:6" ht="15" customHeight="1" x14ac:dyDescent="0.2">
      <c r="A92" s="12"/>
      <c r="B92" s="43" t="s">
        <v>41</v>
      </c>
      <c r="C92" s="71">
        <v>107</v>
      </c>
      <c r="D92" s="71">
        <v>133</v>
      </c>
      <c r="E92" s="44">
        <v>240</v>
      </c>
      <c r="F92" s="45">
        <v>3.8585209003215437E-2</v>
      </c>
    </row>
    <row r="93" spans="1:6" ht="15" customHeight="1" x14ac:dyDescent="0.2">
      <c r="A93" s="12"/>
      <c r="B93" s="35">
        <v>75</v>
      </c>
      <c r="C93" s="94">
        <v>19</v>
      </c>
      <c r="D93" s="94">
        <v>31</v>
      </c>
      <c r="E93" s="95">
        <v>50</v>
      </c>
      <c r="F93" s="32"/>
    </row>
    <row r="94" spans="1:6" ht="15" customHeight="1" x14ac:dyDescent="0.2">
      <c r="A94" s="12"/>
      <c r="B94" s="35">
        <v>76</v>
      </c>
      <c r="C94" s="94">
        <v>26</v>
      </c>
      <c r="D94" s="94">
        <v>28</v>
      </c>
      <c r="E94" s="95">
        <v>54</v>
      </c>
      <c r="F94" s="32"/>
    </row>
    <row r="95" spans="1:6" ht="15" customHeight="1" x14ac:dyDescent="0.2">
      <c r="A95" s="12"/>
      <c r="B95" s="35">
        <v>77</v>
      </c>
      <c r="C95" s="94">
        <v>12</v>
      </c>
      <c r="D95" s="94">
        <v>13</v>
      </c>
      <c r="E95" s="95">
        <v>25</v>
      </c>
      <c r="F95" s="32"/>
    </row>
    <row r="96" spans="1:6" ht="15" customHeight="1" x14ac:dyDescent="0.2">
      <c r="A96" s="12"/>
      <c r="B96" s="35">
        <v>78</v>
      </c>
      <c r="C96" s="94">
        <v>16</v>
      </c>
      <c r="D96" s="94">
        <v>19</v>
      </c>
      <c r="E96" s="95">
        <v>35</v>
      </c>
      <c r="F96" s="32"/>
    </row>
    <row r="97" spans="1:6" ht="15" customHeight="1" x14ac:dyDescent="0.2">
      <c r="A97" s="12"/>
      <c r="B97" s="35">
        <v>79</v>
      </c>
      <c r="C97" s="94">
        <v>26</v>
      </c>
      <c r="D97" s="94">
        <v>21</v>
      </c>
      <c r="E97" s="95">
        <v>47</v>
      </c>
      <c r="F97" s="32"/>
    </row>
    <row r="98" spans="1:6" ht="15" customHeight="1" x14ac:dyDescent="0.2">
      <c r="A98" s="12"/>
      <c r="B98" s="43" t="s">
        <v>42</v>
      </c>
      <c r="C98" s="71">
        <v>99</v>
      </c>
      <c r="D98" s="71">
        <v>112</v>
      </c>
      <c r="E98" s="44">
        <v>211</v>
      </c>
      <c r="F98" s="45">
        <v>3.3922829581993566E-2</v>
      </c>
    </row>
    <row r="99" spans="1:6" ht="15" customHeight="1" x14ac:dyDescent="0.2">
      <c r="A99" s="12"/>
      <c r="B99" s="35">
        <v>80</v>
      </c>
      <c r="C99" s="94">
        <v>21</v>
      </c>
      <c r="D99" s="94">
        <v>17</v>
      </c>
      <c r="E99" s="95">
        <v>38</v>
      </c>
      <c r="F99" s="32"/>
    </row>
    <row r="100" spans="1:6" ht="15" customHeight="1" x14ac:dyDescent="0.2">
      <c r="A100" s="12"/>
      <c r="B100" s="35">
        <v>81</v>
      </c>
      <c r="C100" s="94">
        <v>16</v>
      </c>
      <c r="D100" s="94">
        <v>17</v>
      </c>
      <c r="E100" s="95">
        <v>33</v>
      </c>
      <c r="F100" s="32"/>
    </row>
    <row r="101" spans="1:6" ht="15" customHeight="1" x14ac:dyDescent="0.2">
      <c r="A101" s="12"/>
      <c r="B101" s="35">
        <v>82</v>
      </c>
      <c r="C101" s="94">
        <v>12</v>
      </c>
      <c r="D101" s="94">
        <v>24</v>
      </c>
      <c r="E101" s="95">
        <v>36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23</v>
      </c>
      <c r="E102" s="95">
        <v>29</v>
      </c>
      <c r="F102" s="32"/>
    </row>
    <row r="103" spans="1:6" ht="15" customHeight="1" x14ac:dyDescent="0.2">
      <c r="A103" s="12"/>
      <c r="B103" s="35">
        <v>84</v>
      </c>
      <c r="C103" s="94">
        <v>13</v>
      </c>
      <c r="D103" s="94">
        <v>18</v>
      </c>
      <c r="E103" s="95">
        <v>31</v>
      </c>
      <c r="F103" s="32"/>
    </row>
    <row r="104" spans="1:6" ht="15" customHeight="1" x14ac:dyDescent="0.2">
      <c r="A104" s="12"/>
      <c r="B104" s="43" t="s">
        <v>43</v>
      </c>
      <c r="C104" s="71">
        <v>68</v>
      </c>
      <c r="D104" s="71">
        <v>99</v>
      </c>
      <c r="E104" s="44">
        <v>167</v>
      </c>
      <c r="F104" s="45">
        <v>2.6848874598070741E-2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14</v>
      </c>
      <c r="E105" s="95">
        <v>22</v>
      </c>
      <c r="F105" s="32"/>
    </row>
    <row r="106" spans="1:6" ht="15" customHeight="1" x14ac:dyDescent="0.2">
      <c r="A106" s="12"/>
      <c r="B106" s="35">
        <v>86</v>
      </c>
      <c r="C106" s="94">
        <v>10</v>
      </c>
      <c r="D106" s="94">
        <v>16</v>
      </c>
      <c r="E106" s="95">
        <v>26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14</v>
      </c>
      <c r="E107" s="95">
        <v>21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23</v>
      </c>
      <c r="E108" s="95">
        <v>29</v>
      </c>
      <c r="F108" s="32"/>
    </row>
    <row r="109" spans="1:6" ht="15" customHeight="1" x14ac:dyDescent="0.2">
      <c r="A109" s="12"/>
      <c r="B109" s="35">
        <v>89</v>
      </c>
      <c r="C109" s="94">
        <v>7</v>
      </c>
      <c r="D109" s="94">
        <v>15</v>
      </c>
      <c r="E109" s="95">
        <v>22</v>
      </c>
      <c r="F109" s="32"/>
    </row>
    <row r="110" spans="1:6" ht="15" customHeight="1" x14ac:dyDescent="0.2">
      <c r="A110" s="12"/>
      <c r="B110" s="43" t="s">
        <v>44</v>
      </c>
      <c r="C110" s="71">
        <v>38</v>
      </c>
      <c r="D110" s="71">
        <v>82</v>
      </c>
      <c r="E110" s="44">
        <v>120</v>
      </c>
      <c r="F110" s="45">
        <v>1.9292604501607719E-2</v>
      </c>
    </row>
    <row r="111" spans="1:6" ht="15" customHeight="1" x14ac:dyDescent="0.2">
      <c r="A111" s="12"/>
      <c r="B111" s="35">
        <v>90</v>
      </c>
      <c r="C111" s="94">
        <v>6</v>
      </c>
      <c r="D111" s="94">
        <v>11</v>
      </c>
      <c r="E111" s="95">
        <v>17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14</v>
      </c>
      <c r="E112" s="95">
        <v>17</v>
      </c>
      <c r="F112" s="32"/>
    </row>
    <row r="113" spans="1:6" ht="15" customHeight="1" x14ac:dyDescent="0.2">
      <c r="A113" s="12"/>
      <c r="B113" s="35">
        <v>92</v>
      </c>
      <c r="C113" s="94">
        <v>7</v>
      </c>
      <c r="D113" s="94">
        <v>11</v>
      </c>
      <c r="E113" s="95">
        <v>18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14</v>
      </c>
      <c r="E114" s="95">
        <v>17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17</v>
      </c>
      <c r="E115" s="95">
        <v>20</v>
      </c>
      <c r="F115" s="32"/>
    </row>
    <row r="116" spans="1:6" ht="15" customHeight="1" x14ac:dyDescent="0.2">
      <c r="A116" s="12"/>
      <c r="B116" s="43" t="s">
        <v>45</v>
      </c>
      <c r="C116" s="71">
        <v>22</v>
      </c>
      <c r="D116" s="71">
        <v>67</v>
      </c>
      <c r="E116" s="44">
        <v>89</v>
      </c>
      <c r="F116" s="45">
        <v>1.4308681672025723E-2</v>
      </c>
    </row>
    <row r="117" spans="1:6" ht="15" customHeight="1" x14ac:dyDescent="0.2">
      <c r="A117" s="12"/>
      <c r="B117" s="35">
        <v>95</v>
      </c>
      <c r="C117" s="94">
        <v>5</v>
      </c>
      <c r="D117" s="94">
        <v>9</v>
      </c>
      <c r="E117" s="95">
        <v>14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9</v>
      </c>
      <c r="E118" s="95">
        <v>12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3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5</v>
      </c>
      <c r="E120" s="95">
        <v>6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5</v>
      </c>
      <c r="E121" s="95">
        <v>6</v>
      </c>
      <c r="F121" s="32"/>
    </row>
    <row r="122" spans="1:6" ht="15" customHeight="1" x14ac:dyDescent="0.2">
      <c r="A122" s="12"/>
      <c r="B122" s="43" t="s">
        <v>46</v>
      </c>
      <c r="C122" s="71">
        <v>11</v>
      </c>
      <c r="D122" s="71">
        <v>31</v>
      </c>
      <c r="E122" s="44">
        <v>42</v>
      </c>
      <c r="F122" s="45">
        <v>6.7524115755627006E-3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2</v>
      </c>
      <c r="E125" s="95">
        <v>3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2</v>
      </c>
      <c r="E126" s="95">
        <v>2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8</v>
      </c>
      <c r="E128" s="44">
        <v>9</v>
      </c>
      <c r="F128" s="45">
        <v>1.4469453376205787E-3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1.6077170418006431E-4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3040</v>
      </c>
      <c r="D147" s="77">
        <v>3180</v>
      </c>
      <c r="E147" s="77">
        <v>6220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617</v>
      </c>
      <c r="D150" s="17">
        <v>629</v>
      </c>
      <c r="E150" s="17">
        <v>1246</v>
      </c>
      <c r="F150" s="32">
        <v>0.20032154340836014</v>
      </c>
    </row>
    <row r="151" spans="1:6" ht="15" customHeight="1" x14ac:dyDescent="0.2">
      <c r="A151" s="18"/>
      <c r="B151" s="18" t="s">
        <v>49</v>
      </c>
      <c r="C151" s="19">
        <v>1968</v>
      </c>
      <c r="D151" s="19">
        <v>1918</v>
      </c>
      <c r="E151" s="19">
        <v>3886</v>
      </c>
      <c r="F151" s="32">
        <v>0.62475884244372992</v>
      </c>
    </row>
    <row r="152" spans="1:6" ht="15" customHeight="1" x14ac:dyDescent="0.2">
      <c r="A152" s="33"/>
      <c r="B152" s="20" t="s">
        <v>6</v>
      </c>
      <c r="C152" s="21">
        <v>455</v>
      </c>
      <c r="D152" s="21">
        <v>633</v>
      </c>
      <c r="E152" s="21">
        <v>1088</v>
      </c>
      <c r="F152" s="32">
        <v>0.17491961414790996</v>
      </c>
    </row>
    <row r="153" spans="1:6" ht="15" customHeight="1" x14ac:dyDescent="0.2">
      <c r="B153" s="2" t="s">
        <v>8</v>
      </c>
      <c r="C153" s="1">
        <v>3040</v>
      </c>
      <c r="D153" s="1">
        <v>3180</v>
      </c>
      <c r="E153" s="1">
        <v>6220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617</v>
      </c>
      <c r="D155" s="17">
        <v>629</v>
      </c>
      <c r="E155" s="17">
        <v>1246</v>
      </c>
      <c r="F155" s="32">
        <v>0.20032154340836014</v>
      </c>
    </row>
    <row r="156" spans="1:6" ht="15" customHeight="1" x14ac:dyDescent="0.2">
      <c r="A156" s="28"/>
      <c r="B156" s="18" t="s">
        <v>49</v>
      </c>
      <c r="C156" s="19">
        <v>1968</v>
      </c>
      <c r="D156" s="19">
        <v>1918</v>
      </c>
      <c r="E156" s="19">
        <v>3886</v>
      </c>
      <c r="F156" s="32">
        <v>0.62475884244372992</v>
      </c>
    </row>
    <row r="157" spans="1:6" ht="15" customHeight="1" x14ac:dyDescent="0.2">
      <c r="A157" s="25"/>
      <c r="B157" s="20" t="s">
        <v>10</v>
      </c>
      <c r="C157" s="21">
        <v>216</v>
      </c>
      <c r="D157" s="21">
        <v>233</v>
      </c>
      <c r="E157" s="21">
        <v>449</v>
      </c>
      <c r="F157" s="32">
        <v>7.2186495176848872E-2</v>
      </c>
    </row>
    <row r="158" spans="1:6" ht="15" customHeight="1" x14ac:dyDescent="0.2">
      <c r="A158" s="26"/>
      <c r="B158" s="29" t="s">
        <v>11</v>
      </c>
      <c r="C158" s="27">
        <v>239</v>
      </c>
      <c r="D158" s="27">
        <v>400</v>
      </c>
      <c r="E158" s="27">
        <v>639</v>
      </c>
      <c r="F158" s="32">
        <v>0.10273311897106109</v>
      </c>
    </row>
    <row r="159" spans="1:6" ht="15" customHeight="1" x14ac:dyDescent="0.2">
      <c r="B159" s="2" t="s">
        <v>8</v>
      </c>
      <c r="C159" s="1">
        <v>3040</v>
      </c>
      <c r="D159" s="1">
        <v>3180</v>
      </c>
      <c r="E159" s="1">
        <v>6220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72</v>
      </c>
      <c r="D161" s="31">
        <v>189</v>
      </c>
      <c r="E161" s="31">
        <v>261</v>
      </c>
      <c r="F161" s="32">
        <v>4.1961414790996784E-2</v>
      </c>
    </row>
    <row r="162" spans="1:6" ht="15" customHeight="1" x14ac:dyDescent="0.2">
      <c r="A162" s="30"/>
      <c r="B162" s="23" t="s">
        <v>15</v>
      </c>
      <c r="C162" s="31">
        <v>34</v>
      </c>
      <c r="D162" s="31">
        <v>107</v>
      </c>
      <c r="E162" s="31">
        <v>141</v>
      </c>
      <c r="F162" s="32">
        <v>2.2668810289389066E-2</v>
      </c>
    </row>
    <row r="163" spans="1:6" ht="15" customHeight="1" x14ac:dyDescent="0.2">
      <c r="A163" s="30"/>
      <c r="B163" s="23" t="s">
        <v>13</v>
      </c>
      <c r="C163" s="31">
        <v>12</v>
      </c>
      <c r="D163" s="31">
        <v>40</v>
      </c>
      <c r="E163" s="31">
        <v>52</v>
      </c>
      <c r="F163" s="32">
        <v>8.3601286173633441E-3</v>
      </c>
    </row>
    <row r="164" spans="1:6" ht="15" customHeight="1" x14ac:dyDescent="0.2">
      <c r="B164" s="4" t="s">
        <v>14</v>
      </c>
      <c r="C164" s="1">
        <v>1</v>
      </c>
      <c r="D164" s="1">
        <v>9</v>
      </c>
      <c r="E164" s="1">
        <v>10</v>
      </c>
      <c r="F164" s="32">
        <v>1.6077170418006431E-3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1.6077170418006431E-4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17</v>
      </c>
      <c r="D3" s="94">
        <v>8</v>
      </c>
      <c r="E3" s="95">
        <v>25</v>
      </c>
      <c r="F3" s="32"/>
    </row>
    <row r="4" spans="1:6" ht="15" customHeight="1" x14ac:dyDescent="0.2">
      <c r="A4" s="12"/>
      <c r="B4" s="35">
        <v>1</v>
      </c>
      <c r="C4" s="94">
        <v>20</v>
      </c>
      <c r="D4" s="94">
        <v>22</v>
      </c>
      <c r="E4" s="95">
        <v>42</v>
      </c>
      <c r="F4" s="32"/>
    </row>
    <row r="5" spans="1:6" ht="15" customHeight="1" x14ac:dyDescent="0.2">
      <c r="A5" s="12"/>
      <c r="B5" s="35">
        <v>2</v>
      </c>
      <c r="C5" s="94">
        <v>21</v>
      </c>
      <c r="D5" s="94">
        <v>13</v>
      </c>
      <c r="E5" s="95">
        <v>34</v>
      </c>
      <c r="F5" s="32"/>
    </row>
    <row r="6" spans="1:6" ht="15" customHeight="1" x14ac:dyDescent="0.2">
      <c r="A6" s="12"/>
      <c r="B6" s="35">
        <v>3</v>
      </c>
      <c r="C6" s="94">
        <v>12</v>
      </c>
      <c r="D6" s="94">
        <v>10</v>
      </c>
      <c r="E6" s="95">
        <v>22</v>
      </c>
      <c r="F6" s="32"/>
    </row>
    <row r="7" spans="1:6" ht="15" customHeight="1" x14ac:dyDescent="0.2">
      <c r="A7" s="12"/>
      <c r="B7" s="35">
        <v>4</v>
      </c>
      <c r="C7" s="94">
        <v>13</v>
      </c>
      <c r="D7" s="94">
        <v>14</v>
      </c>
      <c r="E7" s="95">
        <v>27</v>
      </c>
      <c r="F7" s="32"/>
    </row>
    <row r="8" spans="1:6" ht="15" customHeight="1" x14ac:dyDescent="0.2">
      <c r="A8" s="12"/>
      <c r="B8" s="37" t="s">
        <v>27</v>
      </c>
      <c r="C8" s="70">
        <v>83</v>
      </c>
      <c r="D8" s="70">
        <v>67</v>
      </c>
      <c r="E8" s="38">
        <v>150</v>
      </c>
      <c r="F8" s="39">
        <v>5.9904153354632589E-2</v>
      </c>
    </row>
    <row r="9" spans="1:6" ht="15" customHeight="1" x14ac:dyDescent="0.2">
      <c r="A9" s="12"/>
      <c r="B9" s="35">
        <v>5</v>
      </c>
      <c r="C9" s="94">
        <v>8</v>
      </c>
      <c r="D9" s="94">
        <v>16</v>
      </c>
      <c r="E9" s="95">
        <v>24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9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12</v>
      </c>
      <c r="D11" s="94">
        <v>7</v>
      </c>
      <c r="E11" s="95">
        <v>19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7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9</v>
      </c>
      <c r="E13" s="95">
        <v>18</v>
      </c>
      <c r="F13" s="32"/>
    </row>
    <row r="14" spans="1:6" ht="15" customHeight="1" x14ac:dyDescent="0.2">
      <c r="A14" s="12"/>
      <c r="B14" s="37" t="s">
        <v>28</v>
      </c>
      <c r="C14" s="70">
        <v>42</v>
      </c>
      <c r="D14" s="70">
        <v>48</v>
      </c>
      <c r="E14" s="48">
        <v>90</v>
      </c>
      <c r="F14" s="39">
        <v>3.5942492012779555E-2</v>
      </c>
    </row>
    <row r="15" spans="1:6" ht="15" customHeight="1" x14ac:dyDescent="0.2">
      <c r="A15" s="12"/>
      <c r="B15" s="35">
        <v>10</v>
      </c>
      <c r="C15" s="94">
        <v>8</v>
      </c>
      <c r="D15" s="94">
        <v>7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5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13</v>
      </c>
      <c r="E17" s="95">
        <v>23</v>
      </c>
      <c r="F17" s="32"/>
    </row>
    <row r="18" spans="1:6" ht="15" customHeight="1" x14ac:dyDescent="0.2">
      <c r="A18" s="12"/>
      <c r="B18" s="35">
        <v>13</v>
      </c>
      <c r="C18" s="94">
        <v>15</v>
      </c>
      <c r="D18" s="94">
        <v>10</v>
      </c>
      <c r="E18" s="95">
        <v>25</v>
      </c>
      <c r="F18" s="32"/>
    </row>
    <row r="19" spans="1:6" ht="15" customHeight="1" x14ac:dyDescent="0.2">
      <c r="A19" s="12"/>
      <c r="B19" s="35">
        <v>14</v>
      </c>
      <c r="C19" s="94">
        <v>13</v>
      </c>
      <c r="D19" s="94">
        <v>5</v>
      </c>
      <c r="E19" s="95">
        <v>18</v>
      </c>
      <c r="F19" s="32"/>
    </row>
    <row r="20" spans="1:6" ht="15" customHeight="1" x14ac:dyDescent="0.2">
      <c r="A20" s="12"/>
      <c r="B20" s="37" t="s">
        <v>29</v>
      </c>
      <c r="C20" s="70">
        <v>54</v>
      </c>
      <c r="D20" s="70">
        <v>40</v>
      </c>
      <c r="E20" s="48">
        <v>94</v>
      </c>
      <c r="F20" s="39">
        <v>3.7539936102236424E-2</v>
      </c>
    </row>
    <row r="21" spans="1:6" ht="15" customHeight="1" x14ac:dyDescent="0.2">
      <c r="A21" s="12"/>
      <c r="B21" s="35">
        <v>15</v>
      </c>
      <c r="C21" s="94">
        <v>5</v>
      </c>
      <c r="D21" s="94">
        <v>15</v>
      </c>
      <c r="E21" s="95">
        <v>20</v>
      </c>
      <c r="F21" s="32"/>
    </row>
    <row r="22" spans="1:6" ht="15" customHeight="1" x14ac:dyDescent="0.2">
      <c r="A22" s="12"/>
      <c r="B22" s="35">
        <v>16</v>
      </c>
      <c r="C22" s="94">
        <v>11</v>
      </c>
      <c r="D22" s="94">
        <v>5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12</v>
      </c>
      <c r="E23" s="95">
        <v>21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11</v>
      </c>
      <c r="E24" s="95">
        <v>18</v>
      </c>
      <c r="F24" s="32"/>
    </row>
    <row r="25" spans="1:6" ht="15" customHeight="1" x14ac:dyDescent="0.2">
      <c r="A25" s="12"/>
      <c r="B25" s="35">
        <v>19</v>
      </c>
      <c r="C25" s="94">
        <v>13</v>
      </c>
      <c r="D25" s="94">
        <v>14</v>
      </c>
      <c r="E25" s="95">
        <v>27</v>
      </c>
      <c r="F25" s="32"/>
    </row>
    <row r="26" spans="1:6" ht="15" customHeight="1" x14ac:dyDescent="0.2">
      <c r="A26" s="12"/>
      <c r="B26" s="40" t="s">
        <v>30</v>
      </c>
      <c r="C26" s="49">
        <v>45</v>
      </c>
      <c r="D26" s="49">
        <v>57</v>
      </c>
      <c r="E26" s="41">
        <v>102</v>
      </c>
      <c r="F26" s="42">
        <v>4.0734824281150162E-2</v>
      </c>
    </row>
    <row r="27" spans="1:6" ht="15" customHeight="1" x14ac:dyDescent="0.2">
      <c r="A27" s="12"/>
      <c r="B27" s="35">
        <v>20</v>
      </c>
      <c r="C27" s="94">
        <v>10</v>
      </c>
      <c r="D27" s="94">
        <v>14</v>
      </c>
      <c r="E27" s="95">
        <v>24</v>
      </c>
      <c r="F27" s="32"/>
    </row>
    <row r="28" spans="1:6" ht="15" customHeight="1" x14ac:dyDescent="0.2">
      <c r="A28" s="12"/>
      <c r="B28" s="35">
        <v>21</v>
      </c>
      <c r="C28" s="94">
        <v>12</v>
      </c>
      <c r="D28" s="94">
        <v>13</v>
      </c>
      <c r="E28" s="95">
        <v>25</v>
      </c>
      <c r="F28" s="32"/>
    </row>
    <row r="29" spans="1:6" ht="15" customHeight="1" x14ac:dyDescent="0.2">
      <c r="A29" s="12"/>
      <c r="B29" s="35">
        <v>22</v>
      </c>
      <c r="C29" s="94">
        <v>19</v>
      </c>
      <c r="D29" s="94">
        <v>19</v>
      </c>
      <c r="E29" s="95">
        <v>38</v>
      </c>
      <c r="F29" s="32"/>
    </row>
    <row r="30" spans="1:6" ht="15" customHeight="1" x14ac:dyDescent="0.2">
      <c r="A30" s="12"/>
      <c r="B30" s="35">
        <v>23</v>
      </c>
      <c r="C30" s="94">
        <v>17</v>
      </c>
      <c r="D30" s="94">
        <v>15</v>
      </c>
      <c r="E30" s="95">
        <v>32</v>
      </c>
      <c r="F30" s="32"/>
    </row>
    <row r="31" spans="1:6" ht="15" customHeight="1" x14ac:dyDescent="0.2">
      <c r="A31" s="12"/>
      <c r="B31" s="35">
        <v>24</v>
      </c>
      <c r="C31" s="94">
        <v>21</v>
      </c>
      <c r="D31" s="94">
        <v>17</v>
      </c>
      <c r="E31" s="95">
        <v>38</v>
      </c>
      <c r="F31" s="32"/>
    </row>
    <row r="32" spans="1:6" ht="15" customHeight="1" x14ac:dyDescent="0.2">
      <c r="A32" s="12"/>
      <c r="B32" s="40" t="s">
        <v>31</v>
      </c>
      <c r="C32" s="49">
        <v>79</v>
      </c>
      <c r="D32" s="49">
        <v>78</v>
      </c>
      <c r="E32" s="41">
        <v>157</v>
      </c>
      <c r="F32" s="42">
        <v>6.2699680511182104E-2</v>
      </c>
    </row>
    <row r="33" spans="1:6" ht="15" customHeight="1" x14ac:dyDescent="0.2">
      <c r="A33" s="12"/>
      <c r="B33" s="35">
        <v>25</v>
      </c>
      <c r="C33" s="94">
        <v>16</v>
      </c>
      <c r="D33" s="94">
        <v>13</v>
      </c>
      <c r="E33" s="95">
        <v>29</v>
      </c>
      <c r="F33" s="32"/>
    </row>
    <row r="34" spans="1:6" ht="15" customHeight="1" x14ac:dyDescent="0.2">
      <c r="A34" s="12"/>
      <c r="B34" s="35">
        <v>26</v>
      </c>
      <c r="C34" s="94">
        <v>21</v>
      </c>
      <c r="D34" s="94">
        <v>27</v>
      </c>
      <c r="E34" s="95">
        <v>48</v>
      </c>
      <c r="F34" s="32"/>
    </row>
    <row r="35" spans="1:6" ht="15" customHeight="1" x14ac:dyDescent="0.2">
      <c r="A35" s="12"/>
      <c r="B35" s="35">
        <v>27</v>
      </c>
      <c r="C35" s="94">
        <v>16</v>
      </c>
      <c r="D35" s="94">
        <v>20</v>
      </c>
      <c r="E35" s="95">
        <v>36</v>
      </c>
      <c r="F35" s="32"/>
    </row>
    <row r="36" spans="1:6" ht="15" customHeight="1" x14ac:dyDescent="0.2">
      <c r="A36" s="12"/>
      <c r="B36" s="35">
        <v>28</v>
      </c>
      <c r="C36" s="94">
        <v>19</v>
      </c>
      <c r="D36" s="94">
        <v>20</v>
      </c>
      <c r="E36" s="95">
        <v>39</v>
      </c>
      <c r="F36" s="32"/>
    </row>
    <row r="37" spans="1:6" ht="15" customHeight="1" x14ac:dyDescent="0.2">
      <c r="A37" s="12"/>
      <c r="B37" s="35">
        <v>29</v>
      </c>
      <c r="C37" s="94">
        <v>19</v>
      </c>
      <c r="D37" s="94">
        <v>14</v>
      </c>
      <c r="E37" s="95">
        <v>33</v>
      </c>
      <c r="F37" s="32"/>
    </row>
    <row r="38" spans="1:6" ht="15" customHeight="1" x14ac:dyDescent="0.2">
      <c r="A38" s="12"/>
      <c r="B38" s="40" t="s">
        <v>32</v>
      </c>
      <c r="C38" s="49">
        <v>91</v>
      </c>
      <c r="D38" s="49">
        <v>94</v>
      </c>
      <c r="E38" s="41">
        <v>185</v>
      </c>
      <c r="F38" s="42">
        <v>7.3881789137380194E-2</v>
      </c>
    </row>
    <row r="39" spans="1:6" ht="15" customHeight="1" x14ac:dyDescent="0.2">
      <c r="A39" s="12"/>
      <c r="B39" s="35">
        <v>30</v>
      </c>
      <c r="C39" s="94">
        <v>25</v>
      </c>
      <c r="D39" s="94">
        <v>20</v>
      </c>
      <c r="E39" s="95">
        <v>45</v>
      </c>
      <c r="F39" s="32"/>
    </row>
    <row r="40" spans="1:6" ht="15" customHeight="1" x14ac:dyDescent="0.2">
      <c r="A40" s="12"/>
      <c r="B40" s="35">
        <v>31</v>
      </c>
      <c r="C40" s="94">
        <v>27</v>
      </c>
      <c r="D40" s="94">
        <v>20</v>
      </c>
      <c r="E40" s="95">
        <v>47</v>
      </c>
      <c r="F40" s="32"/>
    </row>
    <row r="41" spans="1:6" ht="15" customHeight="1" x14ac:dyDescent="0.2">
      <c r="A41" s="12"/>
      <c r="B41" s="35">
        <v>32</v>
      </c>
      <c r="C41" s="94">
        <v>16</v>
      </c>
      <c r="D41" s="94">
        <v>21</v>
      </c>
      <c r="E41" s="95">
        <v>37</v>
      </c>
      <c r="F41" s="32"/>
    </row>
    <row r="42" spans="1:6" ht="15" customHeight="1" x14ac:dyDescent="0.2">
      <c r="A42" s="12"/>
      <c r="B42" s="35">
        <v>33</v>
      </c>
      <c r="C42" s="94">
        <v>15</v>
      </c>
      <c r="D42" s="94">
        <v>29</v>
      </c>
      <c r="E42" s="95">
        <v>44</v>
      </c>
      <c r="F42" s="32"/>
    </row>
    <row r="43" spans="1:6" ht="15" customHeight="1" x14ac:dyDescent="0.2">
      <c r="A43" s="12"/>
      <c r="B43" s="35">
        <v>34</v>
      </c>
      <c r="C43" s="94">
        <v>21</v>
      </c>
      <c r="D43" s="94">
        <v>18</v>
      </c>
      <c r="E43" s="95">
        <v>39</v>
      </c>
      <c r="F43" s="32"/>
    </row>
    <row r="44" spans="1:6" ht="15" customHeight="1" x14ac:dyDescent="0.2">
      <c r="A44" s="12"/>
      <c r="B44" s="40" t="s">
        <v>33</v>
      </c>
      <c r="C44" s="49">
        <v>104</v>
      </c>
      <c r="D44" s="49">
        <v>108</v>
      </c>
      <c r="E44" s="41">
        <v>212</v>
      </c>
      <c r="F44" s="42">
        <v>8.4664536741214061E-2</v>
      </c>
    </row>
    <row r="45" spans="1:6" ht="15" customHeight="1" x14ac:dyDescent="0.2">
      <c r="A45" s="12"/>
      <c r="B45" s="35">
        <v>35</v>
      </c>
      <c r="C45" s="94">
        <v>19</v>
      </c>
      <c r="D45" s="94">
        <v>21</v>
      </c>
      <c r="E45" s="95">
        <v>40</v>
      </c>
      <c r="F45" s="32"/>
    </row>
    <row r="46" spans="1:6" ht="15" customHeight="1" x14ac:dyDescent="0.2">
      <c r="A46" s="12"/>
      <c r="B46" s="35">
        <v>36</v>
      </c>
      <c r="C46" s="94">
        <v>16</v>
      </c>
      <c r="D46" s="94">
        <v>14</v>
      </c>
      <c r="E46" s="95">
        <v>30</v>
      </c>
      <c r="F46" s="32"/>
    </row>
    <row r="47" spans="1:6" ht="15" customHeight="1" x14ac:dyDescent="0.2">
      <c r="A47" s="12"/>
      <c r="B47" s="35">
        <v>37</v>
      </c>
      <c r="C47" s="94">
        <v>23</v>
      </c>
      <c r="D47" s="94">
        <v>14</v>
      </c>
      <c r="E47" s="95">
        <v>37</v>
      </c>
      <c r="F47" s="32"/>
    </row>
    <row r="48" spans="1:6" ht="15" customHeight="1" x14ac:dyDescent="0.2">
      <c r="A48" s="12"/>
      <c r="B48" s="35">
        <v>38</v>
      </c>
      <c r="C48" s="94">
        <v>24</v>
      </c>
      <c r="D48" s="94">
        <v>17</v>
      </c>
      <c r="E48" s="95">
        <v>41</v>
      </c>
      <c r="F48" s="32"/>
    </row>
    <row r="49" spans="1:6" ht="15" customHeight="1" x14ac:dyDescent="0.2">
      <c r="A49" s="12"/>
      <c r="B49" s="35">
        <v>39</v>
      </c>
      <c r="C49" s="94">
        <v>14</v>
      </c>
      <c r="D49" s="94">
        <v>21</v>
      </c>
      <c r="E49" s="95">
        <v>35</v>
      </c>
      <c r="F49" s="32"/>
    </row>
    <row r="50" spans="1:6" ht="15" customHeight="1" x14ac:dyDescent="0.2">
      <c r="A50" s="12"/>
      <c r="B50" s="40" t="s">
        <v>34</v>
      </c>
      <c r="C50" s="49">
        <v>96</v>
      </c>
      <c r="D50" s="49">
        <v>87</v>
      </c>
      <c r="E50" s="41">
        <v>183</v>
      </c>
      <c r="F50" s="42">
        <v>7.3083067092651763E-2</v>
      </c>
    </row>
    <row r="51" spans="1:6" ht="15" customHeight="1" x14ac:dyDescent="0.2">
      <c r="A51" s="12"/>
      <c r="B51" s="35">
        <v>40</v>
      </c>
      <c r="C51" s="94">
        <v>23</v>
      </c>
      <c r="D51" s="94">
        <v>16</v>
      </c>
      <c r="E51" s="95">
        <v>39</v>
      </c>
      <c r="F51" s="32"/>
    </row>
    <row r="52" spans="1:6" ht="15" customHeight="1" x14ac:dyDescent="0.2">
      <c r="A52" s="12"/>
      <c r="B52" s="35">
        <v>41</v>
      </c>
      <c r="C52" s="94">
        <v>12</v>
      </c>
      <c r="D52" s="94">
        <v>18</v>
      </c>
      <c r="E52" s="95">
        <v>30</v>
      </c>
      <c r="F52" s="32"/>
    </row>
    <row r="53" spans="1:6" ht="15" customHeight="1" x14ac:dyDescent="0.2">
      <c r="A53" s="12"/>
      <c r="B53" s="35">
        <v>42</v>
      </c>
      <c r="C53" s="94">
        <v>24</v>
      </c>
      <c r="D53" s="94">
        <v>17</v>
      </c>
      <c r="E53" s="95">
        <v>41</v>
      </c>
      <c r="F53" s="32"/>
    </row>
    <row r="54" spans="1:6" ht="15" customHeight="1" x14ac:dyDescent="0.2">
      <c r="A54" s="12"/>
      <c r="B54" s="35">
        <v>43</v>
      </c>
      <c r="C54" s="94">
        <v>20</v>
      </c>
      <c r="D54" s="94">
        <v>21</v>
      </c>
      <c r="E54" s="95">
        <v>41</v>
      </c>
      <c r="F54" s="32"/>
    </row>
    <row r="55" spans="1:6" ht="15" customHeight="1" x14ac:dyDescent="0.2">
      <c r="A55" s="12"/>
      <c r="B55" s="35">
        <v>44</v>
      </c>
      <c r="C55" s="94">
        <v>27</v>
      </c>
      <c r="D55" s="94">
        <v>18</v>
      </c>
      <c r="E55" s="95">
        <v>45</v>
      </c>
      <c r="F55" s="32"/>
    </row>
    <row r="56" spans="1:6" ht="15" customHeight="1" x14ac:dyDescent="0.2">
      <c r="A56" s="12"/>
      <c r="B56" s="40" t="s">
        <v>35</v>
      </c>
      <c r="C56" s="49">
        <v>106</v>
      </c>
      <c r="D56" s="49">
        <v>90</v>
      </c>
      <c r="E56" s="41">
        <v>196</v>
      </c>
      <c r="F56" s="42">
        <v>7.8274760383386585E-2</v>
      </c>
    </row>
    <row r="57" spans="1:6" ht="15" customHeight="1" x14ac:dyDescent="0.2">
      <c r="A57" s="12"/>
      <c r="B57" s="35">
        <v>45</v>
      </c>
      <c r="C57" s="94">
        <v>11</v>
      </c>
      <c r="D57" s="94">
        <v>15</v>
      </c>
      <c r="E57" s="95">
        <v>26</v>
      </c>
      <c r="F57" s="32"/>
    </row>
    <row r="58" spans="1:6" ht="15" customHeight="1" x14ac:dyDescent="0.2">
      <c r="A58" s="12"/>
      <c r="B58" s="35">
        <v>46</v>
      </c>
      <c r="C58" s="94">
        <v>25</v>
      </c>
      <c r="D58" s="94">
        <v>11</v>
      </c>
      <c r="E58" s="95">
        <v>36</v>
      </c>
      <c r="F58" s="32"/>
    </row>
    <row r="59" spans="1:6" ht="15" customHeight="1" x14ac:dyDescent="0.2">
      <c r="A59" s="12"/>
      <c r="B59" s="35">
        <v>47</v>
      </c>
      <c r="C59" s="94">
        <v>16</v>
      </c>
      <c r="D59" s="94">
        <v>22</v>
      </c>
      <c r="E59" s="95">
        <v>38</v>
      </c>
      <c r="F59" s="32"/>
    </row>
    <row r="60" spans="1:6" ht="15" customHeight="1" x14ac:dyDescent="0.2">
      <c r="A60" s="12"/>
      <c r="B60" s="35">
        <v>48</v>
      </c>
      <c r="C60" s="94">
        <v>20</v>
      </c>
      <c r="D60" s="94">
        <v>8</v>
      </c>
      <c r="E60" s="95">
        <v>28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18</v>
      </c>
      <c r="E61" s="95">
        <v>29</v>
      </c>
      <c r="F61" s="32"/>
    </row>
    <row r="62" spans="1:6" ht="15" customHeight="1" x14ac:dyDescent="0.2">
      <c r="A62" s="12"/>
      <c r="B62" s="40" t="s">
        <v>36</v>
      </c>
      <c r="C62" s="49">
        <v>83</v>
      </c>
      <c r="D62" s="49">
        <v>74</v>
      </c>
      <c r="E62" s="41">
        <v>157</v>
      </c>
      <c r="F62" s="42">
        <v>6.2699680511182104E-2</v>
      </c>
    </row>
    <row r="63" spans="1:6" ht="15" customHeight="1" x14ac:dyDescent="0.2">
      <c r="A63" s="12"/>
      <c r="B63" s="35">
        <v>50</v>
      </c>
      <c r="C63" s="94">
        <v>23</v>
      </c>
      <c r="D63" s="94">
        <v>13</v>
      </c>
      <c r="E63" s="95">
        <v>36</v>
      </c>
      <c r="F63" s="32"/>
    </row>
    <row r="64" spans="1:6" ht="15" customHeight="1" x14ac:dyDescent="0.2">
      <c r="A64" s="12"/>
      <c r="B64" s="35">
        <v>51</v>
      </c>
      <c r="C64" s="94">
        <v>17</v>
      </c>
      <c r="D64" s="94">
        <v>19</v>
      </c>
      <c r="E64" s="95">
        <v>36</v>
      </c>
      <c r="F64" s="32"/>
    </row>
    <row r="65" spans="1:6" ht="15" customHeight="1" x14ac:dyDescent="0.2">
      <c r="A65" s="12"/>
      <c r="B65" s="35">
        <v>52</v>
      </c>
      <c r="C65" s="94">
        <v>22</v>
      </c>
      <c r="D65" s="94">
        <v>12</v>
      </c>
      <c r="E65" s="95">
        <v>34</v>
      </c>
      <c r="F65" s="32"/>
    </row>
    <row r="66" spans="1:6" ht="15" customHeight="1" x14ac:dyDescent="0.2">
      <c r="A66" s="12"/>
      <c r="B66" s="35">
        <v>53</v>
      </c>
      <c r="C66" s="94">
        <v>12</v>
      </c>
      <c r="D66" s="94">
        <v>23</v>
      </c>
      <c r="E66" s="95">
        <v>35</v>
      </c>
      <c r="F66" s="32"/>
    </row>
    <row r="67" spans="1:6" ht="15" customHeight="1" x14ac:dyDescent="0.2">
      <c r="A67" s="12"/>
      <c r="B67" s="35">
        <v>54</v>
      </c>
      <c r="C67" s="94">
        <v>23</v>
      </c>
      <c r="D67" s="94">
        <v>19</v>
      </c>
      <c r="E67" s="95">
        <v>42</v>
      </c>
      <c r="F67" s="32"/>
    </row>
    <row r="68" spans="1:6" ht="15" customHeight="1" x14ac:dyDescent="0.2">
      <c r="A68" s="12"/>
      <c r="B68" s="40" t="s">
        <v>37</v>
      </c>
      <c r="C68" s="49">
        <v>97</v>
      </c>
      <c r="D68" s="49">
        <v>86</v>
      </c>
      <c r="E68" s="41">
        <v>183</v>
      </c>
      <c r="F68" s="42">
        <v>7.3083067092651763E-2</v>
      </c>
    </row>
    <row r="69" spans="1:6" ht="15" customHeight="1" x14ac:dyDescent="0.2">
      <c r="A69" s="12"/>
      <c r="B69" s="35">
        <v>55</v>
      </c>
      <c r="C69" s="94">
        <v>18</v>
      </c>
      <c r="D69" s="94">
        <v>14</v>
      </c>
      <c r="E69" s="95">
        <v>32</v>
      </c>
      <c r="F69" s="32"/>
    </row>
    <row r="70" spans="1:6" ht="15" customHeight="1" x14ac:dyDescent="0.2">
      <c r="A70" s="12"/>
      <c r="B70" s="35">
        <v>56</v>
      </c>
      <c r="C70" s="94">
        <v>20</v>
      </c>
      <c r="D70" s="94">
        <v>16</v>
      </c>
      <c r="E70" s="95">
        <v>36</v>
      </c>
      <c r="F70" s="32"/>
    </row>
    <row r="71" spans="1:6" ht="15" customHeight="1" x14ac:dyDescent="0.2">
      <c r="A71" s="12"/>
      <c r="B71" s="35">
        <v>57</v>
      </c>
      <c r="C71" s="94">
        <v>17</v>
      </c>
      <c r="D71" s="94">
        <v>15</v>
      </c>
      <c r="E71" s="95">
        <v>32</v>
      </c>
      <c r="F71" s="32"/>
    </row>
    <row r="72" spans="1:6" ht="15" customHeight="1" x14ac:dyDescent="0.2">
      <c r="A72" s="12"/>
      <c r="B72" s="35">
        <v>58</v>
      </c>
      <c r="C72" s="94">
        <v>23</v>
      </c>
      <c r="D72" s="94">
        <v>19</v>
      </c>
      <c r="E72" s="95">
        <v>42</v>
      </c>
      <c r="F72" s="32"/>
    </row>
    <row r="73" spans="1:6" ht="15" customHeight="1" x14ac:dyDescent="0.2">
      <c r="A73" s="12"/>
      <c r="B73" s="35">
        <v>59</v>
      </c>
      <c r="C73" s="94">
        <v>13</v>
      </c>
      <c r="D73" s="94">
        <v>13</v>
      </c>
      <c r="E73" s="95">
        <v>26</v>
      </c>
      <c r="F73" s="32"/>
    </row>
    <row r="74" spans="1:6" ht="15" customHeight="1" x14ac:dyDescent="0.2">
      <c r="A74" s="12"/>
      <c r="B74" s="40" t="s">
        <v>38</v>
      </c>
      <c r="C74" s="49">
        <v>91</v>
      </c>
      <c r="D74" s="49">
        <v>77</v>
      </c>
      <c r="E74" s="41">
        <v>168</v>
      </c>
      <c r="F74" s="42">
        <v>6.7092651757188496E-2</v>
      </c>
    </row>
    <row r="75" spans="1:6" ht="15" customHeight="1" x14ac:dyDescent="0.2">
      <c r="A75" s="12"/>
      <c r="B75" s="35">
        <v>60</v>
      </c>
      <c r="C75" s="94">
        <v>13</v>
      </c>
      <c r="D75" s="94">
        <v>14</v>
      </c>
      <c r="E75" s="95">
        <v>27</v>
      </c>
      <c r="F75" s="32"/>
    </row>
    <row r="76" spans="1:6" ht="15" customHeight="1" x14ac:dyDescent="0.2">
      <c r="A76" s="12"/>
      <c r="B76" s="35">
        <v>61</v>
      </c>
      <c r="C76" s="94">
        <v>13</v>
      </c>
      <c r="D76" s="94">
        <v>15</v>
      </c>
      <c r="E76" s="95">
        <v>28</v>
      </c>
      <c r="F76" s="32"/>
    </row>
    <row r="77" spans="1:6" ht="15" customHeight="1" x14ac:dyDescent="0.2">
      <c r="A77" s="12"/>
      <c r="B77" s="35">
        <v>62</v>
      </c>
      <c r="C77" s="94">
        <v>14</v>
      </c>
      <c r="D77" s="94">
        <v>16</v>
      </c>
      <c r="E77" s="95">
        <v>30</v>
      </c>
      <c r="F77" s="32"/>
    </row>
    <row r="78" spans="1:6" ht="15" customHeight="1" x14ac:dyDescent="0.2">
      <c r="A78" s="12"/>
      <c r="B78" s="35">
        <v>63</v>
      </c>
      <c r="C78" s="94">
        <v>22</v>
      </c>
      <c r="D78" s="94">
        <v>17</v>
      </c>
      <c r="E78" s="95">
        <v>39</v>
      </c>
      <c r="F78" s="32"/>
    </row>
    <row r="79" spans="1:6" ht="15" customHeight="1" x14ac:dyDescent="0.2">
      <c r="A79" s="12"/>
      <c r="B79" s="35">
        <v>64</v>
      </c>
      <c r="C79" s="94">
        <v>12</v>
      </c>
      <c r="D79" s="94">
        <v>18</v>
      </c>
      <c r="E79" s="95">
        <v>30</v>
      </c>
      <c r="F79" s="32"/>
    </row>
    <row r="80" spans="1:6" ht="15" customHeight="1" x14ac:dyDescent="0.2">
      <c r="A80" s="12"/>
      <c r="B80" s="40" t="s">
        <v>39</v>
      </c>
      <c r="C80" s="49">
        <v>74</v>
      </c>
      <c r="D80" s="49">
        <v>80</v>
      </c>
      <c r="E80" s="41">
        <v>154</v>
      </c>
      <c r="F80" s="42">
        <v>6.1501597444089458E-2</v>
      </c>
    </row>
    <row r="81" spans="1:6" ht="15" customHeight="1" x14ac:dyDescent="0.2">
      <c r="A81" s="12"/>
      <c r="B81" s="35">
        <v>65</v>
      </c>
      <c r="C81" s="94">
        <v>16</v>
      </c>
      <c r="D81" s="94">
        <v>9</v>
      </c>
      <c r="E81" s="95">
        <v>25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13</v>
      </c>
      <c r="E82" s="95">
        <v>22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9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12</v>
      </c>
      <c r="E84" s="95">
        <v>24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13</v>
      </c>
      <c r="E85" s="95">
        <v>21</v>
      </c>
      <c r="F85" s="32"/>
    </row>
    <row r="86" spans="1:6" ht="15" customHeight="1" x14ac:dyDescent="0.2">
      <c r="A86" s="12"/>
      <c r="B86" s="43" t="s">
        <v>40</v>
      </c>
      <c r="C86" s="71">
        <v>52</v>
      </c>
      <c r="D86" s="71">
        <v>56</v>
      </c>
      <c r="E86" s="44">
        <v>108</v>
      </c>
      <c r="F86" s="45">
        <v>4.3130990415335461E-2</v>
      </c>
    </row>
    <row r="87" spans="1:6" ht="15" customHeight="1" x14ac:dyDescent="0.2">
      <c r="A87" s="12"/>
      <c r="B87" s="35">
        <v>70</v>
      </c>
      <c r="C87" s="94">
        <v>13</v>
      </c>
      <c r="D87" s="94">
        <v>11</v>
      </c>
      <c r="E87" s="95">
        <v>24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12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9</v>
      </c>
      <c r="E89" s="95">
        <v>22</v>
      </c>
      <c r="F89" s="32"/>
    </row>
    <row r="90" spans="1:6" ht="15" customHeight="1" x14ac:dyDescent="0.2">
      <c r="A90" s="12"/>
      <c r="B90" s="35">
        <v>73</v>
      </c>
      <c r="C90" s="94">
        <v>15</v>
      </c>
      <c r="D90" s="94">
        <v>10</v>
      </c>
      <c r="E90" s="95">
        <v>25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9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59</v>
      </c>
      <c r="D92" s="71">
        <v>51</v>
      </c>
      <c r="E92" s="44">
        <v>110</v>
      </c>
      <c r="F92" s="45">
        <v>4.3929712460063899E-2</v>
      </c>
    </row>
    <row r="93" spans="1:6" ht="15" customHeight="1" x14ac:dyDescent="0.2">
      <c r="A93" s="12"/>
      <c r="B93" s="35">
        <v>75</v>
      </c>
      <c r="C93" s="94">
        <v>12</v>
      </c>
      <c r="D93" s="94">
        <v>16</v>
      </c>
      <c r="E93" s="95">
        <v>28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10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4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10</v>
      </c>
      <c r="E97" s="95">
        <v>20</v>
      </c>
      <c r="F97" s="32"/>
    </row>
    <row r="98" spans="1:6" ht="15" customHeight="1" x14ac:dyDescent="0.2">
      <c r="A98" s="12"/>
      <c r="B98" s="43" t="s">
        <v>42</v>
      </c>
      <c r="C98" s="71">
        <v>40</v>
      </c>
      <c r="D98" s="71">
        <v>46</v>
      </c>
      <c r="E98" s="44">
        <v>86</v>
      </c>
      <c r="F98" s="45">
        <v>3.4345047923322686E-2</v>
      </c>
    </row>
    <row r="99" spans="1:6" ht="15" customHeight="1" x14ac:dyDescent="0.2">
      <c r="A99" s="12"/>
      <c r="B99" s="35">
        <v>80</v>
      </c>
      <c r="C99" s="94">
        <v>8</v>
      </c>
      <c r="D99" s="94">
        <v>9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10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3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9</v>
      </c>
      <c r="E102" s="95">
        <v>17</v>
      </c>
      <c r="F102" s="32"/>
    </row>
    <row r="103" spans="1:6" ht="15" customHeight="1" x14ac:dyDescent="0.2">
      <c r="A103" s="12"/>
      <c r="B103" s="35">
        <v>84</v>
      </c>
      <c r="C103" s="94">
        <v>10</v>
      </c>
      <c r="D103" s="94">
        <v>11</v>
      </c>
      <c r="E103" s="95">
        <v>21</v>
      </c>
      <c r="F103" s="32"/>
    </row>
    <row r="104" spans="1:6" ht="15" customHeight="1" x14ac:dyDescent="0.2">
      <c r="A104" s="12"/>
      <c r="B104" s="43" t="s">
        <v>43</v>
      </c>
      <c r="C104" s="71">
        <v>38</v>
      </c>
      <c r="D104" s="71">
        <v>42</v>
      </c>
      <c r="E104" s="44">
        <v>80</v>
      </c>
      <c r="F104" s="45">
        <v>3.1948881789137379E-2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7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5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4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22</v>
      </c>
      <c r="E110" s="44">
        <v>38</v>
      </c>
      <c r="F110" s="45">
        <v>1.5175718849840255E-2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6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7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21</v>
      </c>
      <c r="E116" s="44">
        <v>28</v>
      </c>
      <c r="F116" s="45">
        <v>1.1182108626198083E-2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5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7</v>
      </c>
      <c r="E118" s="95">
        <v>8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3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19</v>
      </c>
      <c r="E122" s="44">
        <v>22</v>
      </c>
      <c r="F122" s="45">
        <v>8.7859424920127792E-3</v>
      </c>
    </row>
    <row r="123" spans="1:6" ht="15" customHeight="1" x14ac:dyDescent="0.2">
      <c r="A123" s="12"/>
      <c r="B123" s="106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3.9936102236421724E-4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106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1260</v>
      </c>
      <c r="D147" s="77">
        <v>1244</v>
      </c>
      <c r="E147" s="77">
        <v>2504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179</v>
      </c>
      <c r="D150" s="17">
        <v>155</v>
      </c>
      <c r="E150" s="17">
        <v>334</v>
      </c>
      <c r="F150" s="32">
        <v>0.13338658146964857</v>
      </c>
    </row>
    <row r="151" spans="1:6" ht="15" customHeight="1" x14ac:dyDescent="0.2">
      <c r="A151" s="18"/>
      <c r="B151" s="18" t="s">
        <v>49</v>
      </c>
      <c r="C151" s="19">
        <v>866</v>
      </c>
      <c r="D151" s="19">
        <v>831</v>
      </c>
      <c r="E151" s="19">
        <v>1697</v>
      </c>
      <c r="F151" s="32">
        <v>0.67771565495207664</v>
      </c>
    </row>
    <row r="152" spans="1:6" ht="15" customHeight="1" x14ac:dyDescent="0.2">
      <c r="A152" s="33"/>
      <c r="B152" s="20" t="s">
        <v>6</v>
      </c>
      <c r="C152" s="21">
        <v>215</v>
      </c>
      <c r="D152" s="21">
        <v>258</v>
      </c>
      <c r="E152" s="21">
        <v>473</v>
      </c>
      <c r="F152" s="32">
        <v>0.18889776357827476</v>
      </c>
    </row>
    <row r="153" spans="1:6" ht="15" customHeight="1" x14ac:dyDescent="0.2">
      <c r="B153" s="2" t="s">
        <v>8</v>
      </c>
      <c r="C153" s="1">
        <v>1260</v>
      </c>
      <c r="D153" s="1">
        <v>1244</v>
      </c>
      <c r="E153" s="1">
        <v>2504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179</v>
      </c>
      <c r="D155" s="17">
        <v>155</v>
      </c>
      <c r="E155" s="17">
        <v>334</v>
      </c>
      <c r="F155" s="32">
        <v>0.13338658146964857</v>
      </c>
    </row>
    <row r="156" spans="1:6" ht="15" customHeight="1" x14ac:dyDescent="0.2">
      <c r="A156" s="28"/>
      <c r="B156" s="18" t="s">
        <v>49</v>
      </c>
      <c r="C156" s="19">
        <v>866</v>
      </c>
      <c r="D156" s="19">
        <v>831</v>
      </c>
      <c r="E156" s="19">
        <v>1697</v>
      </c>
      <c r="F156" s="32">
        <v>0.67771565495207664</v>
      </c>
    </row>
    <row r="157" spans="1:6" ht="15" customHeight="1" x14ac:dyDescent="0.2">
      <c r="A157" s="25"/>
      <c r="B157" s="20" t="s">
        <v>10</v>
      </c>
      <c r="C157" s="21">
        <v>111</v>
      </c>
      <c r="D157" s="21">
        <v>107</v>
      </c>
      <c r="E157" s="21">
        <v>218</v>
      </c>
      <c r="F157" s="32">
        <v>8.7060702875399368E-2</v>
      </c>
    </row>
    <row r="158" spans="1:6" ht="15" customHeight="1" x14ac:dyDescent="0.2">
      <c r="A158" s="26"/>
      <c r="B158" s="29" t="s">
        <v>11</v>
      </c>
      <c r="C158" s="27">
        <v>104</v>
      </c>
      <c r="D158" s="27">
        <v>151</v>
      </c>
      <c r="E158" s="27">
        <v>255</v>
      </c>
      <c r="F158" s="32">
        <v>0.1018370607028754</v>
      </c>
    </row>
    <row r="159" spans="1:6" ht="15" customHeight="1" x14ac:dyDescent="0.2">
      <c r="B159" s="2" t="s">
        <v>8</v>
      </c>
      <c r="C159" s="1">
        <v>1260</v>
      </c>
      <c r="D159" s="1">
        <v>1244</v>
      </c>
      <c r="E159" s="1">
        <v>2504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26</v>
      </c>
      <c r="D161" s="31">
        <v>63</v>
      </c>
      <c r="E161" s="31">
        <v>89</v>
      </c>
      <c r="F161" s="32">
        <v>3.5543130990415332E-2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41</v>
      </c>
      <c r="E162" s="31">
        <v>51</v>
      </c>
      <c r="F162" s="32">
        <v>2.0367412140575081E-2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20</v>
      </c>
      <c r="E163" s="31">
        <v>23</v>
      </c>
      <c r="F163" s="32">
        <v>9.1853035143769964E-3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3.9936102236421724E-4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9.1743119266055051E-3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9.1743119266055051E-3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2.7522935779816515E-2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4.5871559633027525E-2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2.7522935779816515E-2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2.7522935779816515E-2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1.834862385321101E-2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1.834862385321101E-2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4</v>
      </c>
      <c r="E62" s="41">
        <v>5</v>
      </c>
      <c r="F62" s="42">
        <v>4.5871559633027525E-2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0.11926605504587157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4.5871559633027525E-2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5.5045871559633031E-2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3.669724770642202E-2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0.11009174311926606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0.10091743119266056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0.13761467889908258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8.2568807339449546E-2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3.669724770642202E-2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4.5871559633027525E-2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58</v>
      </c>
      <c r="E147" s="77">
        <v>109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2</v>
      </c>
      <c r="E150" s="17">
        <v>2</v>
      </c>
      <c r="F150" s="32">
        <v>1.834862385321101E-2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21</v>
      </c>
      <c r="E151" s="19">
        <v>47</v>
      </c>
      <c r="F151" s="32">
        <v>0.43119266055045874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35</v>
      </c>
      <c r="E152" s="21">
        <v>60</v>
      </c>
      <c r="F152" s="32">
        <v>0.55045871559633031</v>
      </c>
    </row>
    <row r="153" spans="1:6" ht="15" customHeight="1" x14ac:dyDescent="0.2">
      <c r="B153" s="2" t="s">
        <v>8</v>
      </c>
      <c r="C153" s="1">
        <v>51</v>
      </c>
      <c r="D153" s="1">
        <v>58</v>
      </c>
      <c r="E153" s="1">
        <v>109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2</v>
      </c>
      <c r="E155" s="17">
        <v>2</v>
      </c>
      <c r="F155" s="32">
        <v>1.834862385321101E-2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21</v>
      </c>
      <c r="E156" s="19">
        <v>47</v>
      </c>
      <c r="F156" s="32">
        <v>0.43119266055045874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8</v>
      </c>
      <c r="E157" s="21">
        <v>16</v>
      </c>
      <c r="F157" s="32">
        <v>0.14678899082568808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27</v>
      </c>
      <c r="E158" s="27">
        <v>44</v>
      </c>
      <c r="F158" s="32">
        <v>0.40366972477064222</v>
      </c>
    </row>
    <row r="159" spans="1:6" ht="15" customHeight="1" x14ac:dyDescent="0.2">
      <c r="B159" s="2" t="s">
        <v>8</v>
      </c>
      <c r="C159" s="1">
        <v>51</v>
      </c>
      <c r="D159" s="1">
        <v>58</v>
      </c>
      <c r="E159" s="1">
        <v>109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12</v>
      </c>
      <c r="E161" s="31">
        <v>18</v>
      </c>
      <c r="F161" s="32">
        <v>0.16513761467889909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8</v>
      </c>
      <c r="E162" s="31">
        <v>9</v>
      </c>
      <c r="F162" s="32">
        <v>8.2568807339449546E-2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4.5871559633027525E-2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8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4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3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24</v>
      </c>
      <c r="E8" s="38">
        <v>41</v>
      </c>
      <c r="F8" s="39">
        <v>4.2619542619542622E-2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6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15</v>
      </c>
      <c r="E14" s="48">
        <v>35</v>
      </c>
      <c r="F14" s="39">
        <v>3.6382536382536385E-2</v>
      </c>
    </row>
    <row r="15" spans="1:6" ht="15" customHeight="1" x14ac:dyDescent="0.2">
      <c r="A15" s="12"/>
      <c r="B15" s="35">
        <v>10</v>
      </c>
      <c r="C15" s="94">
        <v>4</v>
      </c>
      <c r="D15" s="94">
        <v>7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5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11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29</v>
      </c>
      <c r="E20" s="48">
        <v>46</v>
      </c>
      <c r="F20" s="39">
        <v>4.781704781704782E-2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8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1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7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26</v>
      </c>
      <c r="E26" s="41">
        <v>57</v>
      </c>
      <c r="F26" s="42">
        <v>5.9251559251559255E-2</v>
      </c>
    </row>
    <row r="27" spans="1:6" ht="15" customHeight="1" x14ac:dyDescent="0.2">
      <c r="A27" s="12"/>
      <c r="B27" s="35">
        <v>20</v>
      </c>
      <c r="C27" s="94">
        <v>5</v>
      </c>
      <c r="D27" s="94">
        <v>5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4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23</v>
      </c>
      <c r="E32" s="41">
        <v>47</v>
      </c>
      <c r="F32" s="42">
        <v>4.8856548856548859E-2</v>
      </c>
    </row>
    <row r="33" spans="1:6" ht="15" customHeight="1" x14ac:dyDescent="0.2">
      <c r="A33" s="12"/>
      <c r="B33" s="35">
        <v>25</v>
      </c>
      <c r="C33" s="94">
        <v>3</v>
      </c>
      <c r="D33" s="94">
        <v>6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7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3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6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24</v>
      </c>
      <c r="E38" s="41">
        <v>45</v>
      </c>
      <c r="F38" s="42">
        <v>4.677754677754678E-2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6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3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3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17</v>
      </c>
      <c r="E44" s="41">
        <v>45</v>
      </c>
      <c r="F44" s="42">
        <v>4.677754677754678E-2</v>
      </c>
    </row>
    <row r="45" spans="1:6" ht="15" customHeight="1" x14ac:dyDescent="0.2">
      <c r="A45" s="12"/>
      <c r="B45" s="35">
        <v>35</v>
      </c>
      <c r="C45" s="94">
        <v>3</v>
      </c>
      <c r="D45" s="94">
        <v>8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12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4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3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31</v>
      </c>
      <c r="E50" s="41">
        <v>60</v>
      </c>
      <c r="F50" s="42">
        <v>6.2370062370062374E-2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8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11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6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33</v>
      </c>
      <c r="E56" s="41">
        <v>65</v>
      </c>
      <c r="F56" s="42">
        <v>6.7567567567567571E-2</v>
      </c>
    </row>
    <row r="57" spans="1:6" ht="15" customHeight="1" x14ac:dyDescent="0.2">
      <c r="A57" s="12"/>
      <c r="B57" s="35">
        <v>45</v>
      </c>
      <c r="C57" s="94">
        <v>6</v>
      </c>
      <c r="D57" s="94">
        <v>8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6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9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32</v>
      </c>
      <c r="E62" s="41">
        <v>62</v>
      </c>
      <c r="F62" s="42">
        <v>6.4449064449064453E-2</v>
      </c>
    </row>
    <row r="63" spans="1:6" ht="15" customHeight="1" x14ac:dyDescent="0.2">
      <c r="A63" s="12"/>
      <c r="B63" s="35">
        <v>50</v>
      </c>
      <c r="C63" s="94">
        <v>8</v>
      </c>
      <c r="D63" s="94">
        <v>9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16</v>
      </c>
      <c r="E64" s="95">
        <v>27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8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9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49</v>
      </c>
      <c r="D68" s="49">
        <v>47</v>
      </c>
      <c r="E68" s="41">
        <v>96</v>
      </c>
      <c r="F68" s="42">
        <v>9.9792099792099798E-2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8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5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8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39</v>
      </c>
      <c r="D74" s="49">
        <v>30</v>
      </c>
      <c r="E74" s="41">
        <v>69</v>
      </c>
      <c r="F74" s="42">
        <v>7.172557172557173E-2</v>
      </c>
    </row>
    <row r="75" spans="1:6" ht="15" customHeight="1" x14ac:dyDescent="0.2">
      <c r="A75" s="12"/>
      <c r="B75" s="35">
        <v>60</v>
      </c>
      <c r="C75" s="94">
        <v>9</v>
      </c>
      <c r="D75" s="94">
        <v>4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7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5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31</v>
      </c>
      <c r="D80" s="49">
        <v>24</v>
      </c>
      <c r="E80" s="41">
        <v>55</v>
      </c>
      <c r="F80" s="42">
        <v>5.7172557172557176E-2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9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7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27</v>
      </c>
      <c r="E86" s="44">
        <v>52</v>
      </c>
      <c r="F86" s="45">
        <v>5.4054054054054057E-2</v>
      </c>
    </row>
    <row r="87" spans="1:6" ht="15" customHeight="1" x14ac:dyDescent="0.2">
      <c r="A87" s="12"/>
      <c r="B87" s="35">
        <v>70</v>
      </c>
      <c r="C87" s="94">
        <v>7</v>
      </c>
      <c r="D87" s="94">
        <v>6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0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7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18</v>
      </c>
      <c r="E92" s="44">
        <v>49</v>
      </c>
      <c r="F92" s="45">
        <v>5.0935550935550938E-2</v>
      </c>
    </row>
    <row r="93" spans="1:6" ht="15" customHeight="1" x14ac:dyDescent="0.2">
      <c r="A93" s="12"/>
      <c r="B93" s="35">
        <v>75</v>
      </c>
      <c r="C93" s="94">
        <v>5</v>
      </c>
      <c r="D93" s="94">
        <v>8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7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28</v>
      </c>
      <c r="E98" s="44">
        <v>44</v>
      </c>
      <c r="F98" s="45">
        <v>4.5738045738045741E-2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5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17</v>
      </c>
      <c r="E104" s="44">
        <v>31</v>
      </c>
      <c r="F104" s="45">
        <v>3.2224532224532226E-2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8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9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6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30</v>
      </c>
      <c r="E110" s="44">
        <v>43</v>
      </c>
      <c r="F110" s="45">
        <v>4.4698544698544701E-2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13</v>
      </c>
      <c r="E116" s="44">
        <v>16</v>
      </c>
      <c r="F116" s="45">
        <v>1.6632016632016633E-2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4.1580041580041582E-3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472</v>
      </c>
      <c r="D147" s="77">
        <v>490</v>
      </c>
      <c r="E147" s="77">
        <v>962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54</v>
      </c>
      <c r="D150" s="17">
        <v>68</v>
      </c>
      <c r="E150" s="17">
        <v>122</v>
      </c>
      <c r="F150" s="32">
        <v>0.12681912681912683</v>
      </c>
    </row>
    <row r="151" spans="1:6" ht="15" customHeight="1" x14ac:dyDescent="0.2">
      <c r="A151" s="18"/>
      <c r="B151" s="18" t="s">
        <v>49</v>
      </c>
      <c r="C151" s="19">
        <v>314</v>
      </c>
      <c r="D151" s="19">
        <v>287</v>
      </c>
      <c r="E151" s="19">
        <v>601</v>
      </c>
      <c r="F151" s="32">
        <v>0.62474012474012475</v>
      </c>
    </row>
    <row r="152" spans="1:6" ht="15" customHeight="1" x14ac:dyDescent="0.2">
      <c r="A152" s="33"/>
      <c r="B152" s="20" t="s">
        <v>6</v>
      </c>
      <c r="C152" s="21">
        <v>104</v>
      </c>
      <c r="D152" s="21">
        <v>135</v>
      </c>
      <c r="E152" s="21">
        <v>239</v>
      </c>
      <c r="F152" s="32">
        <v>0.24844074844074845</v>
      </c>
    </row>
    <row r="153" spans="1:6" ht="15" customHeight="1" x14ac:dyDescent="0.2">
      <c r="B153" s="2" t="s">
        <v>8</v>
      </c>
      <c r="C153" s="1">
        <v>472</v>
      </c>
      <c r="D153" s="1">
        <v>490</v>
      </c>
      <c r="E153" s="1">
        <v>962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54</v>
      </c>
      <c r="D155" s="17">
        <v>68</v>
      </c>
      <c r="E155" s="17">
        <v>122</v>
      </c>
      <c r="F155" s="32">
        <v>0.12681912681912683</v>
      </c>
    </row>
    <row r="156" spans="1:6" ht="15" customHeight="1" x14ac:dyDescent="0.2">
      <c r="A156" s="28"/>
      <c r="B156" s="18" t="s">
        <v>49</v>
      </c>
      <c r="C156" s="19">
        <v>314</v>
      </c>
      <c r="D156" s="19">
        <v>287</v>
      </c>
      <c r="E156" s="19">
        <v>601</v>
      </c>
      <c r="F156" s="32">
        <v>0.62474012474012475</v>
      </c>
    </row>
    <row r="157" spans="1:6" ht="15" customHeight="1" x14ac:dyDescent="0.2">
      <c r="A157" s="25"/>
      <c r="B157" s="20" t="s">
        <v>10</v>
      </c>
      <c r="C157" s="21">
        <v>56</v>
      </c>
      <c r="D157" s="21">
        <v>45</v>
      </c>
      <c r="E157" s="21">
        <v>101</v>
      </c>
      <c r="F157" s="32">
        <v>0.104989604989605</v>
      </c>
    </row>
    <row r="158" spans="1:6" ht="15" customHeight="1" x14ac:dyDescent="0.2">
      <c r="A158" s="26"/>
      <c r="B158" s="29" t="s">
        <v>11</v>
      </c>
      <c r="C158" s="27">
        <v>48</v>
      </c>
      <c r="D158" s="27">
        <v>90</v>
      </c>
      <c r="E158" s="27">
        <v>138</v>
      </c>
      <c r="F158" s="32">
        <v>0.14345114345114346</v>
      </c>
    </row>
    <row r="159" spans="1:6" ht="15" customHeight="1" x14ac:dyDescent="0.2">
      <c r="B159" s="2" t="s">
        <v>8</v>
      </c>
      <c r="C159" s="1">
        <v>472</v>
      </c>
      <c r="D159" s="1">
        <v>490</v>
      </c>
      <c r="E159" s="1">
        <v>962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45</v>
      </c>
      <c r="E161" s="31">
        <v>63</v>
      </c>
      <c r="F161" s="32">
        <v>6.5488565488565492E-2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15</v>
      </c>
      <c r="E162" s="31">
        <v>20</v>
      </c>
      <c r="F162" s="32">
        <v>2.0790020790020791E-2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4.1580041580041582E-3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5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12</v>
      </c>
      <c r="D4" s="94">
        <v>5</v>
      </c>
      <c r="E4" s="95">
        <v>17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7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9</v>
      </c>
      <c r="D7" s="94">
        <v>2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39</v>
      </c>
      <c r="D8" s="70">
        <v>23</v>
      </c>
      <c r="E8" s="38">
        <v>62</v>
      </c>
      <c r="F8" s="39">
        <v>4.2005420054200542E-2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5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6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26</v>
      </c>
      <c r="E14" s="48">
        <v>50</v>
      </c>
      <c r="F14" s="39">
        <v>3.3875338753387531E-2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5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18</v>
      </c>
      <c r="E20" s="48">
        <v>41</v>
      </c>
      <c r="F20" s="39">
        <v>2.7777777777777776E-2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10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7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6</v>
      </c>
      <c r="E24" s="95">
        <v>16</v>
      </c>
      <c r="F24" s="32"/>
    </row>
    <row r="25" spans="1:6" ht="15" customHeight="1" x14ac:dyDescent="0.2">
      <c r="A25" s="12"/>
      <c r="B25" s="35">
        <v>19</v>
      </c>
      <c r="C25" s="94">
        <v>12</v>
      </c>
      <c r="D25" s="94">
        <v>6</v>
      </c>
      <c r="E25" s="95">
        <v>18</v>
      </c>
      <c r="F25" s="32"/>
    </row>
    <row r="26" spans="1:6" ht="15" customHeight="1" x14ac:dyDescent="0.2">
      <c r="A26" s="12"/>
      <c r="B26" s="40" t="s">
        <v>30</v>
      </c>
      <c r="C26" s="49">
        <v>44</v>
      </c>
      <c r="D26" s="49">
        <v>34</v>
      </c>
      <c r="E26" s="41">
        <v>78</v>
      </c>
      <c r="F26" s="42">
        <v>5.2845528455284556E-2</v>
      </c>
    </row>
    <row r="27" spans="1:6" ht="15" customHeight="1" x14ac:dyDescent="0.2">
      <c r="A27" s="12"/>
      <c r="B27" s="35">
        <v>20</v>
      </c>
      <c r="C27" s="94">
        <v>6</v>
      </c>
      <c r="D27" s="94">
        <v>8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9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9</v>
      </c>
      <c r="E29" s="95">
        <v>16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8</v>
      </c>
      <c r="E30" s="95">
        <v>18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11</v>
      </c>
      <c r="E31" s="95">
        <v>19</v>
      </c>
      <c r="F31" s="32"/>
    </row>
    <row r="32" spans="1:6" ht="15" customHeight="1" x14ac:dyDescent="0.2">
      <c r="A32" s="12"/>
      <c r="B32" s="40" t="s">
        <v>31</v>
      </c>
      <c r="C32" s="49">
        <v>38</v>
      </c>
      <c r="D32" s="49">
        <v>45</v>
      </c>
      <c r="E32" s="41">
        <v>83</v>
      </c>
      <c r="F32" s="42">
        <v>5.6233062330623307E-2</v>
      </c>
    </row>
    <row r="33" spans="1:6" ht="15" customHeight="1" x14ac:dyDescent="0.2">
      <c r="A33" s="12"/>
      <c r="B33" s="35">
        <v>25</v>
      </c>
      <c r="C33" s="94">
        <v>18</v>
      </c>
      <c r="D33" s="94">
        <v>8</v>
      </c>
      <c r="E33" s="95">
        <v>26</v>
      </c>
      <c r="F33" s="32"/>
    </row>
    <row r="34" spans="1:6" ht="15" customHeight="1" x14ac:dyDescent="0.2">
      <c r="A34" s="12"/>
      <c r="B34" s="35">
        <v>26</v>
      </c>
      <c r="C34" s="94">
        <v>11</v>
      </c>
      <c r="D34" s="94">
        <v>11</v>
      </c>
      <c r="E34" s="95">
        <v>22</v>
      </c>
      <c r="F34" s="32"/>
    </row>
    <row r="35" spans="1:6" ht="15" customHeight="1" x14ac:dyDescent="0.2">
      <c r="A35" s="12"/>
      <c r="B35" s="35">
        <v>27</v>
      </c>
      <c r="C35" s="94">
        <v>11</v>
      </c>
      <c r="D35" s="94">
        <v>3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10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11</v>
      </c>
      <c r="D37" s="94">
        <v>7</v>
      </c>
      <c r="E37" s="95">
        <v>18</v>
      </c>
      <c r="F37" s="32"/>
    </row>
    <row r="38" spans="1:6" ht="15" customHeight="1" x14ac:dyDescent="0.2">
      <c r="A38" s="12"/>
      <c r="B38" s="40" t="s">
        <v>32</v>
      </c>
      <c r="C38" s="49">
        <v>55</v>
      </c>
      <c r="D38" s="49">
        <v>39</v>
      </c>
      <c r="E38" s="41">
        <v>94</v>
      </c>
      <c r="F38" s="42">
        <v>6.3685636856368563E-2</v>
      </c>
    </row>
    <row r="39" spans="1:6" ht="15" customHeight="1" x14ac:dyDescent="0.2">
      <c r="A39" s="12"/>
      <c r="B39" s="35">
        <v>30</v>
      </c>
      <c r="C39" s="94">
        <v>11</v>
      </c>
      <c r="D39" s="94">
        <v>12</v>
      </c>
      <c r="E39" s="95">
        <v>23</v>
      </c>
      <c r="F39" s="32"/>
    </row>
    <row r="40" spans="1:6" ht="15" customHeight="1" x14ac:dyDescent="0.2">
      <c r="A40" s="12"/>
      <c r="B40" s="35">
        <v>31</v>
      </c>
      <c r="C40" s="94">
        <v>14</v>
      </c>
      <c r="D40" s="94">
        <v>15</v>
      </c>
      <c r="E40" s="95">
        <v>29</v>
      </c>
      <c r="F40" s="32"/>
    </row>
    <row r="41" spans="1:6" ht="15" customHeight="1" x14ac:dyDescent="0.2">
      <c r="A41" s="12"/>
      <c r="B41" s="35">
        <v>32</v>
      </c>
      <c r="C41" s="94">
        <v>12</v>
      </c>
      <c r="D41" s="94">
        <v>14</v>
      </c>
      <c r="E41" s="95">
        <v>26</v>
      </c>
      <c r="F41" s="32"/>
    </row>
    <row r="42" spans="1:6" ht="15" customHeight="1" x14ac:dyDescent="0.2">
      <c r="A42" s="12"/>
      <c r="B42" s="35">
        <v>33</v>
      </c>
      <c r="C42" s="94">
        <v>12</v>
      </c>
      <c r="D42" s="94">
        <v>9</v>
      </c>
      <c r="E42" s="95">
        <v>21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7</v>
      </c>
      <c r="E43" s="95">
        <v>18</v>
      </c>
      <c r="F43" s="32"/>
    </row>
    <row r="44" spans="1:6" ht="15" customHeight="1" x14ac:dyDescent="0.2">
      <c r="A44" s="12"/>
      <c r="B44" s="40" t="s">
        <v>33</v>
      </c>
      <c r="C44" s="49">
        <v>60</v>
      </c>
      <c r="D44" s="49">
        <v>57</v>
      </c>
      <c r="E44" s="41">
        <v>117</v>
      </c>
      <c r="F44" s="42">
        <v>7.926829268292683E-2</v>
      </c>
    </row>
    <row r="45" spans="1:6" ht="15" customHeight="1" x14ac:dyDescent="0.2">
      <c r="A45" s="12"/>
      <c r="B45" s="35">
        <v>35</v>
      </c>
      <c r="C45" s="94">
        <v>13</v>
      </c>
      <c r="D45" s="94">
        <v>9</v>
      </c>
      <c r="E45" s="95">
        <v>22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7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4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15</v>
      </c>
      <c r="E48" s="95">
        <v>24</v>
      </c>
      <c r="F48" s="32"/>
    </row>
    <row r="49" spans="1:6" ht="15" customHeight="1" x14ac:dyDescent="0.2">
      <c r="A49" s="12"/>
      <c r="B49" s="35">
        <v>39</v>
      </c>
      <c r="C49" s="94">
        <v>13</v>
      </c>
      <c r="D49" s="94">
        <v>11</v>
      </c>
      <c r="E49" s="95">
        <v>24</v>
      </c>
      <c r="F49" s="32"/>
    </row>
    <row r="50" spans="1:6" ht="15" customHeight="1" x14ac:dyDescent="0.2">
      <c r="A50" s="12"/>
      <c r="B50" s="40" t="s">
        <v>34</v>
      </c>
      <c r="C50" s="49">
        <v>53</v>
      </c>
      <c r="D50" s="49">
        <v>46</v>
      </c>
      <c r="E50" s="41">
        <v>99</v>
      </c>
      <c r="F50" s="42">
        <v>6.7073170731707321E-2</v>
      </c>
    </row>
    <row r="51" spans="1:6" ht="15" customHeight="1" x14ac:dyDescent="0.2">
      <c r="A51" s="12"/>
      <c r="B51" s="35">
        <v>40</v>
      </c>
      <c r="C51" s="94">
        <v>11</v>
      </c>
      <c r="D51" s="94">
        <v>9</v>
      </c>
      <c r="E51" s="95">
        <v>20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10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13</v>
      </c>
      <c r="D53" s="94">
        <v>6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15</v>
      </c>
      <c r="D54" s="94">
        <v>10</v>
      </c>
      <c r="E54" s="95">
        <v>25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11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55</v>
      </c>
      <c r="D56" s="49">
        <v>46</v>
      </c>
      <c r="E56" s="41">
        <v>101</v>
      </c>
      <c r="F56" s="42">
        <v>6.8428184281842816E-2</v>
      </c>
    </row>
    <row r="57" spans="1:6" ht="15" customHeight="1" x14ac:dyDescent="0.2">
      <c r="A57" s="12"/>
      <c r="B57" s="35">
        <v>45</v>
      </c>
      <c r="C57" s="94">
        <v>8</v>
      </c>
      <c r="D57" s="94">
        <v>13</v>
      </c>
      <c r="E57" s="95">
        <v>21</v>
      </c>
      <c r="F57" s="32"/>
    </row>
    <row r="58" spans="1:6" ht="15" customHeight="1" x14ac:dyDescent="0.2">
      <c r="A58" s="12"/>
      <c r="B58" s="35">
        <v>46</v>
      </c>
      <c r="C58" s="94">
        <v>14</v>
      </c>
      <c r="D58" s="94">
        <v>9</v>
      </c>
      <c r="E58" s="95">
        <v>23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10</v>
      </c>
      <c r="E59" s="95">
        <v>21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10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21</v>
      </c>
      <c r="D61" s="94">
        <v>13</v>
      </c>
      <c r="E61" s="95">
        <v>34</v>
      </c>
      <c r="F61" s="32"/>
    </row>
    <row r="62" spans="1:6" ht="15" customHeight="1" x14ac:dyDescent="0.2">
      <c r="A62" s="12"/>
      <c r="B62" s="40" t="s">
        <v>36</v>
      </c>
      <c r="C62" s="49">
        <v>61</v>
      </c>
      <c r="D62" s="49">
        <v>55</v>
      </c>
      <c r="E62" s="41">
        <v>116</v>
      </c>
      <c r="F62" s="42">
        <v>7.8590785907859076E-2</v>
      </c>
    </row>
    <row r="63" spans="1:6" ht="15" customHeight="1" x14ac:dyDescent="0.2">
      <c r="A63" s="12"/>
      <c r="B63" s="35">
        <v>50</v>
      </c>
      <c r="C63" s="94">
        <v>17</v>
      </c>
      <c r="D63" s="94">
        <v>9</v>
      </c>
      <c r="E63" s="95">
        <v>26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14</v>
      </c>
      <c r="E64" s="95">
        <v>24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12</v>
      </c>
      <c r="E65" s="95">
        <v>23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12</v>
      </c>
      <c r="E66" s="95">
        <v>19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6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55</v>
      </c>
      <c r="D68" s="49">
        <v>53</v>
      </c>
      <c r="E68" s="41">
        <v>108</v>
      </c>
      <c r="F68" s="42">
        <v>7.3170731707317069E-2</v>
      </c>
    </row>
    <row r="69" spans="1:6" ht="15" customHeight="1" x14ac:dyDescent="0.2">
      <c r="A69" s="12"/>
      <c r="B69" s="35">
        <v>55</v>
      </c>
      <c r="C69" s="94">
        <v>10</v>
      </c>
      <c r="D69" s="94">
        <v>6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14</v>
      </c>
      <c r="D70" s="94">
        <v>9</v>
      </c>
      <c r="E70" s="95">
        <v>23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8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11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49</v>
      </c>
      <c r="D74" s="49">
        <v>39</v>
      </c>
      <c r="E74" s="41">
        <v>88</v>
      </c>
      <c r="F74" s="42">
        <v>5.9620596205962058E-2</v>
      </c>
    </row>
    <row r="75" spans="1:6" ht="15" customHeight="1" x14ac:dyDescent="0.2">
      <c r="A75" s="12"/>
      <c r="B75" s="35">
        <v>60</v>
      </c>
      <c r="C75" s="94">
        <v>10</v>
      </c>
      <c r="D75" s="94">
        <v>11</v>
      </c>
      <c r="E75" s="95">
        <v>21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12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8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6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8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40</v>
      </c>
      <c r="D80" s="49">
        <v>45</v>
      </c>
      <c r="E80" s="41">
        <v>85</v>
      </c>
      <c r="F80" s="42">
        <v>5.7588075880758809E-2</v>
      </c>
    </row>
    <row r="81" spans="1:6" ht="15" customHeight="1" x14ac:dyDescent="0.2">
      <c r="A81" s="12"/>
      <c r="B81" s="35">
        <v>65</v>
      </c>
      <c r="C81" s="94">
        <v>11</v>
      </c>
      <c r="D81" s="94">
        <v>7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8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12</v>
      </c>
      <c r="E83" s="95">
        <v>24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14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6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41</v>
      </c>
      <c r="D86" s="71">
        <v>47</v>
      </c>
      <c r="E86" s="44">
        <v>88</v>
      </c>
      <c r="F86" s="45">
        <v>5.9620596205962058E-2</v>
      </c>
    </row>
    <row r="87" spans="1:6" ht="15" customHeight="1" x14ac:dyDescent="0.2">
      <c r="A87" s="12"/>
      <c r="B87" s="35">
        <v>70</v>
      </c>
      <c r="C87" s="94">
        <v>8</v>
      </c>
      <c r="D87" s="94">
        <v>4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7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7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7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31</v>
      </c>
      <c r="E92" s="44">
        <v>69</v>
      </c>
      <c r="F92" s="45">
        <v>4.6747967479674794E-2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12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31</v>
      </c>
      <c r="E98" s="44">
        <v>54</v>
      </c>
      <c r="F98" s="45">
        <v>3.6585365853658534E-2</v>
      </c>
    </row>
    <row r="99" spans="1:6" ht="15" customHeight="1" x14ac:dyDescent="0.2">
      <c r="A99" s="12"/>
      <c r="B99" s="35">
        <v>80</v>
      </c>
      <c r="C99" s="94">
        <v>10</v>
      </c>
      <c r="D99" s="94">
        <v>4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21</v>
      </c>
      <c r="E104" s="44">
        <v>40</v>
      </c>
      <c r="F104" s="45">
        <v>2.7100271002710029E-2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8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6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4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9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32</v>
      </c>
      <c r="E110" s="44">
        <v>42</v>
      </c>
      <c r="F110" s="45">
        <v>2.8455284552845527E-2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8</v>
      </c>
      <c r="E111" s="95">
        <v>12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7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6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9</v>
      </c>
      <c r="E115" s="95">
        <v>9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33</v>
      </c>
      <c r="E116" s="44">
        <v>41</v>
      </c>
      <c r="F116" s="45">
        <v>2.7777777777777776E-2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3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5</v>
      </c>
      <c r="E120" s="95">
        <v>5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13</v>
      </c>
      <c r="E122" s="44">
        <v>16</v>
      </c>
      <c r="F122" s="45">
        <v>1.0840108401084011E-2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3</v>
      </c>
      <c r="E124" s="95">
        <v>3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2.7100271002710027E-3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738</v>
      </c>
      <c r="D147" s="77">
        <v>738</v>
      </c>
      <c r="E147" s="77">
        <v>1476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86</v>
      </c>
      <c r="D150" s="17">
        <v>67</v>
      </c>
      <c r="E150" s="17">
        <v>153</v>
      </c>
      <c r="F150" s="32">
        <v>0.10365853658536585</v>
      </c>
    </row>
    <row r="151" spans="1:6" ht="15" customHeight="1" x14ac:dyDescent="0.2">
      <c r="A151" s="18"/>
      <c r="B151" s="18" t="s">
        <v>49</v>
      </c>
      <c r="C151" s="19">
        <v>510</v>
      </c>
      <c r="D151" s="19">
        <v>459</v>
      </c>
      <c r="E151" s="19">
        <v>969</v>
      </c>
      <c r="F151" s="32">
        <v>0.6565040650406504</v>
      </c>
    </row>
    <row r="152" spans="1:6" ht="15" customHeight="1" x14ac:dyDescent="0.2">
      <c r="A152" s="33"/>
      <c r="B152" s="20" t="s">
        <v>6</v>
      </c>
      <c r="C152" s="21">
        <v>142</v>
      </c>
      <c r="D152" s="21">
        <v>212</v>
      </c>
      <c r="E152" s="21">
        <v>354</v>
      </c>
      <c r="F152" s="32">
        <v>0.23983739837398374</v>
      </c>
    </row>
    <row r="153" spans="1:6" ht="15" customHeight="1" x14ac:dyDescent="0.2">
      <c r="B153" s="2" t="s">
        <v>8</v>
      </c>
      <c r="C153" s="1">
        <v>738</v>
      </c>
      <c r="D153" s="1">
        <v>738</v>
      </c>
      <c r="E153" s="1">
        <v>1476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86</v>
      </c>
      <c r="D155" s="17">
        <v>67</v>
      </c>
      <c r="E155" s="17">
        <v>153</v>
      </c>
      <c r="F155" s="32">
        <v>0.10365853658536585</v>
      </c>
    </row>
    <row r="156" spans="1:6" ht="15" customHeight="1" x14ac:dyDescent="0.2">
      <c r="A156" s="28"/>
      <c r="B156" s="18" t="s">
        <v>49</v>
      </c>
      <c r="C156" s="19">
        <v>510</v>
      </c>
      <c r="D156" s="19">
        <v>459</v>
      </c>
      <c r="E156" s="19">
        <v>969</v>
      </c>
      <c r="F156" s="32">
        <v>0.6565040650406504</v>
      </c>
    </row>
    <row r="157" spans="1:6" ht="15" customHeight="1" x14ac:dyDescent="0.2">
      <c r="A157" s="25"/>
      <c r="B157" s="20" t="s">
        <v>10</v>
      </c>
      <c r="C157" s="21">
        <v>79</v>
      </c>
      <c r="D157" s="21">
        <v>78</v>
      </c>
      <c r="E157" s="21">
        <v>157</v>
      </c>
      <c r="F157" s="32">
        <v>0.10636856368563685</v>
      </c>
    </row>
    <row r="158" spans="1:6" ht="15" customHeight="1" x14ac:dyDescent="0.2">
      <c r="A158" s="26"/>
      <c r="B158" s="29" t="s">
        <v>11</v>
      </c>
      <c r="C158" s="27">
        <v>63</v>
      </c>
      <c r="D158" s="27">
        <v>134</v>
      </c>
      <c r="E158" s="27">
        <v>197</v>
      </c>
      <c r="F158" s="32">
        <v>0.13346883468834689</v>
      </c>
    </row>
    <row r="159" spans="1:6" ht="15" customHeight="1" x14ac:dyDescent="0.2">
      <c r="B159" s="2" t="s">
        <v>8</v>
      </c>
      <c r="C159" s="1">
        <v>738</v>
      </c>
      <c r="D159" s="1">
        <v>738</v>
      </c>
      <c r="E159" s="1">
        <v>1476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82</v>
      </c>
      <c r="E161" s="31">
        <v>103</v>
      </c>
      <c r="F161" s="32">
        <v>6.9783197831978325E-2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50</v>
      </c>
      <c r="E162" s="31">
        <v>61</v>
      </c>
      <c r="F162" s="32">
        <v>4.1327913279132794E-2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17</v>
      </c>
      <c r="E163" s="31">
        <v>20</v>
      </c>
      <c r="F163" s="32">
        <v>1.3550135501355014E-2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2.7100271002710027E-3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5</v>
      </c>
      <c r="E8" s="38">
        <v>14</v>
      </c>
      <c r="F8" s="39">
        <v>2.3178807947019868E-2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4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11</v>
      </c>
      <c r="E14" s="48">
        <v>27</v>
      </c>
      <c r="F14" s="39">
        <v>4.4701986754966887E-2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10</v>
      </c>
      <c r="E20" s="48">
        <v>24</v>
      </c>
      <c r="F20" s="39">
        <v>3.9735099337748346E-2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15</v>
      </c>
      <c r="E26" s="41">
        <v>26</v>
      </c>
      <c r="F26" s="42">
        <v>4.3046357615894038E-2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7</v>
      </c>
      <c r="E32" s="41">
        <v>20</v>
      </c>
      <c r="F32" s="42">
        <v>3.3112582781456956E-2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12</v>
      </c>
      <c r="E38" s="41">
        <v>22</v>
      </c>
      <c r="F38" s="42">
        <v>3.6423841059602648E-2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13</v>
      </c>
      <c r="E44" s="41">
        <v>20</v>
      </c>
      <c r="F44" s="42">
        <v>3.3112582781456956E-2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10</v>
      </c>
      <c r="E50" s="41">
        <v>24</v>
      </c>
      <c r="F50" s="42">
        <v>3.9735099337748346E-2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2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15</v>
      </c>
      <c r="E56" s="41">
        <v>35</v>
      </c>
      <c r="F56" s="42">
        <v>5.7947019867549666E-2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23</v>
      </c>
      <c r="E62" s="41">
        <v>48</v>
      </c>
      <c r="F62" s="42">
        <v>7.9470198675496692E-2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7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10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24</v>
      </c>
      <c r="E68" s="41">
        <v>42</v>
      </c>
      <c r="F68" s="42">
        <v>6.9536423841059597E-2</v>
      </c>
    </row>
    <row r="69" spans="1:6" ht="15" customHeight="1" x14ac:dyDescent="0.2">
      <c r="A69" s="12"/>
      <c r="B69" s="35">
        <v>55</v>
      </c>
      <c r="C69" s="94">
        <v>4</v>
      </c>
      <c r="D69" s="94">
        <v>6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8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3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3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21</v>
      </c>
      <c r="E74" s="41">
        <v>50</v>
      </c>
      <c r="F74" s="42">
        <v>8.2781456953642391E-2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20</v>
      </c>
      <c r="E80" s="41">
        <v>37</v>
      </c>
      <c r="F80" s="42">
        <v>6.1258278145695365E-2</v>
      </c>
    </row>
    <row r="81" spans="1:6" ht="15" customHeight="1" x14ac:dyDescent="0.2">
      <c r="A81" s="12"/>
      <c r="B81" s="35">
        <v>65</v>
      </c>
      <c r="C81" s="94">
        <v>8</v>
      </c>
      <c r="D81" s="94">
        <v>1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7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14</v>
      </c>
      <c r="E86" s="44">
        <v>34</v>
      </c>
      <c r="F86" s="45">
        <v>5.6291390728476824E-2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20</v>
      </c>
      <c r="E92" s="44">
        <v>36</v>
      </c>
      <c r="F92" s="45">
        <v>5.9602649006622516E-2</v>
      </c>
    </row>
    <row r="93" spans="1:6" ht="15" customHeight="1" x14ac:dyDescent="0.2">
      <c r="A93" s="12"/>
      <c r="B93" s="35">
        <v>75</v>
      </c>
      <c r="C93" s="94">
        <v>7</v>
      </c>
      <c r="D93" s="94">
        <v>3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6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23</v>
      </c>
      <c r="E98" s="44">
        <v>46</v>
      </c>
      <c r="F98" s="45">
        <v>7.6158940397350994E-2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8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9</v>
      </c>
      <c r="D101" s="94">
        <v>4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26</v>
      </c>
      <c r="E104" s="44">
        <v>46</v>
      </c>
      <c r="F104" s="45">
        <v>7.6158940397350994E-2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19</v>
      </c>
      <c r="E110" s="44">
        <v>27</v>
      </c>
      <c r="F110" s="45">
        <v>4.4701986754966887E-2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18</v>
      </c>
      <c r="E116" s="44">
        <v>24</v>
      </c>
      <c r="F116" s="45">
        <v>3.9735099337748346E-2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3.3112582781456954E-3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296</v>
      </c>
      <c r="D147" s="77">
        <v>308</v>
      </c>
      <c r="E147" s="77">
        <v>604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39</v>
      </c>
      <c r="D150" s="17">
        <v>26</v>
      </c>
      <c r="E150" s="17">
        <v>65</v>
      </c>
      <c r="F150" s="32">
        <v>0.10761589403973509</v>
      </c>
    </row>
    <row r="151" spans="1:6" ht="15" customHeight="1" x14ac:dyDescent="0.2">
      <c r="A151" s="18"/>
      <c r="B151" s="18" t="s">
        <v>49</v>
      </c>
      <c r="C151" s="19">
        <v>164</v>
      </c>
      <c r="D151" s="19">
        <v>160</v>
      </c>
      <c r="E151" s="19">
        <v>324</v>
      </c>
      <c r="F151" s="32">
        <v>0.53642384105960261</v>
      </c>
    </row>
    <row r="152" spans="1:6" ht="15" customHeight="1" x14ac:dyDescent="0.2">
      <c r="A152" s="33"/>
      <c r="B152" s="20" t="s">
        <v>6</v>
      </c>
      <c r="C152" s="21">
        <v>93</v>
      </c>
      <c r="D152" s="21">
        <v>122</v>
      </c>
      <c r="E152" s="21">
        <v>215</v>
      </c>
      <c r="F152" s="32">
        <v>0.35596026490066224</v>
      </c>
    </row>
    <row r="153" spans="1:6" ht="15" customHeight="1" x14ac:dyDescent="0.2">
      <c r="B153" s="2" t="s">
        <v>8</v>
      </c>
      <c r="C153" s="1">
        <v>296</v>
      </c>
      <c r="D153" s="1">
        <v>308</v>
      </c>
      <c r="E153" s="1">
        <v>604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39</v>
      </c>
      <c r="D155" s="17">
        <v>26</v>
      </c>
      <c r="E155" s="17">
        <v>65</v>
      </c>
      <c r="F155" s="32">
        <v>0.10761589403973509</v>
      </c>
    </row>
    <row r="156" spans="1:6" ht="15" customHeight="1" x14ac:dyDescent="0.2">
      <c r="A156" s="28"/>
      <c r="B156" s="18" t="s">
        <v>49</v>
      </c>
      <c r="C156" s="19">
        <v>164</v>
      </c>
      <c r="D156" s="19">
        <v>160</v>
      </c>
      <c r="E156" s="19">
        <v>324</v>
      </c>
      <c r="F156" s="32">
        <v>0.53642384105960261</v>
      </c>
    </row>
    <row r="157" spans="1:6" ht="15" customHeight="1" x14ac:dyDescent="0.2">
      <c r="A157" s="25"/>
      <c r="B157" s="20" t="s">
        <v>10</v>
      </c>
      <c r="C157" s="21">
        <v>36</v>
      </c>
      <c r="D157" s="21">
        <v>34</v>
      </c>
      <c r="E157" s="21">
        <v>70</v>
      </c>
      <c r="F157" s="32">
        <v>0.11589403973509933</v>
      </c>
    </row>
    <row r="158" spans="1:6" ht="15" customHeight="1" x14ac:dyDescent="0.2">
      <c r="A158" s="26"/>
      <c r="B158" s="29" t="s">
        <v>11</v>
      </c>
      <c r="C158" s="27">
        <v>57</v>
      </c>
      <c r="D158" s="27">
        <v>88</v>
      </c>
      <c r="E158" s="27">
        <v>145</v>
      </c>
      <c r="F158" s="32">
        <v>0.24006622516556292</v>
      </c>
    </row>
    <row r="159" spans="1:6" ht="15" customHeight="1" x14ac:dyDescent="0.2">
      <c r="B159" s="2" t="s">
        <v>8</v>
      </c>
      <c r="C159" s="1">
        <v>296</v>
      </c>
      <c r="D159" s="1">
        <v>308</v>
      </c>
      <c r="E159" s="1">
        <v>604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39</v>
      </c>
      <c r="E161" s="31">
        <v>53</v>
      </c>
      <c r="F161" s="32">
        <v>8.7748344370860931E-2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20</v>
      </c>
      <c r="E162" s="31">
        <v>26</v>
      </c>
      <c r="F162" s="32">
        <v>4.3046357615894038E-2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3.3112582781456954E-3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6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10</v>
      </c>
      <c r="E8" s="38">
        <v>16</v>
      </c>
      <c r="F8" s="39">
        <v>6.3241106719367585E-2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3.5573122529644272E-2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5.533596837944664E-2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1.1857707509881422E-2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3.9525691699604744E-2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6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12</v>
      </c>
      <c r="E38" s="41">
        <v>22</v>
      </c>
      <c r="F38" s="42">
        <v>8.6956521739130432E-2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4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11</v>
      </c>
      <c r="E44" s="41">
        <v>27</v>
      </c>
      <c r="F44" s="42">
        <v>0.1067193675889328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8.3003952569169967E-2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7</v>
      </c>
      <c r="E56" s="41">
        <v>16</v>
      </c>
      <c r="F56" s="42">
        <v>6.3241106719367585E-2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5.1383399209486168E-2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10</v>
      </c>
      <c r="E68" s="41">
        <v>16</v>
      </c>
      <c r="F68" s="42">
        <v>6.3241106719367585E-2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4</v>
      </c>
      <c r="E74" s="41">
        <v>14</v>
      </c>
      <c r="F74" s="42">
        <v>5.533596837944664E-2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4.3478260869565216E-2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6</v>
      </c>
      <c r="E86" s="44">
        <v>16</v>
      </c>
      <c r="F86" s="45">
        <v>6.3241106719367585E-2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7.9051383399209488E-2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7</v>
      </c>
      <c r="E98" s="44">
        <v>15</v>
      </c>
      <c r="F98" s="45">
        <v>5.9288537549407112E-2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1.9762845849802372E-2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1.1857707509881422E-2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7.9051383399209481E-3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126</v>
      </c>
      <c r="D147" s="77">
        <v>127</v>
      </c>
      <c r="E147" s="77">
        <v>253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24</v>
      </c>
      <c r="E150" s="17">
        <v>39</v>
      </c>
      <c r="F150" s="32">
        <v>0.1541501976284585</v>
      </c>
    </row>
    <row r="151" spans="1:6" ht="15" customHeight="1" x14ac:dyDescent="0.2">
      <c r="A151" s="18"/>
      <c r="B151" s="18" t="s">
        <v>49</v>
      </c>
      <c r="C151" s="19">
        <v>82</v>
      </c>
      <c r="D151" s="19">
        <v>71</v>
      </c>
      <c r="E151" s="19">
        <v>153</v>
      </c>
      <c r="F151" s="32">
        <v>0.60474308300395252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32</v>
      </c>
      <c r="E152" s="21">
        <v>61</v>
      </c>
      <c r="F152" s="32">
        <v>0.24110671936758893</v>
      </c>
    </row>
    <row r="153" spans="1:6" ht="15" customHeight="1" x14ac:dyDescent="0.2">
      <c r="B153" s="2" t="s">
        <v>8</v>
      </c>
      <c r="C153" s="1">
        <v>126</v>
      </c>
      <c r="D153" s="1">
        <v>127</v>
      </c>
      <c r="E153" s="1">
        <v>253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24</v>
      </c>
      <c r="E155" s="17">
        <v>39</v>
      </c>
      <c r="F155" s="32">
        <v>0.1541501976284585</v>
      </c>
    </row>
    <row r="156" spans="1:6" ht="15" customHeight="1" x14ac:dyDescent="0.2">
      <c r="A156" s="28"/>
      <c r="B156" s="18" t="s">
        <v>49</v>
      </c>
      <c r="C156" s="19">
        <v>82</v>
      </c>
      <c r="D156" s="19">
        <v>71</v>
      </c>
      <c r="E156" s="19">
        <v>153</v>
      </c>
      <c r="F156" s="32">
        <v>0.60474308300395252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18</v>
      </c>
      <c r="E157" s="21">
        <v>36</v>
      </c>
      <c r="F157" s="32">
        <v>0.14229249011857709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14</v>
      </c>
      <c r="E158" s="27">
        <v>25</v>
      </c>
      <c r="F158" s="32">
        <v>9.8814229249011856E-2</v>
      </c>
    </row>
    <row r="159" spans="1:6" ht="15" customHeight="1" x14ac:dyDescent="0.2">
      <c r="B159" s="2" t="s">
        <v>8</v>
      </c>
      <c r="C159" s="1">
        <v>126</v>
      </c>
      <c r="D159" s="1">
        <v>127</v>
      </c>
      <c r="E159" s="1">
        <v>253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1.9762845849802372E-2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7.9051383399209481E-3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2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3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6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8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22</v>
      </c>
      <c r="E8" s="38">
        <v>50</v>
      </c>
      <c r="F8" s="39">
        <v>5.7012542759407071E-2</v>
      </c>
    </row>
    <row r="9" spans="1:6" ht="15" customHeight="1" x14ac:dyDescent="0.2">
      <c r="A9" s="12"/>
      <c r="B9" s="35">
        <v>5</v>
      </c>
      <c r="C9" s="94">
        <v>5</v>
      </c>
      <c r="D9" s="94">
        <v>5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12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3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6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10</v>
      </c>
      <c r="E13" s="95">
        <v>19</v>
      </c>
      <c r="F13" s="32"/>
    </row>
    <row r="14" spans="1:6" ht="15" customHeight="1" x14ac:dyDescent="0.2">
      <c r="A14" s="12"/>
      <c r="B14" s="37" t="s">
        <v>28</v>
      </c>
      <c r="C14" s="70">
        <v>28</v>
      </c>
      <c r="D14" s="70">
        <v>36</v>
      </c>
      <c r="E14" s="48">
        <v>64</v>
      </c>
      <c r="F14" s="39">
        <v>7.2976054732041051E-2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4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7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8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27</v>
      </c>
      <c r="E20" s="48">
        <v>50</v>
      </c>
      <c r="F20" s="39">
        <v>5.7012542759407071E-2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5</v>
      </c>
      <c r="E25" s="95">
        <v>16</v>
      </c>
      <c r="F25" s="32"/>
    </row>
    <row r="26" spans="1:6" ht="15" customHeight="1" x14ac:dyDescent="0.2">
      <c r="A26" s="12"/>
      <c r="B26" s="40" t="s">
        <v>30</v>
      </c>
      <c r="C26" s="49">
        <v>30</v>
      </c>
      <c r="D26" s="49">
        <v>19</v>
      </c>
      <c r="E26" s="41">
        <v>49</v>
      </c>
      <c r="F26" s="42">
        <v>5.5872291904218926E-2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7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4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1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20</v>
      </c>
      <c r="E32" s="41">
        <v>42</v>
      </c>
      <c r="F32" s="42">
        <v>4.789053591790194E-2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7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6</v>
      </c>
      <c r="E37" s="95">
        <v>14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24</v>
      </c>
      <c r="E38" s="41">
        <v>45</v>
      </c>
      <c r="F38" s="42">
        <v>5.1311288483466361E-2</v>
      </c>
    </row>
    <row r="39" spans="1:6" ht="15" customHeight="1" x14ac:dyDescent="0.2">
      <c r="A39" s="12"/>
      <c r="B39" s="35">
        <v>30</v>
      </c>
      <c r="C39" s="94">
        <v>2</v>
      </c>
      <c r="D39" s="94">
        <v>8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6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5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2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3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24</v>
      </c>
      <c r="E44" s="41">
        <v>50</v>
      </c>
      <c r="F44" s="42">
        <v>5.7012542759407071E-2</v>
      </c>
    </row>
    <row r="45" spans="1:6" ht="15" customHeight="1" x14ac:dyDescent="0.2">
      <c r="A45" s="12"/>
      <c r="B45" s="35">
        <v>35</v>
      </c>
      <c r="C45" s="94">
        <v>10</v>
      </c>
      <c r="D45" s="94">
        <v>6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8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13</v>
      </c>
      <c r="E48" s="95">
        <v>19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9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41</v>
      </c>
      <c r="E50" s="41">
        <v>70</v>
      </c>
      <c r="F50" s="42">
        <v>7.9817559863169893E-2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13</v>
      </c>
      <c r="E53" s="95">
        <v>22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9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32</v>
      </c>
      <c r="E56" s="41">
        <v>62</v>
      </c>
      <c r="F56" s="42">
        <v>7.0695553021664762E-2</v>
      </c>
    </row>
    <row r="57" spans="1:6" ht="15" customHeight="1" x14ac:dyDescent="0.2">
      <c r="A57" s="12"/>
      <c r="B57" s="35">
        <v>45</v>
      </c>
      <c r="C57" s="94">
        <v>7</v>
      </c>
      <c r="D57" s="94">
        <v>5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8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5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8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31</v>
      </c>
      <c r="E62" s="41">
        <v>61</v>
      </c>
      <c r="F62" s="42">
        <v>6.9555302166476624E-2</v>
      </c>
    </row>
    <row r="63" spans="1:6" ht="15" customHeight="1" x14ac:dyDescent="0.2">
      <c r="A63" s="12"/>
      <c r="B63" s="35">
        <v>50</v>
      </c>
      <c r="C63" s="94">
        <v>11</v>
      </c>
      <c r="D63" s="94">
        <v>6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7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8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6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31</v>
      </c>
      <c r="E68" s="41">
        <v>66</v>
      </c>
      <c r="F68" s="42">
        <v>7.5256556442417327E-2</v>
      </c>
    </row>
    <row r="69" spans="1:6" ht="15" customHeight="1" x14ac:dyDescent="0.2">
      <c r="A69" s="12"/>
      <c r="B69" s="35">
        <v>55</v>
      </c>
      <c r="C69" s="94">
        <v>9</v>
      </c>
      <c r="D69" s="94">
        <v>8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12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4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9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36</v>
      </c>
      <c r="E74" s="41">
        <v>62</v>
      </c>
      <c r="F74" s="42">
        <v>7.0695553021664762E-2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6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18</v>
      </c>
      <c r="E80" s="41">
        <v>33</v>
      </c>
      <c r="F80" s="42">
        <v>3.7628278221208664E-2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5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19</v>
      </c>
      <c r="E86" s="44">
        <v>33</v>
      </c>
      <c r="F86" s="45">
        <v>3.7628278221208664E-2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8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21</v>
      </c>
      <c r="E92" s="44">
        <v>34</v>
      </c>
      <c r="F92" s="45">
        <v>3.8768529076396809E-2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22</v>
      </c>
      <c r="E98" s="44">
        <v>35</v>
      </c>
      <c r="F98" s="45">
        <v>3.9908779931584946E-2</v>
      </c>
    </row>
    <row r="99" spans="1:6" ht="15" customHeight="1" x14ac:dyDescent="0.2">
      <c r="A99" s="12"/>
      <c r="B99" s="35">
        <v>80</v>
      </c>
      <c r="C99" s="94">
        <v>7</v>
      </c>
      <c r="D99" s="94">
        <v>4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8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6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27</v>
      </c>
      <c r="E104" s="44">
        <v>40</v>
      </c>
      <c r="F104" s="45">
        <v>4.5610034207525657E-2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10</v>
      </c>
      <c r="E110" s="44">
        <v>18</v>
      </c>
      <c r="F110" s="45">
        <v>2.0524515393386546E-2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5</v>
      </c>
      <c r="E116" s="44">
        <v>11</v>
      </c>
      <c r="F116" s="45">
        <v>1.2542759407069556E-2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2.2805017103762829E-3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410</v>
      </c>
      <c r="D147" s="77">
        <v>467</v>
      </c>
      <c r="E147" s="77">
        <v>877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79</v>
      </c>
      <c r="D150" s="17">
        <v>85</v>
      </c>
      <c r="E150" s="17">
        <v>164</v>
      </c>
      <c r="F150" s="32">
        <v>0.18700114025085518</v>
      </c>
    </row>
    <row r="151" spans="1:6" ht="15" customHeight="1" x14ac:dyDescent="0.2">
      <c r="A151" s="18"/>
      <c r="B151" s="18" t="s">
        <v>49</v>
      </c>
      <c r="C151" s="19">
        <v>264</v>
      </c>
      <c r="D151" s="19">
        <v>276</v>
      </c>
      <c r="E151" s="19">
        <v>540</v>
      </c>
      <c r="F151" s="32">
        <v>0.61573546180159633</v>
      </c>
    </row>
    <row r="152" spans="1:6" ht="15" customHeight="1" x14ac:dyDescent="0.2">
      <c r="A152" s="33"/>
      <c r="B152" s="20" t="s">
        <v>6</v>
      </c>
      <c r="C152" s="21">
        <v>67</v>
      </c>
      <c r="D152" s="21">
        <v>106</v>
      </c>
      <c r="E152" s="21">
        <v>173</v>
      </c>
      <c r="F152" s="32">
        <v>0.19726339794754846</v>
      </c>
    </row>
    <row r="153" spans="1:6" ht="15" customHeight="1" x14ac:dyDescent="0.2">
      <c r="B153" s="2" t="s">
        <v>8</v>
      </c>
      <c r="C153" s="1">
        <v>410</v>
      </c>
      <c r="D153" s="1">
        <v>467</v>
      </c>
      <c r="E153" s="1">
        <v>877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79</v>
      </c>
      <c r="D155" s="17">
        <v>85</v>
      </c>
      <c r="E155" s="17">
        <v>164</v>
      </c>
      <c r="F155" s="32">
        <v>0.18700114025085518</v>
      </c>
    </row>
    <row r="156" spans="1:6" ht="15" customHeight="1" x14ac:dyDescent="0.2">
      <c r="A156" s="28"/>
      <c r="B156" s="18" t="s">
        <v>49</v>
      </c>
      <c r="C156" s="19">
        <v>264</v>
      </c>
      <c r="D156" s="19">
        <v>276</v>
      </c>
      <c r="E156" s="19">
        <v>540</v>
      </c>
      <c r="F156" s="32">
        <v>0.61573546180159633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40</v>
      </c>
      <c r="E157" s="21">
        <v>67</v>
      </c>
      <c r="F157" s="32">
        <v>7.6396807297605479E-2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66</v>
      </c>
      <c r="E158" s="27">
        <v>106</v>
      </c>
      <c r="F158" s="32">
        <v>0.12086659064994298</v>
      </c>
    </row>
    <row r="159" spans="1:6" ht="15" customHeight="1" x14ac:dyDescent="0.2">
      <c r="B159" s="2" t="s">
        <v>8</v>
      </c>
      <c r="C159" s="1">
        <v>410</v>
      </c>
      <c r="D159" s="1">
        <v>467</v>
      </c>
      <c r="E159" s="1">
        <v>877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17</v>
      </c>
      <c r="E161" s="31">
        <v>31</v>
      </c>
      <c r="F161" s="32">
        <v>3.5347776510832381E-2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7</v>
      </c>
      <c r="E162" s="31">
        <v>13</v>
      </c>
      <c r="F162" s="32">
        <v>1.4823261117445839E-2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2.2805017103762829E-3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1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6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12</v>
      </c>
      <c r="E8" s="38">
        <v>30</v>
      </c>
      <c r="F8" s="39">
        <v>3.7359900373599E-2</v>
      </c>
    </row>
    <row r="9" spans="1:6" ht="15" customHeight="1" x14ac:dyDescent="0.2">
      <c r="A9" s="12"/>
      <c r="B9" s="35">
        <v>5</v>
      </c>
      <c r="C9" s="94">
        <v>5</v>
      </c>
      <c r="D9" s="94">
        <v>4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4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5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20</v>
      </c>
      <c r="E14" s="48">
        <v>38</v>
      </c>
      <c r="F14" s="39">
        <v>4.7322540473225407E-2</v>
      </c>
    </row>
    <row r="15" spans="1:6" ht="15" customHeight="1" x14ac:dyDescent="0.2">
      <c r="A15" s="12"/>
      <c r="B15" s="35">
        <v>10</v>
      </c>
      <c r="C15" s="94">
        <v>4</v>
      </c>
      <c r="D15" s="94">
        <v>6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5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17</v>
      </c>
      <c r="E20" s="48">
        <v>32</v>
      </c>
      <c r="F20" s="39">
        <v>3.9850560398505604E-2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10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9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29</v>
      </c>
      <c r="E26" s="41">
        <v>41</v>
      </c>
      <c r="F26" s="42">
        <v>5.1058530510585308E-2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1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4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10</v>
      </c>
      <c r="E32" s="41">
        <v>32</v>
      </c>
      <c r="F32" s="42">
        <v>3.9850560398505604E-2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1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1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11</v>
      </c>
      <c r="E38" s="41">
        <v>36</v>
      </c>
      <c r="F38" s="42">
        <v>4.4831880448318803E-2</v>
      </c>
    </row>
    <row r="39" spans="1:6" ht="15" customHeight="1" x14ac:dyDescent="0.2">
      <c r="A39" s="12"/>
      <c r="B39" s="35">
        <v>30</v>
      </c>
      <c r="C39" s="94">
        <v>10</v>
      </c>
      <c r="D39" s="94">
        <v>6</v>
      </c>
      <c r="E39" s="95">
        <v>16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6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23</v>
      </c>
      <c r="E44" s="41">
        <v>48</v>
      </c>
      <c r="F44" s="42">
        <v>5.9775840597758409E-2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7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8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26</v>
      </c>
      <c r="E50" s="41">
        <v>52</v>
      </c>
      <c r="F50" s="42">
        <v>6.4757160647571602E-2</v>
      </c>
    </row>
    <row r="51" spans="1:6" ht="15" customHeight="1" x14ac:dyDescent="0.2">
      <c r="A51" s="12"/>
      <c r="B51" s="35">
        <v>40</v>
      </c>
      <c r="C51" s="94">
        <v>12</v>
      </c>
      <c r="D51" s="94">
        <v>6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3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9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38</v>
      </c>
      <c r="D56" s="49">
        <v>28</v>
      </c>
      <c r="E56" s="41">
        <v>66</v>
      </c>
      <c r="F56" s="42">
        <v>8.2191780821917804E-2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7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12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33</v>
      </c>
      <c r="E62" s="41">
        <v>61</v>
      </c>
      <c r="F62" s="42">
        <v>7.5965130759651306E-2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4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18</v>
      </c>
      <c r="E68" s="41">
        <v>41</v>
      </c>
      <c r="F68" s="42">
        <v>5.1058530510585308E-2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8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21</v>
      </c>
      <c r="E74" s="41">
        <v>41</v>
      </c>
      <c r="F74" s="42">
        <v>5.1058530510585308E-2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5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2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2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18</v>
      </c>
      <c r="E80" s="41">
        <v>48</v>
      </c>
      <c r="F80" s="42">
        <v>5.9775840597758409E-2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18</v>
      </c>
      <c r="E86" s="44">
        <v>38</v>
      </c>
      <c r="F86" s="45">
        <v>4.7322540473225407E-2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8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7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7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9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35</v>
      </c>
      <c r="E92" s="44">
        <v>61</v>
      </c>
      <c r="F92" s="45">
        <v>7.5965130759651306E-2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7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6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28</v>
      </c>
      <c r="E98" s="44">
        <v>44</v>
      </c>
      <c r="F98" s="45">
        <v>5.4794520547945202E-2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6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3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23</v>
      </c>
      <c r="E104" s="44">
        <v>38</v>
      </c>
      <c r="F104" s="45">
        <v>4.7322540473225407E-2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5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3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7</v>
      </c>
      <c r="D109" s="94">
        <v>4</v>
      </c>
      <c r="E109" s="95">
        <v>11</v>
      </c>
      <c r="F109" s="32"/>
    </row>
    <row r="110" spans="1:6" ht="15" customHeight="1" x14ac:dyDescent="0.2">
      <c r="A110" s="12"/>
      <c r="B110" s="43" t="s">
        <v>44</v>
      </c>
      <c r="C110" s="71">
        <v>21</v>
      </c>
      <c r="D110" s="71">
        <v>18</v>
      </c>
      <c r="E110" s="44">
        <v>39</v>
      </c>
      <c r="F110" s="45">
        <v>4.8567870485678705E-2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1.2453300124533001E-2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6.2266500622665004E-3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2.4906600249066002E-3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401</v>
      </c>
      <c r="D147" s="77">
        <v>402</v>
      </c>
      <c r="E147" s="77">
        <v>803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51</v>
      </c>
      <c r="D150" s="17">
        <v>49</v>
      </c>
      <c r="E150" s="17">
        <v>100</v>
      </c>
      <c r="F150" s="32">
        <v>0.12453300124533001</v>
      </c>
    </row>
    <row r="151" spans="1:6" ht="15" customHeight="1" x14ac:dyDescent="0.2">
      <c r="A151" s="18"/>
      <c r="B151" s="18" t="s">
        <v>49</v>
      </c>
      <c r="C151" s="19">
        <v>249</v>
      </c>
      <c r="D151" s="19">
        <v>217</v>
      </c>
      <c r="E151" s="19">
        <v>466</v>
      </c>
      <c r="F151" s="32">
        <v>0.58032378580323785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136</v>
      </c>
      <c r="E152" s="21">
        <v>237</v>
      </c>
      <c r="F152" s="32">
        <v>0.29514321295143214</v>
      </c>
    </row>
    <row r="153" spans="1:6" ht="15" customHeight="1" x14ac:dyDescent="0.2">
      <c r="B153" s="2" t="s">
        <v>8</v>
      </c>
      <c r="C153" s="1">
        <v>401</v>
      </c>
      <c r="D153" s="1">
        <v>402</v>
      </c>
      <c r="E153" s="1">
        <v>803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51</v>
      </c>
      <c r="D155" s="17">
        <v>49</v>
      </c>
      <c r="E155" s="17">
        <v>100</v>
      </c>
      <c r="F155" s="32">
        <v>0.12453300124533001</v>
      </c>
    </row>
    <row r="156" spans="1:6" ht="15" customHeight="1" x14ac:dyDescent="0.2">
      <c r="A156" s="28"/>
      <c r="B156" s="18" t="s">
        <v>49</v>
      </c>
      <c r="C156" s="19">
        <v>249</v>
      </c>
      <c r="D156" s="19">
        <v>217</v>
      </c>
      <c r="E156" s="19">
        <v>466</v>
      </c>
      <c r="F156" s="32">
        <v>0.58032378580323785</v>
      </c>
    </row>
    <row r="157" spans="1:6" ht="15" customHeight="1" x14ac:dyDescent="0.2">
      <c r="A157" s="25"/>
      <c r="B157" s="20" t="s">
        <v>10</v>
      </c>
      <c r="C157" s="21">
        <v>46</v>
      </c>
      <c r="D157" s="21">
        <v>53</v>
      </c>
      <c r="E157" s="21">
        <v>99</v>
      </c>
      <c r="F157" s="32">
        <v>0.12328767123287671</v>
      </c>
    </row>
    <row r="158" spans="1:6" ht="15" customHeight="1" x14ac:dyDescent="0.2">
      <c r="A158" s="26"/>
      <c r="B158" s="29" t="s">
        <v>11</v>
      </c>
      <c r="C158" s="27">
        <v>55</v>
      </c>
      <c r="D158" s="27">
        <v>83</v>
      </c>
      <c r="E158" s="27">
        <v>138</v>
      </c>
      <c r="F158" s="32">
        <v>0.17185554171855541</v>
      </c>
    </row>
    <row r="159" spans="1:6" ht="15" customHeight="1" x14ac:dyDescent="0.2">
      <c r="B159" s="2" t="s">
        <v>8</v>
      </c>
      <c r="C159" s="1">
        <v>401</v>
      </c>
      <c r="D159" s="1">
        <v>402</v>
      </c>
      <c r="E159" s="1">
        <v>803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24</v>
      </c>
      <c r="D161" s="31">
        <v>32</v>
      </c>
      <c r="E161" s="31">
        <v>56</v>
      </c>
      <c r="F161" s="32">
        <v>6.9738480697384808E-2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14</v>
      </c>
      <c r="E162" s="31">
        <v>17</v>
      </c>
      <c r="F162" s="32">
        <v>2.1170610211706103E-2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6</v>
      </c>
      <c r="E163" s="31">
        <v>7</v>
      </c>
      <c r="F163" s="32">
        <v>8.717310087173101E-3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2.4906600249066002E-3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11</v>
      </c>
      <c r="D3" s="94">
        <v>18</v>
      </c>
      <c r="E3" s="95">
        <v>29</v>
      </c>
      <c r="F3" s="32"/>
    </row>
    <row r="4" spans="1:6" ht="15" customHeight="1" x14ac:dyDescent="0.2">
      <c r="A4" s="12"/>
      <c r="B4" s="35">
        <v>1</v>
      </c>
      <c r="C4" s="94">
        <v>15</v>
      </c>
      <c r="D4" s="94">
        <v>10</v>
      </c>
      <c r="E4" s="95">
        <v>25</v>
      </c>
      <c r="F4" s="32"/>
    </row>
    <row r="5" spans="1:6" ht="15" customHeight="1" x14ac:dyDescent="0.2">
      <c r="A5" s="12"/>
      <c r="B5" s="35">
        <v>2</v>
      </c>
      <c r="C5" s="94">
        <v>11</v>
      </c>
      <c r="D5" s="94">
        <v>29</v>
      </c>
      <c r="E5" s="95">
        <v>40</v>
      </c>
      <c r="F5" s="32"/>
    </row>
    <row r="6" spans="1:6" ht="15" customHeight="1" x14ac:dyDescent="0.2">
      <c r="A6" s="12"/>
      <c r="B6" s="35">
        <v>3</v>
      </c>
      <c r="C6" s="94">
        <v>19</v>
      </c>
      <c r="D6" s="94">
        <v>8</v>
      </c>
      <c r="E6" s="95">
        <v>27</v>
      </c>
      <c r="F6" s="32"/>
    </row>
    <row r="7" spans="1:6" ht="15" customHeight="1" x14ac:dyDescent="0.2">
      <c r="A7" s="12"/>
      <c r="B7" s="35">
        <v>4</v>
      </c>
      <c r="C7" s="94">
        <v>17</v>
      </c>
      <c r="D7" s="94">
        <v>11</v>
      </c>
      <c r="E7" s="95">
        <v>28</v>
      </c>
      <c r="F7" s="32"/>
    </row>
    <row r="8" spans="1:6" ht="15" customHeight="1" x14ac:dyDescent="0.2">
      <c r="A8" s="12"/>
      <c r="B8" s="37" t="s">
        <v>27</v>
      </c>
      <c r="C8" s="70">
        <v>73</v>
      </c>
      <c r="D8" s="70">
        <v>76</v>
      </c>
      <c r="E8" s="38">
        <v>149</v>
      </c>
      <c r="F8" s="39">
        <v>4.5412983846388297E-2</v>
      </c>
    </row>
    <row r="9" spans="1:6" ht="15" customHeight="1" x14ac:dyDescent="0.2">
      <c r="A9" s="12"/>
      <c r="B9" s="35">
        <v>5</v>
      </c>
      <c r="C9" s="94">
        <v>17</v>
      </c>
      <c r="D9" s="94">
        <v>17</v>
      </c>
      <c r="E9" s="95">
        <v>34</v>
      </c>
      <c r="F9" s="32"/>
    </row>
    <row r="10" spans="1:6" ht="15" customHeight="1" x14ac:dyDescent="0.2">
      <c r="A10" s="12"/>
      <c r="B10" s="35">
        <v>6</v>
      </c>
      <c r="C10" s="94">
        <v>16</v>
      </c>
      <c r="D10" s="94">
        <v>14</v>
      </c>
      <c r="E10" s="95">
        <v>30</v>
      </c>
      <c r="F10" s="32"/>
    </row>
    <row r="11" spans="1:6" ht="15" customHeight="1" x14ac:dyDescent="0.2">
      <c r="A11" s="12"/>
      <c r="B11" s="35">
        <v>7</v>
      </c>
      <c r="C11" s="94">
        <v>19</v>
      </c>
      <c r="D11" s="94">
        <v>12</v>
      </c>
      <c r="E11" s="95">
        <v>31</v>
      </c>
      <c r="F11" s="32"/>
    </row>
    <row r="12" spans="1:6" ht="15" customHeight="1" x14ac:dyDescent="0.2">
      <c r="A12" s="12"/>
      <c r="B12" s="35">
        <v>8</v>
      </c>
      <c r="C12" s="94">
        <v>18</v>
      </c>
      <c r="D12" s="94">
        <v>19</v>
      </c>
      <c r="E12" s="95">
        <v>37</v>
      </c>
      <c r="F12" s="32"/>
    </row>
    <row r="13" spans="1:6" ht="15" customHeight="1" x14ac:dyDescent="0.2">
      <c r="A13" s="12"/>
      <c r="B13" s="35">
        <v>9</v>
      </c>
      <c r="C13" s="94">
        <v>12</v>
      </c>
      <c r="D13" s="94">
        <v>13</v>
      </c>
      <c r="E13" s="95">
        <v>25</v>
      </c>
      <c r="F13" s="32"/>
    </row>
    <row r="14" spans="1:6" ht="15" customHeight="1" x14ac:dyDescent="0.2">
      <c r="A14" s="12"/>
      <c r="B14" s="37" t="s">
        <v>28</v>
      </c>
      <c r="C14" s="70">
        <v>82</v>
      </c>
      <c r="D14" s="70">
        <v>75</v>
      </c>
      <c r="E14" s="48">
        <v>157</v>
      </c>
      <c r="F14" s="39">
        <v>4.7851264858274914E-2</v>
      </c>
    </row>
    <row r="15" spans="1:6" ht="15" customHeight="1" x14ac:dyDescent="0.2">
      <c r="A15" s="12"/>
      <c r="B15" s="35">
        <v>10</v>
      </c>
      <c r="C15" s="94">
        <v>15</v>
      </c>
      <c r="D15" s="94">
        <v>11</v>
      </c>
      <c r="E15" s="95">
        <v>26</v>
      </c>
      <c r="F15" s="32"/>
    </row>
    <row r="16" spans="1:6" ht="15" customHeight="1" x14ac:dyDescent="0.2">
      <c r="A16" s="12"/>
      <c r="B16" s="35">
        <v>11</v>
      </c>
      <c r="C16" s="94">
        <v>16</v>
      </c>
      <c r="D16" s="94">
        <v>9</v>
      </c>
      <c r="E16" s="95">
        <v>25</v>
      </c>
      <c r="F16" s="32"/>
    </row>
    <row r="17" spans="1:6" ht="15" customHeight="1" x14ac:dyDescent="0.2">
      <c r="A17" s="12"/>
      <c r="B17" s="35">
        <v>12</v>
      </c>
      <c r="C17" s="94">
        <v>20</v>
      </c>
      <c r="D17" s="94">
        <v>13</v>
      </c>
      <c r="E17" s="95">
        <v>33</v>
      </c>
      <c r="F17" s="32"/>
    </row>
    <row r="18" spans="1:6" ht="15" customHeight="1" x14ac:dyDescent="0.2">
      <c r="A18" s="12"/>
      <c r="B18" s="35">
        <v>13</v>
      </c>
      <c r="C18" s="94">
        <v>10</v>
      </c>
      <c r="D18" s="94">
        <v>18</v>
      </c>
      <c r="E18" s="95">
        <v>28</v>
      </c>
      <c r="F18" s="32"/>
    </row>
    <row r="19" spans="1:6" ht="15" customHeight="1" x14ac:dyDescent="0.2">
      <c r="A19" s="12"/>
      <c r="B19" s="35">
        <v>14</v>
      </c>
      <c r="C19" s="94">
        <v>19</v>
      </c>
      <c r="D19" s="94">
        <v>10</v>
      </c>
      <c r="E19" s="95">
        <v>29</v>
      </c>
      <c r="F19" s="32"/>
    </row>
    <row r="20" spans="1:6" ht="15" customHeight="1" x14ac:dyDescent="0.2">
      <c r="A20" s="12"/>
      <c r="B20" s="37" t="s">
        <v>29</v>
      </c>
      <c r="C20" s="70">
        <v>80</v>
      </c>
      <c r="D20" s="70">
        <v>61</v>
      </c>
      <c r="E20" s="48">
        <v>141</v>
      </c>
      <c r="F20" s="39">
        <v>4.297470283450168E-2</v>
      </c>
    </row>
    <row r="21" spans="1:6" ht="15" customHeight="1" x14ac:dyDescent="0.2">
      <c r="A21" s="12"/>
      <c r="B21" s="35">
        <v>15</v>
      </c>
      <c r="C21" s="94">
        <v>15</v>
      </c>
      <c r="D21" s="94">
        <v>14</v>
      </c>
      <c r="E21" s="95">
        <v>29</v>
      </c>
      <c r="F21" s="32"/>
    </row>
    <row r="22" spans="1:6" ht="15" customHeight="1" x14ac:dyDescent="0.2">
      <c r="A22" s="12"/>
      <c r="B22" s="35">
        <v>16</v>
      </c>
      <c r="C22" s="94">
        <v>16</v>
      </c>
      <c r="D22" s="94">
        <v>19</v>
      </c>
      <c r="E22" s="95">
        <v>35</v>
      </c>
      <c r="F22" s="32"/>
    </row>
    <row r="23" spans="1:6" ht="15" customHeight="1" x14ac:dyDescent="0.2">
      <c r="A23" s="12"/>
      <c r="B23" s="35">
        <v>17</v>
      </c>
      <c r="C23" s="94">
        <v>15</v>
      </c>
      <c r="D23" s="94">
        <v>14</v>
      </c>
      <c r="E23" s="95">
        <v>29</v>
      </c>
      <c r="F23" s="32"/>
    </row>
    <row r="24" spans="1:6" ht="15" customHeight="1" x14ac:dyDescent="0.2">
      <c r="A24" s="12"/>
      <c r="B24" s="35">
        <v>18</v>
      </c>
      <c r="C24" s="94">
        <v>15</v>
      </c>
      <c r="D24" s="94">
        <v>16</v>
      </c>
      <c r="E24" s="95">
        <v>31</v>
      </c>
      <c r="F24" s="32"/>
    </row>
    <row r="25" spans="1:6" ht="15" customHeight="1" x14ac:dyDescent="0.2">
      <c r="A25" s="12"/>
      <c r="B25" s="35">
        <v>19</v>
      </c>
      <c r="C25" s="94">
        <v>24</v>
      </c>
      <c r="D25" s="94">
        <v>21</v>
      </c>
      <c r="E25" s="95">
        <v>45</v>
      </c>
      <c r="F25" s="32"/>
    </row>
    <row r="26" spans="1:6" ht="15" customHeight="1" x14ac:dyDescent="0.2">
      <c r="A26" s="12"/>
      <c r="B26" s="40" t="s">
        <v>30</v>
      </c>
      <c r="C26" s="49">
        <v>85</v>
      </c>
      <c r="D26" s="49">
        <v>84</v>
      </c>
      <c r="E26" s="41">
        <v>169</v>
      </c>
      <c r="F26" s="42">
        <v>5.1508686376104847E-2</v>
      </c>
    </row>
    <row r="27" spans="1:6" ht="15" customHeight="1" x14ac:dyDescent="0.2">
      <c r="A27" s="12"/>
      <c r="B27" s="35">
        <v>20</v>
      </c>
      <c r="C27" s="94">
        <v>9</v>
      </c>
      <c r="D27" s="94">
        <v>15</v>
      </c>
      <c r="E27" s="95">
        <v>24</v>
      </c>
      <c r="F27" s="32"/>
    </row>
    <row r="28" spans="1:6" ht="15" customHeight="1" x14ac:dyDescent="0.2">
      <c r="A28" s="12"/>
      <c r="B28" s="35">
        <v>21</v>
      </c>
      <c r="C28" s="94">
        <v>20</v>
      </c>
      <c r="D28" s="94">
        <v>19</v>
      </c>
      <c r="E28" s="95">
        <v>39</v>
      </c>
      <c r="F28" s="32"/>
    </row>
    <row r="29" spans="1:6" ht="15" customHeight="1" x14ac:dyDescent="0.2">
      <c r="A29" s="12"/>
      <c r="B29" s="35">
        <v>22</v>
      </c>
      <c r="C29" s="94">
        <v>17</v>
      </c>
      <c r="D29" s="94">
        <v>17</v>
      </c>
      <c r="E29" s="95">
        <v>34</v>
      </c>
      <c r="F29" s="32"/>
    </row>
    <row r="30" spans="1:6" ht="15" customHeight="1" x14ac:dyDescent="0.2">
      <c r="A30" s="12"/>
      <c r="B30" s="35">
        <v>23</v>
      </c>
      <c r="C30" s="94">
        <v>18</v>
      </c>
      <c r="D30" s="94">
        <v>16</v>
      </c>
      <c r="E30" s="95">
        <v>34</v>
      </c>
      <c r="F30" s="32"/>
    </row>
    <row r="31" spans="1:6" ht="15" customHeight="1" x14ac:dyDescent="0.2">
      <c r="A31" s="12"/>
      <c r="B31" s="35">
        <v>24</v>
      </c>
      <c r="C31" s="94">
        <v>23</v>
      </c>
      <c r="D31" s="94">
        <v>14</v>
      </c>
      <c r="E31" s="95">
        <v>37</v>
      </c>
      <c r="F31" s="32"/>
    </row>
    <row r="32" spans="1:6" ht="15" customHeight="1" x14ac:dyDescent="0.2">
      <c r="A32" s="12"/>
      <c r="B32" s="40" t="s">
        <v>31</v>
      </c>
      <c r="C32" s="49">
        <v>87</v>
      </c>
      <c r="D32" s="49">
        <v>81</v>
      </c>
      <c r="E32" s="41">
        <v>168</v>
      </c>
      <c r="F32" s="42">
        <v>5.1203901249619016E-2</v>
      </c>
    </row>
    <row r="33" spans="1:6" ht="15" customHeight="1" x14ac:dyDescent="0.2">
      <c r="A33" s="12"/>
      <c r="B33" s="35">
        <v>25</v>
      </c>
      <c r="C33" s="94">
        <v>27</v>
      </c>
      <c r="D33" s="94">
        <v>15</v>
      </c>
      <c r="E33" s="95">
        <v>42</v>
      </c>
      <c r="F33" s="32"/>
    </row>
    <row r="34" spans="1:6" ht="15" customHeight="1" x14ac:dyDescent="0.2">
      <c r="A34" s="12"/>
      <c r="B34" s="35">
        <v>26</v>
      </c>
      <c r="C34" s="94">
        <v>19</v>
      </c>
      <c r="D34" s="94">
        <v>15</v>
      </c>
      <c r="E34" s="95">
        <v>34</v>
      </c>
      <c r="F34" s="32"/>
    </row>
    <row r="35" spans="1:6" ht="15" customHeight="1" x14ac:dyDescent="0.2">
      <c r="A35" s="12"/>
      <c r="B35" s="35">
        <v>27</v>
      </c>
      <c r="C35" s="94">
        <v>17</v>
      </c>
      <c r="D35" s="94">
        <v>23</v>
      </c>
      <c r="E35" s="95">
        <v>40</v>
      </c>
      <c r="F35" s="32"/>
    </row>
    <row r="36" spans="1:6" ht="15" customHeight="1" x14ac:dyDescent="0.2">
      <c r="A36" s="12"/>
      <c r="B36" s="35">
        <v>28</v>
      </c>
      <c r="C36" s="94">
        <v>27</v>
      </c>
      <c r="D36" s="94">
        <v>19</v>
      </c>
      <c r="E36" s="95">
        <v>46</v>
      </c>
      <c r="F36" s="32"/>
    </row>
    <row r="37" spans="1:6" ht="15" customHeight="1" x14ac:dyDescent="0.2">
      <c r="A37" s="12"/>
      <c r="B37" s="35">
        <v>29</v>
      </c>
      <c r="C37" s="94">
        <v>21</v>
      </c>
      <c r="D37" s="94">
        <v>30</v>
      </c>
      <c r="E37" s="95">
        <v>51</v>
      </c>
      <c r="F37" s="32"/>
    </row>
    <row r="38" spans="1:6" ht="15" customHeight="1" x14ac:dyDescent="0.2">
      <c r="A38" s="12"/>
      <c r="B38" s="40" t="s">
        <v>32</v>
      </c>
      <c r="C38" s="49">
        <v>111</v>
      </c>
      <c r="D38" s="49">
        <v>102</v>
      </c>
      <c r="E38" s="41">
        <v>213</v>
      </c>
      <c r="F38" s="42">
        <v>6.4919231941481262E-2</v>
      </c>
    </row>
    <row r="39" spans="1:6" ht="15" customHeight="1" x14ac:dyDescent="0.2">
      <c r="A39" s="12"/>
      <c r="B39" s="35">
        <v>30</v>
      </c>
      <c r="C39" s="94">
        <v>20</v>
      </c>
      <c r="D39" s="94">
        <v>14</v>
      </c>
      <c r="E39" s="95">
        <v>34</v>
      </c>
      <c r="F39" s="32"/>
    </row>
    <row r="40" spans="1:6" ht="15" customHeight="1" x14ac:dyDescent="0.2">
      <c r="A40" s="12"/>
      <c r="B40" s="35">
        <v>31</v>
      </c>
      <c r="C40" s="94">
        <v>23</v>
      </c>
      <c r="D40" s="94">
        <v>13</v>
      </c>
      <c r="E40" s="95">
        <v>36</v>
      </c>
      <c r="F40" s="32"/>
    </row>
    <row r="41" spans="1:6" ht="15" customHeight="1" x14ac:dyDescent="0.2">
      <c r="A41" s="12"/>
      <c r="B41" s="35">
        <v>32</v>
      </c>
      <c r="C41" s="94">
        <v>18</v>
      </c>
      <c r="D41" s="94">
        <v>16</v>
      </c>
      <c r="E41" s="95">
        <v>34</v>
      </c>
      <c r="F41" s="32"/>
    </row>
    <row r="42" spans="1:6" ht="15" customHeight="1" x14ac:dyDescent="0.2">
      <c r="A42" s="12"/>
      <c r="B42" s="35">
        <v>33</v>
      </c>
      <c r="C42" s="94">
        <v>12</v>
      </c>
      <c r="D42" s="94">
        <v>15</v>
      </c>
      <c r="E42" s="95">
        <v>27</v>
      </c>
      <c r="F42" s="32"/>
    </row>
    <row r="43" spans="1:6" ht="15" customHeight="1" x14ac:dyDescent="0.2">
      <c r="A43" s="12"/>
      <c r="B43" s="35">
        <v>34</v>
      </c>
      <c r="C43" s="94">
        <v>23</v>
      </c>
      <c r="D43" s="94">
        <v>16</v>
      </c>
      <c r="E43" s="95">
        <v>39</v>
      </c>
      <c r="F43" s="32"/>
    </row>
    <row r="44" spans="1:6" ht="15" customHeight="1" x14ac:dyDescent="0.2">
      <c r="A44" s="12"/>
      <c r="B44" s="40" t="s">
        <v>33</v>
      </c>
      <c r="C44" s="49">
        <v>96</v>
      </c>
      <c r="D44" s="49">
        <v>74</v>
      </c>
      <c r="E44" s="41">
        <v>170</v>
      </c>
      <c r="F44" s="42">
        <v>5.181347150259067E-2</v>
      </c>
    </row>
    <row r="45" spans="1:6" ht="15" customHeight="1" x14ac:dyDescent="0.2">
      <c r="A45" s="12"/>
      <c r="B45" s="35">
        <v>35</v>
      </c>
      <c r="C45" s="94">
        <v>20</v>
      </c>
      <c r="D45" s="94">
        <v>30</v>
      </c>
      <c r="E45" s="95">
        <v>50</v>
      </c>
      <c r="F45" s="32"/>
    </row>
    <row r="46" spans="1:6" ht="15" customHeight="1" x14ac:dyDescent="0.2">
      <c r="A46" s="12"/>
      <c r="B46" s="35">
        <v>36</v>
      </c>
      <c r="C46" s="94">
        <v>24</v>
      </c>
      <c r="D46" s="94">
        <v>20</v>
      </c>
      <c r="E46" s="95">
        <v>44</v>
      </c>
      <c r="F46" s="32"/>
    </row>
    <row r="47" spans="1:6" ht="15" customHeight="1" x14ac:dyDescent="0.2">
      <c r="A47" s="12"/>
      <c r="B47" s="35">
        <v>37</v>
      </c>
      <c r="C47" s="94">
        <v>27</v>
      </c>
      <c r="D47" s="94">
        <v>13</v>
      </c>
      <c r="E47" s="95">
        <v>40</v>
      </c>
      <c r="F47" s="32"/>
    </row>
    <row r="48" spans="1:6" ht="15" customHeight="1" x14ac:dyDescent="0.2">
      <c r="A48" s="12"/>
      <c r="B48" s="35">
        <v>38</v>
      </c>
      <c r="C48" s="94">
        <v>22</v>
      </c>
      <c r="D48" s="94">
        <v>18</v>
      </c>
      <c r="E48" s="95">
        <v>40</v>
      </c>
      <c r="F48" s="32"/>
    </row>
    <row r="49" spans="1:6" ht="15" customHeight="1" x14ac:dyDescent="0.2">
      <c r="A49" s="12"/>
      <c r="B49" s="35">
        <v>39</v>
      </c>
      <c r="C49" s="94">
        <v>19</v>
      </c>
      <c r="D49" s="94">
        <v>30</v>
      </c>
      <c r="E49" s="95">
        <v>49</v>
      </c>
      <c r="F49" s="32"/>
    </row>
    <row r="50" spans="1:6" ht="15" customHeight="1" x14ac:dyDescent="0.2">
      <c r="A50" s="12"/>
      <c r="B50" s="40" t="s">
        <v>34</v>
      </c>
      <c r="C50" s="49">
        <v>112</v>
      </c>
      <c r="D50" s="49">
        <v>111</v>
      </c>
      <c r="E50" s="41">
        <v>223</v>
      </c>
      <c r="F50" s="42">
        <v>6.7967083206339526E-2</v>
      </c>
    </row>
    <row r="51" spans="1:6" ht="15" customHeight="1" x14ac:dyDescent="0.2">
      <c r="A51" s="12"/>
      <c r="B51" s="35">
        <v>40</v>
      </c>
      <c r="C51" s="94">
        <v>25</v>
      </c>
      <c r="D51" s="94">
        <v>20</v>
      </c>
      <c r="E51" s="95">
        <v>45</v>
      </c>
      <c r="F51" s="32"/>
    </row>
    <row r="52" spans="1:6" ht="15" customHeight="1" x14ac:dyDescent="0.2">
      <c r="A52" s="12"/>
      <c r="B52" s="35">
        <v>41</v>
      </c>
      <c r="C52" s="94">
        <v>27</v>
      </c>
      <c r="D52" s="94">
        <v>19</v>
      </c>
      <c r="E52" s="95">
        <v>46</v>
      </c>
      <c r="F52" s="32"/>
    </row>
    <row r="53" spans="1:6" ht="15" customHeight="1" x14ac:dyDescent="0.2">
      <c r="A53" s="12"/>
      <c r="B53" s="35">
        <v>42</v>
      </c>
      <c r="C53" s="94">
        <v>20</v>
      </c>
      <c r="D53" s="94">
        <v>12</v>
      </c>
      <c r="E53" s="95">
        <v>32</v>
      </c>
      <c r="F53" s="32"/>
    </row>
    <row r="54" spans="1:6" ht="15" customHeight="1" x14ac:dyDescent="0.2">
      <c r="A54" s="12"/>
      <c r="B54" s="35">
        <v>43</v>
      </c>
      <c r="C54" s="94">
        <v>19</v>
      </c>
      <c r="D54" s="94">
        <v>19</v>
      </c>
      <c r="E54" s="95">
        <v>38</v>
      </c>
      <c r="F54" s="32"/>
    </row>
    <row r="55" spans="1:6" ht="15" customHeight="1" x14ac:dyDescent="0.2">
      <c r="A55" s="12"/>
      <c r="B55" s="35">
        <v>44</v>
      </c>
      <c r="C55" s="94">
        <v>20</v>
      </c>
      <c r="D55" s="94">
        <v>25</v>
      </c>
      <c r="E55" s="95">
        <v>45</v>
      </c>
      <c r="F55" s="32"/>
    </row>
    <row r="56" spans="1:6" ht="15" customHeight="1" x14ac:dyDescent="0.2">
      <c r="A56" s="12"/>
      <c r="B56" s="40" t="s">
        <v>35</v>
      </c>
      <c r="C56" s="49">
        <v>111</v>
      </c>
      <c r="D56" s="49">
        <v>95</v>
      </c>
      <c r="E56" s="41">
        <v>206</v>
      </c>
      <c r="F56" s="42">
        <v>6.2785736056080468E-2</v>
      </c>
    </row>
    <row r="57" spans="1:6" ht="15" customHeight="1" x14ac:dyDescent="0.2">
      <c r="A57" s="12"/>
      <c r="B57" s="35">
        <v>45</v>
      </c>
      <c r="C57" s="94">
        <v>16</v>
      </c>
      <c r="D57" s="94">
        <v>19</v>
      </c>
      <c r="E57" s="95">
        <v>35</v>
      </c>
      <c r="F57" s="32"/>
    </row>
    <row r="58" spans="1:6" ht="15" customHeight="1" x14ac:dyDescent="0.2">
      <c r="A58" s="12"/>
      <c r="B58" s="35">
        <v>46</v>
      </c>
      <c r="C58" s="94">
        <v>27</v>
      </c>
      <c r="D58" s="94">
        <v>25</v>
      </c>
      <c r="E58" s="95">
        <v>52</v>
      </c>
      <c r="F58" s="32"/>
    </row>
    <row r="59" spans="1:6" ht="15" customHeight="1" x14ac:dyDescent="0.2">
      <c r="A59" s="12"/>
      <c r="B59" s="35">
        <v>47</v>
      </c>
      <c r="C59" s="94">
        <v>26</v>
      </c>
      <c r="D59" s="94">
        <v>21</v>
      </c>
      <c r="E59" s="95">
        <v>47</v>
      </c>
      <c r="F59" s="32"/>
    </row>
    <row r="60" spans="1:6" ht="15" customHeight="1" x14ac:dyDescent="0.2">
      <c r="A60" s="12"/>
      <c r="B60" s="35">
        <v>48</v>
      </c>
      <c r="C60" s="94">
        <v>23</v>
      </c>
      <c r="D60" s="94">
        <v>25</v>
      </c>
      <c r="E60" s="95">
        <v>48</v>
      </c>
      <c r="F60" s="32"/>
    </row>
    <row r="61" spans="1:6" ht="15" customHeight="1" x14ac:dyDescent="0.2">
      <c r="A61" s="12"/>
      <c r="B61" s="35">
        <v>49</v>
      </c>
      <c r="C61" s="94">
        <v>27</v>
      </c>
      <c r="D61" s="94">
        <v>26</v>
      </c>
      <c r="E61" s="95">
        <v>53</v>
      </c>
      <c r="F61" s="32"/>
    </row>
    <row r="62" spans="1:6" ht="15" customHeight="1" x14ac:dyDescent="0.2">
      <c r="A62" s="12"/>
      <c r="B62" s="40" t="s">
        <v>36</v>
      </c>
      <c r="C62" s="49">
        <v>119</v>
      </c>
      <c r="D62" s="49">
        <v>116</v>
      </c>
      <c r="E62" s="41">
        <v>235</v>
      </c>
      <c r="F62" s="42">
        <v>7.1624504724169466E-2</v>
      </c>
    </row>
    <row r="63" spans="1:6" ht="15" customHeight="1" x14ac:dyDescent="0.2">
      <c r="A63" s="12"/>
      <c r="B63" s="35">
        <v>50</v>
      </c>
      <c r="C63" s="94">
        <v>25</v>
      </c>
      <c r="D63" s="94">
        <v>30</v>
      </c>
      <c r="E63" s="95">
        <v>55</v>
      </c>
      <c r="F63" s="32"/>
    </row>
    <row r="64" spans="1:6" ht="15" customHeight="1" x14ac:dyDescent="0.2">
      <c r="A64" s="12"/>
      <c r="B64" s="35">
        <v>51</v>
      </c>
      <c r="C64" s="94">
        <v>23</v>
      </c>
      <c r="D64" s="94">
        <v>24</v>
      </c>
      <c r="E64" s="95">
        <v>47</v>
      </c>
      <c r="F64" s="32"/>
    </row>
    <row r="65" spans="1:6" ht="15" customHeight="1" x14ac:dyDescent="0.2">
      <c r="A65" s="12"/>
      <c r="B65" s="35">
        <v>52</v>
      </c>
      <c r="C65" s="94">
        <v>30</v>
      </c>
      <c r="D65" s="94">
        <v>36</v>
      </c>
      <c r="E65" s="95">
        <v>66</v>
      </c>
      <c r="F65" s="32"/>
    </row>
    <row r="66" spans="1:6" ht="15" customHeight="1" x14ac:dyDescent="0.2">
      <c r="A66" s="12"/>
      <c r="B66" s="35">
        <v>53</v>
      </c>
      <c r="C66" s="94">
        <v>26</v>
      </c>
      <c r="D66" s="94">
        <v>26</v>
      </c>
      <c r="E66" s="95">
        <v>52</v>
      </c>
      <c r="F66" s="32"/>
    </row>
    <row r="67" spans="1:6" ht="15" customHeight="1" x14ac:dyDescent="0.2">
      <c r="A67" s="12"/>
      <c r="B67" s="35">
        <v>54</v>
      </c>
      <c r="C67" s="94">
        <v>25</v>
      </c>
      <c r="D67" s="94">
        <v>21</v>
      </c>
      <c r="E67" s="95">
        <v>46</v>
      </c>
      <c r="F67" s="32"/>
    </row>
    <row r="68" spans="1:6" ht="15" customHeight="1" x14ac:dyDescent="0.2">
      <c r="A68" s="12"/>
      <c r="B68" s="40" t="s">
        <v>37</v>
      </c>
      <c r="C68" s="49">
        <v>129</v>
      </c>
      <c r="D68" s="49">
        <v>137</v>
      </c>
      <c r="E68" s="41">
        <v>266</v>
      </c>
      <c r="F68" s="42">
        <v>8.1072843645230111E-2</v>
      </c>
    </row>
    <row r="69" spans="1:6" ht="15" customHeight="1" x14ac:dyDescent="0.2">
      <c r="A69" s="12"/>
      <c r="B69" s="35">
        <v>55</v>
      </c>
      <c r="C69" s="94">
        <v>21</v>
      </c>
      <c r="D69" s="94">
        <v>26</v>
      </c>
      <c r="E69" s="95">
        <v>47</v>
      </c>
      <c r="F69" s="32"/>
    </row>
    <row r="70" spans="1:6" ht="15" customHeight="1" x14ac:dyDescent="0.2">
      <c r="A70" s="12"/>
      <c r="B70" s="35">
        <v>56</v>
      </c>
      <c r="C70" s="94">
        <v>25</v>
      </c>
      <c r="D70" s="94">
        <v>27</v>
      </c>
      <c r="E70" s="95">
        <v>52</v>
      </c>
      <c r="F70" s="32"/>
    </row>
    <row r="71" spans="1:6" ht="15" customHeight="1" x14ac:dyDescent="0.2">
      <c r="A71" s="12"/>
      <c r="B71" s="35">
        <v>57</v>
      </c>
      <c r="C71" s="94">
        <v>19</v>
      </c>
      <c r="D71" s="94">
        <v>21</v>
      </c>
      <c r="E71" s="95">
        <v>40</v>
      </c>
      <c r="F71" s="32"/>
    </row>
    <row r="72" spans="1:6" ht="15" customHeight="1" x14ac:dyDescent="0.2">
      <c r="A72" s="12"/>
      <c r="B72" s="35">
        <v>58</v>
      </c>
      <c r="C72" s="94">
        <v>24</v>
      </c>
      <c r="D72" s="94">
        <v>27</v>
      </c>
      <c r="E72" s="95">
        <v>51</v>
      </c>
      <c r="F72" s="32"/>
    </row>
    <row r="73" spans="1:6" ht="15" customHeight="1" x14ac:dyDescent="0.2">
      <c r="A73" s="12"/>
      <c r="B73" s="35">
        <v>59</v>
      </c>
      <c r="C73" s="94">
        <v>31</v>
      </c>
      <c r="D73" s="94">
        <v>16</v>
      </c>
      <c r="E73" s="95">
        <v>47</v>
      </c>
      <c r="F73" s="32"/>
    </row>
    <row r="74" spans="1:6" ht="15" customHeight="1" x14ac:dyDescent="0.2">
      <c r="A74" s="12"/>
      <c r="B74" s="40" t="s">
        <v>38</v>
      </c>
      <c r="C74" s="49">
        <v>120</v>
      </c>
      <c r="D74" s="49">
        <v>117</v>
      </c>
      <c r="E74" s="41">
        <v>237</v>
      </c>
      <c r="F74" s="42">
        <v>7.2234074977141113E-2</v>
      </c>
    </row>
    <row r="75" spans="1:6" ht="15" customHeight="1" x14ac:dyDescent="0.2">
      <c r="A75" s="12"/>
      <c r="B75" s="35">
        <v>60</v>
      </c>
      <c r="C75" s="94">
        <v>16</v>
      </c>
      <c r="D75" s="94">
        <v>18</v>
      </c>
      <c r="E75" s="95">
        <v>34</v>
      </c>
      <c r="F75" s="32"/>
    </row>
    <row r="76" spans="1:6" ht="15" customHeight="1" x14ac:dyDescent="0.2">
      <c r="A76" s="12"/>
      <c r="B76" s="35">
        <v>61</v>
      </c>
      <c r="C76" s="94">
        <v>15</v>
      </c>
      <c r="D76" s="94">
        <v>18</v>
      </c>
      <c r="E76" s="95">
        <v>33</v>
      </c>
      <c r="F76" s="32"/>
    </row>
    <row r="77" spans="1:6" ht="15" customHeight="1" x14ac:dyDescent="0.2">
      <c r="A77" s="12"/>
      <c r="B77" s="35">
        <v>62</v>
      </c>
      <c r="C77" s="94">
        <v>20</v>
      </c>
      <c r="D77" s="94">
        <v>21</v>
      </c>
      <c r="E77" s="95">
        <v>41</v>
      </c>
      <c r="F77" s="32"/>
    </row>
    <row r="78" spans="1:6" ht="15" customHeight="1" x14ac:dyDescent="0.2">
      <c r="A78" s="12"/>
      <c r="B78" s="35">
        <v>63</v>
      </c>
      <c r="C78" s="94">
        <v>17</v>
      </c>
      <c r="D78" s="94">
        <v>23</v>
      </c>
      <c r="E78" s="95">
        <v>40</v>
      </c>
      <c r="F78" s="32"/>
    </row>
    <row r="79" spans="1:6" ht="15" customHeight="1" x14ac:dyDescent="0.2">
      <c r="A79" s="12"/>
      <c r="B79" s="35">
        <v>64</v>
      </c>
      <c r="C79" s="94">
        <v>14</v>
      </c>
      <c r="D79" s="94">
        <v>24</v>
      </c>
      <c r="E79" s="95">
        <v>38</v>
      </c>
      <c r="F79" s="32"/>
    </row>
    <row r="80" spans="1:6" ht="15" customHeight="1" x14ac:dyDescent="0.2">
      <c r="A80" s="12"/>
      <c r="B80" s="40" t="s">
        <v>39</v>
      </c>
      <c r="C80" s="49">
        <v>82</v>
      </c>
      <c r="D80" s="49">
        <v>104</v>
      </c>
      <c r="E80" s="41">
        <v>186</v>
      </c>
      <c r="F80" s="42">
        <v>5.6690033526363912E-2</v>
      </c>
    </row>
    <row r="81" spans="1:6" ht="15" customHeight="1" x14ac:dyDescent="0.2">
      <c r="A81" s="12"/>
      <c r="B81" s="35">
        <v>65</v>
      </c>
      <c r="C81" s="94">
        <v>16</v>
      </c>
      <c r="D81" s="94">
        <v>17</v>
      </c>
      <c r="E81" s="95">
        <v>33</v>
      </c>
      <c r="F81" s="32"/>
    </row>
    <row r="82" spans="1:6" ht="15" customHeight="1" x14ac:dyDescent="0.2">
      <c r="A82" s="12"/>
      <c r="B82" s="35">
        <v>66</v>
      </c>
      <c r="C82" s="94">
        <v>15</v>
      </c>
      <c r="D82" s="94">
        <v>19</v>
      </c>
      <c r="E82" s="95">
        <v>34</v>
      </c>
      <c r="F82" s="32"/>
    </row>
    <row r="83" spans="1:6" ht="15" customHeight="1" x14ac:dyDescent="0.2">
      <c r="A83" s="12"/>
      <c r="B83" s="35">
        <v>67</v>
      </c>
      <c r="C83" s="94">
        <v>22</v>
      </c>
      <c r="D83" s="94">
        <v>18</v>
      </c>
      <c r="E83" s="95">
        <v>40</v>
      </c>
      <c r="F83" s="32"/>
    </row>
    <row r="84" spans="1:6" ht="15" customHeight="1" x14ac:dyDescent="0.2">
      <c r="A84" s="12"/>
      <c r="B84" s="35">
        <v>68</v>
      </c>
      <c r="C84" s="94">
        <v>20</v>
      </c>
      <c r="D84" s="94">
        <v>14</v>
      </c>
      <c r="E84" s="95">
        <v>34</v>
      </c>
      <c r="F84" s="32"/>
    </row>
    <row r="85" spans="1:6" ht="15" customHeight="1" x14ac:dyDescent="0.2">
      <c r="A85" s="12"/>
      <c r="B85" s="35">
        <v>69</v>
      </c>
      <c r="C85" s="94">
        <v>15</v>
      </c>
      <c r="D85" s="94">
        <v>18</v>
      </c>
      <c r="E85" s="95">
        <v>33</v>
      </c>
      <c r="F85" s="32"/>
    </row>
    <row r="86" spans="1:6" ht="15" customHeight="1" x14ac:dyDescent="0.2">
      <c r="A86" s="12"/>
      <c r="B86" s="43" t="s">
        <v>40</v>
      </c>
      <c r="C86" s="71">
        <v>88</v>
      </c>
      <c r="D86" s="71">
        <v>86</v>
      </c>
      <c r="E86" s="44">
        <v>174</v>
      </c>
      <c r="F86" s="45">
        <v>5.3032612008533986E-2</v>
      </c>
    </row>
    <row r="87" spans="1:6" ht="15" customHeight="1" x14ac:dyDescent="0.2">
      <c r="A87" s="12"/>
      <c r="B87" s="35">
        <v>70</v>
      </c>
      <c r="C87" s="94">
        <v>14</v>
      </c>
      <c r="D87" s="94">
        <v>19</v>
      </c>
      <c r="E87" s="95">
        <v>33</v>
      </c>
      <c r="F87" s="32"/>
    </row>
    <row r="88" spans="1:6" ht="15" customHeight="1" x14ac:dyDescent="0.2">
      <c r="A88" s="12"/>
      <c r="B88" s="35">
        <v>71</v>
      </c>
      <c r="C88" s="94">
        <v>15</v>
      </c>
      <c r="D88" s="94">
        <v>17</v>
      </c>
      <c r="E88" s="95">
        <v>32</v>
      </c>
      <c r="F88" s="32"/>
    </row>
    <row r="89" spans="1:6" ht="15" customHeight="1" x14ac:dyDescent="0.2">
      <c r="A89" s="12"/>
      <c r="B89" s="35">
        <v>72</v>
      </c>
      <c r="C89" s="94">
        <v>23</v>
      </c>
      <c r="D89" s="94">
        <v>22</v>
      </c>
      <c r="E89" s="95">
        <v>45</v>
      </c>
      <c r="F89" s="32"/>
    </row>
    <row r="90" spans="1:6" ht="15" customHeight="1" x14ac:dyDescent="0.2">
      <c r="A90" s="12"/>
      <c r="B90" s="35">
        <v>73</v>
      </c>
      <c r="C90" s="94">
        <v>14</v>
      </c>
      <c r="D90" s="94">
        <v>17</v>
      </c>
      <c r="E90" s="95">
        <v>31</v>
      </c>
      <c r="F90" s="32"/>
    </row>
    <row r="91" spans="1:6" ht="15" customHeight="1" x14ac:dyDescent="0.2">
      <c r="A91" s="12"/>
      <c r="B91" s="35">
        <v>74</v>
      </c>
      <c r="C91" s="94">
        <v>18</v>
      </c>
      <c r="D91" s="94">
        <v>25</v>
      </c>
      <c r="E91" s="95">
        <v>43</v>
      </c>
      <c r="F91" s="32"/>
    </row>
    <row r="92" spans="1:6" ht="15" customHeight="1" x14ac:dyDescent="0.2">
      <c r="A92" s="12"/>
      <c r="B92" s="43" t="s">
        <v>41</v>
      </c>
      <c r="C92" s="71">
        <v>84</v>
      </c>
      <c r="D92" s="71">
        <v>100</v>
      </c>
      <c r="E92" s="44">
        <v>184</v>
      </c>
      <c r="F92" s="45">
        <v>5.6080463273392257E-2</v>
      </c>
    </row>
    <row r="93" spans="1:6" ht="15" customHeight="1" x14ac:dyDescent="0.2">
      <c r="A93" s="12"/>
      <c r="B93" s="35">
        <v>75</v>
      </c>
      <c r="C93" s="94">
        <v>14</v>
      </c>
      <c r="D93" s="94">
        <v>17</v>
      </c>
      <c r="E93" s="95">
        <v>31</v>
      </c>
      <c r="F93" s="32"/>
    </row>
    <row r="94" spans="1:6" ht="15" customHeight="1" x14ac:dyDescent="0.2">
      <c r="A94" s="12"/>
      <c r="B94" s="35">
        <v>76</v>
      </c>
      <c r="C94" s="94">
        <v>13</v>
      </c>
      <c r="D94" s="94">
        <v>16</v>
      </c>
      <c r="E94" s="95">
        <v>29</v>
      </c>
      <c r="F94" s="32"/>
    </row>
    <row r="95" spans="1:6" ht="15" customHeight="1" x14ac:dyDescent="0.2">
      <c r="A95" s="12"/>
      <c r="B95" s="35">
        <v>77</v>
      </c>
      <c r="C95" s="94">
        <v>13</v>
      </c>
      <c r="D95" s="94">
        <v>16</v>
      </c>
      <c r="E95" s="95">
        <v>29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15</v>
      </c>
      <c r="E96" s="95">
        <v>25</v>
      </c>
      <c r="F96" s="32"/>
    </row>
    <row r="97" spans="1:6" ht="15" customHeight="1" x14ac:dyDescent="0.2">
      <c r="A97" s="12"/>
      <c r="B97" s="35">
        <v>79</v>
      </c>
      <c r="C97" s="94">
        <v>11</v>
      </c>
      <c r="D97" s="94">
        <v>15</v>
      </c>
      <c r="E97" s="95">
        <v>26</v>
      </c>
      <c r="F97" s="32"/>
    </row>
    <row r="98" spans="1:6" ht="15" customHeight="1" x14ac:dyDescent="0.2">
      <c r="A98" s="12"/>
      <c r="B98" s="43" t="s">
        <v>42</v>
      </c>
      <c r="C98" s="71">
        <v>61</v>
      </c>
      <c r="D98" s="71">
        <v>79</v>
      </c>
      <c r="E98" s="44">
        <v>140</v>
      </c>
      <c r="F98" s="45">
        <v>4.2669917708015849E-2</v>
      </c>
    </row>
    <row r="99" spans="1:6" ht="15" customHeight="1" x14ac:dyDescent="0.2">
      <c r="A99" s="12"/>
      <c r="B99" s="35">
        <v>80</v>
      </c>
      <c r="C99" s="94">
        <v>13</v>
      </c>
      <c r="D99" s="94">
        <v>14</v>
      </c>
      <c r="E99" s="95">
        <v>27</v>
      </c>
      <c r="F99" s="32"/>
    </row>
    <row r="100" spans="1:6" ht="15" customHeight="1" x14ac:dyDescent="0.2">
      <c r="A100" s="12"/>
      <c r="B100" s="35">
        <v>81</v>
      </c>
      <c r="C100" s="94">
        <v>10</v>
      </c>
      <c r="D100" s="94">
        <v>12</v>
      </c>
      <c r="E100" s="95">
        <v>22</v>
      </c>
      <c r="F100" s="32"/>
    </row>
    <row r="101" spans="1:6" ht="15" customHeight="1" x14ac:dyDescent="0.2">
      <c r="A101" s="12"/>
      <c r="B101" s="35">
        <v>82</v>
      </c>
      <c r="C101" s="94">
        <v>12</v>
      </c>
      <c r="D101" s="94">
        <v>16</v>
      </c>
      <c r="E101" s="95">
        <v>28</v>
      </c>
      <c r="F101" s="32"/>
    </row>
    <row r="102" spans="1:6" ht="15" customHeight="1" x14ac:dyDescent="0.2">
      <c r="A102" s="12"/>
      <c r="B102" s="35">
        <v>83</v>
      </c>
      <c r="C102" s="94">
        <v>9</v>
      </c>
      <c r="D102" s="94">
        <v>12</v>
      </c>
      <c r="E102" s="95">
        <v>21</v>
      </c>
      <c r="F102" s="32"/>
    </row>
    <row r="103" spans="1:6" ht="15" customHeight="1" x14ac:dyDescent="0.2">
      <c r="A103" s="12"/>
      <c r="B103" s="35">
        <v>84</v>
      </c>
      <c r="C103" s="94">
        <v>10</v>
      </c>
      <c r="D103" s="94">
        <v>13</v>
      </c>
      <c r="E103" s="95">
        <v>23</v>
      </c>
      <c r="F103" s="32"/>
    </row>
    <row r="104" spans="1:6" ht="15" customHeight="1" x14ac:dyDescent="0.2">
      <c r="A104" s="12"/>
      <c r="B104" s="43" t="s">
        <v>43</v>
      </c>
      <c r="C104" s="71">
        <v>54</v>
      </c>
      <c r="D104" s="71">
        <v>67</v>
      </c>
      <c r="E104" s="44">
        <v>121</v>
      </c>
      <c r="F104" s="45">
        <v>3.687900030478513E-2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10</v>
      </c>
      <c r="E105" s="95">
        <v>18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7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11</v>
      </c>
      <c r="E107" s="95">
        <v>16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8</v>
      </c>
      <c r="E108" s="95">
        <v>13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11</v>
      </c>
      <c r="E109" s="95">
        <v>15</v>
      </c>
      <c r="F109" s="32"/>
    </row>
    <row r="110" spans="1:6" ht="15" customHeight="1" x14ac:dyDescent="0.2">
      <c r="A110" s="12"/>
      <c r="B110" s="43" t="s">
        <v>44</v>
      </c>
      <c r="C110" s="71">
        <v>26</v>
      </c>
      <c r="D110" s="71">
        <v>47</v>
      </c>
      <c r="E110" s="44">
        <v>73</v>
      </c>
      <c r="F110" s="45">
        <v>2.2249314233465406E-2</v>
      </c>
    </row>
    <row r="111" spans="1:6" ht="15" customHeight="1" x14ac:dyDescent="0.2">
      <c r="A111" s="12"/>
      <c r="B111" s="35">
        <v>90</v>
      </c>
      <c r="C111" s="94">
        <v>7</v>
      </c>
      <c r="D111" s="94">
        <v>6</v>
      </c>
      <c r="E111" s="95">
        <v>13</v>
      </c>
      <c r="F111" s="32"/>
    </row>
    <row r="112" spans="1:6" ht="15" customHeight="1" x14ac:dyDescent="0.2">
      <c r="A112" s="12"/>
      <c r="B112" s="35">
        <v>91</v>
      </c>
      <c r="C112" s="94">
        <v>6</v>
      </c>
      <c r="D112" s="94">
        <v>8</v>
      </c>
      <c r="E112" s="95">
        <v>14</v>
      </c>
      <c r="F112" s="32"/>
    </row>
    <row r="113" spans="1:6" ht="15" customHeight="1" x14ac:dyDescent="0.2">
      <c r="A113" s="12"/>
      <c r="B113" s="35">
        <v>92</v>
      </c>
      <c r="C113" s="94">
        <v>5</v>
      </c>
      <c r="D113" s="94">
        <v>6</v>
      </c>
      <c r="E113" s="95">
        <v>11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21</v>
      </c>
      <c r="D116" s="71">
        <v>26</v>
      </c>
      <c r="E116" s="44">
        <v>47</v>
      </c>
      <c r="F116" s="45">
        <v>1.4324900944833891E-2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5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4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2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17</v>
      </c>
      <c r="E122" s="44">
        <v>20</v>
      </c>
      <c r="F122" s="45">
        <v>6.0957025297165499E-3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6.0957025297165494E-4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1625</v>
      </c>
      <c r="D147" s="77">
        <v>1656</v>
      </c>
      <c r="E147" s="77">
        <v>3281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235</v>
      </c>
      <c r="D150" s="17">
        <v>212</v>
      </c>
      <c r="E150" s="17">
        <v>447</v>
      </c>
      <c r="F150" s="32">
        <v>0.13623895153916488</v>
      </c>
    </row>
    <row r="151" spans="1:6" ht="15" customHeight="1" x14ac:dyDescent="0.2">
      <c r="A151" s="18"/>
      <c r="B151" s="18" t="s">
        <v>49</v>
      </c>
      <c r="C151" s="19">
        <v>1052</v>
      </c>
      <c r="D151" s="19">
        <v>1021</v>
      </c>
      <c r="E151" s="19">
        <v>2073</v>
      </c>
      <c r="F151" s="32">
        <v>0.63181956720512034</v>
      </c>
    </row>
    <row r="152" spans="1:6" ht="15" customHeight="1" x14ac:dyDescent="0.2">
      <c r="A152" s="33"/>
      <c r="B152" s="20" t="s">
        <v>6</v>
      </c>
      <c r="C152" s="21">
        <v>338</v>
      </c>
      <c r="D152" s="21">
        <v>423</v>
      </c>
      <c r="E152" s="21">
        <v>761</v>
      </c>
      <c r="F152" s="32">
        <v>0.23194148125571473</v>
      </c>
    </row>
    <row r="153" spans="1:6" ht="15" customHeight="1" x14ac:dyDescent="0.2">
      <c r="B153" s="2" t="s">
        <v>8</v>
      </c>
      <c r="C153" s="1">
        <v>1625</v>
      </c>
      <c r="D153" s="1">
        <v>1656</v>
      </c>
      <c r="E153" s="1">
        <v>3281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235</v>
      </c>
      <c r="D155" s="17">
        <v>212</v>
      </c>
      <c r="E155" s="17">
        <v>447</v>
      </c>
      <c r="F155" s="32">
        <v>0.13623895153916488</v>
      </c>
    </row>
    <row r="156" spans="1:6" ht="15" customHeight="1" x14ac:dyDescent="0.2">
      <c r="A156" s="28"/>
      <c r="B156" s="18" t="s">
        <v>49</v>
      </c>
      <c r="C156" s="19">
        <v>1052</v>
      </c>
      <c r="D156" s="19">
        <v>1021</v>
      </c>
      <c r="E156" s="19">
        <v>2073</v>
      </c>
      <c r="F156" s="32">
        <v>0.63181956720512034</v>
      </c>
    </row>
    <row r="157" spans="1:6" ht="15" customHeight="1" x14ac:dyDescent="0.2">
      <c r="A157" s="25"/>
      <c r="B157" s="20" t="s">
        <v>10</v>
      </c>
      <c r="C157" s="21">
        <v>172</v>
      </c>
      <c r="D157" s="21">
        <v>186</v>
      </c>
      <c r="E157" s="21">
        <v>358</v>
      </c>
      <c r="F157" s="32">
        <v>0.10911307528192624</v>
      </c>
    </row>
    <row r="158" spans="1:6" ht="15" customHeight="1" x14ac:dyDescent="0.2">
      <c r="A158" s="26"/>
      <c r="B158" s="29" t="s">
        <v>11</v>
      </c>
      <c r="C158" s="27">
        <v>166</v>
      </c>
      <c r="D158" s="27">
        <v>237</v>
      </c>
      <c r="E158" s="27">
        <v>403</v>
      </c>
      <c r="F158" s="32">
        <v>0.12282840597378848</v>
      </c>
    </row>
    <row r="159" spans="1:6" ht="15" customHeight="1" x14ac:dyDescent="0.2">
      <c r="B159" s="2" t="s">
        <v>8</v>
      </c>
      <c r="C159" s="1">
        <v>1625</v>
      </c>
      <c r="D159" s="1">
        <v>1656</v>
      </c>
      <c r="E159" s="1">
        <v>3281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51</v>
      </c>
      <c r="D161" s="31">
        <v>91</v>
      </c>
      <c r="E161" s="31">
        <v>142</v>
      </c>
      <c r="F161" s="32">
        <v>4.3279487960987503E-2</v>
      </c>
    </row>
    <row r="162" spans="1:6" ht="15" customHeight="1" x14ac:dyDescent="0.2">
      <c r="A162" s="30"/>
      <c r="B162" s="23" t="s">
        <v>15</v>
      </c>
      <c r="C162" s="31">
        <v>25</v>
      </c>
      <c r="D162" s="31">
        <v>44</v>
      </c>
      <c r="E162" s="31">
        <v>69</v>
      </c>
      <c r="F162" s="32">
        <v>2.1030173727522097E-2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18</v>
      </c>
      <c r="E163" s="31">
        <v>22</v>
      </c>
      <c r="F163" s="32">
        <v>6.705272782688205E-3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6.0957025297165494E-4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2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8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7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11</v>
      </c>
      <c r="D6" s="94">
        <v>7</v>
      </c>
      <c r="E6" s="95">
        <v>18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34</v>
      </c>
      <c r="D8" s="70">
        <v>29</v>
      </c>
      <c r="E8" s="38">
        <v>63</v>
      </c>
      <c r="F8" s="39">
        <v>5.7745187901008251E-2</v>
      </c>
    </row>
    <row r="9" spans="1:6" ht="15" customHeight="1" x14ac:dyDescent="0.2">
      <c r="A9" s="12"/>
      <c r="B9" s="35">
        <v>5</v>
      </c>
      <c r="C9" s="94">
        <v>10</v>
      </c>
      <c r="D9" s="94">
        <v>8</v>
      </c>
      <c r="E9" s="95">
        <v>18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6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9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11</v>
      </c>
      <c r="D12" s="94">
        <v>7</v>
      </c>
      <c r="E12" s="95">
        <v>18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8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41</v>
      </c>
      <c r="D14" s="70">
        <v>38</v>
      </c>
      <c r="E14" s="48">
        <v>79</v>
      </c>
      <c r="F14" s="39">
        <v>7.2410632447296064E-2</v>
      </c>
    </row>
    <row r="15" spans="1:6" ht="15" customHeight="1" x14ac:dyDescent="0.2">
      <c r="A15" s="12"/>
      <c r="B15" s="35">
        <v>10</v>
      </c>
      <c r="C15" s="94">
        <v>4</v>
      </c>
      <c r="D15" s="94">
        <v>6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10</v>
      </c>
      <c r="E17" s="95">
        <v>17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5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7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30</v>
      </c>
      <c r="E20" s="48">
        <v>52</v>
      </c>
      <c r="F20" s="39">
        <v>4.7662694775435381E-2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10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1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23</v>
      </c>
      <c r="E26" s="41">
        <v>51</v>
      </c>
      <c r="F26" s="42">
        <v>4.6746104491292392E-2</v>
      </c>
    </row>
    <row r="27" spans="1:6" ht="15" customHeight="1" x14ac:dyDescent="0.2">
      <c r="A27" s="12"/>
      <c r="B27" s="35">
        <v>20</v>
      </c>
      <c r="C27" s="94">
        <v>8</v>
      </c>
      <c r="D27" s="94">
        <v>4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6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15</v>
      </c>
      <c r="E32" s="41">
        <v>42</v>
      </c>
      <c r="F32" s="42">
        <v>3.84967919340055E-2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1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8</v>
      </c>
      <c r="E36" s="95">
        <v>16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8</v>
      </c>
      <c r="E37" s="95">
        <v>18</v>
      </c>
      <c r="F37" s="32"/>
    </row>
    <row r="38" spans="1:6" ht="15" customHeight="1" x14ac:dyDescent="0.2">
      <c r="A38" s="12"/>
      <c r="B38" s="40" t="s">
        <v>32</v>
      </c>
      <c r="C38" s="49">
        <v>29</v>
      </c>
      <c r="D38" s="49">
        <v>21</v>
      </c>
      <c r="E38" s="41">
        <v>50</v>
      </c>
      <c r="F38" s="42">
        <v>4.5829514207149404E-2</v>
      </c>
    </row>
    <row r="39" spans="1:6" ht="15" customHeight="1" x14ac:dyDescent="0.2">
      <c r="A39" s="12"/>
      <c r="B39" s="35">
        <v>30</v>
      </c>
      <c r="C39" s="94">
        <v>3</v>
      </c>
      <c r="D39" s="94">
        <v>11</v>
      </c>
      <c r="E39" s="95">
        <v>14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8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7</v>
      </c>
      <c r="E41" s="95">
        <v>18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8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4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38</v>
      </c>
      <c r="E44" s="41">
        <v>70</v>
      </c>
      <c r="F44" s="42">
        <v>6.4161319890009172E-2</v>
      </c>
    </row>
    <row r="45" spans="1:6" ht="15" customHeight="1" x14ac:dyDescent="0.2">
      <c r="A45" s="12"/>
      <c r="B45" s="35">
        <v>35</v>
      </c>
      <c r="C45" s="94">
        <v>9</v>
      </c>
      <c r="D45" s="94">
        <v>6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6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6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9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10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39</v>
      </c>
      <c r="D50" s="49">
        <v>37</v>
      </c>
      <c r="E50" s="41">
        <v>76</v>
      </c>
      <c r="F50" s="42">
        <v>6.9660861594867091E-2</v>
      </c>
    </row>
    <row r="51" spans="1:6" ht="15" customHeight="1" x14ac:dyDescent="0.2">
      <c r="A51" s="12"/>
      <c r="B51" s="35">
        <v>40</v>
      </c>
      <c r="C51" s="94">
        <v>5</v>
      </c>
      <c r="D51" s="94">
        <v>7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8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6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10</v>
      </c>
      <c r="E55" s="95">
        <v>21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33</v>
      </c>
      <c r="E56" s="41">
        <v>70</v>
      </c>
      <c r="F56" s="42">
        <v>6.4161319890009172E-2</v>
      </c>
    </row>
    <row r="57" spans="1:6" ht="15" customHeight="1" x14ac:dyDescent="0.2">
      <c r="A57" s="12"/>
      <c r="B57" s="35">
        <v>45</v>
      </c>
      <c r="C57" s="94">
        <v>14</v>
      </c>
      <c r="D57" s="94">
        <v>10</v>
      </c>
      <c r="E57" s="95">
        <v>24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8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7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13</v>
      </c>
      <c r="E60" s="95">
        <v>24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14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45</v>
      </c>
      <c r="D62" s="49">
        <v>52</v>
      </c>
      <c r="E62" s="41">
        <v>97</v>
      </c>
      <c r="F62" s="42">
        <v>8.8909257561869848E-2</v>
      </c>
    </row>
    <row r="63" spans="1:6" ht="15" customHeight="1" x14ac:dyDescent="0.2">
      <c r="A63" s="12"/>
      <c r="B63" s="35">
        <v>50</v>
      </c>
      <c r="C63" s="94">
        <v>9</v>
      </c>
      <c r="D63" s="94">
        <v>13</v>
      </c>
      <c r="E63" s="95">
        <v>22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6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4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30</v>
      </c>
      <c r="E68" s="41">
        <v>66</v>
      </c>
      <c r="F68" s="42">
        <v>6.0494958753437217E-2</v>
      </c>
    </row>
    <row r="69" spans="1:6" ht="15" customHeight="1" x14ac:dyDescent="0.2">
      <c r="A69" s="12"/>
      <c r="B69" s="35">
        <v>55</v>
      </c>
      <c r="C69" s="94">
        <v>7</v>
      </c>
      <c r="D69" s="94">
        <v>11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9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8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9</v>
      </c>
      <c r="E72" s="95">
        <v>19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6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35</v>
      </c>
      <c r="D74" s="49">
        <v>43</v>
      </c>
      <c r="E74" s="41">
        <v>78</v>
      </c>
      <c r="F74" s="42">
        <v>7.1494042163153068E-2</v>
      </c>
    </row>
    <row r="75" spans="1:6" ht="15" customHeight="1" x14ac:dyDescent="0.2">
      <c r="A75" s="12"/>
      <c r="B75" s="35">
        <v>60</v>
      </c>
      <c r="C75" s="94">
        <v>5</v>
      </c>
      <c r="D75" s="94">
        <v>10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2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9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29</v>
      </c>
      <c r="E80" s="41">
        <v>51</v>
      </c>
      <c r="F80" s="42">
        <v>4.6746104491292392E-2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7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29</v>
      </c>
      <c r="E86" s="44">
        <v>43</v>
      </c>
      <c r="F86" s="45">
        <v>3.9413382218148489E-2</v>
      </c>
    </row>
    <row r="87" spans="1:6" ht="15" customHeight="1" x14ac:dyDescent="0.2">
      <c r="A87" s="12"/>
      <c r="B87" s="35">
        <v>70</v>
      </c>
      <c r="C87" s="94">
        <v>9</v>
      </c>
      <c r="D87" s="94">
        <v>6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9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7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33</v>
      </c>
      <c r="E92" s="44">
        <v>61</v>
      </c>
      <c r="F92" s="45">
        <v>5.5912007332722273E-2</v>
      </c>
    </row>
    <row r="93" spans="1:6" ht="15" customHeight="1" x14ac:dyDescent="0.2">
      <c r="A93" s="12"/>
      <c r="B93" s="35">
        <v>75</v>
      </c>
      <c r="C93" s="94">
        <v>3</v>
      </c>
      <c r="D93" s="94">
        <v>7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6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8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6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31</v>
      </c>
      <c r="E98" s="44">
        <v>54</v>
      </c>
      <c r="F98" s="45">
        <v>4.9495875343721359E-2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11</v>
      </c>
      <c r="D100" s="94">
        <v>2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7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0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28</v>
      </c>
      <c r="D104" s="71">
        <v>20</v>
      </c>
      <c r="E104" s="44">
        <v>48</v>
      </c>
      <c r="F104" s="45">
        <v>4.3996333638863426E-2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20</v>
      </c>
      <c r="E110" s="44">
        <v>30</v>
      </c>
      <c r="F110" s="45">
        <v>2.7497708524289642E-2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5.4995417048579283E-3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2.7497708524289641E-3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9.1659028414298811E-4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535</v>
      </c>
      <c r="D147" s="77">
        <v>556</v>
      </c>
      <c r="E147" s="77">
        <v>1091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97</v>
      </c>
      <c r="D150" s="17">
        <v>97</v>
      </c>
      <c r="E150" s="17">
        <v>194</v>
      </c>
      <c r="F150" s="32">
        <v>0.1778185151237397</v>
      </c>
    </row>
    <row r="151" spans="1:6" ht="15" customHeight="1" x14ac:dyDescent="0.2">
      <c r="A151" s="18"/>
      <c r="B151" s="18" t="s">
        <v>49</v>
      </c>
      <c r="C151" s="19">
        <v>330</v>
      </c>
      <c r="D151" s="19">
        <v>321</v>
      </c>
      <c r="E151" s="19">
        <v>651</v>
      </c>
      <c r="F151" s="32">
        <v>0.59670027497708522</v>
      </c>
    </row>
    <row r="152" spans="1:6" ht="15" customHeight="1" x14ac:dyDescent="0.2">
      <c r="A152" s="33"/>
      <c r="B152" s="20" t="s">
        <v>6</v>
      </c>
      <c r="C152" s="21">
        <v>108</v>
      </c>
      <c r="D152" s="21">
        <v>138</v>
      </c>
      <c r="E152" s="21">
        <v>246</v>
      </c>
      <c r="F152" s="32">
        <v>0.22548120989917506</v>
      </c>
    </row>
    <row r="153" spans="1:6" ht="15" customHeight="1" x14ac:dyDescent="0.2">
      <c r="B153" s="2" t="s">
        <v>8</v>
      </c>
      <c r="C153" s="1">
        <v>535</v>
      </c>
      <c r="D153" s="1">
        <v>556</v>
      </c>
      <c r="E153" s="1">
        <v>1091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97</v>
      </c>
      <c r="D155" s="17">
        <v>97</v>
      </c>
      <c r="E155" s="17">
        <v>194</v>
      </c>
      <c r="F155" s="32">
        <v>0.1778185151237397</v>
      </c>
    </row>
    <row r="156" spans="1:6" ht="15" customHeight="1" x14ac:dyDescent="0.2">
      <c r="A156" s="28"/>
      <c r="B156" s="18" t="s">
        <v>49</v>
      </c>
      <c r="C156" s="19">
        <v>330</v>
      </c>
      <c r="D156" s="19">
        <v>321</v>
      </c>
      <c r="E156" s="19">
        <v>651</v>
      </c>
      <c r="F156" s="32">
        <v>0.59670027497708522</v>
      </c>
    </row>
    <row r="157" spans="1:6" ht="15" customHeight="1" x14ac:dyDescent="0.2">
      <c r="A157" s="25"/>
      <c r="B157" s="20" t="s">
        <v>10</v>
      </c>
      <c r="C157" s="21">
        <v>42</v>
      </c>
      <c r="D157" s="21">
        <v>62</v>
      </c>
      <c r="E157" s="21">
        <v>104</v>
      </c>
      <c r="F157" s="32">
        <v>9.5325389550870762E-2</v>
      </c>
    </row>
    <row r="158" spans="1:6" ht="15" customHeight="1" x14ac:dyDescent="0.2">
      <c r="A158" s="26"/>
      <c r="B158" s="29" t="s">
        <v>11</v>
      </c>
      <c r="C158" s="27">
        <v>66</v>
      </c>
      <c r="D158" s="27">
        <v>76</v>
      </c>
      <c r="E158" s="27">
        <v>142</v>
      </c>
      <c r="F158" s="32">
        <v>0.13015582034830431</v>
      </c>
    </row>
    <row r="159" spans="1:6" ht="15" customHeight="1" x14ac:dyDescent="0.2">
      <c r="B159" s="2" t="s">
        <v>8</v>
      </c>
      <c r="C159" s="1">
        <v>535</v>
      </c>
      <c r="D159" s="1">
        <v>556</v>
      </c>
      <c r="E159" s="1">
        <v>1091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25</v>
      </c>
      <c r="E161" s="31">
        <v>40</v>
      </c>
      <c r="F161" s="32">
        <v>3.6663611365719523E-2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5</v>
      </c>
      <c r="E162" s="31">
        <v>10</v>
      </c>
      <c r="F162" s="32">
        <v>9.1659028414298807E-3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3.6663611365719525E-3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9.1659028414298811E-4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10</v>
      </c>
      <c r="E8" s="38">
        <v>18</v>
      </c>
      <c r="F8" s="39">
        <v>2.4324324324324326E-2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12</v>
      </c>
      <c r="E14" s="48">
        <v>16</v>
      </c>
      <c r="F14" s="39">
        <v>2.1621621621621623E-2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11</v>
      </c>
      <c r="E20" s="48">
        <v>21</v>
      </c>
      <c r="F20" s="39">
        <v>2.837837837837838E-2</v>
      </c>
    </row>
    <row r="21" spans="1:6" ht="15" customHeight="1" x14ac:dyDescent="0.2">
      <c r="A21" s="12"/>
      <c r="B21" s="35">
        <v>15</v>
      </c>
      <c r="C21" s="94">
        <v>0</v>
      </c>
      <c r="D21" s="94">
        <v>5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7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4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19</v>
      </c>
      <c r="E26" s="41">
        <v>36</v>
      </c>
      <c r="F26" s="42">
        <v>4.8648648648648651E-2</v>
      </c>
    </row>
    <row r="27" spans="1:6" ht="15" customHeight="1" x14ac:dyDescent="0.2">
      <c r="A27" s="12"/>
      <c r="B27" s="35">
        <v>20</v>
      </c>
      <c r="C27" s="94">
        <v>3</v>
      </c>
      <c r="D27" s="94">
        <v>6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1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5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7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21</v>
      </c>
      <c r="E32" s="41">
        <v>41</v>
      </c>
      <c r="F32" s="42">
        <v>5.5405405405405408E-2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0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8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10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28</v>
      </c>
      <c r="E38" s="41">
        <v>49</v>
      </c>
      <c r="F38" s="42">
        <v>6.621621621621622E-2</v>
      </c>
    </row>
    <row r="39" spans="1:6" ht="15" customHeight="1" x14ac:dyDescent="0.2">
      <c r="A39" s="12"/>
      <c r="B39" s="35">
        <v>30</v>
      </c>
      <c r="C39" s="94">
        <v>6</v>
      </c>
      <c r="D39" s="94">
        <v>3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3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13</v>
      </c>
      <c r="D43" s="94">
        <v>4</v>
      </c>
      <c r="E43" s="95">
        <v>17</v>
      </c>
      <c r="F43" s="32"/>
    </row>
    <row r="44" spans="1:6" ht="15" customHeight="1" x14ac:dyDescent="0.2">
      <c r="A44" s="12"/>
      <c r="B44" s="40" t="s">
        <v>33</v>
      </c>
      <c r="C44" s="49">
        <v>38</v>
      </c>
      <c r="D44" s="49">
        <v>19</v>
      </c>
      <c r="E44" s="41">
        <v>57</v>
      </c>
      <c r="F44" s="42">
        <v>7.7027027027027031E-2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3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13</v>
      </c>
      <c r="E50" s="41">
        <v>35</v>
      </c>
      <c r="F50" s="42">
        <v>4.72972972972973E-2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6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3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18</v>
      </c>
      <c r="E56" s="41">
        <v>49</v>
      </c>
      <c r="F56" s="42">
        <v>6.621621621621622E-2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7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10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30</v>
      </c>
      <c r="E62" s="41">
        <v>56</v>
      </c>
      <c r="F62" s="42">
        <v>7.567567567567568E-2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6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6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26</v>
      </c>
      <c r="E68" s="41">
        <v>53</v>
      </c>
      <c r="F68" s="42">
        <v>7.1621621621621626E-2</v>
      </c>
    </row>
    <row r="69" spans="1:6" ht="15" customHeight="1" x14ac:dyDescent="0.2">
      <c r="A69" s="12"/>
      <c r="B69" s="35">
        <v>55</v>
      </c>
      <c r="C69" s="94">
        <v>6</v>
      </c>
      <c r="D69" s="94">
        <v>6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9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28</v>
      </c>
      <c r="E74" s="41">
        <v>58</v>
      </c>
      <c r="F74" s="42">
        <v>7.8378378378378383E-2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6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8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25</v>
      </c>
      <c r="E80" s="41">
        <v>44</v>
      </c>
      <c r="F80" s="42">
        <v>5.9459459459459463E-2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8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6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2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22</v>
      </c>
      <c r="E86" s="44">
        <v>43</v>
      </c>
      <c r="F86" s="45">
        <v>5.8108108108108111E-2</v>
      </c>
    </row>
    <row r="87" spans="1:6" ht="15" customHeight="1" x14ac:dyDescent="0.2">
      <c r="A87" s="12"/>
      <c r="B87" s="35">
        <v>70</v>
      </c>
      <c r="C87" s="94">
        <v>6</v>
      </c>
      <c r="D87" s="94">
        <v>10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8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8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34</v>
      </c>
      <c r="E92" s="44">
        <v>56</v>
      </c>
      <c r="F92" s="45">
        <v>7.567567567567568E-2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3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19</v>
      </c>
      <c r="E98" s="44">
        <v>44</v>
      </c>
      <c r="F98" s="45">
        <v>5.9459459459459463E-2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18</v>
      </c>
      <c r="E104" s="44">
        <v>32</v>
      </c>
      <c r="F104" s="45">
        <v>4.3243243243243246E-2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2.1621621621621623E-2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1.2162162162162163E-2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9.45945945945946E-3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367</v>
      </c>
      <c r="D147" s="77">
        <v>373</v>
      </c>
      <c r="E147" s="77">
        <v>740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33</v>
      </c>
      <c r="E150" s="17">
        <v>55</v>
      </c>
      <c r="F150" s="32">
        <v>7.4324324324324328E-2</v>
      </c>
    </row>
    <row r="151" spans="1:6" ht="15" customHeight="1" x14ac:dyDescent="0.2">
      <c r="A151" s="18"/>
      <c r="B151" s="18" t="s">
        <v>49</v>
      </c>
      <c r="C151" s="19">
        <v>251</v>
      </c>
      <c r="D151" s="19">
        <v>227</v>
      </c>
      <c r="E151" s="19">
        <v>478</v>
      </c>
      <c r="F151" s="32">
        <v>0.6459459459459459</v>
      </c>
    </row>
    <row r="152" spans="1:6" ht="15" customHeight="1" x14ac:dyDescent="0.2">
      <c r="A152" s="33"/>
      <c r="B152" s="20" t="s">
        <v>6</v>
      </c>
      <c r="C152" s="21">
        <v>94</v>
      </c>
      <c r="D152" s="21">
        <v>113</v>
      </c>
      <c r="E152" s="21">
        <v>207</v>
      </c>
      <c r="F152" s="32">
        <v>0.2797297297297297</v>
      </c>
    </row>
    <row r="153" spans="1:6" ht="15" customHeight="1" x14ac:dyDescent="0.2">
      <c r="B153" s="2" t="s">
        <v>8</v>
      </c>
      <c r="C153" s="1">
        <v>367</v>
      </c>
      <c r="D153" s="1">
        <v>373</v>
      </c>
      <c r="E153" s="1">
        <v>740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33</v>
      </c>
      <c r="E155" s="17">
        <v>55</v>
      </c>
      <c r="F155" s="32">
        <v>7.4324324324324328E-2</v>
      </c>
    </row>
    <row r="156" spans="1:6" ht="15" customHeight="1" x14ac:dyDescent="0.2">
      <c r="A156" s="28"/>
      <c r="B156" s="18" t="s">
        <v>49</v>
      </c>
      <c r="C156" s="19">
        <v>251</v>
      </c>
      <c r="D156" s="19">
        <v>227</v>
      </c>
      <c r="E156" s="19">
        <v>478</v>
      </c>
      <c r="F156" s="32">
        <v>0.6459459459459459</v>
      </c>
    </row>
    <row r="157" spans="1:6" ht="15" customHeight="1" x14ac:dyDescent="0.2">
      <c r="A157" s="25"/>
      <c r="B157" s="20" t="s">
        <v>10</v>
      </c>
      <c r="C157" s="21">
        <v>43</v>
      </c>
      <c r="D157" s="21">
        <v>56</v>
      </c>
      <c r="E157" s="21">
        <v>99</v>
      </c>
      <c r="F157" s="32">
        <v>0.13378378378378378</v>
      </c>
    </row>
    <row r="158" spans="1:6" ht="15" customHeight="1" x14ac:dyDescent="0.2">
      <c r="A158" s="26"/>
      <c r="B158" s="29" t="s">
        <v>11</v>
      </c>
      <c r="C158" s="27">
        <v>51</v>
      </c>
      <c r="D158" s="27">
        <v>57</v>
      </c>
      <c r="E158" s="27">
        <v>108</v>
      </c>
      <c r="F158" s="32">
        <v>0.14594594594594595</v>
      </c>
    </row>
    <row r="159" spans="1:6" ht="15" customHeight="1" x14ac:dyDescent="0.2">
      <c r="B159" s="2" t="s">
        <v>8</v>
      </c>
      <c r="C159" s="1">
        <v>367</v>
      </c>
      <c r="D159" s="1">
        <v>373</v>
      </c>
      <c r="E159" s="1">
        <v>740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20</v>
      </c>
      <c r="E161" s="31">
        <v>32</v>
      </c>
      <c r="F161" s="32">
        <v>4.3243243243243246E-2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10</v>
      </c>
      <c r="E162" s="31">
        <v>16</v>
      </c>
      <c r="F162" s="32">
        <v>2.1621621621621623E-2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6</v>
      </c>
      <c r="E163" s="31">
        <v>7</v>
      </c>
      <c r="F163" s="32">
        <v>9.45945945945946E-3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6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6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20</v>
      </c>
      <c r="E8" s="38">
        <v>34</v>
      </c>
      <c r="F8" s="39">
        <v>3.7280701754385963E-2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4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15</v>
      </c>
      <c r="E14" s="48">
        <v>32</v>
      </c>
      <c r="F14" s="39">
        <v>3.5087719298245612E-2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4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15</v>
      </c>
      <c r="E20" s="48">
        <v>33</v>
      </c>
      <c r="F20" s="39">
        <v>3.6184210526315791E-2</v>
      </c>
    </row>
    <row r="21" spans="1:6" ht="15" customHeight="1" x14ac:dyDescent="0.2">
      <c r="A21" s="12"/>
      <c r="B21" s="35">
        <v>15</v>
      </c>
      <c r="C21" s="94">
        <v>10</v>
      </c>
      <c r="D21" s="94">
        <v>2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5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1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15</v>
      </c>
      <c r="E26" s="41">
        <v>46</v>
      </c>
      <c r="F26" s="42">
        <v>5.0438596491228067E-2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.7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4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7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25</v>
      </c>
      <c r="E32" s="41">
        <v>41</v>
      </c>
      <c r="F32" s="42">
        <v>4.4956140350877194E-2</v>
      </c>
    </row>
    <row r="33" spans="1:6" ht="15" customHeight="1" x14ac:dyDescent="0.2">
      <c r="A33" s="12"/>
      <c r="B33" s="35">
        <v>25</v>
      </c>
      <c r="C33" s="94">
        <v>7</v>
      </c>
      <c r="D33" s="94">
        <v>5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3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7</v>
      </c>
      <c r="E35" s="95">
        <v>17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6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8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v>38</v>
      </c>
      <c r="D38" s="49">
        <v>29</v>
      </c>
      <c r="E38" s="41">
        <v>67</v>
      </c>
      <c r="F38" s="42">
        <v>7.3464912280701761E-2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9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7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2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30</v>
      </c>
      <c r="E44" s="41">
        <v>62</v>
      </c>
      <c r="F44" s="42">
        <v>6.798245614035088E-2</v>
      </c>
    </row>
    <row r="45" spans="1:6" ht="15" customHeight="1" x14ac:dyDescent="0.2">
      <c r="A45" s="12"/>
      <c r="B45" s="35">
        <v>35</v>
      </c>
      <c r="C45" s="94">
        <v>9</v>
      </c>
      <c r="D45" s="94">
        <v>8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1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6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9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4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28</v>
      </c>
      <c r="E50" s="41">
        <v>58</v>
      </c>
      <c r="F50" s="42">
        <v>6.3596491228070179E-2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6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7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6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25</v>
      </c>
      <c r="E56" s="41">
        <v>56</v>
      </c>
      <c r="F56" s="42">
        <v>6.1403508771929821E-2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3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8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12</v>
      </c>
      <c r="D60" s="94">
        <v>5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7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40</v>
      </c>
      <c r="D62" s="49">
        <v>25</v>
      </c>
      <c r="E62" s="41">
        <v>65</v>
      </c>
      <c r="F62" s="42">
        <v>7.1271929824561403E-2</v>
      </c>
    </row>
    <row r="63" spans="1:6" ht="15" customHeight="1" x14ac:dyDescent="0.2">
      <c r="A63" s="12"/>
      <c r="B63" s="35">
        <v>50</v>
      </c>
      <c r="C63" s="94">
        <v>15</v>
      </c>
      <c r="D63" s="94">
        <v>7</v>
      </c>
      <c r="E63" s="95">
        <v>22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11</v>
      </c>
      <c r="E64" s="95">
        <v>21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13</v>
      </c>
      <c r="E65" s="95">
        <v>21</v>
      </c>
      <c r="F65" s="32"/>
    </row>
    <row r="66" spans="1:6" ht="15" customHeight="1" x14ac:dyDescent="0.2">
      <c r="A66" s="12"/>
      <c r="B66" s="35">
        <v>53</v>
      </c>
      <c r="C66" s="94">
        <v>12</v>
      </c>
      <c r="D66" s="94">
        <v>4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11</v>
      </c>
      <c r="E67" s="95">
        <v>22</v>
      </c>
      <c r="F67" s="32"/>
    </row>
    <row r="68" spans="1:6" ht="15" customHeight="1" x14ac:dyDescent="0.2">
      <c r="A68" s="12"/>
      <c r="B68" s="40" t="s">
        <v>37</v>
      </c>
      <c r="C68" s="49">
        <v>56</v>
      </c>
      <c r="D68" s="49">
        <v>46</v>
      </c>
      <c r="E68" s="41">
        <v>102</v>
      </c>
      <c r="F68" s="42">
        <v>0.1118421052631579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10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5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5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30</v>
      </c>
      <c r="E74" s="41">
        <v>61</v>
      </c>
      <c r="F74" s="42">
        <v>6.6885964912280702E-2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21</v>
      </c>
      <c r="E80" s="41">
        <v>37</v>
      </c>
      <c r="F80" s="42">
        <v>4.0570175438596492E-2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16</v>
      </c>
      <c r="E86" s="44">
        <v>34</v>
      </c>
      <c r="F86" s="45">
        <v>3.7280701754385963E-2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8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6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27</v>
      </c>
      <c r="E92" s="44">
        <v>52</v>
      </c>
      <c r="F92" s="45">
        <v>5.701754385964912E-2</v>
      </c>
    </row>
    <row r="93" spans="1:6" ht="15" customHeight="1" x14ac:dyDescent="0.2">
      <c r="A93" s="12"/>
      <c r="B93" s="35">
        <v>75</v>
      </c>
      <c r="C93" s="94">
        <v>4</v>
      </c>
      <c r="D93" s="94">
        <v>7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10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1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13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37</v>
      </c>
      <c r="E98" s="44">
        <v>59</v>
      </c>
      <c r="F98" s="45">
        <v>6.4692982456140358E-2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20</v>
      </c>
      <c r="E104" s="44">
        <v>35</v>
      </c>
      <c r="F104" s="45">
        <v>3.8377192982456142E-2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15</v>
      </c>
      <c r="E110" s="44">
        <v>25</v>
      </c>
      <c r="F110" s="45">
        <v>2.7412280701754384E-2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4</v>
      </c>
      <c r="E116" s="44">
        <v>12</v>
      </c>
      <c r="F116" s="45">
        <v>1.3157894736842105E-2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1.0964912280701754E-3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468</v>
      </c>
      <c r="D147" s="77">
        <v>444</v>
      </c>
      <c r="E147" s="77">
        <v>912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49</v>
      </c>
      <c r="D150" s="17">
        <v>50</v>
      </c>
      <c r="E150" s="17">
        <v>99</v>
      </c>
      <c r="F150" s="32">
        <v>0.10855263157894737</v>
      </c>
    </row>
    <row r="151" spans="1:6" ht="15" customHeight="1" x14ac:dyDescent="0.2">
      <c r="A151" s="18"/>
      <c r="B151" s="18" t="s">
        <v>49</v>
      </c>
      <c r="C151" s="19">
        <v>321</v>
      </c>
      <c r="D151" s="19">
        <v>274</v>
      </c>
      <c r="E151" s="19">
        <v>595</v>
      </c>
      <c r="F151" s="32">
        <v>0.65241228070175439</v>
      </c>
    </row>
    <row r="152" spans="1:6" ht="15" customHeight="1" x14ac:dyDescent="0.2">
      <c r="A152" s="33"/>
      <c r="B152" s="20" t="s">
        <v>6</v>
      </c>
      <c r="C152" s="21">
        <v>98</v>
      </c>
      <c r="D152" s="21">
        <v>120</v>
      </c>
      <c r="E152" s="21">
        <v>218</v>
      </c>
      <c r="F152" s="32">
        <v>0.23903508771929824</v>
      </c>
    </row>
    <row r="153" spans="1:6" ht="15" customHeight="1" x14ac:dyDescent="0.2">
      <c r="B153" s="2" t="s">
        <v>8</v>
      </c>
      <c r="C153" s="1">
        <v>468</v>
      </c>
      <c r="D153" s="1">
        <v>444</v>
      </c>
      <c r="E153" s="1">
        <v>912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49</v>
      </c>
      <c r="D155" s="17">
        <v>50</v>
      </c>
      <c r="E155" s="17">
        <v>99</v>
      </c>
      <c r="F155" s="32">
        <v>0.10855263157894737</v>
      </c>
    </row>
    <row r="156" spans="1:6" ht="15" customHeight="1" x14ac:dyDescent="0.2">
      <c r="A156" s="28"/>
      <c r="B156" s="18" t="s">
        <v>49</v>
      </c>
      <c r="C156" s="19">
        <v>321</v>
      </c>
      <c r="D156" s="19">
        <v>274</v>
      </c>
      <c r="E156" s="19">
        <v>595</v>
      </c>
      <c r="F156" s="32">
        <v>0.65241228070175439</v>
      </c>
    </row>
    <row r="157" spans="1:6" ht="15" customHeight="1" x14ac:dyDescent="0.2">
      <c r="A157" s="25"/>
      <c r="B157" s="20" t="s">
        <v>10</v>
      </c>
      <c r="C157" s="21">
        <v>43</v>
      </c>
      <c r="D157" s="21">
        <v>43</v>
      </c>
      <c r="E157" s="21">
        <v>86</v>
      </c>
      <c r="F157" s="32">
        <v>9.4298245614035089E-2</v>
      </c>
    </row>
    <row r="158" spans="1:6" ht="15" customHeight="1" x14ac:dyDescent="0.2">
      <c r="A158" s="26"/>
      <c r="B158" s="29" t="s">
        <v>11</v>
      </c>
      <c r="C158" s="27">
        <v>55</v>
      </c>
      <c r="D158" s="27">
        <v>77</v>
      </c>
      <c r="E158" s="27">
        <v>132</v>
      </c>
      <c r="F158" s="32">
        <v>0.14473684210526316</v>
      </c>
    </row>
    <row r="159" spans="1:6" ht="15" customHeight="1" x14ac:dyDescent="0.2">
      <c r="B159" s="2" t="s">
        <v>8</v>
      </c>
      <c r="C159" s="1">
        <v>468</v>
      </c>
      <c r="D159" s="1">
        <v>444</v>
      </c>
      <c r="E159" s="1">
        <v>912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20</v>
      </c>
      <c r="E161" s="31">
        <v>38</v>
      </c>
      <c r="F161" s="32">
        <v>4.1666666666666664E-2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5</v>
      </c>
      <c r="E162" s="31">
        <v>13</v>
      </c>
      <c r="F162" s="32">
        <v>1.425438596491228E-2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1.0964912280701754E-3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9">
    <tabColor indexed="47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6</v>
      </c>
      <c r="D3" s="74">
        <f>西屋敷!D3+小田井下宿!D3+荒田!D3</f>
        <v>8</v>
      </c>
      <c r="E3" s="9">
        <f>西屋敷!E3+小田井下宿!E3+荒田!E3</f>
        <v>14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5</v>
      </c>
      <c r="D4" s="75">
        <f>西屋敷!D4+小田井下宿!D4+荒田!D4</f>
        <v>8</v>
      </c>
      <c r="E4" s="10">
        <f>西屋敷!E4+小田井下宿!E4+荒田!E4</f>
        <v>13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7</v>
      </c>
      <c r="D5" s="75">
        <f>西屋敷!D5+小田井下宿!D5+荒田!D5</f>
        <v>14</v>
      </c>
      <c r="E5" s="10">
        <f>西屋敷!E5+小田井下宿!E5+荒田!E5</f>
        <v>21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8</v>
      </c>
      <c r="D6" s="75">
        <f>西屋敷!D6+小田井下宿!D6+荒田!D6</f>
        <v>6</v>
      </c>
      <c r="E6" s="10">
        <f>西屋敷!E6+小田井下宿!E6+荒田!E6</f>
        <v>14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12</v>
      </c>
      <c r="D7" s="75">
        <f>西屋敷!D7+小田井下宿!D7+荒田!D7</f>
        <v>8</v>
      </c>
      <c r="E7" s="10">
        <f>西屋敷!E7+小田井下宿!E7+荒田!E7</f>
        <v>20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38</v>
      </c>
      <c r="D8" s="70">
        <f>西屋敷!D8+小田井下宿!D8+荒田!D8</f>
        <v>44</v>
      </c>
      <c r="E8" s="38">
        <f>西屋敷!E8+小田井下宿!E8+荒田!E8</f>
        <v>82</v>
      </c>
      <c r="F8" s="39">
        <f>E8/E147</f>
        <v>5.0430504305043047E-2</v>
      </c>
    </row>
    <row r="9" spans="1:6" ht="15" customHeight="1" x14ac:dyDescent="0.2">
      <c r="A9" s="12"/>
      <c r="B9" s="35">
        <v>5</v>
      </c>
      <c r="C9" s="75">
        <f>西屋敷!C9+小田井下宿!C9+荒田!C9</f>
        <v>6</v>
      </c>
      <c r="D9" s="75">
        <f>西屋敷!D9+小田井下宿!D9+荒田!D9</f>
        <v>7</v>
      </c>
      <c r="E9" s="10">
        <f>西屋敷!E9+小田井下宿!E9+荒田!E9</f>
        <v>13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13</v>
      </c>
      <c r="D10" s="75">
        <f>西屋敷!D10+小田井下宿!D10+荒田!D10</f>
        <v>13</v>
      </c>
      <c r="E10" s="10">
        <f>西屋敷!E10+小田井下宿!E10+荒田!E10</f>
        <v>26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12</v>
      </c>
      <c r="D11" s="75">
        <f>西屋敷!D11+小田井下宿!D11+荒田!D11</f>
        <v>4</v>
      </c>
      <c r="E11" s="10">
        <f>西屋敷!E11+小田井下宿!E11+荒田!E11</f>
        <v>16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11</v>
      </c>
      <c r="D12" s="75">
        <f>西屋敷!D12+小田井下宿!D12+荒田!D12</f>
        <v>15</v>
      </c>
      <c r="E12" s="10">
        <f>西屋敷!E12+小田井下宿!E12+荒田!E12</f>
        <v>26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12</v>
      </c>
      <c r="D13" s="75">
        <f>西屋敷!D13+小田井下宿!D13+荒田!D13</f>
        <v>8</v>
      </c>
      <c r="E13" s="10">
        <f>西屋敷!E13+小田井下宿!E13+荒田!E13</f>
        <v>20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54</v>
      </c>
      <c r="D14" s="70">
        <f>西屋敷!D14+小田井下宿!D14+荒田!D14</f>
        <v>47</v>
      </c>
      <c r="E14" s="48">
        <f>西屋敷!E14+小田井下宿!E14+荒田!E14</f>
        <v>101</v>
      </c>
      <c r="F14" s="39">
        <f>E14/E147</f>
        <v>6.211562115621156E-2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11</v>
      </c>
      <c r="D15" s="75">
        <f>西屋敷!D15+小田井下宿!D15+荒田!D15</f>
        <v>15</v>
      </c>
      <c r="E15" s="10">
        <f>西屋敷!E15+小田井下宿!E15+荒田!E15</f>
        <v>26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8</v>
      </c>
      <c r="D16" s="75">
        <f>西屋敷!D16+小田井下宿!D16+荒田!D16</f>
        <v>8</v>
      </c>
      <c r="E16" s="10">
        <f>西屋敷!E16+小田井下宿!E16+荒田!E16</f>
        <v>16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8</v>
      </c>
      <c r="D17" s="75">
        <f>西屋敷!D17+小田井下宿!D17+荒田!D17</f>
        <v>4</v>
      </c>
      <c r="E17" s="10">
        <f>西屋敷!E17+小田井下宿!E17+荒田!E17</f>
        <v>12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8</v>
      </c>
      <c r="D18" s="75">
        <f>西屋敷!D18+小田井下宿!D18+荒田!D18</f>
        <v>12</v>
      </c>
      <c r="E18" s="10">
        <f>西屋敷!E18+小田井下宿!E18+荒田!E18</f>
        <v>20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7</v>
      </c>
      <c r="D19" s="75">
        <f>西屋敷!D19+小田井下宿!D19+荒田!D19</f>
        <v>9</v>
      </c>
      <c r="E19" s="10">
        <f>西屋敷!E19+小田井下宿!E19+荒田!E19</f>
        <v>16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42</v>
      </c>
      <c r="D20" s="70">
        <f>西屋敷!D20+小田井下宿!D20+荒田!D20</f>
        <v>48</v>
      </c>
      <c r="E20" s="48">
        <f>西屋敷!E20+小田井下宿!E20+荒田!E20</f>
        <v>90</v>
      </c>
      <c r="F20" s="39">
        <f>E20/E147</f>
        <v>5.5350553505535055E-2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4</v>
      </c>
      <c r="D21" s="75">
        <f>西屋敷!D21+小田井下宿!D21+荒田!D21</f>
        <v>6</v>
      </c>
      <c r="E21" s="10">
        <f>西屋敷!E21+小田井下宿!E21+荒田!E21</f>
        <v>10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6</v>
      </c>
      <c r="D22" s="75">
        <f>西屋敷!D22+小田井下宿!D22+荒田!D22</f>
        <v>10</v>
      </c>
      <c r="E22" s="10">
        <f>西屋敷!E22+小田井下宿!E22+荒田!E22</f>
        <v>16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7</v>
      </c>
      <c r="D23" s="75">
        <f>西屋敷!D23+小田井下宿!D23+荒田!D23</f>
        <v>5</v>
      </c>
      <c r="E23" s="10">
        <f>西屋敷!E23+小田井下宿!E23+荒田!E23</f>
        <v>12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10</v>
      </c>
      <c r="D24" s="75">
        <f>西屋敷!D24+小田井下宿!D24+荒田!D24</f>
        <v>8</v>
      </c>
      <c r="E24" s="10">
        <f>西屋敷!E24+小田井下宿!E24+荒田!E24</f>
        <v>18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11</v>
      </c>
      <c r="D25" s="75">
        <f>西屋敷!D25+小田井下宿!D25+荒田!D25</f>
        <v>12</v>
      </c>
      <c r="E25" s="10">
        <f>西屋敷!E25+小田井下宿!E25+荒田!E25</f>
        <v>23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38</v>
      </c>
      <c r="D26" s="49">
        <f>西屋敷!D26+小田井下宿!D26+荒田!D26</f>
        <v>41</v>
      </c>
      <c r="E26" s="41">
        <f>西屋敷!E26+小田井下宿!E26+荒田!E26</f>
        <v>79</v>
      </c>
      <c r="F26" s="42">
        <f>E26/E147</f>
        <v>4.858548585485855E-2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3</v>
      </c>
      <c r="D27" s="75">
        <f>西屋敷!D27+小田井下宿!D27+荒田!D27</f>
        <v>7</v>
      </c>
      <c r="E27" s="10">
        <f>西屋敷!E27+小田井下宿!E27+荒田!E27</f>
        <v>10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7</v>
      </c>
      <c r="D28" s="75">
        <f>西屋敷!D28+小田井下宿!D28+荒田!D28</f>
        <v>8</v>
      </c>
      <c r="E28" s="10">
        <f>西屋敷!E28+小田井下宿!E28+荒田!E28</f>
        <v>15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7</v>
      </c>
      <c r="D29" s="75">
        <f>西屋敷!D29+小田井下宿!D29+荒田!D29</f>
        <v>4</v>
      </c>
      <c r="E29" s="10">
        <f>西屋敷!E29+小田井下宿!E29+荒田!E29</f>
        <v>11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5</v>
      </c>
      <c r="D30" s="75">
        <f>西屋敷!D30+小田井下宿!D30+荒田!D30</f>
        <v>3</v>
      </c>
      <c r="E30" s="10">
        <f>西屋敷!E30+小田井下宿!E30+荒田!E30</f>
        <v>8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9</v>
      </c>
      <c r="D31" s="75">
        <f>西屋敷!D31+小田井下宿!D31+荒田!D31</f>
        <v>10</v>
      </c>
      <c r="E31" s="10">
        <f>西屋敷!E31+小田井下宿!E31+荒田!E31</f>
        <v>19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31</v>
      </c>
      <c r="D32" s="49">
        <f>西屋敷!D32+小田井下宿!D32+荒田!D32</f>
        <v>32</v>
      </c>
      <c r="E32" s="41">
        <f>西屋敷!E32+小田井下宿!E32+荒田!E32</f>
        <v>63</v>
      </c>
      <c r="F32" s="42">
        <f>E32/E147</f>
        <v>3.8745387453874541E-2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5</v>
      </c>
      <c r="D33" s="75">
        <f>西屋敷!D33+小田井下宿!D33+荒田!D33</f>
        <v>4</v>
      </c>
      <c r="E33" s="10">
        <f>西屋敷!E33+小田井下宿!E33+荒田!E33</f>
        <v>9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8</v>
      </c>
      <c r="D34" s="75">
        <f>西屋敷!D34+小田井下宿!D34+荒田!D34</f>
        <v>5</v>
      </c>
      <c r="E34" s="10">
        <f>西屋敷!E34+小田井下宿!E34+荒田!E34</f>
        <v>13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9</v>
      </c>
      <c r="D35" s="75">
        <f>西屋敷!D35+小田井下宿!D35+荒田!D35</f>
        <v>7</v>
      </c>
      <c r="E35" s="10">
        <f>西屋敷!E35+小田井下宿!E35+荒田!E35</f>
        <v>16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5</v>
      </c>
      <c r="D36" s="75">
        <f>西屋敷!D36+小田井下宿!D36+荒田!D36</f>
        <v>9</v>
      </c>
      <c r="E36" s="10">
        <f>西屋敷!E36+小田井下宿!E36+荒田!E36</f>
        <v>14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6</v>
      </c>
      <c r="D37" s="75">
        <f>西屋敷!D37+小田井下宿!D37+荒田!D37</f>
        <v>5</v>
      </c>
      <c r="E37" s="10">
        <f>西屋敷!E37+小田井下宿!E37+荒田!E37</f>
        <v>11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33</v>
      </c>
      <c r="D38" s="49">
        <f>西屋敷!D38+小田井下宿!D38+荒田!D38</f>
        <v>30</v>
      </c>
      <c r="E38" s="41">
        <f>西屋敷!E38+小田井下宿!E38+荒田!E38</f>
        <v>63</v>
      </c>
      <c r="F38" s="42">
        <f>E38/E147</f>
        <v>3.8745387453874541E-2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7</v>
      </c>
      <c r="D39" s="75">
        <f>西屋敷!D39+小田井下宿!D39+荒田!D39</f>
        <v>11</v>
      </c>
      <c r="E39" s="10">
        <f>西屋敷!E39+小田井下宿!E39+荒田!E39</f>
        <v>18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7</v>
      </c>
      <c r="D40" s="75">
        <f>西屋敷!D40+小田井下宿!D40+荒田!D40</f>
        <v>7</v>
      </c>
      <c r="E40" s="10">
        <f>西屋敷!E40+小田井下宿!E40+荒田!E40</f>
        <v>14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9</v>
      </c>
      <c r="D41" s="75">
        <f>西屋敷!D41+小田井下宿!D41+荒田!D41</f>
        <v>8</v>
      </c>
      <c r="E41" s="10">
        <f>西屋敷!E41+小田井下宿!E41+荒田!E41</f>
        <v>17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8</v>
      </c>
      <c r="D42" s="75">
        <f>西屋敷!D42+小田井下宿!D42+荒田!D42</f>
        <v>12</v>
      </c>
      <c r="E42" s="10">
        <f>西屋敷!E42+小田井下宿!E42+荒田!E42</f>
        <v>20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17</v>
      </c>
      <c r="D43" s="75">
        <f>西屋敷!D43+小田井下宿!D43+荒田!D43</f>
        <v>6</v>
      </c>
      <c r="E43" s="10">
        <f>西屋敷!E43+小田井下宿!E43+荒田!E43</f>
        <v>23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48</v>
      </c>
      <c r="D44" s="49">
        <f>西屋敷!D44+小田井下宿!D44+荒田!D44</f>
        <v>44</v>
      </c>
      <c r="E44" s="41">
        <f>西屋敷!E44+小田井下宿!E44+荒田!E44</f>
        <v>92</v>
      </c>
      <c r="F44" s="42">
        <f>E44/E147</f>
        <v>5.6580565805658053E-2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19</v>
      </c>
      <c r="D45" s="75">
        <f>西屋敷!D45+小田井下宿!D45+荒田!D45</f>
        <v>13</v>
      </c>
      <c r="E45" s="10">
        <f>西屋敷!E45+小田井下宿!E45+荒田!E45</f>
        <v>32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12</v>
      </c>
      <c r="D46" s="75">
        <f>西屋敷!D46+小田井下宿!D46+荒田!D46</f>
        <v>13</v>
      </c>
      <c r="E46" s="10">
        <f>西屋敷!E46+小田井下宿!E46+荒田!E46</f>
        <v>25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10</v>
      </c>
      <c r="D47" s="75">
        <f>西屋敷!D47+小田井下宿!D47+荒田!D47</f>
        <v>14</v>
      </c>
      <c r="E47" s="10">
        <f>西屋敷!E47+小田井下宿!E47+荒田!E47</f>
        <v>24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15</v>
      </c>
      <c r="D48" s="75">
        <f>西屋敷!D48+小田井下宿!D48+荒田!D48</f>
        <v>13</v>
      </c>
      <c r="E48" s="10">
        <f>西屋敷!E48+小田井下宿!E48+荒田!E48</f>
        <v>28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17</v>
      </c>
      <c r="D49" s="75">
        <f>西屋敷!D49+小田井下宿!D49+荒田!D49</f>
        <v>10</v>
      </c>
      <c r="E49" s="10">
        <f>西屋敷!E49+小田井下宿!E49+荒田!E49</f>
        <v>27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73</v>
      </c>
      <c r="D50" s="49">
        <f>西屋敷!D50+小田井下宿!D50+荒田!D50</f>
        <v>63</v>
      </c>
      <c r="E50" s="41">
        <f>西屋敷!E50+小田井下宿!E50+荒田!E50</f>
        <v>136</v>
      </c>
      <c r="F50" s="42">
        <f>E50/E147</f>
        <v>8.3640836408364089E-2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9</v>
      </c>
      <c r="D51" s="75">
        <f>西屋敷!D51+小田井下宿!D51+荒田!D51</f>
        <v>13</v>
      </c>
      <c r="E51" s="10">
        <f>西屋敷!E51+小田井下宿!E51+荒田!E51</f>
        <v>22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16</v>
      </c>
      <c r="D52" s="75">
        <f>西屋敷!D52+小田井下宿!D52+荒田!D52</f>
        <v>19</v>
      </c>
      <c r="E52" s="10">
        <f>西屋敷!E52+小田井下宿!E52+荒田!E52</f>
        <v>35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9</v>
      </c>
      <c r="D53" s="75">
        <f>西屋敷!D53+小田井下宿!D53+荒田!D53</f>
        <v>17</v>
      </c>
      <c r="E53" s="10">
        <f>西屋敷!E53+小田井下宿!E53+荒田!E53</f>
        <v>26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8</v>
      </c>
      <c r="D54" s="75">
        <f>西屋敷!D54+小田井下宿!D54+荒田!D54</f>
        <v>9</v>
      </c>
      <c r="E54" s="10">
        <f>西屋敷!E54+小田井下宿!E54+荒田!E54</f>
        <v>17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11</v>
      </c>
      <c r="D55" s="75">
        <f>西屋敷!D55+小田井下宿!D55+荒田!D55</f>
        <v>9</v>
      </c>
      <c r="E55" s="10">
        <f>西屋敷!E55+小田井下宿!E55+荒田!E55</f>
        <v>20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53</v>
      </c>
      <c r="D56" s="49">
        <f>西屋敷!D56+小田井下宿!D56+荒田!D56</f>
        <v>67</v>
      </c>
      <c r="E56" s="41">
        <f>西屋敷!E56+小田井下宿!E56+荒田!E56</f>
        <v>120</v>
      </c>
      <c r="F56" s="42">
        <f>E56/E147</f>
        <v>7.3800738007380073E-2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11</v>
      </c>
      <c r="D57" s="75">
        <f>西屋敷!D57+小田井下宿!D57+荒田!D57</f>
        <v>17</v>
      </c>
      <c r="E57" s="10">
        <f>西屋敷!E57+小田井下宿!E57+荒田!E57</f>
        <v>28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19</v>
      </c>
      <c r="D58" s="75">
        <f>西屋敷!D58+小田井下宿!D58+荒田!D58</f>
        <v>9</v>
      </c>
      <c r="E58" s="10">
        <f>西屋敷!E58+小田井下宿!E58+荒田!E58</f>
        <v>28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16</v>
      </c>
      <c r="D59" s="75">
        <f>西屋敷!D59+小田井下宿!D59+荒田!D59</f>
        <v>15</v>
      </c>
      <c r="E59" s="10">
        <f>西屋敷!E59+小田井下宿!E59+荒田!E59</f>
        <v>31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11</v>
      </c>
      <c r="D60" s="75">
        <f>西屋敷!D60+小田井下宿!D60+荒田!D60</f>
        <v>17</v>
      </c>
      <c r="E60" s="10">
        <f>西屋敷!E60+小田井下宿!E60+荒田!E60</f>
        <v>28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18</v>
      </c>
      <c r="D61" s="75">
        <f>西屋敷!D61+小田井下宿!D61+荒田!D61</f>
        <v>8</v>
      </c>
      <c r="E61" s="10">
        <f>西屋敷!E61+小田井下宿!E61+荒田!E61</f>
        <v>26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75</v>
      </c>
      <c r="D62" s="49">
        <f>西屋敷!D62+小田井下宿!D62+荒田!D62</f>
        <v>66</v>
      </c>
      <c r="E62" s="41">
        <f>西屋敷!E62+小田井下宿!E62+荒田!E62</f>
        <v>141</v>
      </c>
      <c r="F62" s="42">
        <f>E62/E147</f>
        <v>8.6715867158671592E-2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13</v>
      </c>
      <c r="D63" s="75">
        <f>西屋敷!D63+小田井下宿!D63+荒田!D63</f>
        <v>7</v>
      </c>
      <c r="E63" s="10">
        <f>西屋敷!E63+小田井下宿!E63+荒田!E63</f>
        <v>20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11</v>
      </c>
      <c r="D64" s="75">
        <f>西屋敷!D64+小田井下宿!D64+荒田!D64</f>
        <v>10</v>
      </c>
      <c r="E64" s="10">
        <f>西屋敷!E64+小田井下宿!E64+荒田!E64</f>
        <v>21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16</v>
      </c>
      <c r="D65" s="75">
        <f>西屋敷!D65+小田井下宿!D65+荒田!D65</f>
        <v>17</v>
      </c>
      <c r="E65" s="10">
        <f>西屋敷!E65+小田井下宿!E65+荒田!E65</f>
        <v>33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6</v>
      </c>
      <c r="D66" s="75">
        <f>西屋敷!D66+小田井下宿!D66+荒田!D66</f>
        <v>11</v>
      </c>
      <c r="E66" s="10">
        <f>西屋敷!E66+小田井下宿!E66+荒田!E66</f>
        <v>17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9</v>
      </c>
      <c r="D67" s="75">
        <f>西屋敷!D67+小田井下宿!D67+荒田!D67</f>
        <v>5</v>
      </c>
      <c r="E67" s="10">
        <f>西屋敷!E67+小田井下宿!E67+荒田!E67</f>
        <v>14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55</v>
      </c>
      <c r="D68" s="49">
        <f>西屋敷!D68+小田井下宿!D68+荒田!D68</f>
        <v>50</v>
      </c>
      <c r="E68" s="41">
        <f>西屋敷!E68+小田井下宿!E68+荒田!E68</f>
        <v>105</v>
      </c>
      <c r="F68" s="42">
        <f>E68/E147</f>
        <v>6.4575645756457564E-2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12</v>
      </c>
      <c r="D69" s="75">
        <f>西屋敷!D69+小田井下宿!D69+荒田!D69</f>
        <v>6</v>
      </c>
      <c r="E69" s="10">
        <f>西屋敷!E69+小田井下宿!E69+荒田!E69</f>
        <v>18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5</v>
      </c>
      <c r="D70" s="75">
        <f>西屋敷!D70+小田井下宿!D70+荒田!D70</f>
        <v>6</v>
      </c>
      <c r="E70" s="10">
        <f>西屋敷!E70+小田井下宿!E70+荒田!E70</f>
        <v>11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4</v>
      </c>
      <c r="D71" s="75">
        <f>西屋敷!D71+小田井下宿!D71+荒田!D71</f>
        <v>7</v>
      </c>
      <c r="E71" s="10">
        <f>西屋敷!E71+小田井下宿!E71+荒田!E71</f>
        <v>11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10</v>
      </c>
      <c r="D72" s="75">
        <f>西屋敷!D72+小田井下宿!D72+荒田!D72</f>
        <v>12</v>
      </c>
      <c r="E72" s="10">
        <f>西屋敷!E72+小田井下宿!E72+荒田!E72</f>
        <v>22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6</v>
      </c>
      <c r="D73" s="75">
        <f>西屋敷!D73+小田井下宿!D73+荒田!D73</f>
        <v>4</v>
      </c>
      <c r="E73" s="10">
        <f>西屋敷!E73+小田井下宿!E73+荒田!E73</f>
        <v>10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37</v>
      </c>
      <c r="D74" s="49">
        <f>西屋敷!D74+小田井下宿!D74+荒田!D74</f>
        <v>35</v>
      </c>
      <c r="E74" s="41">
        <f>西屋敷!E74+小田井下宿!E74+荒田!E74</f>
        <v>72</v>
      </c>
      <c r="F74" s="42">
        <f>E74/E147</f>
        <v>4.4280442804428041E-2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5</v>
      </c>
      <c r="D75" s="75">
        <f>西屋敷!D75+小田井下宿!D75+荒田!D75</f>
        <v>10</v>
      </c>
      <c r="E75" s="10">
        <f>西屋敷!E75+小田井下宿!E75+荒田!E75</f>
        <v>15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6</v>
      </c>
      <c r="D76" s="75">
        <f>西屋敷!D76+小田井下宿!D76+荒田!D76</f>
        <v>3</v>
      </c>
      <c r="E76" s="10">
        <f>西屋敷!E76+小田井下宿!E76+荒田!E76</f>
        <v>9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10</v>
      </c>
      <c r="D77" s="75">
        <f>西屋敷!D77+小田井下宿!D77+荒田!D77</f>
        <v>8</v>
      </c>
      <c r="E77" s="10">
        <f>西屋敷!E77+小田井下宿!E77+荒田!E77</f>
        <v>18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8</v>
      </c>
      <c r="D78" s="75">
        <f>西屋敷!D78+小田井下宿!D78+荒田!D78</f>
        <v>9</v>
      </c>
      <c r="E78" s="10">
        <f>西屋敷!E78+小田井下宿!E78+荒田!E78</f>
        <v>17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12</v>
      </c>
      <c r="D79" s="75">
        <f>西屋敷!D79+小田井下宿!D79+荒田!D79</f>
        <v>10</v>
      </c>
      <c r="E79" s="10">
        <f>西屋敷!E79+小田井下宿!E79+荒田!E79</f>
        <v>22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41</v>
      </c>
      <c r="D80" s="49">
        <f>西屋敷!D80+小田井下宿!D80+荒田!D80</f>
        <v>40</v>
      </c>
      <c r="E80" s="41">
        <f>西屋敷!E80+小田井下宿!E80+荒田!E80</f>
        <v>81</v>
      </c>
      <c r="F80" s="42">
        <f>E80/E147</f>
        <v>4.9815498154981548E-2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7</v>
      </c>
      <c r="D81" s="75">
        <f>西屋敷!D81+小田井下宿!D81+荒田!D81</f>
        <v>6</v>
      </c>
      <c r="E81" s="10">
        <f>西屋敷!E81+小田井下宿!E81+荒田!E81</f>
        <v>13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9</v>
      </c>
      <c r="D82" s="75">
        <f>西屋敷!D82+小田井下宿!D82+荒田!D82</f>
        <v>6</v>
      </c>
      <c r="E82" s="10">
        <f>西屋敷!E82+小田井下宿!E82+荒田!E82</f>
        <v>15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11</v>
      </c>
      <c r="D83" s="75">
        <f>西屋敷!D83+小田井下宿!D83+荒田!D83</f>
        <v>7</v>
      </c>
      <c r="E83" s="10">
        <f>西屋敷!E83+小田井下宿!E83+荒田!E83</f>
        <v>18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9</v>
      </c>
      <c r="D84" s="75">
        <f>西屋敷!D84+小田井下宿!D84+荒田!D84</f>
        <v>9</v>
      </c>
      <c r="E84" s="10">
        <f>西屋敷!E84+小田井下宿!E84+荒田!E84</f>
        <v>18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5</v>
      </c>
      <c r="D85" s="75">
        <f>西屋敷!D85+小田井下宿!D85+荒田!D85</f>
        <v>11</v>
      </c>
      <c r="E85" s="10">
        <f>西屋敷!E85+小田井下宿!E85+荒田!E85</f>
        <v>16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41</v>
      </c>
      <c r="D86" s="71">
        <f>西屋敷!D86+小田井下宿!D86+荒田!D86</f>
        <v>39</v>
      </c>
      <c r="E86" s="44">
        <f>西屋敷!E86+小田井下宿!E86+荒田!E86</f>
        <v>80</v>
      </c>
      <c r="F86" s="45">
        <f>E86/E147</f>
        <v>4.9200492004920049E-2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7</v>
      </c>
      <c r="D87" s="75">
        <f>西屋敷!D87+小田井下宿!D87+荒田!D87</f>
        <v>10</v>
      </c>
      <c r="E87" s="10">
        <f>西屋敷!E87+小田井下宿!E87+荒田!E87</f>
        <v>17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11</v>
      </c>
      <c r="D88" s="75">
        <f>西屋敷!D88+小田井下宿!D88+荒田!D88</f>
        <v>14</v>
      </c>
      <c r="E88" s="10">
        <f>西屋敷!E88+小田井下宿!E88+荒田!E88</f>
        <v>25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10</v>
      </c>
      <c r="D89" s="75">
        <f>西屋敷!D89+小田井下宿!D89+荒田!D89</f>
        <v>10</v>
      </c>
      <c r="E89" s="10">
        <f>西屋敷!E89+小田井下宿!E89+荒田!E89</f>
        <v>20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8</v>
      </c>
      <c r="D90" s="75">
        <f>西屋敷!D90+小田井下宿!D90+荒田!D90</f>
        <v>13</v>
      </c>
      <c r="E90" s="10">
        <f>西屋敷!E90+小田井下宿!E90+荒田!E90</f>
        <v>21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17</v>
      </c>
      <c r="D91" s="75">
        <f>西屋敷!D91+小田井下宿!D91+荒田!D91</f>
        <v>10</v>
      </c>
      <c r="E91" s="10">
        <f>西屋敷!E91+小田井下宿!E91+荒田!E91</f>
        <v>27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53</v>
      </c>
      <c r="D92" s="71">
        <f>西屋敷!D92+小田井下宿!D92+荒田!D92</f>
        <v>57</v>
      </c>
      <c r="E92" s="44">
        <f>西屋敷!E92+小田井下宿!E92+荒田!E92</f>
        <v>110</v>
      </c>
      <c r="F92" s="45">
        <f>E92/E147</f>
        <v>6.7650676506765067E-2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14</v>
      </c>
      <c r="D93" s="75">
        <f>西屋敷!D93+小田井下宿!D93+荒田!D93</f>
        <v>14</v>
      </c>
      <c r="E93" s="10">
        <f>西屋敷!E93+小田井下宿!E93+荒田!E93</f>
        <v>28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8</v>
      </c>
      <c r="D94" s="75">
        <f>西屋敷!D94+小田井下宿!D94+荒田!D94</f>
        <v>14</v>
      </c>
      <c r="E94" s="10">
        <f>西屋敷!E94+小田井下宿!E94+荒田!E94</f>
        <v>22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6</v>
      </c>
      <c r="D95" s="75">
        <f>西屋敷!D95+小田井下宿!D95+荒田!D95</f>
        <v>3</v>
      </c>
      <c r="E95" s="10">
        <f>西屋敷!E95+小田井下宿!E95+荒田!E95</f>
        <v>9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4</v>
      </c>
      <c r="D96" s="75">
        <f>西屋敷!D96+小田井下宿!D96+荒田!D96</f>
        <v>9</v>
      </c>
      <c r="E96" s="10">
        <f>西屋敷!E96+小田井下宿!E96+荒田!E96</f>
        <v>13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10</v>
      </c>
      <c r="D97" s="75">
        <f>西屋敷!D97+小田井下宿!D97+荒田!D97</f>
        <v>13</v>
      </c>
      <c r="E97" s="10">
        <f>西屋敷!E97+小田井下宿!E97+荒田!E97</f>
        <v>23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42</v>
      </c>
      <c r="D98" s="71">
        <f>西屋敷!D98+小田井下宿!D98+荒田!D98</f>
        <v>53</v>
      </c>
      <c r="E98" s="44">
        <f>西屋敷!E98+小田井下宿!E98+荒田!E98</f>
        <v>95</v>
      </c>
      <c r="F98" s="45">
        <f>E98/E147</f>
        <v>5.8425584255842558E-2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6</v>
      </c>
      <c r="D99" s="75">
        <f>西屋敷!D99+小田井下宿!D99+荒田!D99</f>
        <v>7</v>
      </c>
      <c r="E99" s="10">
        <f>西屋敷!E99+小田井下宿!E99+荒田!E99</f>
        <v>13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11</v>
      </c>
      <c r="D100" s="75">
        <f>西屋敷!D100+小田井下宿!D100+荒田!D100</f>
        <v>4</v>
      </c>
      <c r="E100" s="10">
        <f>西屋敷!E100+小田井下宿!E100+荒田!E100</f>
        <v>15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5</v>
      </c>
      <c r="D101" s="75">
        <f>西屋敷!D101+小田井下宿!D101+荒田!D101</f>
        <v>7</v>
      </c>
      <c r="E101" s="10">
        <f>西屋敷!E101+小田井下宿!E101+荒田!E101</f>
        <v>12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6</v>
      </c>
      <c r="D102" s="75">
        <f>西屋敷!D102+小田井下宿!D102+荒田!D102</f>
        <v>4</v>
      </c>
      <c r="E102" s="10">
        <f>西屋敷!E102+小田井下宿!E102+荒田!E102</f>
        <v>10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3</v>
      </c>
      <c r="D103" s="75">
        <f>西屋敷!D103+小田井下宿!D103+荒田!D103</f>
        <v>8</v>
      </c>
      <c r="E103" s="10">
        <f>西屋敷!E103+小田井下宿!E103+荒田!E103</f>
        <v>11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31</v>
      </c>
      <c r="D104" s="71">
        <f>西屋敷!D104+小田井下宿!D104+荒田!D104</f>
        <v>30</v>
      </c>
      <c r="E104" s="44">
        <f>西屋敷!E104+小田井下宿!E104+荒田!E104</f>
        <v>61</v>
      </c>
      <c r="F104" s="45">
        <f>E104/E147</f>
        <v>3.7515375153751536E-2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4</v>
      </c>
      <c r="D105" s="75">
        <f>西屋敷!D105+小田井下宿!D105+荒田!D105</f>
        <v>4</v>
      </c>
      <c r="E105" s="10">
        <f>西屋敷!E105+小田井下宿!E105+荒田!E105</f>
        <v>8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5</v>
      </c>
      <c r="D106" s="75">
        <f>西屋敷!D106+小田井下宿!D106+荒田!D106</f>
        <v>3</v>
      </c>
      <c r="E106" s="10">
        <f>西屋敷!E106+小田井下宿!E106+荒田!E106</f>
        <v>8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1</v>
      </c>
      <c r="D107" s="75">
        <f>西屋敷!D107+小田井下宿!D107+荒田!D107</f>
        <v>6</v>
      </c>
      <c r="E107" s="10">
        <f>西屋敷!E107+小田井下宿!E107+荒田!E107</f>
        <v>7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2</v>
      </c>
      <c r="D108" s="75">
        <f>西屋敷!D108+小田井下宿!D108+荒田!D108</f>
        <v>5</v>
      </c>
      <c r="E108" s="10">
        <f>西屋敷!E108+小田井下宿!E108+荒田!E108</f>
        <v>7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1</v>
      </c>
      <c r="D109" s="75">
        <f>西屋敷!D109+小田井下宿!D109+荒田!D109</f>
        <v>0</v>
      </c>
      <c r="E109" s="10">
        <f>西屋敷!E109+小田井下宿!E109+荒田!E109</f>
        <v>1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13</v>
      </c>
      <c r="D110" s="71">
        <f>西屋敷!D110+小田井下宿!D110+荒田!D110</f>
        <v>18</v>
      </c>
      <c r="E110" s="44">
        <f>西屋敷!E110+小田井下宿!E110+荒田!E110</f>
        <v>31</v>
      </c>
      <c r="F110" s="45">
        <f>E110/E147</f>
        <v>1.9065190651906518E-2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0</v>
      </c>
      <c r="D111" s="75">
        <f>西屋敷!D111+小田井下宿!D111+荒田!D111</f>
        <v>5</v>
      </c>
      <c r="E111" s="10">
        <f>西屋敷!E111+小田井下宿!E111+荒田!E111</f>
        <v>5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1</v>
      </c>
      <c r="D112" s="75">
        <f>西屋敷!D112+小田井下宿!D112+荒田!D112</f>
        <v>1</v>
      </c>
      <c r="E112" s="10">
        <f>西屋敷!E112+小田井下宿!E112+荒田!E112</f>
        <v>2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0</v>
      </c>
      <c r="D113" s="75">
        <f>西屋敷!D113+小田井下宿!D113+荒田!D113</f>
        <v>6</v>
      </c>
      <c r="E113" s="10">
        <f>西屋敷!E113+小田井下宿!E113+荒田!E113</f>
        <v>6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1</v>
      </c>
      <c r="D114" s="75">
        <f>西屋敷!D114+小田井下宿!D114+荒田!D114</f>
        <v>2</v>
      </c>
      <c r="E114" s="10">
        <f>西屋敷!E114+小田井下宿!E114+荒田!E114</f>
        <v>3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0</v>
      </c>
      <c r="D115" s="75">
        <f>西屋敷!D115+小田井下宿!D115+荒田!D115</f>
        <v>2</v>
      </c>
      <c r="E115" s="10">
        <f>西屋敷!E115+小田井下宿!E115+荒田!E115</f>
        <v>2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2</v>
      </c>
      <c r="D116" s="71">
        <f>西屋敷!D116+小田井下宿!D116+荒田!D116</f>
        <v>16</v>
      </c>
      <c r="E116" s="44">
        <f>西屋敷!E116+小田井下宿!E116+荒田!E116</f>
        <v>18</v>
      </c>
      <c r="F116" s="45">
        <f>E116/E147</f>
        <v>1.107011070110701E-2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1</v>
      </c>
      <c r="D117" s="75">
        <f>西屋敷!D117+小田井下宿!D117+荒田!D117</f>
        <v>4</v>
      </c>
      <c r="E117" s="10">
        <f>西屋敷!E117+小田井下宿!E117+荒田!E117</f>
        <v>5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0</v>
      </c>
      <c r="E118" s="10">
        <f>西屋敷!E118+小田井下宿!E118+荒田!E118</f>
        <v>0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0</v>
      </c>
      <c r="D119" s="75">
        <f>西屋敷!D119+小田井下宿!D119+荒田!D119</f>
        <v>1</v>
      </c>
      <c r="E119" s="10">
        <f>西屋敷!E119+小田井下宿!E119+荒田!E119</f>
        <v>1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0</v>
      </c>
      <c r="D120" s="75">
        <f>西屋敷!D120+小田井下宿!D120+荒田!D120</f>
        <v>0</v>
      </c>
      <c r="E120" s="10">
        <f>西屋敷!E120+小田井下宿!E120+荒田!E120</f>
        <v>0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0</v>
      </c>
      <c r="D121" s="75">
        <f>西屋敷!D121+小田井下宿!D121+荒田!D121</f>
        <v>0</v>
      </c>
      <c r="E121" s="10">
        <f>西屋敷!E121+小田井下宿!E121+荒田!E121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1</v>
      </c>
      <c r="D122" s="71">
        <f>西屋敷!D122+小田井下宿!D122+荒田!D122</f>
        <v>5</v>
      </c>
      <c r="E122" s="44">
        <f>西屋敷!E122+小田井下宿!E122+荒田!E122</f>
        <v>6</v>
      </c>
      <c r="F122" s="45">
        <f>E122/E147</f>
        <v>3.6900369003690036E-3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0</v>
      </c>
      <c r="D123" s="75">
        <f>西屋敷!D123+小田井下宿!D123+荒田!D123</f>
        <v>0</v>
      </c>
      <c r="E123" s="10">
        <f>西屋敷!E123+小田井下宿!E123+荒田!E123</f>
        <v>0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0</v>
      </c>
      <c r="E124" s="10">
        <f>西屋敷!E124+小田井下宿!E124+荒田!E124</f>
        <v>0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0</v>
      </c>
      <c r="E125" s="10">
        <f>西屋敷!E125+小田井下宿!E125+荒田!E125</f>
        <v>0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0</v>
      </c>
      <c r="D128" s="71">
        <f>西屋敷!D128+小田井下宿!D128+荒田!D128</f>
        <v>0</v>
      </c>
      <c r="E128" s="44">
        <f>西屋敷!E128+小田井下宿!E128+荒田!E128</f>
        <v>0</v>
      </c>
      <c r="F128" s="45">
        <f>E128/E147</f>
        <v>0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西屋敷!C135+小田井下宿!C135+荒田!C135</f>
        <v>0</v>
      </c>
      <c r="D135" s="75">
        <f>西屋敷!D135+小田井下宿!D135+荒田!D135</f>
        <v>0</v>
      </c>
      <c r="E135" s="10">
        <f>西屋敷!E135+小田井下宿!E135+荒田!E135</f>
        <v>0</v>
      </c>
      <c r="F135" s="32"/>
    </row>
    <row r="136" spans="1:6" ht="15" customHeight="1" x14ac:dyDescent="0.2">
      <c r="A136" s="36"/>
      <c r="B136" s="35">
        <v>111</v>
      </c>
      <c r="C136" s="75">
        <f>西屋敷!C136+小田井下宿!C136+荒田!C136</f>
        <v>0</v>
      </c>
      <c r="D136" s="75">
        <f>西屋敷!D136+小田井下宿!D136+荒田!D136</f>
        <v>0</v>
      </c>
      <c r="E136" s="10">
        <f>西屋敷!E136+小田井下宿!E136+荒田!E136</f>
        <v>0</v>
      </c>
      <c r="F136" s="32"/>
    </row>
    <row r="137" spans="1:6" ht="15" customHeight="1" x14ac:dyDescent="0.2">
      <c r="A137" s="36"/>
      <c r="B137" s="35">
        <v>112</v>
      </c>
      <c r="C137" s="75">
        <f>西屋敷!C137+小田井下宿!C137+荒田!C137</f>
        <v>0</v>
      </c>
      <c r="D137" s="75">
        <f>西屋敷!D137+小田井下宿!D137+荒田!D137</f>
        <v>0</v>
      </c>
      <c r="E137" s="10">
        <f>西屋敷!E137+小田井下宿!E137+荒田!E137</f>
        <v>0</v>
      </c>
      <c r="F137" s="32"/>
    </row>
    <row r="138" spans="1:6" ht="15" customHeight="1" x14ac:dyDescent="0.2">
      <c r="A138" s="36"/>
      <c r="B138" s="35">
        <v>113</v>
      </c>
      <c r="C138" s="75">
        <f>西屋敷!C138+小田井下宿!C138+荒田!C138</f>
        <v>0</v>
      </c>
      <c r="D138" s="75">
        <f>西屋敷!D138+小田井下宿!D138+荒田!D138</f>
        <v>0</v>
      </c>
      <c r="E138" s="10">
        <f>西屋敷!E138+小田井下宿!E138+荒田!E138</f>
        <v>0</v>
      </c>
      <c r="F138" s="32"/>
    </row>
    <row r="139" spans="1:6" ht="15" customHeight="1" x14ac:dyDescent="0.2">
      <c r="A139" s="36"/>
      <c r="B139" s="35">
        <v>114</v>
      </c>
      <c r="C139" s="75">
        <f>西屋敷!C139+小田井下宿!C139+荒田!C139</f>
        <v>0</v>
      </c>
      <c r="D139" s="75">
        <f>西屋敷!D139+小田井下宿!D139+荒田!D139</f>
        <v>0</v>
      </c>
      <c r="E139" s="10">
        <f>西屋敷!E139+小田井下宿!E139+荒田!E139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西屋敷!C140+小田井下宿!C140+荒田!C140</f>
        <v>0</v>
      </c>
      <c r="D140" s="71">
        <f>西屋敷!D140+小田井下宿!D140+荒田!D140</f>
        <v>0</v>
      </c>
      <c r="E140" s="44">
        <f>西屋敷!E140+小田井下宿!E140+荒田!E140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西屋敷!C141+小田井下宿!C141+荒田!C141</f>
        <v>0</v>
      </c>
      <c r="D141" s="75">
        <f>西屋敷!D141+小田井下宿!D141+荒田!D141</f>
        <v>0</v>
      </c>
      <c r="E141" s="10">
        <f>西屋敷!E141+小田井下宿!E141+荒田!E141</f>
        <v>0</v>
      </c>
      <c r="F141" s="32"/>
    </row>
    <row r="142" spans="1:6" ht="15" customHeight="1" x14ac:dyDescent="0.2">
      <c r="A142" s="36"/>
      <c r="B142" s="35">
        <v>116</v>
      </c>
      <c r="C142" s="75">
        <f>西屋敷!C142+小田井下宿!C142+荒田!C142</f>
        <v>0</v>
      </c>
      <c r="D142" s="75">
        <f>西屋敷!D142+小田井下宿!D142+荒田!D142</f>
        <v>0</v>
      </c>
      <c r="E142" s="10">
        <f>西屋敷!E142+小田井下宿!E142+荒田!E142</f>
        <v>0</v>
      </c>
      <c r="F142" s="32"/>
    </row>
    <row r="143" spans="1:6" ht="15" customHeight="1" x14ac:dyDescent="0.2">
      <c r="A143" s="36"/>
      <c r="B143" s="35">
        <v>117</v>
      </c>
      <c r="C143" s="75">
        <f>西屋敷!C143+小田井下宿!C143+荒田!C143</f>
        <v>0</v>
      </c>
      <c r="D143" s="75">
        <f>西屋敷!D143+小田井下宿!D143+荒田!D143</f>
        <v>0</v>
      </c>
      <c r="E143" s="10">
        <f>西屋敷!E143+小田井下宿!E143+荒田!E143</f>
        <v>0</v>
      </c>
      <c r="F143" s="32"/>
    </row>
    <row r="144" spans="1:6" ht="15" customHeight="1" x14ac:dyDescent="0.2">
      <c r="A144" s="36"/>
      <c r="B144" s="35">
        <v>118</v>
      </c>
      <c r="C144" s="75">
        <f>西屋敷!C144+小田井下宿!C144+荒田!C144</f>
        <v>0</v>
      </c>
      <c r="D144" s="75">
        <f>西屋敷!D144+小田井下宿!D144+荒田!D144</f>
        <v>0</v>
      </c>
      <c r="E144" s="10">
        <f>西屋敷!E144+小田井下宿!E144+荒田!E144</f>
        <v>0</v>
      </c>
      <c r="F144" s="32"/>
    </row>
    <row r="145" spans="1:6" ht="15" customHeight="1" x14ac:dyDescent="0.2">
      <c r="A145" s="36"/>
      <c r="B145" s="35">
        <v>119</v>
      </c>
      <c r="C145" s="75">
        <f>西屋敷!C145+小田井下宿!C145+荒田!C145</f>
        <v>0</v>
      </c>
      <c r="D145" s="75">
        <f>西屋敷!D145+小田井下宿!D145+荒田!D145</f>
        <v>0</v>
      </c>
      <c r="E145" s="10">
        <f>西屋敷!E145+小田井下宿!E145+荒田!E145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西屋敷!C146+小田井下宿!C146+荒田!C146</f>
        <v>0</v>
      </c>
      <c r="D146" s="76">
        <f>西屋敷!D146+小田井下宿!D146+荒田!D146</f>
        <v>0</v>
      </c>
      <c r="E146" s="47">
        <f>西屋敷!E146+小田井下宿!E146+荒田!E146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西屋敷!C147+小田井下宿!C147+荒田!C147</f>
        <v>801</v>
      </c>
      <c r="D147" s="77">
        <f>西屋敷!D147+小田井下宿!D147+荒田!D147</f>
        <v>825</v>
      </c>
      <c r="E147" s="8">
        <f>西屋敷!E147+小田井下宿!E147+荒田!E147</f>
        <v>1626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134</v>
      </c>
      <c r="D150" s="17">
        <f>D8+D14+D20</f>
        <v>139</v>
      </c>
      <c r="E150" s="17">
        <f>E8+E14+E20</f>
        <v>273</v>
      </c>
      <c r="F150" s="32">
        <f>E150/E153</f>
        <v>0.16789667896678967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484</v>
      </c>
      <c r="D151" s="19">
        <f>D26+D32+D38+D44+D50+D56+D62+D68+D74+D80</f>
        <v>468</v>
      </c>
      <c r="E151" s="19">
        <f>E26+E32+E38+E44+E50+E56+E62+E68+E74+E80</f>
        <v>952</v>
      </c>
      <c r="F151" s="32">
        <f>E151/E153</f>
        <v>0.58548585485854854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183</v>
      </c>
      <c r="D152" s="21">
        <f t="shared" ref="D152:E152" si="0">D86+D92+D98+D104+D110+D116+D122+D128+D134+D140+D146</f>
        <v>218</v>
      </c>
      <c r="E152" s="21">
        <f t="shared" si="0"/>
        <v>401</v>
      </c>
      <c r="F152" s="32">
        <f>E152/E153</f>
        <v>0.24661746617466174</v>
      </c>
    </row>
    <row r="153" spans="1:6" ht="15" customHeight="1" x14ac:dyDescent="0.2">
      <c r="B153" s="2" t="s">
        <v>8</v>
      </c>
      <c r="C153" s="1">
        <f>SUM(C150:C152)</f>
        <v>801</v>
      </c>
      <c r="D153" s="1">
        <f>SUM(D150:D152)</f>
        <v>825</v>
      </c>
      <c r="E153" s="1">
        <f>SUM(E150:E152)</f>
        <v>1626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134</v>
      </c>
      <c r="D155" s="17">
        <f>D8+D14+D20</f>
        <v>139</v>
      </c>
      <c r="E155" s="17">
        <f>E8+E14+E20</f>
        <v>273</v>
      </c>
      <c r="F155" s="32">
        <f>E155/E159</f>
        <v>0.16789667896678967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484</v>
      </c>
      <c r="D156" s="19">
        <f>D26+D32+D38+D44+D50+D56+D62+D68+D74+D80</f>
        <v>468</v>
      </c>
      <c r="E156" s="19">
        <f>E26+E32+E38+E44+E50+E56+E62+E68+E74+E80</f>
        <v>952</v>
      </c>
      <c r="F156" s="32">
        <f>E156/E159</f>
        <v>0.58548585485854854</v>
      </c>
    </row>
    <row r="157" spans="1:6" ht="15" customHeight="1" x14ac:dyDescent="0.2">
      <c r="A157" s="25"/>
      <c r="B157" s="20" t="s">
        <v>10</v>
      </c>
      <c r="C157" s="21">
        <f>C86+C92</f>
        <v>94</v>
      </c>
      <c r="D157" s="21">
        <f>D86+D92</f>
        <v>96</v>
      </c>
      <c r="E157" s="21">
        <f>E86+E92</f>
        <v>190</v>
      </c>
      <c r="F157" s="32">
        <f>E157/E159</f>
        <v>0.11685116851168512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89</v>
      </c>
      <c r="D158" s="27">
        <f t="shared" ref="D158:E158" si="1">D98+D104+D110+D116+D122+D128+D134+D140+D146</f>
        <v>122</v>
      </c>
      <c r="E158" s="27">
        <f t="shared" si="1"/>
        <v>211</v>
      </c>
      <c r="F158" s="32">
        <f>E158/E159</f>
        <v>0.12976629766297662</v>
      </c>
    </row>
    <row r="159" spans="1:6" ht="15" customHeight="1" x14ac:dyDescent="0.2">
      <c r="B159" s="2" t="s">
        <v>8</v>
      </c>
      <c r="C159" s="1">
        <f>SUM(C155:C158)</f>
        <v>801</v>
      </c>
      <c r="D159" s="1">
        <f>SUM(D155:D158)</f>
        <v>825</v>
      </c>
      <c r="E159" s="1">
        <f>SUM(E155:E158)</f>
        <v>1626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16</v>
      </c>
      <c r="D161" s="31">
        <f t="shared" ref="D161:E161" si="2">D110+D116+D122+D128+D134+D140+D146</f>
        <v>39</v>
      </c>
      <c r="E161" s="31">
        <f t="shared" si="2"/>
        <v>55</v>
      </c>
      <c r="F161" s="32">
        <f>E161/E159</f>
        <v>3.3825338253382534E-2</v>
      </c>
    </row>
    <row r="162" spans="1:6" ht="15" customHeight="1" x14ac:dyDescent="0.2">
      <c r="A162" s="30"/>
      <c r="B162" s="23" t="s">
        <v>15</v>
      </c>
      <c r="C162" s="31">
        <f>C116+C122+C128+C134+C140+C146</f>
        <v>3</v>
      </c>
      <c r="D162" s="31">
        <f t="shared" ref="D162:E162" si="3">D116+D122+D128+D134+D140+D146</f>
        <v>21</v>
      </c>
      <c r="E162" s="31">
        <f t="shared" si="3"/>
        <v>24</v>
      </c>
      <c r="F162" s="32">
        <f>E162/E159</f>
        <v>1.4760147601476014E-2</v>
      </c>
    </row>
    <row r="163" spans="1:6" ht="15" customHeight="1" x14ac:dyDescent="0.2">
      <c r="A163" s="30"/>
      <c r="B163" s="23" t="s">
        <v>13</v>
      </c>
      <c r="C163" s="31">
        <f>C122+C128+C134+C140+C146</f>
        <v>1</v>
      </c>
      <c r="D163" s="31">
        <f t="shared" ref="D163:E163" si="4">D122+D128+D134+D140+D146</f>
        <v>5</v>
      </c>
      <c r="E163" s="31">
        <f t="shared" si="4"/>
        <v>6</v>
      </c>
      <c r="F163" s="32">
        <f>E163/E159</f>
        <v>3.6900369003690036E-3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0</v>
      </c>
      <c r="E164" s="1">
        <f t="shared" si="5"/>
        <v>0</v>
      </c>
      <c r="F164" s="32">
        <f>E164/E159</f>
        <v>0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9" tint="0.39997558519241921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6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12</v>
      </c>
      <c r="E8" s="38">
        <v>24</v>
      </c>
      <c r="F8" s="39">
        <v>5.8536585365853662E-2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9</v>
      </c>
      <c r="E14" s="48">
        <v>21</v>
      </c>
      <c r="F14" s="39">
        <v>5.1219512195121948E-2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3.6585365853658534E-2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3.1707317073170732E-2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2.1951219512195121E-2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1.9512195121951219E-2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0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11</v>
      </c>
      <c r="E44" s="41">
        <v>26</v>
      </c>
      <c r="F44" s="42">
        <v>6.3414634146341464E-2</v>
      </c>
    </row>
    <row r="45" spans="1:6" ht="15" customHeight="1" x14ac:dyDescent="0.2">
      <c r="A45" s="12"/>
      <c r="B45" s="35">
        <v>35</v>
      </c>
      <c r="C45" s="94">
        <v>2</v>
      </c>
      <c r="D45" s="94">
        <v>5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15</v>
      </c>
      <c r="E50" s="41">
        <v>31</v>
      </c>
      <c r="F50" s="42">
        <v>7.5609756097560973E-2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16</v>
      </c>
      <c r="E56" s="41">
        <v>28</v>
      </c>
      <c r="F56" s="42">
        <v>6.8292682926829273E-2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0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10</v>
      </c>
      <c r="E62" s="41">
        <v>30</v>
      </c>
      <c r="F62" s="42">
        <v>7.3170731707317069E-2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12</v>
      </c>
      <c r="E68" s="41">
        <v>22</v>
      </c>
      <c r="F68" s="42">
        <v>5.3658536585365853E-2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5.3658536585365853E-2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18</v>
      </c>
      <c r="E80" s="41">
        <v>36</v>
      </c>
      <c r="F80" s="42">
        <v>8.7804878048780483E-2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6.097560975609756E-2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7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18</v>
      </c>
      <c r="E92" s="44">
        <v>35</v>
      </c>
      <c r="F92" s="45">
        <v>8.5365853658536592E-2</v>
      </c>
    </row>
    <row r="93" spans="1:6" ht="15" customHeight="1" x14ac:dyDescent="0.2">
      <c r="A93" s="12"/>
      <c r="B93" s="35">
        <v>75</v>
      </c>
      <c r="C93" s="94">
        <v>5</v>
      </c>
      <c r="D93" s="94">
        <v>1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5.1219512195121948E-2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5.6097560975609757E-2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2.4390243902439025E-2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1.4634146341463415E-2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1.2195121951219513E-2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209</v>
      </c>
      <c r="D147" s="77">
        <v>201</v>
      </c>
      <c r="E147" s="77">
        <v>410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30</v>
      </c>
      <c r="D150" s="17">
        <v>30</v>
      </c>
      <c r="E150" s="17">
        <v>60</v>
      </c>
      <c r="F150" s="32">
        <v>0.14634146341463414</v>
      </c>
    </row>
    <row r="151" spans="1:6" ht="15" customHeight="1" x14ac:dyDescent="0.2">
      <c r="A151" s="18"/>
      <c r="B151" s="18" t="s">
        <v>49</v>
      </c>
      <c r="C151" s="19">
        <v>118</v>
      </c>
      <c r="D151" s="19">
        <v>107</v>
      </c>
      <c r="E151" s="19">
        <v>225</v>
      </c>
      <c r="F151" s="32">
        <v>0.54878048780487809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64</v>
      </c>
      <c r="E152" s="21">
        <v>125</v>
      </c>
      <c r="F152" s="32">
        <v>0.3048780487804878</v>
      </c>
    </row>
    <row r="153" spans="1:6" ht="15" customHeight="1" x14ac:dyDescent="0.2">
      <c r="B153" s="2" t="s">
        <v>8</v>
      </c>
      <c r="C153" s="1">
        <v>209</v>
      </c>
      <c r="D153" s="1">
        <v>201</v>
      </c>
      <c r="E153" s="1">
        <v>410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30</v>
      </c>
      <c r="D155" s="17">
        <v>30</v>
      </c>
      <c r="E155" s="17">
        <v>60</v>
      </c>
      <c r="F155" s="32">
        <v>0.14634146341463414</v>
      </c>
    </row>
    <row r="156" spans="1:6" ht="15" customHeight="1" x14ac:dyDescent="0.2">
      <c r="A156" s="28"/>
      <c r="B156" s="18" t="s">
        <v>49</v>
      </c>
      <c r="C156" s="19">
        <v>118</v>
      </c>
      <c r="D156" s="19">
        <v>107</v>
      </c>
      <c r="E156" s="19">
        <v>225</v>
      </c>
      <c r="F156" s="32">
        <v>0.54878048780487809</v>
      </c>
    </row>
    <row r="157" spans="1:6" ht="15" customHeight="1" x14ac:dyDescent="0.2">
      <c r="A157" s="25"/>
      <c r="B157" s="20" t="s">
        <v>10</v>
      </c>
      <c r="C157" s="21">
        <v>32</v>
      </c>
      <c r="D157" s="21">
        <v>28</v>
      </c>
      <c r="E157" s="21">
        <v>60</v>
      </c>
      <c r="F157" s="32">
        <v>0.14634146341463414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36</v>
      </c>
      <c r="E158" s="27">
        <v>65</v>
      </c>
      <c r="F158" s="32">
        <v>0.15853658536585366</v>
      </c>
    </row>
    <row r="159" spans="1:6" ht="15" customHeight="1" x14ac:dyDescent="0.2">
      <c r="B159" s="2" t="s">
        <v>8</v>
      </c>
      <c r="C159" s="1">
        <v>209</v>
      </c>
      <c r="D159" s="1">
        <v>201</v>
      </c>
      <c r="E159" s="1">
        <v>410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14</v>
      </c>
      <c r="E161" s="31">
        <v>21</v>
      </c>
      <c r="F161" s="32">
        <v>5.1219512195121948E-2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2.6829268292682926E-2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1.2195121951219513E-2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9" tint="0.39997558519241921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14</v>
      </c>
      <c r="E8" s="38">
        <v>24</v>
      </c>
      <c r="F8" s="39">
        <v>4.5714285714285714E-2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5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12</v>
      </c>
      <c r="E14" s="48">
        <v>28</v>
      </c>
      <c r="F14" s="39">
        <v>5.3333333333333337E-2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7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6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21</v>
      </c>
      <c r="E20" s="48">
        <v>36</v>
      </c>
      <c r="F20" s="39">
        <v>6.8571428571428575E-2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7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6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18</v>
      </c>
      <c r="E26" s="41">
        <v>37</v>
      </c>
      <c r="F26" s="42">
        <v>7.047619047619047E-2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13</v>
      </c>
      <c r="E32" s="41">
        <v>21</v>
      </c>
      <c r="F32" s="42">
        <v>0.04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9</v>
      </c>
      <c r="E38" s="41">
        <v>20</v>
      </c>
      <c r="F38" s="42">
        <v>3.8095238095238099E-2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11</v>
      </c>
      <c r="E44" s="41">
        <v>29</v>
      </c>
      <c r="F44" s="42">
        <v>5.5238095238095239E-2</v>
      </c>
    </row>
    <row r="45" spans="1:6" ht="15" customHeight="1" x14ac:dyDescent="0.2">
      <c r="A45" s="12"/>
      <c r="B45" s="35">
        <v>35</v>
      </c>
      <c r="C45" s="94">
        <v>6</v>
      </c>
      <c r="D45" s="94">
        <v>4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17</v>
      </c>
      <c r="E50" s="41">
        <v>40</v>
      </c>
      <c r="F50" s="42">
        <v>7.6190476190476197E-2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7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22</v>
      </c>
      <c r="E56" s="41">
        <v>37</v>
      </c>
      <c r="F56" s="42">
        <v>7.047619047619047E-2</v>
      </c>
    </row>
    <row r="57" spans="1:6" ht="15" customHeight="1" x14ac:dyDescent="0.2">
      <c r="A57" s="12"/>
      <c r="B57" s="35">
        <v>45</v>
      </c>
      <c r="C57" s="94">
        <v>2</v>
      </c>
      <c r="D57" s="94">
        <v>8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4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28</v>
      </c>
      <c r="E62" s="41">
        <v>49</v>
      </c>
      <c r="F62" s="42">
        <v>9.3333333333333338E-2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7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0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14</v>
      </c>
      <c r="E68" s="41">
        <v>33</v>
      </c>
      <c r="F68" s="42">
        <v>6.2857142857142861E-2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12</v>
      </c>
      <c r="E74" s="41">
        <v>23</v>
      </c>
      <c r="F74" s="42">
        <v>4.3809523809523812E-2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9</v>
      </c>
      <c r="E80" s="41">
        <v>18</v>
      </c>
      <c r="F80" s="42">
        <v>3.4285714285714287E-2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11</v>
      </c>
      <c r="E86" s="44">
        <v>26</v>
      </c>
      <c r="F86" s="45">
        <v>4.9523809523809526E-2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18</v>
      </c>
      <c r="E92" s="44">
        <v>36</v>
      </c>
      <c r="F92" s="45">
        <v>6.8571428571428575E-2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19</v>
      </c>
      <c r="E98" s="44">
        <v>33</v>
      </c>
      <c r="F98" s="45">
        <v>6.2857142857142861E-2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3.4285714285714287E-2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9</v>
      </c>
      <c r="E110" s="44">
        <v>11</v>
      </c>
      <c r="F110" s="45">
        <v>2.0952380952380951E-2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1.1428571428571429E-2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254</v>
      </c>
      <c r="D147" s="77">
        <v>271</v>
      </c>
      <c r="E147" s="77">
        <v>525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41</v>
      </c>
      <c r="D150" s="17">
        <v>47</v>
      </c>
      <c r="E150" s="17">
        <v>88</v>
      </c>
      <c r="F150" s="32">
        <v>0.16761904761904761</v>
      </c>
    </row>
    <row r="151" spans="1:6" ht="15" customHeight="1" x14ac:dyDescent="0.2">
      <c r="A151" s="18"/>
      <c r="B151" s="18" t="s">
        <v>49</v>
      </c>
      <c r="C151" s="19">
        <v>154</v>
      </c>
      <c r="D151" s="19">
        <v>153</v>
      </c>
      <c r="E151" s="19">
        <v>307</v>
      </c>
      <c r="F151" s="32">
        <v>0.58476190476190482</v>
      </c>
    </row>
    <row r="152" spans="1:6" ht="15" customHeight="1" x14ac:dyDescent="0.2">
      <c r="A152" s="33"/>
      <c r="B152" s="20" t="s">
        <v>6</v>
      </c>
      <c r="C152" s="21">
        <v>59</v>
      </c>
      <c r="D152" s="21">
        <v>71</v>
      </c>
      <c r="E152" s="21">
        <v>130</v>
      </c>
      <c r="F152" s="32">
        <v>0.24761904761904763</v>
      </c>
    </row>
    <row r="153" spans="1:6" ht="15" customHeight="1" x14ac:dyDescent="0.2">
      <c r="B153" s="2" t="s">
        <v>8</v>
      </c>
      <c r="C153" s="1">
        <v>254</v>
      </c>
      <c r="D153" s="1">
        <v>271</v>
      </c>
      <c r="E153" s="1">
        <v>525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41</v>
      </c>
      <c r="D155" s="17">
        <v>47</v>
      </c>
      <c r="E155" s="17">
        <v>88</v>
      </c>
      <c r="F155" s="32">
        <v>0.16761904761904761</v>
      </c>
    </row>
    <row r="156" spans="1:6" ht="15" customHeight="1" x14ac:dyDescent="0.2">
      <c r="A156" s="28"/>
      <c r="B156" s="18" t="s">
        <v>49</v>
      </c>
      <c r="C156" s="19">
        <v>154</v>
      </c>
      <c r="D156" s="19">
        <v>153</v>
      </c>
      <c r="E156" s="19">
        <v>307</v>
      </c>
      <c r="F156" s="32">
        <v>0.58476190476190482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29</v>
      </c>
      <c r="E157" s="21">
        <v>62</v>
      </c>
      <c r="F157" s="32">
        <v>0.1180952380952381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42</v>
      </c>
      <c r="E158" s="27">
        <v>68</v>
      </c>
      <c r="F158" s="32">
        <v>0.12952380952380951</v>
      </c>
    </row>
    <row r="159" spans="1:6" ht="15" customHeight="1" x14ac:dyDescent="0.2">
      <c r="B159" s="2" t="s">
        <v>8</v>
      </c>
      <c r="C159" s="1">
        <v>254</v>
      </c>
      <c r="D159" s="1">
        <v>271</v>
      </c>
      <c r="E159" s="1">
        <v>525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14</v>
      </c>
      <c r="E161" s="31">
        <v>17</v>
      </c>
      <c r="F161" s="32">
        <v>3.2380952380952378E-2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1.1428571428571429E-2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9" tint="0.39997558519241921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4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18</v>
      </c>
      <c r="E8" s="38">
        <v>34</v>
      </c>
      <c r="F8" s="39">
        <v>4.9204052098408106E-2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6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0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10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6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26</v>
      </c>
      <c r="E14" s="48">
        <v>52</v>
      </c>
      <c r="F14" s="39">
        <v>7.5253256150506515E-2</v>
      </c>
    </row>
    <row r="15" spans="1:6" ht="15" customHeight="1" x14ac:dyDescent="0.2">
      <c r="A15" s="12"/>
      <c r="B15" s="35">
        <v>10</v>
      </c>
      <c r="C15" s="94">
        <v>6</v>
      </c>
      <c r="D15" s="94">
        <v>8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18</v>
      </c>
      <c r="E20" s="48">
        <v>39</v>
      </c>
      <c r="F20" s="39">
        <v>5.6439942112879886E-2</v>
      </c>
    </row>
    <row r="21" spans="1:6" ht="15" customHeight="1" x14ac:dyDescent="0.2">
      <c r="A21" s="12"/>
      <c r="B21" s="35">
        <v>15</v>
      </c>
      <c r="C21" s="94">
        <v>0</v>
      </c>
      <c r="D21" s="94">
        <v>6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17</v>
      </c>
      <c r="E26" s="41">
        <v>29</v>
      </c>
      <c r="F26" s="42">
        <v>4.1968162083936326E-2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5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14</v>
      </c>
      <c r="E32" s="41">
        <v>33</v>
      </c>
      <c r="F32" s="42">
        <v>4.7756874095513747E-2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18</v>
      </c>
      <c r="E38" s="41">
        <v>35</v>
      </c>
      <c r="F38" s="42">
        <v>5.0651230101302458E-2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5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22</v>
      </c>
      <c r="E44" s="41">
        <v>37</v>
      </c>
      <c r="F44" s="42">
        <v>5.3545586107091175E-2</v>
      </c>
    </row>
    <row r="45" spans="1:6" ht="15" customHeight="1" x14ac:dyDescent="0.2">
      <c r="A45" s="12"/>
      <c r="B45" s="35">
        <v>35</v>
      </c>
      <c r="C45" s="94">
        <v>11</v>
      </c>
      <c r="D45" s="94">
        <v>4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6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8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7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6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31</v>
      </c>
      <c r="E50" s="41">
        <v>65</v>
      </c>
      <c r="F50" s="42">
        <v>9.4066570188133136E-2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10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7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29</v>
      </c>
      <c r="E56" s="41">
        <v>55</v>
      </c>
      <c r="F56" s="42">
        <v>7.9594790159189577E-2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3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9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4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28</v>
      </c>
      <c r="E62" s="41">
        <v>62</v>
      </c>
      <c r="F62" s="42">
        <v>8.9725036179450074E-2</v>
      </c>
    </row>
    <row r="63" spans="1:6" ht="15" customHeight="1" x14ac:dyDescent="0.2">
      <c r="A63" s="12"/>
      <c r="B63" s="35">
        <v>50</v>
      </c>
      <c r="C63" s="94">
        <v>7</v>
      </c>
      <c r="D63" s="94">
        <v>2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6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7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24</v>
      </c>
      <c r="E68" s="41">
        <v>50</v>
      </c>
      <c r="F68" s="42">
        <v>7.2358900144717797E-2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12</v>
      </c>
      <c r="E74" s="41">
        <v>27</v>
      </c>
      <c r="F74" s="42">
        <v>3.9073806078147609E-2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13</v>
      </c>
      <c r="E80" s="41">
        <v>27</v>
      </c>
      <c r="F80" s="42">
        <v>3.9073806078147609E-2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9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18</v>
      </c>
      <c r="E86" s="44">
        <v>29</v>
      </c>
      <c r="F86" s="45">
        <v>4.1968162083936326E-2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21</v>
      </c>
      <c r="E92" s="44">
        <v>39</v>
      </c>
      <c r="F92" s="45">
        <v>5.6439942112879886E-2</v>
      </c>
    </row>
    <row r="93" spans="1:6" ht="15" customHeight="1" x14ac:dyDescent="0.2">
      <c r="A93" s="12"/>
      <c r="B93" s="35">
        <v>75</v>
      </c>
      <c r="C93" s="94">
        <v>7</v>
      </c>
      <c r="D93" s="94">
        <v>7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7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7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24</v>
      </c>
      <c r="E98" s="44">
        <v>41</v>
      </c>
      <c r="F98" s="45">
        <v>5.9334298118668596E-2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0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9</v>
      </c>
      <c r="E104" s="44">
        <v>20</v>
      </c>
      <c r="F104" s="45">
        <v>2.8943560057887119E-2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4</v>
      </c>
      <c r="E110" s="44">
        <v>10</v>
      </c>
      <c r="F110" s="45">
        <v>1.4471780028943559E-2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8.6830680173661367E-3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1.4471780028943559E-3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338</v>
      </c>
      <c r="D147" s="77">
        <v>353</v>
      </c>
      <c r="E147" s="77">
        <v>691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63</v>
      </c>
      <c r="D150" s="17">
        <v>62</v>
      </c>
      <c r="E150" s="17">
        <v>125</v>
      </c>
      <c r="F150" s="32">
        <v>0.18089725036179449</v>
      </c>
    </row>
    <row r="151" spans="1:6" ht="15" customHeight="1" x14ac:dyDescent="0.2">
      <c r="A151" s="18"/>
      <c r="B151" s="18" t="s">
        <v>49</v>
      </c>
      <c r="C151" s="19">
        <v>212</v>
      </c>
      <c r="D151" s="19">
        <v>208</v>
      </c>
      <c r="E151" s="19">
        <v>420</v>
      </c>
      <c r="F151" s="32">
        <v>0.6078147612156295</v>
      </c>
    </row>
    <row r="152" spans="1:6" ht="15" customHeight="1" x14ac:dyDescent="0.2">
      <c r="A152" s="33"/>
      <c r="B152" s="20" t="s">
        <v>6</v>
      </c>
      <c r="C152" s="21">
        <v>63</v>
      </c>
      <c r="D152" s="21">
        <v>83</v>
      </c>
      <c r="E152" s="21">
        <v>146</v>
      </c>
      <c r="F152" s="32">
        <v>0.21128798842257598</v>
      </c>
    </row>
    <row r="153" spans="1:6" ht="15" customHeight="1" x14ac:dyDescent="0.2">
      <c r="B153" s="2" t="s">
        <v>8</v>
      </c>
      <c r="C153" s="1">
        <v>338</v>
      </c>
      <c r="D153" s="1">
        <v>353</v>
      </c>
      <c r="E153" s="1">
        <v>691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63</v>
      </c>
      <c r="D155" s="17">
        <v>62</v>
      </c>
      <c r="E155" s="17">
        <v>125</v>
      </c>
      <c r="F155" s="32">
        <v>0.18089725036179449</v>
      </c>
    </row>
    <row r="156" spans="1:6" ht="15" customHeight="1" x14ac:dyDescent="0.2">
      <c r="A156" s="28"/>
      <c r="B156" s="18" t="s">
        <v>49</v>
      </c>
      <c r="C156" s="19">
        <v>212</v>
      </c>
      <c r="D156" s="19">
        <v>208</v>
      </c>
      <c r="E156" s="19">
        <v>420</v>
      </c>
      <c r="F156" s="32">
        <v>0.6078147612156295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39</v>
      </c>
      <c r="E157" s="21">
        <v>68</v>
      </c>
      <c r="F157" s="32">
        <v>9.8408104196816212E-2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44</v>
      </c>
      <c r="E158" s="27">
        <v>78</v>
      </c>
      <c r="F158" s="32">
        <v>0.11287988422575977</v>
      </c>
    </row>
    <row r="159" spans="1:6" ht="15" customHeight="1" x14ac:dyDescent="0.2">
      <c r="B159" s="2" t="s">
        <v>8</v>
      </c>
      <c r="C159" s="1">
        <v>338</v>
      </c>
      <c r="D159" s="1">
        <v>353</v>
      </c>
      <c r="E159" s="1">
        <v>691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11</v>
      </c>
      <c r="E161" s="31">
        <v>17</v>
      </c>
      <c r="F161" s="32">
        <v>2.4602026049204053E-2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7</v>
      </c>
      <c r="E162" s="31">
        <v>7</v>
      </c>
      <c r="F162" s="32">
        <v>1.0130246020260492E-2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1.4471780028943559E-3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0">
    <tabColor indexed="43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9</v>
      </c>
      <c r="D3" s="74">
        <f>横根!D3+上平尾!D3+下平尾!D3</f>
        <v>10</v>
      </c>
      <c r="E3" s="9">
        <f>横根!E3+上平尾!E3+下平尾!E3</f>
        <v>19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6</v>
      </c>
      <c r="D4" s="75">
        <f>横根!D4+上平尾!D4+下平尾!D4</f>
        <v>12</v>
      </c>
      <c r="E4" s="10">
        <f>横根!E4+上平尾!E4+下平尾!E4</f>
        <v>18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13</v>
      </c>
      <c r="D5" s="75">
        <f>横根!D5+上平尾!D5+下平尾!D5</f>
        <v>14</v>
      </c>
      <c r="E5" s="10">
        <f>横根!E5+上平尾!E5+下平尾!E5</f>
        <v>27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18</v>
      </c>
      <c r="D6" s="75">
        <f>横根!D6+上平尾!D6+下平尾!D6</f>
        <v>9</v>
      </c>
      <c r="E6" s="10">
        <f>横根!E6+上平尾!E6+下平尾!E6</f>
        <v>27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14</v>
      </c>
      <c r="D7" s="75">
        <f>横根!D7+上平尾!D7+下平尾!D7</f>
        <v>13</v>
      </c>
      <c r="E7" s="10">
        <f>横根!E7+上平尾!E7+下平尾!E7</f>
        <v>27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60</v>
      </c>
      <c r="D8" s="70">
        <f>横根!D8+上平尾!D8+下平尾!D8</f>
        <v>58</v>
      </c>
      <c r="E8" s="38">
        <f>横根!E8+上平尾!E8+下平尾!E8</f>
        <v>118</v>
      </c>
      <c r="F8" s="39">
        <f>E8/E147</f>
        <v>4.6420141620771044E-2</v>
      </c>
    </row>
    <row r="9" spans="1:6" ht="15" customHeight="1" x14ac:dyDescent="0.2">
      <c r="A9" s="12"/>
      <c r="B9" s="35">
        <v>5</v>
      </c>
      <c r="C9" s="75">
        <f>横根!C9+上平尾!C9+下平尾!C9</f>
        <v>15</v>
      </c>
      <c r="D9" s="75">
        <f>横根!D9+上平尾!D9+下平尾!D9</f>
        <v>16</v>
      </c>
      <c r="E9" s="10">
        <f>横根!E9+上平尾!E9+下平尾!E9</f>
        <v>31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11</v>
      </c>
      <c r="D10" s="75">
        <f>横根!D10+上平尾!D10+下平尾!D10</f>
        <v>7</v>
      </c>
      <c r="E10" s="10">
        <f>横根!E10+上平尾!E10+下平尾!E10</f>
        <v>18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11</v>
      </c>
      <c r="D11" s="75">
        <f>横根!D11+上平尾!D11+下平尾!D11</f>
        <v>12</v>
      </c>
      <c r="E11" s="10">
        <f>横根!E11+上平尾!E11+下平尾!E11</f>
        <v>23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17</v>
      </c>
      <c r="D12" s="75">
        <f>横根!D12+上平尾!D12+下平尾!D12</f>
        <v>9</v>
      </c>
      <c r="E12" s="10">
        <f>横根!E12+上平尾!E12+下平尾!E12</f>
        <v>26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17</v>
      </c>
      <c r="D13" s="75">
        <f>横根!D13+上平尾!D13+下平尾!D13</f>
        <v>13</v>
      </c>
      <c r="E13" s="10">
        <f>横根!E13+上平尾!E13+下平尾!E13</f>
        <v>30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71</v>
      </c>
      <c r="D14" s="70">
        <f>横根!D14+上平尾!D14+下平尾!D14</f>
        <v>57</v>
      </c>
      <c r="E14" s="48">
        <f>横根!E14+上平尾!E14+下平尾!E14</f>
        <v>128</v>
      </c>
      <c r="F14" s="39">
        <f>E14/E147</f>
        <v>5.035405192761605E-2</v>
      </c>
    </row>
    <row r="15" spans="1:6" ht="15" customHeight="1" x14ac:dyDescent="0.2">
      <c r="A15" s="12"/>
      <c r="B15" s="35">
        <v>10</v>
      </c>
      <c r="C15" s="75">
        <f>横根!C15+上平尾!C15+下平尾!C15</f>
        <v>7</v>
      </c>
      <c r="D15" s="75">
        <f>横根!D15+上平尾!D15+下平尾!D15</f>
        <v>8</v>
      </c>
      <c r="E15" s="10">
        <f>横根!E15+上平尾!E15+下平尾!E15</f>
        <v>15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9</v>
      </c>
      <c r="D16" s="75">
        <f>横根!D16+上平尾!D16+下平尾!D16</f>
        <v>11</v>
      </c>
      <c r="E16" s="10">
        <f>横根!E16+上平尾!E16+下平尾!E16</f>
        <v>20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5</v>
      </c>
      <c r="D17" s="75">
        <f>横根!D17+上平尾!D17+下平尾!D17</f>
        <v>10</v>
      </c>
      <c r="E17" s="10">
        <f>横根!E17+上平尾!E17+下平尾!E17</f>
        <v>15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10</v>
      </c>
      <c r="D18" s="75">
        <f>横根!D18+上平尾!D18+下平尾!D18</f>
        <v>14</v>
      </c>
      <c r="E18" s="10">
        <f>横根!E18+上平尾!E18+下平尾!E18</f>
        <v>24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10</v>
      </c>
      <c r="D19" s="75">
        <f>横根!D19+上平尾!D19+下平尾!D19</f>
        <v>10</v>
      </c>
      <c r="E19" s="10">
        <f>横根!E19+上平尾!E19+下平尾!E19</f>
        <v>20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41</v>
      </c>
      <c r="D20" s="70">
        <f>横根!D20+上平尾!D20+下平尾!D20</f>
        <v>53</v>
      </c>
      <c r="E20" s="48">
        <f>横根!E20+上平尾!E20+下平尾!E20</f>
        <v>94</v>
      </c>
      <c r="F20" s="39">
        <f>E20/E147</f>
        <v>3.6978756884343038E-2</v>
      </c>
    </row>
    <row r="21" spans="1:6" ht="15" customHeight="1" x14ac:dyDescent="0.2">
      <c r="A21" s="12"/>
      <c r="B21" s="35">
        <v>15</v>
      </c>
      <c r="C21" s="75">
        <f>横根!C21+上平尾!C21+下平尾!C21</f>
        <v>14</v>
      </c>
      <c r="D21" s="75">
        <f>横根!D21+上平尾!D21+下平尾!D21</f>
        <v>15</v>
      </c>
      <c r="E21" s="10">
        <f>横根!E21+上平尾!E21+下平尾!E21</f>
        <v>29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15</v>
      </c>
      <c r="D22" s="75">
        <f>横根!D22+上平尾!D22+下平尾!D22</f>
        <v>13</v>
      </c>
      <c r="E22" s="10">
        <f>横根!E22+上平尾!E22+下平尾!E22</f>
        <v>28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11</v>
      </c>
      <c r="D23" s="75">
        <f>横根!D23+上平尾!D23+下平尾!D23</f>
        <v>11</v>
      </c>
      <c r="E23" s="10">
        <f>横根!E23+上平尾!E23+下平尾!E23</f>
        <v>22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8</v>
      </c>
      <c r="D24" s="75">
        <f>横根!D24+上平尾!D24+下平尾!D24</f>
        <v>8</v>
      </c>
      <c r="E24" s="10">
        <f>横根!E24+上平尾!E24+下平尾!E24</f>
        <v>16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11</v>
      </c>
      <c r="D25" s="75">
        <f>横根!D25+上平尾!D25+下平尾!D25</f>
        <v>8</v>
      </c>
      <c r="E25" s="10">
        <f>横根!E25+上平尾!E25+下平尾!E25</f>
        <v>19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59</v>
      </c>
      <c r="D26" s="49">
        <f>横根!D26+上平尾!D26+下平尾!D26</f>
        <v>55</v>
      </c>
      <c r="E26" s="41">
        <f>横根!E26+上平尾!E26+下平尾!E26</f>
        <v>114</v>
      </c>
      <c r="F26" s="42">
        <f>E26/E147</f>
        <v>4.4846577498033044E-2</v>
      </c>
    </row>
    <row r="27" spans="1:6" ht="15" customHeight="1" x14ac:dyDescent="0.2">
      <c r="A27" s="12"/>
      <c r="B27" s="35">
        <v>20</v>
      </c>
      <c r="C27" s="75">
        <f>横根!C27+上平尾!C27+下平尾!C27</f>
        <v>10</v>
      </c>
      <c r="D27" s="75">
        <f>横根!D27+上平尾!D27+下平尾!D27</f>
        <v>10</v>
      </c>
      <c r="E27" s="10">
        <f>横根!E27+上平尾!E27+下平尾!E27</f>
        <v>20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11</v>
      </c>
      <c r="D28" s="75">
        <f>横根!D28+上平尾!D28+下平尾!D28</f>
        <v>7</v>
      </c>
      <c r="E28" s="10">
        <f>横根!E28+上平尾!E28+下平尾!E28</f>
        <v>18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14</v>
      </c>
      <c r="D29" s="75">
        <f>横根!D29+上平尾!D29+下平尾!D29</f>
        <v>10</v>
      </c>
      <c r="E29" s="10">
        <f>横根!E29+上平尾!E29+下平尾!E29</f>
        <v>24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8</v>
      </c>
      <c r="D30" s="75">
        <f>横根!D30+上平尾!D30+下平尾!D30</f>
        <v>11</v>
      </c>
      <c r="E30" s="10">
        <f>横根!E30+上平尾!E30+下平尾!E30</f>
        <v>19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5</v>
      </c>
      <c r="D31" s="75">
        <f>横根!D31+上平尾!D31+下平尾!D31</f>
        <v>7</v>
      </c>
      <c r="E31" s="10">
        <f>横根!E31+上平尾!E31+下平尾!E31</f>
        <v>12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48</v>
      </c>
      <c r="D32" s="49">
        <f>横根!D32+上平尾!D32+下平尾!D32</f>
        <v>45</v>
      </c>
      <c r="E32" s="41">
        <f>横根!E32+上平尾!E32+下平尾!E32</f>
        <v>93</v>
      </c>
      <c r="F32" s="42">
        <f>E32/E147</f>
        <v>3.6585365853658534E-2</v>
      </c>
    </row>
    <row r="33" spans="1:6" ht="15" customHeight="1" x14ac:dyDescent="0.2">
      <c r="A33" s="12"/>
      <c r="B33" s="35">
        <v>25</v>
      </c>
      <c r="C33" s="75">
        <f>横根!C33+上平尾!C33+下平尾!C33</f>
        <v>13</v>
      </c>
      <c r="D33" s="75">
        <f>横根!D33+上平尾!D33+下平尾!D33</f>
        <v>9</v>
      </c>
      <c r="E33" s="10">
        <f>横根!E33+上平尾!E33+下平尾!E33</f>
        <v>22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11</v>
      </c>
      <c r="D34" s="75">
        <f>横根!D34+上平尾!D34+下平尾!D34</f>
        <v>9</v>
      </c>
      <c r="E34" s="10">
        <f>横根!E34+上平尾!E34+下平尾!E34</f>
        <v>20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14</v>
      </c>
      <c r="D35" s="75">
        <f>横根!D35+上平尾!D35+下平尾!D35</f>
        <v>11</v>
      </c>
      <c r="E35" s="10">
        <f>横根!E35+上平尾!E35+下平尾!E35</f>
        <v>25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14</v>
      </c>
      <c r="D36" s="75">
        <f>横根!D36+上平尾!D36+下平尾!D36</f>
        <v>14</v>
      </c>
      <c r="E36" s="10">
        <f>横根!E36+上平尾!E36+下平尾!E36</f>
        <v>28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12</v>
      </c>
      <c r="D37" s="75">
        <f>横根!D37+上平尾!D37+下平尾!D37</f>
        <v>12</v>
      </c>
      <c r="E37" s="10">
        <f>横根!E37+上平尾!E37+下平尾!E37</f>
        <v>24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64</v>
      </c>
      <c r="D38" s="49">
        <f>横根!D38+上平尾!D38+下平尾!D38</f>
        <v>55</v>
      </c>
      <c r="E38" s="41">
        <f>横根!E38+上平尾!E38+下平尾!E38</f>
        <v>119</v>
      </c>
      <c r="F38" s="42">
        <f>E38/E147</f>
        <v>4.6813532651455547E-2</v>
      </c>
    </row>
    <row r="39" spans="1:6" ht="15" customHeight="1" x14ac:dyDescent="0.2">
      <c r="A39" s="12"/>
      <c r="B39" s="35">
        <v>30</v>
      </c>
      <c r="C39" s="75">
        <f>横根!C39+上平尾!C39+下平尾!C39</f>
        <v>12</v>
      </c>
      <c r="D39" s="75">
        <f>横根!D39+上平尾!D39+下平尾!D39</f>
        <v>12</v>
      </c>
      <c r="E39" s="10">
        <f>横根!E39+上平尾!E39+下平尾!E39</f>
        <v>24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17</v>
      </c>
      <c r="D40" s="75">
        <f>横根!D40+上平尾!D40+下平尾!D40</f>
        <v>11</v>
      </c>
      <c r="E40" s="10">
        <f>横根!E40+上平尾!E40+下平尾!E40</f>
        <v>28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14</v>
      </c>
      <c r="D41" s="75">
        <f>横根!D41+上平尾!D41+下平尾!D41</f>
        <v>11</v>
      </c>
      <c r="E41" s="10">
        <f>横根!E41+上平尾!E41+下平尾!E41</f>
        <v>25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15</v>
      </c>
      <c r="D42" s="75">
        <f>横根!D42+上平尾!D42+下平尾!D42</f>
        <v>11</v>
      </c>
      <c r="E42" s="10">
        <f>横根!E42+上平尾!E42+下平尾!E42</f>
        <v>26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14</v>
      </c>
      <c r="D43" s="75">
        <f>横根!D43+上平尾!D43+下平尾!D43</f>
        <v>9</v>
      </c>
      <c r="E43" s="10">
        <f>横根!E43+上平尾!E43+下平尾!E43</f>
        <v>23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72</v>
      </c>
      <c r="D44" s="49">
        <f>横根!D44+上平尾!D44+下平尾!D44</f>
        <v>54</v>
      </c>
      <c r="E44" s="41">
        <f>横根!E44+上平尾!E44+下平尾!E44</f>
        <v>126</v>
      </c>
      <c r="F44" s="42">
        <f>E44/E147</f>
        <v>4.956726986624705E-2</v>
      </c>
    </row>
    <row r="45" spans="1:6" ht="15" customHeight="1" x14ac:dyDescent="0.2">
      <c r="A45" s="12"/>
      <c r="B45" s="35">
        <v>35</v>
      </c>
      <c r="C45" s="75">
        <f>横根!C45+上平尾!C45+下平尾!C45</f>
        <v>12</v>
      </c>
      <c r="D45" s="75">
        <f>横根!D45+上平尾!D45+下平尾!D45</f>
        <v>19</v>
      </c>
      <c r="E45" s="10">
        <f>横根!E45+上平尾!E45+下平尾!E45</f>
        <v>31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19</v>
      </c>
      <c r="D46" s="75">
        <f>横根!D46+上平尾!D46+下平尾!D46</f>
        <v>12</v>
      </c>
      <c r="E46" s="10">
        <f>横根!E46+上平尾!E46+下平尾!E46</f>
        <v>31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20</v>
      </c>
      <c r="D47" s="75">
        <f>横根!D47+上平尾!D47+下平尾!D47</f>
        <v>13</v>
      </c>
      <c r="E47" s="10">
        <f>横根!E47+上平尾!E47+下平尾!E47</f>
        <v>33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11</v>
      </c>
      <c r="D48" s="75">
        <f>横根!D48+上平尾!D48+下平尾!D48</f>
        <v>15</v>
      </c>
      <c r="E48" s="10">
        <f>横根!E48+上平尾!E48+下平尾!E48</f>
        <v>26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16</v>
      </c>
      <c r="D49" s="75">
        <f>横根!D49+上平尾!D49+下平尾!D49</f>
        <v>17</v>
      </c>
      <c r="E49" s="10">
        <f>横根!E49+上平尾!E49+下平尾!E49</f>
        <v>33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78</v>
      </c>
      <c r="D50" s="49">
        <f>横根!D50+上平尾!D50+下平尾!D50</f>
        <v>76</v>
      </c>
      <c r="E50" s="41">
        <f>横根!E50+上平尾!E50+下平尾!E50</f>
        <v>154</v>
      </c>
      <c r="F50" s="42">
        <f>E50/E147</f>
        <v>6.0582218725413063E-2</v>
      </c>
    </row>
    <row r="51" spans="1:6" ht="15" customHeight="1" x14ac:dyDescent="0.2">
      <c r="A51" s="12"/>
      <c r="B51" s="35">
        <v>40</v>
      </c>
      <c r="C51" s="75">
        <f>横根!C51+上平尾!C51+下平尾!C51</f>
        <v>11</v>
      </c>
      <c r="D51" s="75">
        <f>横根!D51+上平尾!D51+下平尾!D51</f>
        <v>17</v>
      </c>
      <c r="E51" s="10">
        <f>横根!E51+上平尾!E51+下平尾!E51</f>
        <v>28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16</v>
      </c>
      <c r="D52" s="75">
        <f>横根!D52+上平尾!D52+下平尾!D52</f>
        <v>20</v>
      </c>
      <c r="E52" s="10">
        <f>横根!E52+上平尾!E52+下平尾!E52</f>
        <v>36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28</v>
      </c>
      <c r="D53" s="75">
        <f>横根!D53+上平尾!D53+下平尾!D53</f>
        <v>10</v>
      </c>
      <c r="E53" s="10">
        <f>横根!E53+上平尾!E53+下平尾!E53</f>
        <v>38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19</v>
      </c>
      <c r="D54" s="75">
        <f>横根!D54+上平尾!D54+下平尾!D54</f>
        <v>25</v>
      </c>
      <c r="E54" s="10">
        <f>横根!E54+上平尾!E54+下平尾!E54</f>
        <v>44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15</v>
      </c>
      <c r="D55" s="75">
        <f>横根!D55+上平尾!D55+下平尾!D55</f>
        <v>20</v>
      </c>
      <c r="E55" s="10">
        <f>横根!E55+上平尾!E55+下平尾!E55</f>
        <v>35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89</v>
      </c>
      <c r="D56" s="49">
        <f>横根!D56+上平尾!D56+下平尾!D56</f>
        <v>92</v>
      </c>
      <c r="E56" s="41">
        <f>横根!E56+上平尾!E56+下平尾!E56</f>
        <v>181</v>
      </c>
      <c r="F56" s="42">
        <f>E56/E147</f>
        <v>7.1203776553894566E-2</v>
      </c>
    </row>
    <row r="57" spans="1:6" ht="15" customHeight="1" x14ac:dyDescent="0.2">
      <c r="A57" s="12"/>
      <c r="B57" s="35">
        <v>45</v>
      </c>
      <c r="C57" s="75">
        <f>横根!C57+上平尾!C57+下平尾!C57</f>
        <v>14</v>
      </c>
      <c r="D57" s="75">
        <f>横根!D57+上平尾!D57+下平尾!D57</f>
        <v>19</v>
      </c>
      <c r="E57" s="10">
        <f>横根!E57+上平尾!E57+下平尾!E57</f>
        <v>33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19</v>
      </c>
      <c r="D58" s="75">
        <f>横根!D58+上平尾!D58+下平尾!D58</f>
        <v>12</v>
      </c>
      <c r="E58" s="10">
        <f>横根!E58+上平尾!E58+下平尾!E58</f>
        <v>31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15</v>
      </c>
      <c r="D59" s="75">
        <f>横根!D59+上平尾!D59+下平尾!D59</f>
        <v>18</v>
      </c>
      <c r="E59" s="10">
        <f>横根!E59+上平尾!E59+下平尾!E59</f>
        <v>33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20</v>
      </c>
      <c r="D60" s="75">
        <f>横根!D60+上平尾!D60+下平尾!D60</f>
        <v>17</v>
      </c>
      <c r="E60" s="10">
        <f>横根!E60+上平尾!E60+下平尾!E60</f>
        <v>37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18</v>
      </c>
      <c r="D61" s="75">
        <f>横根!D61+上平尾!D61+下平尾!D61</f>
        <v>20</v>
      </c>
      <c r="E61" s="10">
        <f>横根!E61+上平尾!E61+下平尾!E61</f>
        <v>38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86</v>
      </c>
      <c r="D62" s="49">
        <f>横根!D62+上平尾!D62+下平尾!D62</f>
        <v>86</v>
      </c>
      <c r="E62" s="41">
        <f>横根!E62+上平尾!E62+下平尾!E62</f>
        <v>172</v>
      </c>
      <c r="F62" s="42">
        <f>E62/E147</f>
        <v>6.7663257277734062E-2</v>
      </c>
    </row>
    <row r="63" spans="1:6" ht="15" customHeight="1" x14ac:dyDescent="0.2">
      <c r="A63" s="12"/>
      <c r="B63" s="35">
        <v>50</v>
      </c>
      <c r="C63" s="75">
        <f>横根!C63+上平尾!C63+下平尾!C63</f>
        <v>17</v>
      </c>
      <c r="D63" s="75">
        <f>横根!D63+上平尾!D63+下平尾!D63</f>
        <v>19</v>
      </c>
      <c r="E63" s="10">
        <f>横根!E63+上平尾!E63+下平尾!E63</f>
        <v>36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17</v>
      </c>
      <c r="D64" s="75">
        <f>横根!D64+上平尾!D64+下平尾!D64</f>
        <v>16</v>
      </c>
      <c r="E64" s="10">
        <f>横根!E64+上平尾!E64+下平尾!E64</f>
        <v>33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18</v>
      </c>
      <c r="D65" s="75">
        <f>横根!D65+上平尾!D65+下平尾!D65</f>
        <v>17</v>
      </c>
      <c r="E65" s="10">
        <f>横根!E65+上平尾!E65+下平尾!E65</f>
        <v>35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19</v>
      </c>
      <c r="D66" s="75">
        <f>横根!D66+上平尾!D66+下平尾!D66</f>
        <v>18</v>
      </c>
      <c r="E66" s="10">
        <f>横根!E66+上平尾!E66+下平尾!E66</f>
        <v>37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33</v>
      </c>
      <c r="D67" s="75">
        <f>横根!D67+上平尾!D67+下平尾!D67</f>
        <v>19</v>
      </c>
      <c r="E67" s="10">
        <f>横根!E67+上平尾!E67+下平尾!E67</f>
        <v>52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104</v>
      </c>
      <c r="D68" s="49">
        <f>横根!D68+上平尾!D68+下平尾!D68</f>
        <v>89</v>
      </c>
      <c r="E68" s="41">
        <f>横根!E68+上平尾!E68+下平尾!E68</f>
        <v>193</v>
      </c>
      <c r="F68" s="42">
        <f>E68/E147</f>
        <v>7.5924468922108579E-2</v>
      </c>
    </row>
    <row r="69" spans="1:6" ht="15" customHeight="1" x14ac:dyDescent="0.2">
      <c r="A69" s="12"/>
      <c r="B69" s="35">
        <v>55</v>
      </c>
      <c r="C69" s="75">
        <f>横根!C69+上平尾!C69+下平尾!C69</f>
        <v>11</v>
      </c>
      <c r="D69" s="75">
        <f>横根!D69+上平尾!D69+下平尾!D69</f>
        <v>15</v>
      </c>
      <c r="E69" s="10">
        <f>横根!E69+上平尾!E69+下平尾!E69</f>
        <v>26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17</v>
      </c>
      <c r="D70" s="75">
        <f>横根!D70+上平尾!D70+下平尾!D70</f>
        <v>15</v>
      </c>
      <c r="E70" s="10">
        <f>横根!E70+上平尾!E70+下平尾!E70</f>
        <v>32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17</v>
      </c>
      <c r="D71" s="75">
        <f>横根!D71+上平尾!D71+下平尾!D71</f>
        <v>9</v>
      </c>
      <c r="E71" s="10">
        <f>横根!E71+上平尾!E71+下平尾!E71</f>
        <v>26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16</v>
      </c>
      <c r="D72" s="75">
        <f>横根!D72+上平尾!D72+下平尾!D72</f>
        <v>10</v>
      </c>
      <c r="E72" s="10">
        <f>横根!E72+上平尾!E72+下平尾!E72</f>
        <v>26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21</v>
      </c>
      <c r="D73" s="75">
        <f>横根!D73+上平尾!D73+下平尾!D73</f>
        <v>13</v>
      </c>
      <c r="E73" s="10">
        <f>横根!E73+上平尾!E73+下平尾!E73</f>
        <v>34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82</v>
      </c>
      <c r="D74" s="49">
        <f>横根!D74+上平尾!D74+下平尾!D74</f>
        <v>62</v>
      </c>
      <c r="E74" s="41">
        <f>横根!E74+上平尾!E74+下平尾!E74</f>
        <v>144</v>
      </c>
      <c r="F74" s="42">
        <f>E74/E147</f>
        <v>5.6648308418568057E-2</v>
      </c>
    </row>
    <row r="75" spans="1:6" ht="15" customHeight="1" x14ac:dyDescent="0.2">
      <c r="A75" s="12"/>
      <c r="B75" s="35">
        <v>60</v>
      </c>
      <c r="C75" s="75">
        <f>横根!C75+上平尾!C75+下平尾!C75</f>
        <v>14</v>
      </c>
      <c r="D75" s="75">
        <f>横根!D75+上平尾!D75+下平尾!D75</f>
        <v>22</v>
      </c>
      <c r="E75" s="10">
        <f>横根!E75+上平尾!E75+下平尾!E75</f>
        <v>36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15</v>
      </c>
      <c r="D76" s="75">
        <f>横根!D76+上平尾!D76+下平尾!D76</f>
        <v>20</v>
      </c>
      <c r="E76" s="10">
        <f>横根!E76+上平尾!E76+下平尾!E76</f>
        <v>35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22</v>
      </c>
      <c r="D77" s="75">
        <f>横根!D77+上平尾!D77+下平尾!D77</f>
        <v>23</v>
      </c>
      <c r="E77" s="10">
        <f>横根!E77+上平尾!E77+下平尾!E77</f>
        <v>45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15</v>
      </c>
      <c r="D78" s="75">
        <f>横根!D78+上平尾!D78+下平尾!D78</f>
        <v>11</v>
      </c>
      <c r="E78" s="10">
        <f>横根!E78+上平尾!E78+下平尾!E78</f>
        <v>26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19</v>
      </c>
      <c r="D79" s="75">
        <f>横根!D79+上平尾!D79+下平尾!D79</f>
        <v>14</v>
      </c>
      <c r="E79" s="10">
        <f>横根!E79+上平尾!E79+下平尾!E79</f>
        <v>33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85</v>
      </c>
      <c r="D80" s="49">
        <f>横根!D80+上平尾!D80+下平尾!D80</f>
        <v>90</v>
      </c>
      <c r="E80" s="41">
        <f>横根!E80+上平尾!E80+下平尾!E80</f>
        <v>175</v>
      </c>
      <c r="F80" s="42">
        <f>E80/E147</f>
        <v>6.8843430369787573E-2</v>
      </c>
    </row>
    <row r="81" spans="1:6" ht="15" customHeight="1" x14ac:dyDescent="0.2">
      <c r="A81" s="12"/>
      <c r="B81" s="35">
        <v>65</v>
      </c>
      <c r="C81" s="75">
        <f>横根!C81+上平尾!C81+下平尾!C81</f>
        <v>12</v>
      </c>
      <c r="D81" s="75">
        <f>横根!D81+上平尾!D81+下平尾!D81</f>
        <v>20</v>
      </c>
      <c r="E81" s="10">
        <f>横根!E81+上平尾!E81+下平尾!E81</f>
        <v>32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15</v>
      </c>
      <c r="D82" s="75">
        <f>横根!D82+上平尾!D82+下平尾!D82</f>
        <v>11</v>
      </c>
      <c r="E82" s="10">
        <f>横根!E82+上平尾!E82+下平尾!E82</f>
        <v>26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15</v>
      </c>
      <c r="D83" s="75">
        <f>横根!D83+上平尾!D83+下平尾!D83</f>
        <v>15</v>
      </c>
      <c r="E83" s="10">
        <f>横根!E83+上平尾!E83+下平尾!E83</f>
        <v>30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23</v>
      </c>
      <c r="D84" s="75">
        <f>横根!D84+上平尾!D84+下平尾!D84</f>
        <v>22</v>
      </c>
      <c r="E84" s="10">
        <f>横根!E84+上平尾!E84+下平尾!E84</f>
        <v>45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16</v>
      </c>
      <c r="D85" s="75">
        <f>横根!D85+上平尾!D85+下平尾!D85</f>
        <v>19</v>
      </c>
      <c r="E85" s="10">
        <f>横根!E85+上平尾!E85+下平尾!E85</f>
        <v>35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81</v>
      </c>
      <c r="D86" s="71">
        <f>横根!D86+上平尾!D86+下平尾!D86</f>
        <v>87</v>
      </c>
      <c r="E86" s="44">
        <f>横根!E86+上平尾!E86+下平尾!E86</f>
        <v>168</v>
      </c>
      <c r="F86" s="45">
        <f>E86/E147</f>
        <v>6.6089693154996063E-2</v>
      </c>
    </row>
    <row r="87" spans="1:6" ht="15" customHeight="1" x14ac:dyDescent="0.2">
      <c r="A87" s="12"/>
      <c r="B87" s="35">
        <v>70</v>
      </c>
      <c r="C87" s="75">
        <f>横根!C87+上平尾!C87+下平尾!C87</f>
        <v>18</v>
      </c>
      <c r="D87" s="75">
        <f>横根!D87+上平尾!D87+下平尾!D87</f>
        <v>11</v>
      </c>
      <c r="E87" s="10">
        <f>横根!E87+上平尾!E87+下平尾!E87</f>
        <v>29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21</v>
      </c>
      <c r="D88" s="75">
        <f>横根!D88+上平尾!D88+下平尾!D88</f>
        <v>18</v>
      </c>
      <c r="E88" s="10">
        <f>横根!E88+上平尾!E88+下平尾!E88</f>
        <v>39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19</v>
      </c>
      <c r="D89" s="75">
        <f>横根!D89+上平尾!D89+下平尾!D89</f>
        <v>18</v>
      </c>
      <c r="E89" s="10">
        <f>横根!E89+上平尾!E89+下平尾!E89</f>
        <v>37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16</v>
      </c>
      <c r="D90" s="75">
        <f>横根!D90+上平尾!D90+下平尾!D90</f>
        <v>18</v>
      </c>
      <c r="E90" s="10">
        <f>横根!E90+上平尾!E90+下平尾!E90</f>
        <v>34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23</v>
      </c>
      <c r="D91" s="75">
        <f>横根!D91+上平尾!D91+下平尾!D91</f>
        <v>25</v>
      </c>
      <c r="E91" s="10">
        <f>横根!E91+上平尾!E91+下平尾!E91</f>
        <v>48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97</v>
      </c>
      <c r="D92" s="71">
        <f>横根!D92+上平尾!D92+下平尾!D92</f>
        <v>90</v>
      </c>
      <c r="E92" s="44">
        <f>横根!E92+上平尾!E92+下平尾!E92</f>
        <v>187</v>
      </c>
      <c r="F92" s="45">
        <f>E92/E147</f>
        <v>7.3564122738001572E-2</v>
      </c>
    </row>
    <row r="93" spans="1:6" ht="15" customHeight="1" x14ac:dyDescent="0.2">
      <c r="A93" s="12"/>
      <c r="B93" s="35">
        <v>75</v>
      </c>
      <c r="C93" s="75">
        <f>横根!C93+上平尾!C93+下平尾!C93</f>
        <v>16</v>
      </c>
      <c r="D93" s="75">
        <f>横根!D93+上平尾!D93+下平尾!D93</f>
        <v>20</v>
      </c>
      <c r="E93" s="10">
        <f>横根!E93+上平尾!E93+下平尾!E93</f>
        <v>36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19</v>
      </c>
      <c r="D94" s="75">
        <f>横根!D94+上平尾!D94+下平尾!D94</f>
        <v>22</v>
      </c>
      <c r="E94" s="10">
        <f>横根!E94+上平尾!E94+下平尾!E94</f>
        <v>41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10</v>
      </c>
      <c r="D95" s="75">
        <f>横根!D95+上平尾!D95+下平尾!D95</f>
        <v>10</v>
      </c>
      <c r="E95" s="10">
        <f>横根!E95+上平尾!E95+下平尾!E95</f>
        <v>20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11</v>
      </c>
      <c r="D96" s="75">
        <f>横根!D96+上平尾!D96+下平尾!D96</f>
        <v>8</v>
      </c>
      <c r="E96" s="10">
        <f>横根!E96+上平尾!E96+下平尾!E96</f>
        <v>19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9</v>
      </c>
      <c r="D97" s="75">
        <f>横根!D97+上平尾!D97+下平尾!D97</f>
        <v>15</v>
      </c>
      <c r="E97" s="10">
        <f>横根!E97+上平尾!E97+下平尾!E97</f>
        <v>24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65</v>
      </c>
      <c r="D98" s="71">
        <f>横根!D98+上平尾!D98+下平尾!D98</f>
        <v>75</v>
      </c>
      <c r="E98" s="44">
        <f>横根!E98+上平尾!E98+下平尾!E98</f>
        <v>140</v>
      </c>
      <c r="F98" s="45">
        <f>E98/E147</f>
        <v>5.5074744295830057E-2</v>
      </c>
    </row>
    <row r="99" spans="1:6" ht="15" customHeight="1" x14ac:dyDescent="0.2">
      <c r="A99" s="12"/>
      <c r="B99" s="35">
        <v>80</v>
      </c>
      <c r="C99" s="75">
        <f>横根!C99+上平尾!C99+下平尾!C99</f>
        <v>11</v>
      </c>
      <c r="D99" s="75">
        <f>横根!D99+上平尾!D99+下平尾!D99</f>
        <v>8</v>
      </c>
      <c r="E99" s="10">
        <f>横根!E99+上平尾!E99+下平尾!E99</f>
        <v>19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16</v>
      </c>
      <c r="D100" s="75">
        <f>横根!D100+上平尾!D100+下平尾!D100</f>
        <v>14</v>
      </c>
      <c r="E100" s="10">
        <f>横根!E100+上平尾!E100+下平尾!E100</f>
        <v>30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11</v>
      </c>
      <c r="D101" s="75">
        <f>横根!D101+上平尾!D101+下平尾!D101</f>
        <v>8</v>
      </c>
      <c r="E101" s="10">
        <f>横根!E101+上平尾!E101+下平尾!E101</f>
        <v>19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9</v>
      </c>
      <c r="D102" s="75">
        <f>横根!D102+上平尾!D102+下平尾!D102</f>
        <v>11</v>
      </c>
      <c r="E102" s="10">
        <f>横根!E102+上平尾!E102+下平尾!E102</f>
        <v>20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9</v>
      </c>
      <c r="D103" s="75">
        <f>横根!D103+上平尾!D103+下平尾!D103</f>
        <v>10</v>
      </c>
      <c r="E103" s="10">
        <f>横根!E103+上平尾!E103+下平尾!E103</f>
        <v>19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56</v>
      </c>
      <c r="D104" s="71">
        <f>横根!D104+上平尾!D104+下平尾!D104</f>
        <v>51</v>
      </c>
      <c r="E104" s="44">
        <f>横根!E104+上平尾!E104+下平尾!E104</f>
        <v>107</v>
      </c>
      <c r="F104" s="45">
        <f>E104/E147</f>
        <v>4.2092840283241541E-2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5</v>
      </c>
      <c r="D105" s="75">
        <f>横根!D105+上平尾!D105+下平尾!D105</f>
        <v>7</v>
      </c>
      <c r="E105" s="10">
        <f>横根!E105+上平尾!E105+下平尾!E105</f>
        <v>12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5</v>
      </c>
      <c r="D106" s="75">
        <f>横根!D106+上平尾!D106+下平尾!D106</f>
        <v>16</v>
      </c>
      <c r="E106" s="10">
        <f>横根!E106+上平尾!E106+下平尾!E106</f>
        <v>21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7</v>
      </c>
      <c r="D107" s="75">
        <f>横根!D107+上平尾!D107+下平尾!D107</f>
        <v>12</v>
      </c>
      <c r="E107" s="10">
        <f>横根!E107+上平尾!E107+下平尾!E107</f>
        <v>19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3</v>
      </c>
      <c r="D108" s="75">
        <f>横根!D108+上平尾!D108+下平尾!D108</f>
        <v>6</v>
      </c>
      <c r="E108" s="10">
        <f>横根!E108+上平尾!E108+下平尾!E108</f>
        <v>9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3</v>
      </c>
      <c r="D109" s="75">
        <f>横根!D109+上平尾!D109+下平尾!D109</f>
        <v>9</v>
      </c>
      <c r="E109" s="10">
        <f>横根!E109+上平尾!E109+下平尾!E109</f>
        <v>12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23</v>
      </c>
      <c r="D110" s="71">
        <f>横根!D110+上平尾!D110+下平尾!D110</f>
        <v>50</v>
      </c>
      <c r="E110" s="44">
        <f>横根!E110+上平尾!E110+下平尾!E110</f>
        <v>73</v>
      </c>
      <c r="F110" s="45">
        <f>E110/E147</f>
        <v>2.8717545239968528E-2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4</v>
      </c>
      <c r="D111" s="75">
        <f>横根!D111+上平尾!D111+下平尾!D111</f>
        <v>10</v>
      </c>
      <c r="E111" s="10">
        <f>横根!E111+上平尾!E111+下平尾!E111</f>
        <v>14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2</v>
      </c>
      <c r="D112" s="75">
        <f>横根!D112+上平尾!D112+下平尾!D112</f>
        <v>4</v>
      </c>
      <c r="E112" s="10">
        <f>横根!E112+上平尾!E112+下平尾!E112</f>
        <v>6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4</v>
      </c>
      <c r="D113" s="75">
        <f>横根!D113+上平尾!D113+下平尾!D113</f>
        <v>4</v>
      </c>
      <c r="E113" s="10">
        <f>横根!E113+上平尾!E113+下平尾!E113</f>
        <v>8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2</v>
      </c>
      <c r="D114" s="75">
        <f>横根!D114+上平尾!D114+下平尾!D114</f>
        <v>6</v>
      </c>
      <c r="E114" s="10">
        <f>横根!E114+上平尾!E114+下平尾!E114</f>
        <v>8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1</v>
      </c>
      <c r="D115" s="75">
        <f>横根!D115+上平尾!D115+下平尾!D115</f>
        <v>3</v>
      </c>
      <c r="E115" s="10">
        <f>横根!E115+上平尾!E115+下平尾!E115</f>
        <v>4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13</v>
      </c>
      <c r="D116" s="71">
        <f>横根!D116+上平尾!D116+下平尾!D116</f>
        <v>27</v>
      </c>
      <c r="E116" s="44">
        <f>横根!E116+上平尾!E116+下平尾!E116</f>
        <v>40</v>
      </c>
      <c r="F116" s="45">
        <f>E116/E147</f>
        <v>1.5735641227380016E-2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1</v>
      </c>
      <c r="D117" s="75">
        <f>横根!D117+上平尾!D117+下平尾!D117</f>
        <v>4</v>
      </c>
      <c r="E117" s="10">
        <f>横根!E117+上平尾!E117+下平尾!E117</f>
        <v>5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1</v>
      </c>
      <c r="D118" s="75">
        <f>横根!D118+上平尾!D118+下平尾!D118</f>
        <v>2</v>
      </c>
      <c r="E118" s="10">
        <f>横根!E118+上平尾!E118+下平尾!E118</f>
        <v>3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0</v>
      </c>
      <c r="D119" s="75">
        <f>横根!D119+上平尾!D119+下平尾!D119</f>
        <v>3</v>
      </c>
      <c r="E119" s="10">
        <f>横根!E119+上平尾!E119+下平尾!E119</f>
        <v>3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0</v>
      </c>
      <c r="D120" s="75">
        <f>横根!D120+上平尾!D120+下平尾!D120</f>
        <v>1</v>
      </c>
      <c r="E120" s="10">
        <f>横根!E120+上平尾!E120+下平尾!E120</f>
        <v>1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0</v>
      </c>
      <c r="D121" s="75">
        <f>横根!D121+上平尾!D121+下平尾!D121</f>
        <v>1</v>
      </c>
      <c r="E121" s="10">
        <f>横根!E121+上平尾!E121+下平尾!E121</f>
        <v>1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2</v>
      </c>
      <c r="D122" s="71">
        <f>横根!D122+上平尾!D122+下平尾!D122</f>
        <v>11</v>
      </c>
      <c r="E122" s="44">
        <f>横根!E122+上平尾!E122+下平尾!E122</f>
        <v>13</v>
      </c>
      <c r="F122" s="45">
        <f>E122/E147</f>
        <v>5.1140833988985055E-3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0</v>
      </c>
      <c r="D123" s="75">
        <f>横根!D123+上平尾!D123+下平尾!D123</f>
        <v>0</v>
      </c>
      <c r="E123" s="10">
        <f>横根!E123+上平尾!E123+下平尾!E123</f>
        <v>0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0</v>
      </c>
      <c r="D124" s="75">
        <f>横根!D124+上平尾!D124+下平尾!D124</f>
        <v>1</v>
      </c>
      <c r="E124" s="10">
        <f>横根!E124+上平尾!E124+下平尾!E124</f>
        <v>1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1</v>
      </c>
      <c r="D125" s="75">
        <f>横根!D125+上平尾!D125+下平尾!D125</f>
        <v>0</v>
      </c>
      <c r="E125" s="10">
        <f>横根!E125+上平尾!E125+下平尾!E125</f>
        <v>1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0</v>
      </c>
      <c r="D126" s="75">
        <f>横根!D126+上平尾!D126+下平尾!D126</f>
        <v>0</v>
      </c>
      <c r="E126" s="10">
        <f>横根!E126+上平尾!E126+下平尾!E126</f>
        <v>0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1</v>
      </c>
      <c r="D128" s="71">
        <f>横根!D128+上平尾!D128+下平尾!D128</f>
        <v>1</v>
      </c>
      <c r="E128" s="44">
        <f>横根!E128+上平尾!E128+下平尾!E128</f>
        <v>2</v>
      </c>
      <c r="F128" s="45">
        <f>E128/E147</f>
        <v>7.8678206136900079E-4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1</v>
      </c>
      <c r="E131" s="10">
        <f>横根!E131+上平尾!E131+下平尾!E131</f>
        <v>1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x14ac:dyDescent="0.2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1</v>
      </c>
      <c r="E134" s="47">
        <f>横根!E134+上平尾!E134+下平尾!E134</f>
        <v>1</v>
      </c>
      <c r="F134" s="45">
        <f>E134/E147</f>
        <v>3.9339103068450039E-4</v>
      </c>
    </row>
    <row r="135" spans="1:6" ht="15" customHeight="1" x14ac:dyDescent="0.2">
      <c r="A135" s="36"/>
      <c r="B135" s="35">
        <v>110</v>
      </c>
      <c r="C135" s="75">
        <f>横根!C135+上平尾!C135+下平尾!C135</f>
        <v>0</v>
      </c>
      <c r="D135" s="75">
        <f>横根!D135+上平尾!D135+下平尾!D135</f>
        <v>0</v>
      </c>
      <c r="E135" s="10">
        <f>横根!E135+上平尾!E135+下平尾!E135</f>
        <v>0</v>
      </c>
      <c r="F135" s="32"/>
    </row>
    <row r="136" spans="1:6" ht="15" customHeight="1" x14ac:dyDescent="0.2">
      <c r="A136" s="36"/>
      <c r="B136" s="35">
        <v>111</v>
      </c>
      <c r="C136" s="75">
        <f>横根!C136+上平尾!C136+下平尾!C136</f>
        <v>0</v>
      </c>
      <c r="D136" s="75">
        <f>横根!D136+上平尾!D136+下平尾!D136</f>
        <v>0</v>
      </c>
      <c r="E136" s="10">
        <f>横根!E136+上平尾!E136+下平尾!E136</f>
        <v>0</v>
      </c>
      <c r="F136" s="32"/>
    </row>
    <row r="137" spans="1:6" ht="15" customHeight="1" x14ac:dyDescent="0.2">
      <c r="A137" s="36"/>
      <c r="B137" s="35">
        <v>112</v>
      </c>
      <c r="C137" s="75">
        <f>横根!C137+上平尾!C137+下平尾!C137</f>
        <v>0</v>
      </c>
      <c r="D137" s="75">
        <f>横根!D137+上平尾!D137+下平尾!D137</f>
        <v>0</v>
      </c>
      <c r="E137" s="10">
        <f>横根!E137+上平尾!E137+下平尾!E137</f>
        <v>0</v>
      </c>
      <c r="F137" s="32"/>
    </row>
    <row r="138" spans="1:6" ht="15" customHeight="1" x14ac:dyDescent="0.2">
      <c r="A138" s="36"/>
      <c r="B138" s="35">
        <v>113</v>
      </c>
      <c r="C138" s="75">
        <f>横根!C138+上平尾!C138+下平尾!C138</f>
        <v>0</v>
      </c>
      <c r="D138" s="75">
        <f>横根!D138+上平尾!D138+下平尾!D138</f>
        <v>0</v>
      </c>
      <c r="E138" s="10">
        <f>横根!E138+上平尾!E138+下平尾!E138</f>
        <v>0</v>
      </c>
      <c r="F138" s="32"/>
    </row>
    <row r="139" spans="1:6" ht="15" customHeight="1" x14ac:dyDescent="0.2">
      <c r="A139" s="36"/>
      <c r="B139" s="35">
        <v>114</v>
      </c>
      <c r="C139" s="75">
        <f>横根!C139+上平尾!C139+下平尾!C139</f>
        <v>0</v>
      </c>
      <c r="D139" s="75">
        <f>横根!D139+上平尾!D139+下平尾!D139</f>
        <v>0</v>
      </c>
      <c r="E139" s="10">
        <f>横根!E139+上平尾!E139+下平尾!E139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横根!C140+上平尾!C140+下平尾!C140</f>
        <v>0</v>
      </c>
      <c r="D140" s="71">
        <f>横根!D140+上平尾!D140+下平尾!D140</f>
        <v>0</v>
      </c>
      <c r="E140" s="44">
        <f>横根!E140+上平尾!E140+下平尾!E140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横根!C141+上平尾!C141+下平尾!C141</f>
        <v>0</v>
      </c>
      <c r="D141" s="75">
        <f>横根!D141+上平尾!D141+下平尾!D141</f>
        <v>0</v>
      </c>
      <c r="E141" s="10">
        <f>横根!E141+上平尾!E141+下平尾!E141</f>
        <v>0</v>
      </c>
      <c r="F141" s="32"/>
    </row>
    <row r="142" spans="1:6" ht="15" customHeight="1" x14ac:dyDescent="0.2">
      <c r="A142" s="36"/>
      <c r="B142" s="35">
        <v>116</v>
      </c>
      <c r="C142" s="75">
        <f>横根!C142+上平尾!C142+下平尾!C142</f>
        <v>0</v>
      </c>
      <c r="D142" s="75">
        <f>横根!D142+上平尾!D142+下平尾!D142</f>
        <v>0</v>
      </c>
      <c r="E142" s="10">
        <f>横根!E142+上平尾!E142+下平尾!E142</f>
        <v>0</v>
      </c>
      <c r="F142" s="32"/>
    </row>
    <row r="143" spans="1:6" ht="15" customHeight="1" x14ac:dyDescent="0.2">
      <c r="A143" s="36"/>
      <c r="B143" s="35">
        <v>117</v>
      </c>
      <c r="C143" s="75">
        <f>横根!C143+上平尾!C143+下平尾!C143</f>
        <v>0</v>
      </c>
      <c r="D143" s="75">
        <f>横根!D143+上平尾!D143+下平尾!D143</f>
        <v>0</v>
      </c>
      <c r="E143" s="10">
        <f>横根!E143+上平尾!E143+下平尾!E143</f>
        <v>0</v>
      </c>
      <c r="F143" s="32"/>
    </row>
    <row r="144" spans="1:6" ht="15" customHeight="1" x14ac:dyDescent="0.2">
      <c r="A144" s="36"/>
      <c r="B144" s="35">
        <v>118</v>
      </c>
      <c r="C144" s="75">
        <f>横根!C144+上平尾!C144+下平尾!C144</f>
        <v>0</v>
      </c>
      <c r="D144" s="75">
        <f>横根!D144+上平尾!D144+下平尾!D144</f>
        <v>0</v>
      </c>
      <c r="E144" s="10">
        <f>横根!E144+上平尾!E144+下平尾!E144</f>
        <v>0</v>
      </c>
      <c r="F144" s="32"/>
    </row>
    <row r="145" spans="1:6" ht="15" customHeight="1" x14ac:dyDescent="0.2">
      <c r="A145" s="36"/>
      <c r="B145" s="35">
        <v>119</v>
      </c>
      <c r="C145" s="75">
        <f>横根!C145+上平尾!C145+下平尾!C145</f>
        <v>0</v>
      </c>
      <c r="D145" s="75">
        <f>横根!D145+上平尾!D145+下平尾!D145</f>
        <v>0</v>
      </c>
      <c r="E145" s="10">
        <f>横根!E145+上平尾!E145+下平尾!E145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横根!C146+上平尾!C146+下平尾!C146</f>
        <v>0</v>
      </c>
      <c r="D146" s="76">
        <f>横根!D146+上平尾!D146+下平尾!D146</f>
        <v>0</v>
      </c>
      <c r="E146" s="47">
        <f>横根!E146+上平尾!E146+下平尾!E146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横根!C147+上平尾!C147+下平尾!C147</f>
        <v>1277</v>
      </c>
      <c r="D147" s="77">
        <f>横根!D147+上平尾!D147+下平尾!D147</f>
        <v>1265</v>
      </c>
      <c r="E147" s="8">
        <f>横根!E147+上平尾!E147+下平尾!E147</f>
        <v>2542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172</v>
      </c>
      <c r="D150" s="17">
        <f>D8+D14+D20</f>
        <v>168</v>
      </c>
      <c r="E150" s="17">
        <f>E8+E14+E20</f>
        <v>340</v>
      </c>
      <c r="F150" s="32">
        <f>E150/E153</f>
        <v>0.13375295043273014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767</v>
      </c>
      <c r="D151" s="19">
        <f>D26+D32+D38+D44+D50+D56+D62+D68+D74+D80</f>
        <v>704</v>
      </c>
      <c r="E151" s="19">
        <f>E26+E32+E38+E44+E50+E56+E62+E68+E74+E80</f>
        <v>1471</v>
      </c>
      <c r="F151" s="32">
        <f>E151/E153</f>
        <v>0.57867820613690013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338</v>
      </c>
      <c r="D152" s="21">
        <f t="shared" ref="D152:E152" si="0">D86+D92+D98+D104+D110+D116+D122+D128+D134+D140+D146</f>
        <v>393</v>
      </c>
      <c r="E152" s="21">
        <f t="shared" si="0"/>
        <v>731</v>
      </c>
      <c r="F152" s="32">
        <f>E152/E153</f>
        <v>0.28756884343036981</v>
      </c>
    </row>
    <row r="153" spans="1:6" ht="15" customHeight="1" x14ac:dyDescent="0.2">
      <c r="B153" s="2" t="s">
        <v>8</v>
      </c>
      <c r="C153" s="1">
        <f>SUM(C150:C152)</f>
        <v>1277</v>
      </c>
      <c r="D153" s="1">
        <f>SUM(D150:D152)</f>
        <v>1265</v>
      </c>
      <c r="E153" s="1">
        <f>SUM(E150:E152)</f>
        <v>2542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172</v>
      </c>
      <c r="D155" s="17">
        <f>D8+D14+D20</f>
        <v>168</v>
      </c>
      <c r="E155" s="17">
        <f>E8+E14+E20</f>
        <v>340</v>
      </c>
      <c r="F155" s="32">
        <f>E155/E159</f>
        <v>0.13375295043273014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767</v>
      </c>
      <c r="D156" s="19">
        <f>D26+D32+D38+D44+D50+D56+D62+D68+D74+D80</f>
        <v>704</v>
      </c>
      <c r="E156" s="19">
        <f>E26+E32+E38+E44+E50+E56+E62+E68+E74+E80</f>
        <v>1471</v>
      </c>
      <c r="F156" s="32">
        <f>E156/E159</f>
        <v>0.57867820613690013</v>
      </c>
    </row>
    <row r="157" spans="1:6" ht="15" customHeight="1" x14ac:dyDescent="0.2">
      <c r="A157" s="25"/>
      <c r="B157" s="20" t="s">
        <v>10</v>
      </c>
      <c r="C157" s="21">
        <f>C86+C92</f>
        <v>178</v>
      </c>
      <c r="D157" s="21">
        <f>D86+D92</f>
        <v>177</v>
      </c>
      <c r="E157" s="21">
        <f>E86+E92</f>
        <v>355</v>
      </c>
      <c r="F157" s="32">
        <f>E157/E159</f>
        <v>0.13965381589299763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160</v>
      </c>
      <c r="D158" s="27">
        <f t="shared" ref="D158:E158" si="1">D98+D104+D110+D116+D122+D128+D134+D140+D146</f>
        <v>216</v>
      </c>
      <c r="E158" s="27">
        <f t="shared" si="1"/>
        <v>376</v>
      </c>
      <c r="F158" s="32">
        <f>E158/E159</f>
        <v>0.14791502753737215</v>
      </c>
    </row>
    <row r="159" spans="1:6" ht="15" customHeight="1" x14ac:dyDescent="0.2">
      <c r="B159" s="2" t="s">
        <v>8</v>
      </c>
      <c r="C159" s="1">
        <f>SUM(C155:C158)</f>
        <v>1277</v>
      </c>
      <c r="D159" s="1">
        <f>SUM(D155:D158)</f>
        <v>1265</v>
      </c>
      <c r="E159" s="1">
        <f>SUM(E155:E158)</f>
        <v>2542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39</v>
      </c>
      <c r="D161" s="31">
        <f t="shared" ref="D161:E161" si="2">D110+D116+D122+D128+D134+D140+D146</f>
        <v>90</v>
      </c>
      <c r="E161" s="31">
        <f t="shared" si="2"/>
        <v>129</v>
      </c>
      <c r="F161" s="32">
        <f>E161/E159</f>
        <v>5.0747442958300554E-2</v>
      </c>
    </row>
    <row r="162" spans="1:6" ht="15" customHeight="1" x14ac:dyDescent="0.2">
      <c r="A162" s="30"/>
      <c r="B162" s="23" t="s">
        <v>15</v>
      </c>
      <c r="C162" s="31">
        <f>C116+C122+C128+C134+C140+C146</f>
        <v>16</v>
      </c>
      <c r="D162" s="31">
        <f t="shared" ref="D162:E162" si="3">D116+D122+D128+D134+D140+D146</f>
        <v>40</v>
      </c>
      <c r="E162" s="31">
        <f t="shared" si="3"/>
        <v>56</v>
      </c>
      <c r="F162" s="32">
        <f>E162/E159</f>
        <v>2.2029897718332022E-2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13</v>
      </c>
      <c r="E163" s="31">
        <f t="shared" si="4"/>
        <v>16</v>
      </c>
      <c r="F163" s="32">
        <f>E163/E159</f>
        <v>6.2942564909520063E-3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2</v>
      </c>
      <c r="E164" s="1">
        <f t="shared" si="5"/>
        <v>3</v>
      </c>
      <c r="F164" s="32">
        <f>E164/E159</f>
        <v>1.1801730920535012E-3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3.9339103068450039E-4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C145</f>
        <v>0</v>
      </c>
      <c r="D167" s="1">
        <f t="shared" ref="D167:E167" si="8">D145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rgb="FFFFFF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2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3.5087719298245612E-2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12</v>
      </c>
      <c r="E14" s="48">
        <v>20</v>
      </c>
      <c r="F14" s="39">
        <v>3.8986354775828458E-2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2.9239766081871343E-2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17</v>
      </c>
      <c r="E26" s="41">
        <v>31</v>
      </c>
      <c r="F26" s="42">
        <v>6.042884990253411E-2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0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6</v>
      </c>
      <c r="E32" s="41">
        <v>18</v>
      </c>
      <c r="F32" s="42">
        <v>3.5087719298245612E-2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8</v>
      </c>
      <c r="E38" s="41">
        <v>16</v>
      </c>
      <c r="F38" s="42">
        <v>3.1189083820662766E-2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8</v>
      </c>
      <c r="E44" s="41">
        <v>20</v>
      </c>
      <c r="F44" s="42">
        <v>3.8986354775828458E-2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1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12</v>
      </c>
      <c r="E50" s="41">
        <v>28</v>
      </c>
      <c r="F50" s="42">
        <v>5.4580896686159841E-2</v>
      </c>
    </row>
    <row r="51" spans="1:6" ht="15" customHeight="1" x14ac:dyDescent="0.2">
      <c r="A51" s="12"/>
      <c r="B51" s="35">
        <v>40</v>
      </c>
      <c r="C51" s="94">
        <v>3</v>
      </c>
      <c r="D51" s="94">
        <v>9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0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19</v>
      </c>
      <c r="E56" s="41">
        <v>40</v>
      </c>
      <c r="F56" s="42">
        <v>7.7972709551656916E-2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20</v>
      </c>
      <c r="E62" s="41">
        <v>42</v>
      </c>
      <c r="F62" s="42">
        <v>8.1871345029239762E-2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12</v>
      </c>
      <c r="E68" s="41">
        <v>28</v>
      </c>
      <c r="F68" s="42">
        <v>5.4580896686159841E-2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13</v>
      </c>
      <c r="E74" s="41">
        <v>33</v>
      </c>
      <c r="F74" s="42">
        <v>6.4327485380116955E-2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15</v>
      </c>
      <c r="E80" s="41">
        <v>27</v>
      </c>
      <c r="F80" s="42">
        <v>5.2631578947368418E-2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18</v>
      </c>
      <c r="E86" s="44">
        <v>36</v>
      </c>
      <c r="F86" s="45">
        <v>7.0175438596491224E-2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8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19</v>
      </c>
      <c r="E92" s="44">
        <v>35</v>
      </c>
      <c r="F92" s="45">
        <v>6.8226120857699801E-2</v>
      </c>
    </row>
    <row r="93" spans="1:6" ht="15" customHeight="1" x14ac:dyDescent="0.2">
      <c r="A93" s="12"/>
      <c r="B93" s="35">
        <v>75</v>
      </c>
      <c r="C93" s="94">
        <v>5</v>
      </c>
      <c r="D93" s="94">
        <v>10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3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21</v>
      </c>
      <c r="E98" s="44">
        <v>41</v>
      </c>
      <c r="F98" s="45">
        <v>7.9922027290448339E-2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3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0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12</v>
      </c>
      <c r="E104" s="44">
        <v>34</v>
      </c>
      <c r="F104" s="45">
        <v>6.6276803118908378E-2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3.3138401559454189E-2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1.9493177387914229E-2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7.7972709551656916E-3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265</v>
      </c>
      <c r="D147" s="77">
        <v>248</v>
      </c>
      <c r="E147" s="77">
        <v>513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27</v>
      </c>
      <c r="D150" s="17">
        <v>26</v>
      </c>
      <c r="E150" s="17">
        <v>53</v>
      </c>
      <c r="F150" s="32">
        <v>0.10331384015594541</v>
      </c>
    </row>
    <row r="151" spans="1:6" ht="15" customHeight="1" x14ac:dyDescent="0.2">
      <c r="A151" s="18"/>
      <c r="B151" s="18" t="s">
        <v>49</v>
      </c>
      <c r="C151" s="19">
        <v>153</v>
      </c>
      <c r="D151" s="19">
        <v>130</v>
      </c>
      <c r="E151" s="19">
        <v>283</v>
      </c>
      <c r="F151" s="32">
        <v>0.55165692007797273</v>
      </c>
    </row>
    <row r="152" spans="1:6" ht="15" customHeight="1" x14ac:dyDescent="0.2">
      <c r="A152" s="33"/>
      <c r="B152" s="20" t="s">
        <v>6</v>
      </c>
      <c r="C152" s="21">
        <v>85</v>
      </c>
      <c r="D152" s="21">
        <v>92</v>
      </c>
      <c r="E152" s="21">
        <v>177</v>
      </c>
      <c r="F152" s="32">
        <v>0.34502923976608185</v>
      </c>
    </row>
    <row r="153" spans="1:6" ht="15" customHeight="1" x14ac:dyDescent="0.2">
      <c r="B153" s="2" t="s">
        <v>8</v>
      </c>
      <c r="C153" s="1">
        <v>265</v>
      </c>
      <c r="D153" s="1">
        <v>248</v>
      </c>
      <c r="E153" s="1">
        <v>513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27</v>
      </c>
      <c r="D155" s="17">
        <v>26</v>
      </c>
      <c r="E155" s="17">
        <v>53</v>
      </c>
      <c r="F155" s="32">
        <v>0.10331384015594541</v>
      </c>
    </row>
    <row r="156" spans="1:6" ht="15" customHeight="1" x14ac:dyDescent="0.2">
      <c r="A156" s="28"/>
      <c r="B156" s="18" t="s">
        <v>49</v>
      </c>
      <c r="C156" s="19">
        <v>153</v>
      </c>
      <c r="D156" s="19">
        <v>130</v>
      </c>
      <c r="E156" s="19">
        <v>283</v>
      </c>
      <c r="F156" s="32">
        <v>0.55165692007797273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37</v>
      </c>
      <c r="E157" s="21">
        <v>71</v>
      </c>
      <c r="F157" s="32">
        <v>0.13840155945419103</v>
      </c>
    </row>
    <row r="158" spans="1:6" ht="15" customHeight="1" x14ac:dyDescent="0.2">
      <c r="A158" s="26"/>
      <c r="B158" s="29" t="s">
        <v>11</v>
      </c>
      <c r="C158" s="27">
        <v>51</v>
      </c>
      <c r="D158" s="27">
        <v>55</v>
      </c>
      <c r="E158" s="27">
        <v>106</v>
      </c>
      <c r="F158" s="32">
        <v>0.20662768031189083</v>
      </c>
    </row>
    <row r="159" spans="1:6" ht="15" customHeight="1" x14ac:dyDescent="0.2">
      <c r="B159" s="2" t="s">
        <v>8</v>
      </c>
      <c r="C159" s="1">
        <v>265</v>
      </c>
      <c r="D159" s="1">
        <v>248</v>
      </c>
      <c r="E159" s="1">
        <v>513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22</v>
      </c>
      <c r="E161" s="31">
        <v>31</v>
      </c>
      <c r="F161" s="32">
        <v>6.042884990253411E-2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11</v>
      </c>
      <c r="E162" s="31">
        <v>14</v>
      </c>
      <c r="F162" s="32">
        <v>2.7290448343079921E-2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7.7972709551656916E-3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rgb="FFFFFF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5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4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4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6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24</v>
      </c>
      <c r="E8" s="38">
        <v>47</v>
      </c>
      <c r="F8" s="39">
        <v>4.6626984126984128E-2</v>
      </c>
    </row>
    <row r="9" spans="1:6" ht="15" customHeight="1" x14ac:dyDescent="0.2">
      <c r="A9" s="12"/>
      <c r="B9" s="35">
        <v>5</v>
      </c>
      <c r="C9" s="94">
        <v>7</v>
      </c>
      <c r="D9" s="94">
        <v>7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3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19</v>
      </c>
      <c r="E14" s="48">
        <v>46</v>
      </c>
      <c r="F14" s="39">
        <v>4.5634920634920632E-2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5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20</v>
      </c>
      <c r="E20" s="48">
        <v>40</v>
      </c>
      <c r="F20" s="39">
        <v>3.968253968253968E-2</v>
      </c>
    </row>
    <row r="21" spans="1:6" ht="15" customHeight="1" x14ac:dyDescent="0.2">
      <c r="A21" s="12"/>
      <c r="B21" s="35">
        <v>15</v>
      </c>
      <c r="C21" s="94">
        <v>6</v>
      </c>
      <c r="D21" s="94">
        <v>6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1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11</v>
      </c>
      <c r="E26" s="41">
        <v>34</v>
      </c>
      <c r="F26" s="42">
        <v>3.3730158730158728E-2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6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21</v>
      </c>
      <c r="E32" s="41">
        <v>35</v>
      </c>
      <c r="F32" s="42">
        <v>3.4722222222222224E-2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3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2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5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6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20</v>
      </c>
      <c r="E38" s="41">
        <v>47</v>
      </c>
      <c r="F38" s="42">
        <v>4.6626984126984128E-2</v>
      </c>
    </row>
    <row r="39" spans="1:6" ht="15" customHeight="1" x14ac:dyDescent="0.2">
      <c r="A39" s="12"/>
      <c r="B39" s="35">
        <v>30</v>
      </c>
      <c r="C39" s="94">
        <v>7</v>
      </c>
      <c r="D39" s="94">
        <v>6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30</v>
      </c>
      <c r="D44" s="49">
        <v>17</v>
      </c>
      <c r="E44" s="41">
        <v>47</v>
      </c>
      <c r="F44" s="42">
        <v>4.6626984126984128E-2</v>
      </c>
    </row>
    <row r="45" spans="1:6" ht="15" customHeight="1" x14ac:dyDescent="0.2">
      <c r="A45" s="12"/>
      <c r="B45" s="35">
        <v>35</v>
      </c>
      <c r="C45" s="94">
        <v>6</v>
      </c>
      <c r="D45" s="94">
        <v>11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4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7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10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39</v>
      </c>
      <c r="E50" s="41">
        <v>68</v>
      </c>
      <c r="F50" s="42">
        <v>6.7460317460317457E-2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8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14</v>
      </c>
      <c r="D53" s="94">
        <v>6</v>
      </c>
      <c r="E53" s="95">
        <v>20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16</v>
      </c>
      <c r="E54" s="95">
        <v>22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6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41</v>
      </c>
      <c r="E56" s="41">
        <v>76</v>
      </c>
      <c r="F56" s="42">
        <v>7.5396825396825393E-2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7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5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27</v>
      </c>
      <c r="E62" s="41">
        <v>57</v>
      </c>
      <c r="F62" s="42">
        <v>5.6547619047619048E-2</v>
      </c>
    </row>
    <row r="63" spans="1:6" ht="15" customHeight="1" x14ac:dyDescent="0.2">
      <c r="A63" s="12"/>
      <c r="B63" s="35">
        <v>50</v>
      </c>
      <c r="C63" s="94">
        <v>9</v>
      </c>
      <c r="D63" s="94">
        <v>8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10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7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10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13</v>
      </c>
      <c r="D67" s="94">
        <v>6</v>
      </c>
      <c r="E67" s="95">
        <v>19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41</v>
      </c>
      <c r="E68" s="41">
        <v>81</v>
      </c>
      <c r="F68" s="42">
        <v>8.0357142857142863E-2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5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9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26</v>
      </c>
      <c r="E74" s="41">
        <v>57</v>
      </c>
      <c r="F74" s="42">
        <v>5.6547619047619048E-2</v>
      </c>
    </row>
    <row r="75" spans="1:6" ht="15" customHeight="1" x14ac:dyDescent="0.2">
      <c r="A75" s="12"/>
      <c r="B75" s="35">
        <v>60</v>
      </c>
      <c r="C75" s="94">
        <v>4</v>
      </c>
      <c r="D75" s="94">
        <v>9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7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12</v>
      </c>
      <c r="D77" s="94">
        <v>10</v>
      </c>
      <c r="E77" s="95">
        <v>22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7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38</v>
      </c>
      <c r="E80" s="41">
        <v>76</v>
      </c>
      <c r="F80" s="42">
        <v>7.5396825396825393E-2</v>
      </c>
    </row>
    <row r="81" spans="1:6" ht="15" customHeight="1" x14ac:dyDescent="0.2">
      <c r="A81" s="12"/>
      <c r="B81" s="35">
        <v>65</v>
      </c>
      <c r="C81" s="94">
        <v>6</v>
      </c>
      <c r="D81" s="94">
        <v>8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4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8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9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36</v>
      </c>
      <c r="E86" s="44">
        <v>73</v>
      </c>
      <c r="F86" s="45">
        <v>7.2420634920634927E-2</v>
      </c>
    </row>
    <row r="87" spans="1:6" ht="15" customHeight="1" x14ac:dyDescent="0.2">
      <c r="A87" s="12"/>
      <c r="B87" s="35">
        <v>70</v>
      </c>
      <c r="C87" s="94">
        <v>11</v>
      </c>
      <c r="D87" s="94">
        <v>5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10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8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10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8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47</v>
      </c>
      <c r="D92" s="71">
        <v>41</v>
      </c>
      <c r="E92" s="44">
        <v>88</v>
      </c>
      <c r="F92" s="45">
        <v>8.7301587301587297E-2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13</v>
      </c>
      <c r="E94" s="95">
        <v>20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25</v>
      </c>
      <c r="E98" s="44">
        <v>45</v>
      </c>
      <c r="F98" s="45">
        <v>4.4642857142857144E-2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5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8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20</v>
      </c>
      <c r="E104" s="44">
        <v>35</v>
      </c>
      <c r="F104" s="45">
        <v>3.4722222222222224E-2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4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21</v>
      </c>
      <c r="E110" s="44">
        <v>31</v>
      </c>
      <c r="F110" s="45">
        <v>3.0753968253968252E-2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5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13</v>
      </c>
      <c r="E116" s="44">
        <v>20</v>
      </c>
      <c r="F116" s="45">
        <v>1.984126984126984E-2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3.968253968253968E-3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9.9206349206349201E-4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506</v>
      </c>
      <c r="D147" s="77">
        <v>502</v>
      </c>
      <c r="E147" s="77">
        <v>1008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70</v>
      </c>
      <c r="D150" s="17">
        <v>63</v>
      </c>
      <c r="E150" s="17">
        <v>133</v>
      </c>
      <c r="F150" s="32">
        <v>0.13194444444444445</v>
      </c>
    </row>
    <row r="151" spans="1:6" ht="15" customHeight="1" x14ac:dyDescent="0.2">
      <c r="A151" s="18"/>
      <c r="B151" s="18" t="s">
        <v>49</v>
      </c>
      <c r="C151" s="19">
        <v>297</v>
      </c>
      <c r="D151" s="19">
        <v>281</v>
      </c>
      <c r="E151" s="19">
        <v>578</v>
      </c>
      <c r="F151" s="32">
        <v>0.57341269841269837</v>
      </c>
    </row>
    <row r="152" spans="1:6" ht="15" customHeight="1" x14ac:dyDescent="0.2">
      <c r="A152" s="33"/>
      <c r="B152" s="20" t="s">
        <v>6</v>
      </c>
      <c r="C152" s="21">
        <v>139</v>
      </c>
      <c r="D152" s="21">
        <v>158</v>
      </c>
      <c r="E152" s="21">
        <v>297</v>
      </c>
      <c r="F152" s="32">
        <v>0.29464285714285715</v>
      </c>
    </row>
    <row r="153" spans="1:6" ht="15" customHeight="1" x14ac:dyDescent="0.2">
      <c r="B153" s="2" t="s">
        <v>8</v>
      </c>
      <c r="C153" s="1">
        <v>506</v>
      </c>
      <c r="D153" s="1">
        <v>502</v>
      </c>
      <c r="E153" s="1">
        <v>1008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70</v>
      </c>
      <c r="D155" s="17">
        <v>63</v>
      </c>
      <c r="E155" s="17">
        <v>133</v>
      </c>
      <c r="F155" s="32">
        <v>0.13194444444444445</v>
      </c>
    </row>
    <row r="156" spans="1:6" ht="15" customHeight="1" x14ac:dyDescent="0.2">
      <c r="A156" s="28"/>
      <c r="B156" s="18" t="s">
        <v>49</v>
      </c>
      <c r="C156" s="19">
        <v>297</v>
      </c>
      <c r="D156" s="19">
        <v>281</v>
      </c>
      <c r="E156" s="19">
        <v>578</v>
      </c>
      <c r="F156" s="32">
        <v>0.57341269841269837</v>
      </c>
    </row>
    <row r="157" spans="1:6" ht="15" customHeight="1" x14ac:dyDescent="0.2">
      <c r="A157" s="25"/>
      <c r="B157" s="20" t="s">
        <v>10</v>
      </c>
      <c r="C157" s="21">
        <v>84</v>
      </c>
      <c r="D157" s="21">
        <v>77</v>
      </c>
      <c r="E157" s="21">
        <v>161</v>
      </c>
      <c r="F157" s="32">
        <v>0.15972222222222221</v>
      </c>
    </row>
    <row r="158" spans="1:6" ht="15" customHeight="1" x14ac:dyDescent="0.2">
      <c r="A158" s="26"/>
      <c r="B158" s="29" t="s">
        <v>11</v>
      </c>
      <c r="C158" s="27">
        <v>55</v>
      </c>
      <c r="D158" s="27">
        <v>81</v>
      </c>
      <c r="E158" s="27">
        <v>136</v>
      </c>
      <c r="F158" s="32">
        <v>0.13492063492063491</v>
      </c>
    </row>
    <row r="159" spans="1:6" ht="15" customHeight="1" x14ac:dyDescent="0.2">
      <c r="B159" s="2" t="s">
        <v>8</v>
      </c>
      <c r="C159" s="1">
        <v>506</v>
      </c>
      <c r="D159" s="1">
        <v>502</v>
      </c>
      <c r="E159" s="1">
        <v>1008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36</v>
      </c>
      <c r="E161" s="31">
        <v>56</v>
      </c>
      <c r="F161" s="32">
        <v>5.5555555555555552E-2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15</v>
      </c>
      <c r="E162" s="31">
        <v>25</v>
      </c>
      <c r="F162" s="32">
        <v>2.48015873015873E-2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2</v>
      </c>
      <c r="E163" s="31">
        <v>5</v>
      </c>
      <c r="F163" s="32">
        <v>4.96031746031746E-3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9.9206349206349201E-4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FFFF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6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7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5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27</v>
      </c>
      <c r="E8" s="38">
        <v>53</v>
      </c>
      <c r="F8" s="39">
        <v>5.190989226248776E-2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4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5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5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7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36</v>
      </c>
      <c r="D14" s="70">
        <v>26</v>
      </c>
      <c r="E14" s="48">
        <v>62</v>
      </c>
      <c r="F14" s="39">
        <v>6.0724779627815868E-2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6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8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5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26</v>
      </c>
      <c r="E20" s="48">
        <v>39</v>
      </c>
      <c r="F20" s="39">
        <v>3.8197845249755141E-2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7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6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5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4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27</v>
      </c>
      <c r="E26" s="41">
        <v>49</v>
      </c>
      <c r="F26" s="42">
        <v>4.7992164544564155E-2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18</v>
      </c>
      <c r="E32" s="41">
        <v>40</v>
      </c>
      <c r="F32" s="42">
        <v>3.9177277179236046E-2</v>
      </c>
    </row>
    <row r="33" spans="1:6" ht="15" customHeight="1" x14ac:dyDescent="0.2">
      <c r="A33" s="12"/>
      <c r="B33" s="35">
        <v>25</v>
      </c>
      <c r="C33" s="94">
        <v>7</v>
      </c>
      <c r="D33" s="94">
        <v>3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5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7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8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4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29</v>
      </c>
      <c r="D38" s="49">
        <v>27</v>
      </c>
      <c r="E38" s="41">
        <v>56</v>
      </c>
      <c r="F38" s="42">
        <v>5.484818805093046E-2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8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7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5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30</v>
      </c>
      <c r="D44" s="49">
        <v>29</v>
      </c>
      <c r="E44" s="41">
        <v>59</v>
      </c>
      <c r="F44" s="42">
        <v>5.7786483839373161E-2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5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5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5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33</v>
      </c>
      <c r="D50" s="49">
        <v>25</v>
      </c>
      <c r="E50" s="41">
        <v>58</v>
      </c>
      <c r="F50" s="42">
        <v>5.6807051909892263E-2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4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9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8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32</v>
      </c>
      <c r="E56" s="41">
        <v>65</v>
      </c>
      <c r="F56" s="42">
        <v>6.3663075416258569E-2</v>
      </c>
    </row>
    <row r="57" spans="1:6" ht="15" customHeight="1" x14ac:dyDescent="0.2">
      <c r="A57" s="12"/>
      <c r="B57" s="35">
        <v>45</v>
      </c>
      <c r="C57" s="94">
        <v>4</v>
      </c>
      <c r="D57" s="94">
        <v>8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4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10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7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10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39</v>
      </c>
      <c r="E62" s="41">
        <v>73</v>
      </c>
      <c r="F62" s="42">
        <v>7.1498530852105779E-2</v>
      </c>
    </row>
    <row r="63" spans="1:6" ht="15" customHeight="1" x14ac:dyDescent="0.2">
      <c r="A63" s="12"/>
      <c r="B63" s="35">
        <v>50</v>
      </c>
      <c r="C63" s="94">
        <v>6</v>
      </c>
      <c r="D63" s="94">
        <v>7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5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8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15</v>
      </c>
      <c r="D67" s="94">
        <v>10</v>
      </c>
      <c r="E67" s="95">
        <v>25</v>
      </c>
      <c r="F67" s="32"/>
    </row>
    <row r="68" spans="1:6" ht="15" customHeight="1" x14ac:dyDescent="0.2">
      <c r="A68" s="12"/>
      <c r="B68" s="40" t="s">
        <v>37</v>
      </c>
      <c r="C68" s="49">
        <v>48</v>
      </c>
      <c r="D68" s="49">
        <v>36</v>
      </c>
      <c r="E68" s="41">
        <v>84</v>
      </c>
      <c r="F68" s="42">
        <v>8.2272282076395684E-2</v>
      </c>
    </row>
    <row r="69" spans="1:6" ht="15" customHeight="1" x14ac:dyDescent="0.2">
      <c r="A69" s="12"/>
      <c r="B69" s="35">
        <v>55</v>
      </c>
      <c r="C69" s="94">
        <v>4</v>
      </c>
      <c r="D69" s="94">
        <v>6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3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4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23</v>
      </c>
      <c r="E74" s="41">
        <v>54</v>
      </c>
      <c r="F74" s="42">
        <v>5.2889324191968658E-2</v>
      </c>
    </row>
    <row r="75" spans="1:6" ht="15" customHeight="1" x14ac:dyDescent="0.2">
      <c r="A75" s="12"/>
      <c r="B75" s="35">
        <v>60</v>
      </c>
      <c r="C75" s="94">
        <v>8</v>
      </c>
      <c r="D75" s="94">
        <v>8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10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9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37</v>
      </c>
      <c r="E80" s="41">
        <v>72</v>
      </c>
      <c r="F80" s="42">
        <v>7.0519098922624882E-2</v>
      </c>
    </row>
    <row r="81" spans="1:6" ht="15" customHeight="1" x14ac:dyDescent="0.2">
      <c r="A81" s="12"/>
      <c r="B81" s="35">
        <v>65</v>
      </c>
      <c r="C81" s="94">
        <v>2</v>
      </c>
      <c r="D81" s="94">
        <v>8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2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10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8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33</v>
      </c>
      <c r="E86" s="44">
        <v>59</v>
      </c>
      <c r="F86" s="45">
        <v>5.7786483839373161E-2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9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5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9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30</v>
      </c>
      <c r="E92" s="44">
        <v>64</v>
      </c>
      <c r="F92" s="45">
        <v>6.2683643486777671E-2</v>
      </c>
    </row>
    <row r="93" spans="1:6" ht="15" customHeight="1" x14ac:dyDescent="0.2">
      <c r="A93" s="12"/>
      <c r="B93" s="35">
        <v>75</v>
      </c>
      <c r="C93" s="94">
        <v>7</v>
      </c>
      <c r="D93" s="94">
        <v>5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11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29</v>
      </c>
      <c r="E98" s="44">
        <v>54</v>
      </c>
      <c r="F98" s="45">
        <v>5.2889324191968658E-2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5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19</v>
      </c>
      <c r="E104" s="44">
        <v>38</v>
      </c>
      <c r="F104" s="45">
        <v>3.7218413320274243E-2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8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18</v>
      </c>
      <c r="E110" s="44">
        <v>25</v>
      </c>
      <c r="F110" s="45">
        <v>2.4485798237022526E-2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9.7943192948090115E-3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4.8971596474045058E-3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9.7943192948090111E-4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9.7943192948090111E-4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506</v>
      </c>
      <c r="D147" s="77">
        <v>515</v>
      </c>
      <c r="E147" s="77">
        <v>1021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75</v>
      </c>
      <c r="D150" s="17">
        <v>79</v>
      </c>
      <c r="E150" s="17">
        <v>154</v>
      </c>
      <c r="F150" s="32">
        <v>0.15083251714005877</v>
      </c>
    </row>
    <row r="151" spans="1:6" ht="15" customHeight="1" x14ac:dyDescent="0.2">
      <c r="A151" s="18"/>
      <c r="B151" s="18" t="s">
        <v>49</v>
      </c>
      <c r="C151" s="19">
        <v>317</v>
      </c>
      <c r="D151" s="19">
        <v>293</v>
      </c>
      <c r="E151" s="19">
        <v>610</v>
      </c>
      <c r="F151" s="32">
        <v>0.59745347698334961</v>
      </c>
    </row>
    <row r="152" spans="1:6" ht="15" customHeight="1" x14ac:dyDescent="0.2">
      <c r="A152" s="33"/>
      <c r="B152" s="20" t="s">
        <v>6</v>
      </c>
      <c r="C152" s="21">
        <v>114</v>
      </c>
      <c r="D152" s="21">
        <v>143</v>
      </c>
      <c r="E152" s="21">
        <v>257</v>
      </c>
      <c r="F152" s="32">
        <v>0.2517140058765916</v>
      </c>
    </row>
    <row r="153" spans="1:6" ht="15" customHeight="1" x14ac:dyDescent="0.2">
      <c r="B153" s="2" t="s">
        <v>8</v>
      </c>
      <c r="C153" s="1">
        <v>506</v>
      </c>
      <c r="D153" s="1">
        <v>515</v>
      </c>
      <c r="E153" s="1">
        <v>1021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75</v>
      </c>
      <c r="D155" s="17">
        <v>79</v>
      </c>
      <c r="E155" s="17">
        <v>154</v>
      </c>
      <c r="F155" s="32">
        <v>0.15083251714005877</v>
      </c>
    </row>
    <row r="156" spans="1:6" ht="15" customHeight="1" x14ac:dyDescent="0.2">
      <c r="A156" s="28"/>
      <c r="B156" s="18" t="s">
        <v>49</v>
      </c>
      <c r="C156" s="19">
        <v>317</v>
      </c>
      <c r="D156" s="19">
        <v>293</v>
      </c>
      <c r="E156" s="19">
        <v>610</v>
      </c>
      <c r="F156" s="32">
        <v>0.59745347698334961</v>
      </c>
    </row>
    <row r="157" spans="1:6" ht="15" customHeight="1" x14ac:dyDescent="0.2">
      <c r="A157" s="25"/>
      <c r="B157" s="20" t="s">
        <v>10</v>
      </c>
      <c r="C157" s="21">
        <v>60</v>
      </c>
      <c r="D157" s="21">
        <v>63</v>
      </c>
      <c r="E157" s="21">
        <v>123</v>
      </c>
      <c r="F157" s="32">
        <v>0.12047012732615084</v>
      </c>
    </row>
    <row r="158" spans="1:6" ht="15" customHeight="1" x14ac:dyDescent="0.2">
      <c r="A158" s="26"/>
      <c r="B158" s="29" t="s">
        <v>11</v>
      </c>
      <c r="C158" s="27">
        <v>54</v>
      </c>
      <c r="D158" s="27">
        <v>80</v>
      </c>
      <c r="E158" s="27">
        <v>134</v>
      </c>
      <c r="F158" s="32">
        <v>0.13124387855044076</v>
      </c>
    </row>
    <row r="159" spans="1:6" ht="15" customHeight="1" x14ac:dyDescent="0.2">
      <c r="B159" s="2" t="s">
        <v>8</v>
      </c>
      <c r="C159" s="1">
        <v>506</v>
      </c>
      <c r="D159" s="1">
        <v>515</v>
      </c>
      <c r="E159" s="1">
        <v>1021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32</v>
      </c>
      <c r="E161" s="31">
        <v>42</v>
      </c>
      <c r="F161" s="32">
        <v>4.1136141038197842E-2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14</v>
      </c>
      <c r="E162" s="31">
        <v>17</v>
      </c>
      <c r="F162" s="32">
        <v>1.6650342801175319E-2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7</v>
      </c>
      <c r="E163" s="31">
        <v>7</v>
      </c>
      <c r="F163" s="32">
        <v>6.8560235063663075E-3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1.9588638589618022E-3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9.7943192948090111E-4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1">
    <tabColor indexed="42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35</v>
      </c>
      <c r="D3" s="74">
        <f>赤岩!D3+常田!D3+平塚!D3+根々井!D3+根々井塚原!D3+上塚原!D3+下塚原!D3+大塚!D3</f>
        <v>28</v>
      </c>
      <c r="E3" s="9">
        <f>赤岩!E3+常田!E3+平塚!E3+根々井!E3+根々井塚原!E3+上塚原!E3+下塚原!E3+大塚!E3</f>
        <v>63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33</v>
      </c>
      <c r="D4" s="75">
        <f>赤岩!D4+常田!D4+平塚!D4+根々井!D4+根々井塚原!D4+上塚原!D4+下塚原!D4+大塚!D4</f>
        <v>22</v>
      </c>
      <c r="E4" s="10">
        <f>赤岩!E4+常田!E4+平塚!E4+根々井!E4+根々井塚原!E4+上塚原!E4+下塚原!E4+大塚!E4</f>
        <v>55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30</v>
      </c>
      <c r="D5" s="75">
        <f>赤岩!D5+常田!D5+平塚!D5+根々井!D5+根々井塚原!D5+上塚原!D5+下塚原!D5+大塚!D5</f>
        <v>25</v>
      </c>
      <c r="E5" s="10">
        <f>赤岩!E5+常田!E5+平塚!E5+根々井!E5+根々井塚原!E5+上塚原!E5+下塚原!E5+大塚!E5</f>
        <v>55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31</v>
      </c>
      <c r="D6" s="75">
        <f>赤岩!D6+常田!D6+平塚!D6+根々井!D6+根々井塚原!D6+上塚原!D6+下塚原!D6+大塚!D6</f>
        <v>36</v>
      </c>
      <c r="E6" s="10">
        <f>赤岩!E6+常田!E6+平塚!E6+根々井!E6+根々井塚原!E6+上塚原!E6+下塚原!E6+大塚!E6</f>
        <v>67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29</v>
      </c>
      <c r="D7" s="75">
        <f>赤岩!D7+常田!D7+平塚!D7+根々井!D7+根々井塚原!D7+上塚原!D7+下塚原!D7+大塚!D7</f>
        <v>29</v>
      </c>
      <c r="E7" s="10">
        <f>赤岩!E7+常田!E7+平塚!E7+根々井!E7+根々井塚原!E7+上塚原!E7+下塚原!E7+大塚!E7</f>
        <v>58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158</v>
      </c>
      <c r="D8" s="70">
        <f>赤岩!D8+常田!D8+平塚!D8+根々井!D8+根々井塚原!D8+上塚原!D8+下塚原!D8+大塚!D8</f>
        <v>140</v>
      </c>
      <c r="E8" s="38">
        <f>赤岩!E8+常田!E8+平塚!E8+根々井!E8+根々井塚原!E8+上塚原!E8+下塚原!E8+大塚!E8</f>
        <v>298</v>
      </c>
      <c r="F8" s="39">
        <f>E8/E147</f>
        <v>5.285562256119191E-2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41</v>
      </c>
      <c r="D9" s="75">
        <f>赤岩!D9+常田!D9+平塚!D9+根々井!D9+根々井塚原!D9+上塚原!D9+下塚原!D9+大塚!D9</f>
        <v>28</v>
      </c>
      <c r="E9" s="10">
        <f>赤岩!E9+常田!E9+平塚!E9+根々井!E9+根々井塚原!E9+上塚原!E9+下塚原!E9+大塚!E9</f>
        <v>69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28</v>
      </c>
      <c r="D10" s="75">
        <f>赤岩!D10+常田!D10+平塚!D10+根々井!D10+根々井塚原!D10+上塚原!D10+下塚原!D10+大塚!D10</f>
        <v>25</v>
      </c>
      <c r="E10" s="10">
        <f>赤岩!E10+常田!E10+平塚!E10+根々井!E10+根々井塚原!E10+上塚原!E10+下塚原!E10+大塚!E10</f>
        <v>53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39</v>
      </c>
      <c r="D11" s="75">
        <f>赤岩!D11+常田!D11+平塚!D11+根々井!D11+根々井塚原!D11+上塚原!D11+下塚原!D11+大塚!D11</f>
        <v>36</v>
      </c>
      <c r="E11" s="10">
        <f>赤岩!E11+常田!E11+平塚!E11+根々井!E11+根々井塚原!E11+上塚原!E11+下塚原!E11+大塚!E11</f>
        <v>75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27</v>
      </c>
      <c r="D12" s="75">
        <f>赤岩!D12+常田!D12+平塚!D12+根々井!D12+根々井塚原!D12+上塚原!D12+下塚原!D12+大塚!D12</f>
        <v>26</v>
      </c>
      <c r="E12" s="10">
        <f>赤岩!E12+常田!E12+平塚!E12+根々井!E12+根々井塚原!E12+上塚原!E12+下塚原!E12+大塚!E12</f>
        <v>53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28</v>
      </c>
      <c r="D13" s="75">
        <f>赤岩!D13+常田!D13+平塚!D13+根々井!D13+根々井塚原!D13+上塚原!D13+下塚原!D13+大塚!D13</f>
        <v>25</v>
      </c>
      <c r="E13" s="10">
        <f>赤岩!E13+常田!E13+平塚!E13+根々井!E13+根々井塚原!E13+上塚原!E13+下塚原!E13+大塚!E13</f>
        <v>53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163</v>
      </c>
      <c r="D14" s="70">
        <f>赤岩!D14+常田!D14+平塚!D14+根々井!D14+根々井塚原!D14+上塚原!D14+下塚原!D14+大塚!D14</f>
        <v>140</v>
      </c>
      <c r="E14" s="48">
        <f>赤岩!E14+常田!E14+平塚!E14+根々井!E14+根々井塚原!E14+上塚原!E14+下塚原!E14+大塚!E14</f>
        <v>303</v>
      </c>
      <c r="F14" s="39">
        <f>E14/E147</f>
        <v>5.3742461865909898E-2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37</v>
      </c>
      <c r="D15" s="75">
        <f>赤岩!D15+常田!D15+平塚!D15+根々井!D15+根々井塚原!D15+上塚原!D15+下塚原!D15+大塚!D15</f>
        <v>35</v>
      </c>
      <c r="E15" s="10">
        <f>赤岩!E15+常田!E15+平塚!E15+根々井!E15+根々井塚原!E15+上塚原!E15+下塚原!E15+大塚!E15</f>
        <v>72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36</v>
      </c>
      <c r="D16" s="75">
        <f>赤岩!D16+常田!D16+平塚!D16+根々井!D16+根々井塚原!D16+上塚原!D16+下塚原!D16+大塚!D16</f>
        <v>44</v>
      </c>
      <c r="E16" s="10">
        <f>赤岩!E16+常田!E16+平塚!E16+根々井!E16+根々井塚原!E16+上塚原!E16+下塚原!E16+大塚!E16</f>
        <v>80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27</v>
      </c>
      <c r="D17" s="75">
        <f>赤岩!D17+常田!D17+平塚!D17+根々井!D17+根々井塚原!D17+上塚原!D17+下塚原!D17+大塚!D17</f>
        <v>28</v>
      </c>
      <c r="E17" s="10">
        <f>赤岩!E17+常田!E17+平塚!E17+根々井!E17+根々井塚原!E17+上塚原!E17+下塚原!E17+大塚!E17</f>
        <v>55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26</v>
      </c>
      <c r="D18" s="75">
        <f>赤岩!D18+常田!D18+平塚!D18+根々井!D18+根々井塚原!D18+上塚原!D18+下塚原!D18+大塚!D18</f>
        <v>36</v>
      </c>
      <c r="E18" s="10">
        <f>赤岩!E18+常田!E18+平塚!E18+根々井!E18+根々井塚原!E18+上塚原!E18+下塚原!E18+大塚!E18</f>
        <v>62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35</v>
      </c>
      <c r="D19" s="75">
        <f>赤岩!D19+常田!D19+平塚!D19+根々井!D19+根々井塚原!D19+上塚原!D19+下塚原!D19+大塚!D19</f>
        <v>29</v>
      </c>
      <c r="E19" s="10">
        <f>赤岩!E19+常田!E19+平塚!E19+根々井!E19+根々井塚原!E19+上塚原!E19+下塚原!E19+大塚!E19</f>
        <v>64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161</v>
      </c>
      <c r="D20" s="70">
        <f>赤岩!D20+常田!D20+平塚!D20+根々井!D20+根々井塚原!D20+上塚原!D20+下塚原!D20+大塚!D20</f>
        <v>172</v>
      </c>
      <c r="E20" s="48">
        <f>赤岩!E20+常田!E20+平塚!E20+根々井!E20+根々井塚原!E20+上塚原!E20+下塚原!E20+大塚!E20</f>
        <v>333</v>
      </c>
      <c r="F20" s="39">
        <f>E20/E147</f>
        <v>5.9063497694217808E-2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28</v>
      </c>
      <c r="D21" s="75">
        <f>赤岩!D21+常田!D21+平塚!D21+根々井!D21+根々井塚原!D21+上塚原!D21+下塚原!D21+大塚!D21</f>
        <v>28</v>
      </c>
      <c r="E21" s="10">
        <f>赤岩!E21+常田!E21+平塚!E21+根々井!E21+根々井塚原!E21+上塚原!E21+下塚原!E21+大塚!E21</f>
        <v>56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19</v>
      </c>
      <c r="D22" s="75">
        <f>赤岩!D22+常田!D22+平塚!D22+根々井!D22+根々井塚原!D22+上塚原!D22+下塚原!D22+大塚!D22</f>
        <v>30</v>
      </c>
      <c r="E22" s="10">
        <f>赤岩!E22+常田!E22+平塚!E22+根々井!E22+根々井塚原!E22+上塚原!E22+下塚原!E22+大塚!E22</f>
        <v>49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32</v>
      </c>
      <c r="D23" s="75">
        <f>赤岩!D23+常田!D23+平塚!D23+根々井!D23+根々井塚原!D23+上塚原!D23+下塚原!D23+大塚!D23</f>
        <v>32</v>
      </c>
      <c r="E23" s="10">
        <f>赤岩!E23+常田!E23+平塚!E23+根々井!E23+根々井塚原!E23+上塚原!E23+下塚原!E23+大塚!E23</f>
        <v>64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24</v>
      </c>
      <c r="D24" s="75">
        <f>赤岩!D24+常田!D24+平塚!D24+根々井!D24+根々井塚原!D24+上塚原!D24+下塚原!D24+大塚!D24</f>
        <v>25</v>
      </c>
      <c r="E24" s="10">
        <f>赤岩!E24+常田!E24+平塚!E24+根々井!E24+根々井塚原!E24+上塚原!E24+下塚原!E24+大塚!E24</f>
        <v>49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20</v>
      </c>
      <c r="D25" s="75">
        <f>赤岩!D25+常田!D25+平塚!D25+根々井!D25+根々井塚原!D25+上塚原!D25+下塚原!D25+大塚!D25</f>
        <v>26</v>
      </c>
      <c r="E25" s="10">
        <f>赤岩!E25+常田!E25+平塚!E25+根々井!E25+根々井塚原!E25+上塚原!E25+下塚原!E25+大塚!E25</f>
        <v>46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123</v>
      </c>
      <c r="D26" s="49">
        <f>赤岩!D26+常田!D26+平塚!D26+根々井!D26+根々井塚原!D26+上塚原!D26+下塚原!D26+大塚!D26</f>
        <v>141</v>
      </c>
      <c r="E26" s="41">
        <f>赤岩!E26+常田!E26+平塚!E26+根々井!E26+根々井塚原!E26+上塚原!E26+下塚原!E26+大塚!E26</f>
        <v>264</v>
      </c>
      <c r="F26" s="42">
        <f>E26/E147</f>
        <v>4.6825115289109612E-2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21</v>
      </c>
      <c r="D27" s="75">
        <f>赤岩!D27+常田!D27+平塚!D27+根々井!D27+根々井塚原!D27+上塚原!D27+下塚原!D27+大塚!D27</f>
        <v>14</v>
      </c>
      <c r="E27" s="10">
        <f>赤岩!E27+常田!E27+平塚!E27+根々井!E27+根々井塚原!E27+上塚原!E27+下塚原!E27+大塚!E27</f>
        <v>35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26</v>
      </c>
      <c r="D28" s="75">
        <f>赤岩!D28+常田!D28+平塚!D28+根々井!D28+根々井塚原!D28+上塚原!D28+下塚原!D28+大塚!D28</f>
        <v>24</v>
      </c>
      <c r="E28" s="10">
        <f>赤岩!E28+常田!E28+平塚!E28+根々井!E28+根々井塚原!E28+上塚原!E28+下塚原!E28+大塚!E28</f>
        <v>50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25</v>
      </c>
      <c r="D29" s="75">
        <f>赤岩!D29+常田!D29+平塚!D29+根々井!D29+根々井塚原!D29+上塚原!D29+下塚原!D29+大塚!D29</f>
        <v>20</v>
      </c>
      <c r="E29" s="10">
        <f>赤岩!E29+常田!E29+平塚!E29+根々井!E29+根々井塚原!E29+上塚原!E29+下塚原!E29+大塚!E29</f>
        <v>45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25</v>
      </c>
      <c r="D30" s="75">
        <f>赤岩!D30+常田!D30+平塚!D30+根々井!D30+根々井塚原!D30+上塚原!D30+下塚原!D30+大塚!D30</f>
        <v>19</v>
      </c>
      <c r="E30" s="10">
        <f>赤岩!E30+常田!E30+平塚!E30+根々井!E30+根々井塚原!E30+上塚原!E30+下塚原!E30+大塚!E30</f>
        <v>44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31</v>
      </c>
      <c r="D31" s="75">
        <f>赤岩!D31+常田!D31+平塚!D31+根々井!D31+根々井塚原!D31+上塚原!D31+下塚原!D31+大塚!D31</f>
        <v>32</v>
      </c>
      <c r="E31" s="10">
        <f>赤岩!E31+常田!E31+平塚!E31+根々井!E31+根々井塚原!E31+上塚原!E31+下塚原!E31+大塚!E31</f>
        <v>63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128</v>
      </c>
      <c r="D32" s="49">
        <f>赤岩!D32+常田!D32+平塚!D32+根々井!D32+根々井塚原!D32+上塚原!D32+下塚原!D32+大塚!D32</f>
        <v>109</v>
      </c>
      <c r="E32" s="41">
        <f>赤岩!E32+常田!E32+平塚!E32+根々井!E32+根々井塚原!E32+上塚原!E32+下塚原!E32+大塚!E32</f>
        <v>237</v>
      </c>
      <c r="F32" s="42">
        <f>E32/E147</f>
        <v>4.2036183043632491E-2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26</v>
      </c>
      <c r="D33" s="75">
        <f>赤岩!D33+常田!D33+平塚!D33+根々井!D33+根々井塚原!D33+上塚原!D33+下塚原!D33+大塚!D33</f>
        <v>24</v>
      </c>
      <c r="E33" s="10">
        <f>赤岩!E33+常田!E33+平塚!E33+根々井!E33+根々井塚原!E33+上塚原!E33+下塚原!E33+大塚!E33</f>
        <v>50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30</v>
      </c>
      <c r="D34" s="75">
        <f>赤岩!D34+常田!D34+平塚!D34+根々井!D34+根々井塚原!D34+上塚原!D34+下塚原!D34+大塚!D34</f>
        <v>24</v>
      </c>
      <c r="E34" s="10">
        <f>赤岩!E34+常田!E34+平塚!E34+根々井!E34+根々井塚原!E34+上塚原!E34+下塚原!E34+大塚!E34</f>
        <v>54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40</v>
      </c>
      <c r="D35" s="75">
        <f>赤岩!D35+常田!D35+平塚!D35+根々井!D35+根々井塚原!D35+上塚原!D35+下塚原!D35+大塚!D35</f>
        <v>29</v>
      </c>
      <c r="E35" s="10">
        <f>赤岩!E35+常田!E35+平塚!E35+根々井!E35+根々井塚原!E35+上塚原!E35+下塚原!E35+大塚!E35</f>
        <v>69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30</v>
      </c>
      <c r="D36" s="75">
        <f>赤岩!D36+常田!D36+平塚!D36+根々井!D36+根々井塚原!D36+上塚原!D36+下塚原!D36+大塚!D36</f>
        <v>33</v>
      </c>
      <c r="E36" s="10">
        <f>赤岩!E36+常田!E36+平塚!E36+根々井!E36+根々井塚原!E36+上塚原!E36+下塚原!E36+大塚!E36</f>
        <v>63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33</v>
      </c>
      <c r="D37" s="75">
        <f>赤岩!D37+常田!D37+平塚!D37+根々井!D37+根々井塚原!D37+上塚原!D37+下塚原!D37+大塚!D37</f>
        <v>36</v>
      </c>
      <c r="E37" s="10">
        <f>赤岩!E37+常田!E37+平塚!E37+根々井!E37+根々井塚原!E37+上塚原!E37+下塚原!E37+大塚!E37</f>
        <v>69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159</v>
      </c>
      <c r="D38" s="49">
        <f>赤岩!D38+常田!D38+平塚!D38+根々井!D38+根々井塚原!D38+上塚原!D38+下塚原!D38+大塚!D38</f>
        <v>146</v>
      </c>
      <c r="E38" s="41">
        <f>赤岩!E38+常田!E38+平塚!E38+根々井!E38+根々井塚原!E38+上塚原!E38+下塚原!E38+大塚!E38</f>
        <v>305</v>
      </c>
      <c r="F38" s="42">
        <f>E38/E147</f>
        <v>5.4097197587797088E-2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20</v>
      </c>
      <c r="D39" s="75">
        <f>赤岩!D39+常田!D39+平塚!D39+根々井!D39+根々井塚原!D39+上塚原!D39+下塚原!D39+大塚!D39</f>
        <v>32</v>
      </c>
      <c r="E39" s="10">
        <f>赤岩!E39+常田!E39+平塚!E39+根々井!E39+根々井塚原!E39+上塚原!E39+下塚原!E39+大塚!E39</f>
        <v>52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35</v>
      </c>
      <c r="D40" s="75">
        <f>赤岩!D40+常田!D40+平塚!D40+根々井!D40+根々井塚原!D40+上塚原!D40+下塚原!D40+大塚!D40</f>
        <v>30</v>
      </c>
      <c r="E40" s="10">
        <f>赤岩!E40+常田!E40+平塚!E40+根々井!E40+根々井塚原!E40+上塚原!E40+下塚原!E40+大塚!E40</f>
        <v>65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28</v>
      </c>
      <c r="D41" s="75">
        <f>赤岩!D41+常田!D41+平塚!D41+根々井!D41+根々井塚原!D41+上塚原!D41+下塚原!D41+大塚!D41</f>
        <v>31</v>
      </c>
      <c r="E41" s="10">
        <f>赤岩!E41+常田!E41+平塚!E41+根々井!E41+根々井塚原!E41+上塚原!E41+下塚原!E41+大塚!E41</f>
        <v>59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37</v>
      </c>
      <c r="D42" s="75">
        <f>赤岩!D42+常田!D42+平塚!D42+根々井!D42+根々井塚原!D42+上塚原!D42+下塚原!D42+大塚!D42</f>
        <v>52</v>
      </c>
      <c r="E42" s="10">
        <f>赤岩!E42+常田!E42+平塚!E42+根々井!E42+根々井塚原!E42+上塚原!E42+下塚原!E42+大塚!E42</f>
        <v>89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38</v>
      </c>
      <c r="D43" s="75">
        <f>赤岩!D43+常田!D43+平塚!D43+根々井!D43+根々井塚原!D43+上塚原!D43+下塚原!D43+大塚!D43</f>
        <v>32</v>
      </c>
      <c r="E43" s="10">
        <f>赤岩!E43+常田!E43+平塚!E43+根々井!E43+根々井塚原!E43+上塚原!E43+下塚原!E43+大塚!E43</f>
        <v>70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158</v>
      </c>
      <c r="D44" s="49">
        <f>赤岩!D44+常田!D44+平塚!D44+根々井!D44+根々井塚原!D44+上塚原!D44+下塚原!D44+大塚!D44</f>
        <v>177</v>
      </c>
      <c r="E44" s="41">
        <f>赤岩!E44+常田!E44+平塚!E44+根々井!E44+根々井塚原!E44+上塚原!E44+下塚原!E44+大塚!E44</f>
        <v>335</v>
      </c>
      <c r="F44" s="42">
        <f>E44/E147</f>
        <v>5.9418233416104999E-2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46</v>
      </c>
      <c r="D45" s="75">
        <f>赤岩!D45+常田!D45+平塚!D45+根々井!D45+根々井塚原!D45+上塚原!D45+下塚原!D45+大塚!D45</f>
        <v>48</v>
      </c>
      <c r="E45" s="10">
        <f>赤岩!E45+常田!E45+平塚!E45+根々井!E45+根々井塚原!E45+上塚原!E45+下塚原!E45+大塚!E45</f>
        <v>94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38</v>
      </c>
      <c r="D46" s="75">
        <f>赤岩!D46+常田!D46+平塚!D46+根々井!D46+根々井塚原!D46+上塚原!D46+下塚原!D46+大塚!D46</f>
        <v>28</v>
      </c>
      <c r="E46" s="10">
        <f>赤岩!E46+常田!E46+平塚!E46+根々井!E46+根々井塚原!E46+上塚原!E46+下塚原!E46+大塚!E46</f>
        <v>66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31</v>
      </c>
      <c r="D47" s="75">
        <f>赤岩!D47+常田!D47+平塚!D47+根々井!D47+根々井塚原!D47+上塚原!D47+下塚原!D47+大塚!D47</f>
        <v>39</v>
      </c>
      <c r="E47" s="10">
        <f>赤岩!E47+常田!E47+平塚!E47+根々井!E47+根々井塚原!E47+上塚原!E47+下塚原!E47+大塚!E47</f>
        <v>70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52</v>
      </c>
      <c r="D48" s="75">
        <f>赤岩!D48+常田!D48+平塚!D48+根々井!D48+根々井塚原!D48+上塚原!D48+下塚原!D48+大塚!D48</f>
        <v>35</v>
      </c>
      <c r="E48" s="10">
        <f>赤岩!E48+常田!E48+平塚!E48+根々井!E48+根々井塚原!E48+上塚原!E48+下塚原!E48+大塚!E48</f>
        <v>87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41</v>
      </c>
      <c r="D49" s="75">
        <f>赤岩!D49+常田!D49+平塚!D49+根々井!D49+根々井塚原!D49+上塚原!D49+下塚原!D49+大塚!D49</f>
        <v>37</v>
      </c>
      <c r="E49" s="10">
        <f>赤岩!E49+常田!E49+平塚!E49+根々井!E49+根々井塚原!E49+上塚原!E49+下塚原!E49+大塚!E49</f>
        <v>78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208</v>
      </c>
      <c r="D50" s="49">
        <f>赤岩!D50+常田!D50+平塚!D50+根々井!D50+根々井塚原!D50+上塚原!D50+下塚原!D50+大塚!D50</f>
        <v>187</v>
      </c>
      <c r="E50" s="41">
        <f>赤岩!E50+常田!E50+平塚!E50+根々井!E50+根々井塚原!E50+上塚原!E50+下塚原!E50+大塚!E50</f>
        <v>395</v>
      </c>
      <c r="F50" s="42">
        <f>E50/E147</f>
        <v>7.0060305072720819E-2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36</v>
      </c>
      <c r="D51" s="75">
        <f>赤岩!D51+常田!D51+平塚!D51+根々井!D51+根々井塚原!D51+上塚原!D51+下塚原!D51+大塚!D51</f>
        <v>44</v>
      </c>
      <c r="E51" s="10">
        <f>赤岩!E51+常田!E51+平塚!E51+根々井!E51+根々井塚原!E51+上塚原!E51+下塚原!E51+大塚!E51</f>
        <v>80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48</v>
      </c>
      <c r="D52" s="75">
        <f>赤岩!D52+常田!D52+平塚!D52+根々井!D52+根々井塚原!D52+上塚原!D52+下塚原!D52+大塚!D52</f>
        <v>41</v>
      </c>
      <c r="E52" s="10">
        <f>赤岩!E52+常田!E52+平塚!E52+根々井!E52+根々井塚原!E52+上塚原!E52+下塚原!E52+大塚!E52</f>
        <v>89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39</v>
      </c>
      <c r="D53" s="75">
        <f>赤岩!D53+常田!D53+平塚!D53+根々井!D53+根々井塚原!D53+上塚原!D53+下塚原!D53+大塚!D53</f>
        <v>35</v>
      </c>
      <c r="E53" s="10">
        <f>赤岩!E53+常田!E53+平塚!E53+根々井!E53+根々井塚原!E53+上塚原!E53+下塚原!E53+大塚!E53</f>
        <v>74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40</v>
      </c>
      <c r="D54" s="75">
        <f>赤岩!D54+常田!D54+平塚!D54+根々井!D54+根々井塚原!D54+上塚原!D54+下塚原!D54+大塚!D54</f>
        <v>38</v>
      </c>
      <c r="E54" s="10">
        <f>赤岩!E54+常田!E54+平塚!E54+根々井!E54+根々井塚原!E54+上塚原!E54+下塚原!E54+大塚!E54</f>
        <v>78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39</v>
      </c>
      <c r="D55" s="75">
        <f>赤岩!D55+常田!D55+平塚!D55+根々井!D55+根々井塚原!D55+上塚原!D55+下塚原!D55+大塚!D55</f>
        <v>36</v>
      </c>
      <c r="E55" s="10">
        <f>赤岩!E55+常田!E55+平塚!E55+根々井!E55+根々井塚原!E55+上塚原!E55+下塚原!E55+大塚!E55</f>
        <v>75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202</v>
      </c>
      <c r="D56" s="49">
        <f>赤岩!D56+常田!D56+平塚!D56+根々井!D56+根々井塚原!D56+上塚原!D56+下塚原!D56+大塚!D56</f>
        <v>194</v>
      </c>
      <c r="E56" s="41">
        <f>赤岩!E56+常田!E56+平塚!E56+根々井!E56+根々井塚原!E56+上塚原!E56+下塚原!E56+大塚!E56</f>
        <v>396</v>
      </c>
      <c r="F56" s="42">
        <f>E56/E147</f>
        <v>7.0237672933664425E-2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36</v>
      </c>
      <c r="D57" s="75">
        <f>赤岩!D57+常田!D57+平塚!D57+根々井!D57+根々井塚原!D57+上塚原!D57+下塚原!D57+大塚!D57</f>
        <v>45</v>
      </c>
      <c r="E57" s="10">
        <f>赤岩!E57+常田!E57+平塚!E57+根々井!E57+根々井塚原!E57+上塚原!E57+下塚原!E57+大塚!E57</f>
        <v>81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55</v>
      </c>
      <c r="D58" s="75">
        <f>赤岩!D58+常田!D58+平塚!D58+根々井!D58+根々井塚原!D58+上塚原!D58+下塚原!D58+大塚!D58</f>
        <v>40</v>
      </c>
      <c r="E58" s="10">
        <f>赤岩!E58+常田!E58+平塚!E58+根々井!E58+根々井塚原!E58+上塚原!E58+下塚原!E58+大塚!E58</f>
        <v>95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44</v>
      </c>
      <c r="D59" s="75">
        <f>赤岩!D59+常田!D59+平塚!D59+根々井!D59+根々井塚原!D59+上塚原!D59+下塚原!D59+大塚!D59</f>
        <v>44</v>
      </c>
      <c r="E59" s="10">
        <f>赤岩!E59+常田!E59+平塚!E59+根々井!E59+根々井塚原!E59+上塚原!E59+下塚原!E59+大塚!E59</f>
        <v>88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28</v>
      </c>
      <c r="D60" s="75">
        <f>赤岩!D60+常田!D60+平塚!D60+根々井!D60+根々井塚原!D60+上塚原!D60+下塚原!D60+大塚!D60</f>
        <v>36</v>
      </c>
      <c r="E60" s="10">
        <f>赤岩!E60+常田!E60+平塚!E60+根々井!E60+根々井塚原!E60+上塚原!E60+下塚原!E60+大塚!E60</f>
        <v>64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37</v>
      </c>
      <c r="D61" s="75">
        <f>赤岩!D61+常田!D61+平塚!D61+根々井!D61+根々井塚原!D61+上塚原!D61+下塚原!D61+大塚!D61</f>
        <v>38</v>
      </c>
      <c r="E61" s="10">
        <f>赤岩!E61+常田!E61+平塚!E61+根々井!E61+根々井塚原!E61+上塚原!E61+下塚原!E61+大塚!E61</f>
        <v>75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200</v>
      </c>
      <c r="D62" s="49">
        <f>赤岩!D62+常田!D62+平塚!D62+根々井!D62+根々井塚原!D62+上塚原!D62+下塚原!D62+大塚!D62</f>
        <v>203</v>
      </c>
      <c r="E62" s="41">
        <f>赤岩!E62+常田!E62+平塚!E62+根々井!E62+根々井塚原!E62+上塚原!E62+下塚原!E62+大塚!E62</f>
        <v>403</v>
      </c>
      <c r="F62" s="42">
        <f>E62/E147</f>
        <v>7.1479247960269596E-2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51</v>
      </c>
      <c r="D63" s="75">
        <f>赤岩!D63+常田!D63+平塚!D63+根々井!D63+根々井塚原!D63+上塚原!D63+下塚原!D63+大塚!D63</f>
        <v>38</v>
      </c>
      <c r="E63" s="10">
        <f>赤岩!E63+常田!E63+平塚!E63+根々井!E63+根々井塚原!E63+上塚原!E63+下塚原!E63+大塚!E63</f>
        <v>89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44</v>
      </c>
      <c r="D64" s="75">
        <f>赤岩!D64+常田!D64+平塚!D64+根々井!D64+根々井塚原!D64+上塚原!D64+下塚原!D64+大塚!D64</f>
        <v>41</v>
      </c>
      <c r="E64" s="10">
        <f>赤岩!E64+常田!E64+平塚!E64+根々井!E64+根々井塚原!E64+上塚原!E64+下塚原!E64+大塚!E64</f>
        <v>85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28</v>
      </c>
      <c r="D65" s="75">
        <f>赤岩!D65+常田!D65+平塚!D65+根々井!D65+根々井塚原!D65+上塚原!D65+下塚原!D65+大塚!D65</f>
        <v>36</v>
      </c>
      <c r="E65" s="10">
        <f>赤岩!E65+常田!E65+平塚!E65+根々井!E65+根々井塚原!E65+上塚原!E65+下塚原!E65+大塚!E65</f>
        <v>64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39</v>
      </c>
      <c r="D66" s="75">
        <f>赤岩!D66+常田!D66+平塚!D66+根々井!D66+根々井塚原!D66+上塚原!D66+下塚原!D66+大塚!D66</f>
        <v>30</v>
      </c>
      <c r="E66" s="10">
        <f>赤岩!E66+常田!E66+平塚!E66+根々井!E66+根々井塚原!E66+上塚原!E66+下塚原!E66+大塚!E66</f>
        <v>69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35</v>
      </c>
      <c r="D67" s="75">
        <f>赤岩!D67+常田!D67+平塚!D67+根々井!D67+根々井塚原!D67+上塚原!D67+下塚原!D67+大塚!D67</f>
        <v>35</v>
      </c>
      <c r="E67" s="10">
        <f>赤岩!E67+常田!E67+平塚!E67+根々井!E67+根々井塚原!E67+上塚原!E67+下塚原!E67+大塚!E67</f>
        <v>70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197</v>
      </c>
      <c r="D68" s="49">
        <f>赤岩!D68+常田!D68+平塚!D68+根々井!D68+根々井塚原!D68+上塚原!D68+下塚原!D68+大塚!D68</f>
        <v>180</v>
      </c>
      <c r="E68" s="41">
        <f>赤岩!E68+常田!E68+平塚!E68+根々井!E68+根々井塚原!E68+上塚原!E68+下塚原!E68+大塚!E68</f>
        <v>377</v>
      </c>
      <c r="F68" s="42">
        <f>E68/E147</f>
        <v>6.6867683575736081E-2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26</v>
      </c>
      <c r="D69" s="75">
        <f>赤岩!D69+常田!D69+平塚!D69+根々井!D69+根々井塚原!D69+上塚原!D69+下塚原!D69+大塚!D69</f>
        <v>33</v>
      </c>
      <c r="E69" s="10">
        <f>赤岩!E69+常田!E69+平塚!E69+根々井!E69+根々井塚原!E69+上塚原!E69+下塚原!E69+大塚!E69</f>
        <v>59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33</v>
      </c>
      <c r="D70" s="75">
        <f>赤岩!D70+常田!D70+平塚!D70+根々井!D70+根々井塚原!D70+上塚原!D70+下塚原!D70+大塚!D70</f>
        <v>30</v>
      </c>
      <c r="E70" s="10">
        <f>赤岩!E70+常田!E70+平塚!E70+根々井!E70+根々井塚原!E70+上塚原!E70+下塚原!E70+大塚!E70</f>
        <v>63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20</v>
      </c>
      <c r="D71" s="75">
        <f>赤岩!D71+常田!D71+平塚!D71+根々井!D71+根々井塚原!D71+上塚原!D71+下塚原!D71+大塚!D71</f>
        <v>28</v>
      </c>
      <c r="E71" s="10">
        <f>赤岩!E71+常田!E71+平塚!E71+根々井!E71+根々井塚原!E71+上塚原!E71+下塚原!E71+大塚!E71</f>
        <v>48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28</v>
      </c>
      <c r="D72" s="75">
        <f>赤岩!D72+常田!D72+平塚!D72+根々井!D72+根々井塚原!D72+上塚原!D72+下塚原!D72+大塚!D72</f>
        <v>32</v>
      </c>
      <c r="E72" s="10">
        <f>赤岩!E72+常田!E72+平塚!E72+根々井!E72+根々井塚原!E72+上塚原!E72+下塚原!E72+大塚!E72</f>
        <v>60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32</v>
      </c>
      <c r="D73" s="75">
        <f>赤岩!D73+常田!D73+平塚!D73+根々井!D73+根々井塚原!D73+上塚原!D73+下塚原!D73+大塚!D73</f>
        <v>34</v>
      </c>
      <c r="E73" s="10">
        <f>赤岩!E73+常田!E73+平塚!E73+根々井!E73+根々井塚原!E73+上塚原!E73+下塚原!E73+大塚!E73</f>
        <v>66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139</v>
      </c>
      <c r="D74" s="49">
        <f>赤岩!D74+常田!D74+平塚!D74+根々井!D74+根々井塚原!D74+上塚原!D74+下塚原!D74+大塚!D74</f>
        <v>157</v>
      </c>
      <c r="E74" s="41">
        <f>赤岩!E74+常田!E74+平塚!E74+根々井!E74+根々井塚原!E74+上塚原!E74+下塚原!E74+大塚!E74</f>
        <v>296</v>
      </c>
      <c r="F74" s="42">
        <f>E74/E147</f>
        <v>5.250088683930472E-2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27</v>
      </c>
      <c r="D75" s="75">
        <f>赤岩!D75+常田!D75+平塚!D75+根々井!D75+根々井塚原!D75+上塚原!D75+下塚原!D75+大塚!D75</f>
        <v>26</v>
      </c>
      <c r="E75" s="10">
        <f>赤岩!E75+常田!E75+平塚!E75+根々井!E75+根々井塚原!E75+上塚原!E75+下塚原!E75+大塚!E75</f>
        <v>53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37</v>
      </c>
      <c r="D76" s="75">
        <f>赤岩!D76+常田!D76+平塚!D76+根々井!D76+根々井塚原!D76+上塚原!D76+下塚原!D76+大塚!D76</f>
        <v>35</v>
      </c>
      <c r="E76" s="10">
        <f>赤岩!E76+常田!E76+平塚!E76+根々井!E76+根々井塚原!E76+上塚原!E76+下塚原!E76+大塚!E76</f>
        <v>72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35</v>
      </c>
      <c r="D77" s="75">
        <f>赤岩!D77+常田!D77+平塚!D77+根々井!D77+根々井塚原!D77+上塚原!D77+下塚原!D77+大塚!D77</f>
        <v>42</v>
      </c>
      <c r="E77" s="10">
        <f>赤岩!E77+常田!E77+平塚!E77+根々井!E77+根々井塚原!E77+上塚原!E77+下塚原!E77+大塚!E77</f>
        <v>77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33</v>
      </c>
      <c r="D78" s="75">
        <f>赤岩!D78+常田!D78+平塚!D78+根々井!D78+根々井塚原!D78+上塚原!D78+下塚原!D78+大塚!D78</f>
        <v>34</v>
      </c>
      <c r="E78" s="10">
        <f>赤岩!E78+常田!E78+平塚!E78+根々井!E78+根々井塚原!E78+上塚原!E78+下塚原!E78+大塚!E78</f>
        <v>67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35</v>
      </c>
      <c r="D79" s="75">
        <f>赤岩!D79+常田!D79+平塚!D79+根々井!D79+根々井塚原!D79+上塚原!D79+下塚原!D79+大塚!D79</f>
        <v>39</v>
      </c>
      <c r="E79" s="10">
        <f>赤岩!E79+常田!E79+平塚!E79+根々井!E79+根々井塚原!E79+上塚原!E79+下塚原!E79+大塚!E79</f>
        <v>74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167</v>
      </c>
      <c r="D80" s="49">
        <f>赤岩!D80+常田!D80+平塚!D80+根々井!D80+根々井塚原!D80+上塚原!D80+下塚原!D80+大塚!D80</f>
        <v>176</v>
      </c>
      <c r="E80" s="41">
        <f>赤岩!E80+常田!E80+平塚!E80+根々井!E80+根々井塚原!E80+上塚原!E80+下塚原!E80+大塚!E80</f>
        <v>343</v>
      </c>
      <c r="F80" s="42">
        <f>E80/E147</f>
        <v>6.0837176303653775E-2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42</v>
      </c>
      <c r="D81" s="75">
        <f>赤岩!D81+常田!D81+平塚!D81+根々井!D81+根々井塚原!D81+上塚原!D81+下塚原!D81+大塚!D81</f>
        <v>33</v>
      </c>
      <c r="E81" s="10">
        <f>赤岩!E81+常田!E81+平塚!E81+根々井!E81+根々井塚原!E81+上塚原!E81+下塚原!E81+大塚!E81</f>
        <v>75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41</v>
      </c>
      <c r="D82" s="75">
        <f>赤岩!D82+常田!D82+平塚!D82+根々井!D82+根々井塚原!D82+上塚原!D82+下塚原!D82+大塚!D82</f>
        <v>36</v>
      </c>
      <c r="E82" s="10">
        <f>赤岩!E82+常田!E82+平塚!E82+根々井!E82+根々井塚原!E82+上塚原!E82+下塚原!E82+大塚!E82</f>
        <v>77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37</v>
      </c>
      <c r="D83" s="75">
        <f>赤岩!D83+常田!D83+平塚!D83+根々井!D83+根々井塚原!D83+上塚原!D83+下塚原!D83+大塚!D83</f>
        <v>42</v>
      </c>
      <c r="E83" s="10">
        <f>赤岩!E83+常田!E83+平塚!E83+根々井!E83+根々井塚原!E83+上塚原!E83+下塚原!E83+大塚!E83</f>
        <v>79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36</v>
      </c>
      <c r="D84" s="75">
        <f>赤岩!D84+常田!D84+平塚!D84+根々井!D84+根々井塚原!D84+上塚原!D84+下塚原!D84+大塚!D84</f>
        <v>25</v>
      </c>
      <c r="E84" s="10">
        <f>赤岩!E84+常田!E84+平塚!E84+根々井!E84+根々井塚原!E84+上塚原!E84+下塚原!E84+大塚!E84</f>
        <v>61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31</v>
      </c>
      <c r="D85" s="75">
        <f>赤岩!D85+常田!D85+平塚!D85+根々井!D85+根々井塚原!D85+上塚原!D85+下塚原!D85+大塚!D85</f>
        <v>23</v>
      </c>
      <c r="E85" s="10">
        <f>赤岩!E85+常田!E85+平塚!E85+根々井!E85+根々井塚原!E85+上塚原!E85+下塚原!E85+大塚!E85</f>
        <v>54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187</v>
      </c>
      <c r="D86" s="71">
        <f>赤岩!D86+常田!D86+平塚!D86+根々井!D86+根々井塚原!D86+上塚原!D86+下塚原!D86+大塚!D86</f>
        <v>159</v>
      </c>
      <c r="E86" s="44">
        <f>赤岩!E86+常田!E86+平塚!E86+根々井!E86+根々井塚原!E86+上塚原!E86+下塚原!E86+大塚!E86</f>
        <v>346</v>
      </c>
      <c r="F86" s="45">
        <f>E86/E147</f>
        <v>6.1369279886484572E-2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25</v>
      </c>
      <c r="D87" s="75">
        <f>赤岩!D87+常田!D87+平塚!D87+根々井!D87+根々井塚原!D87+上塚原!D87+下塚原!D87+大塚!D87</f>
        <v>27</v>
      </c>
      <c r="E87" s="10">
        <f>赤岩!E87+常田!E87+平塚!E87+根々井!E87+根々井塚原!E87+上塚原!E87+下塚原!E87+大塚!E87</f>
        <v>52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32</v>
      </c>
      <c r="D88" s="75">
        <f>赤岩!D88+常田!D88+平塚!D88+根々井!D88+根々井塚原!D88+上塚原!D88+下塚原!D88+大塚!D88</f>
        <v>42</v>
      </c>
      <c r="E88" s="10">
        <f>赤岩!E88+常田!E88+平塚!E88+根々井!E88+根々井塚原!E88+上塚原!E88+下塚原!E88+大塚!E88</f>
        <v>74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25</v>
      </c>
      <c r="D89" s="75">
        <f>赤岩!D89+常田!D89+平塚!D89+根々井!D89+根々井塚原!D89+上塚原!D89+下塚原!D89+大塚!D89</f>
        <v>28</v>
      </c>
      <c r="E89" s="10">
        <f>赤岩!E89+常田!E89+平塚!E89+根々井!E89+根々井塚原!E89+上塚原!E89+下塚原!E89+大塚!E89</f>
        <v>53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35</v>
      </c>
      <c r="D90" s="75">
        <f>赤岩!D90+常田!D90+平塚!D90+根々井!D90+根々井塚原!D90+上塚原!D90+下塚原!D90+大塚!D90</f>
        <v>32</v>
      </c>
      <c r="E90" s="10">
        <f>赤岩!E90+常田!E90+平塚!E90+根々井!E90+根々井塚原!E90+上塚原!E90+下塚原!E90+大塚!E90</f>
        <v>67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37</v>
      </c>
      <c r="D91" s="75">
        <f>赤岩!D91+常田!D91+平塚!D91+根々井!D91+根々井塚原!D91+上塚原!D91+下塚原!D91+大塚!D91</f>
        <v>32</v>
      </c>
      <c r="E91" s="10">
        <f>赤岩!E91+常田!E91+平塚!E91+根々井!E91+根々井塚原!E91+上塚原!E91+下塚原!E91+大塚!E91</f>
        <v>69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154</v>
      </c>
      <c r="D92" s="71">
        <f>赤岩!D92+常田!D92+平塚!D92+根々井!D92+根々井塚原!D92+上塚原!D92+下塚原!D92+大塚!D92</f>
        <v>161</v>
      </c>
      <c r="E92" s="44">
        <f>赤岩!E92+常田!E92+平塚!E92+根々井!E92+根々井塚原!E92+上塚原!E92+下塚原!E92+大塚!E92</f>
        <v>315</v>
      </c>
      <c r="F92" s="45">
        <f>E92/E147</f>
        <v>5.5870876197233063E-2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31</v>
      </c>
      <c r="D93" s="75">
        <f>赤岩!D93+常田!D93+平塚!D93+根々井!D93+根々井塚原!D93+上塚原!D93+下塚原!D93+大塚!D93</f>
        <v>27</v>
      </c>
      <c r="E93" s="10">
        <f>赤岩!E93+常田!E93+平塚!E93+根々井!E93+根々井塚原!E93+上塚原!E93+下塚原!E93+大塚!E93</f>
        <v>58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30</v>
      </c>
      <c r="D94" s="75">
        <f>赤岩!D94+常田!D94+平塚!D94+根々井!D94+根々井塚原!D94+上塚原!D94+下塚原!D94+大塚!D94</f>
        <v>38</v>
      </c>
      <c r="E94" s="10">
        <f>赤岩!E94+常田!E94+平塚!E94+根々井!E94+根々井塚原!E94+上塚原!E94+下塚原!E94+大塚!E94</f>
        <v>68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8</v>
      </c>
      <c r="D95" s="75">
        <f>赤岩!D95+常田!D95+平塚!D95+根々井!D95+根々井塚原!D95+上塚原!D95+下塚原!D95+大塚!D95</f>
        <v>17</v>
      </c>
      <c r="E95" s="10">
        <f>赤岩!E95+常田!E95+平塚!E95+根々井!E95+根々井塚原!E95+上塚原!E95+下塚原!E95+大塚!E95</f>
        <v>25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15</v>
      </c>
      <c r="D96" s="75">
        <f>赤岩!D96+常田!D96+平塚!D96+根々井!D96+根々井塚原!D96+上塚原!D96+下塚原!D96+大塚!D96</f>
        <v>31</v>
      </c>
      <c r="E96" s="10">
        <f>赤岩!E96+常田!E96+平塚!E96+根々井!E96+根々井塚原!E96+上塚原!E96+下塚原!E96+大塚!E96</f>
        <v>46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19</v>
      </c>
      <c r="D97" s="75">
        <f>赤岩!D97+常田!D97+平塚!D97+根々井!D97+根々井塚原!D97+上塚原!D97+下塚原!D97+大塚!D97</f>
        <v>36</v>
      </c>
      <c r="E97" s="10">
        <f>赤岩!E97+常田!E97+平塚!E97+根々井!E97+根々井塚原!E97+上塚原!E97+下塚原!E97+大塚!E97</f>
        <v>55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103</v>
      </c>
      <c r="D98" s="71">
        <f>赤岩!D98+常田!D98+平塚!D98+根々井!D98+根々井塚原!D98+上塚原!D98+下塚原!D98+大塚!D98</f>
        <v>149</v>
      </c>
      <c r="E98" s="44">
        <f>赤岩!E98+常田!E98+平塚!E98+根々井!E98+根々井塚原!E98+上塚原!E98+下塚原!E98+大塚!E98</f>
        <v>252</v>
      </c>
      <c r="F98" s="45">
        <f>E98/E147</f>
        <v>4.4696700957786446E-2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13</v>
      </c>
      <c r="D99" s="75">
        <f>赤岩!D99+常田!D99+平塚!D99+根々井!D99+根々井塚原!D99+上塚原!D99+下塚原!D99+大塚!D99</f>
        <v>17</v>
      </c>
      <c r="E99" s="10">
        <f>赤岩!E99+常田!E99+平塚!E99+根々井!E99+根々井塚原!E99+上塚原!E99+下塚原!E99+大塚!E99</f>
        <v>30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15</v>
      </c>
      <c r="D100" s="75">
        <f>赤岩!D100+常田!D100+平塚!D100+根々井!D100+根々井塚原!D100+上塚原!D100+下塚原!D100+大塚!D100</f>
        <v>18</v>
      </c>
      <c r="E100" s="10">
        <f>赤岩!E100+常田!E100+平塚!E100+根々井!E100+根々井塚原!E100+上塚原!E100+下塚原!E100+大塚!E100</f>
        <v>33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21</v>
      </c>
      <c r="D101" s="75">
        <f>赤岩!D101+常田!D101+平塚!D101+根々井!D101+根々井塚原!D101+上塚原!D101+下塚原!D101+大塚!D101</f>
        <v>24</v>
      </c>
      <c r="E101" s="10">
        <f>赤岩!E101+常田!E101+平塚!E101+根々井!E101+根々井塚原!E101+上塚原!E101+下塚原!E101+大塚!E101</f>
        <v>45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18</v>
      </c>
      <c r="D102" s="75">
        <f>赤岩!D102+常田!D102+平塚!D102+根々井!D102+根々井塚原!D102+上塚原!D102+下塚原!D102+大塚!D102</f>
        <v>19</v>
      </c>
      <c r="E102" s="10">
        <f>赤岩!E102+常田!E102+平塚!E102+根々井!E102+根々井塚原!E102+上塚原!E102+下塚原!E102+大塚!E102</f>
        <v>37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6</v>
      </c>
      <c r="D103" s="75">
        <f>赤岩!D103+常田!D103+平塚!D103+根々井!D103+根々井塚原!D103+上塚原!D103+下塚原!D103+大塚!D103</f>
        <v>13</v>
      </c>
      <c r="E103" s="10">
        <f>赤岩!E103+常田!E103+平塚!E103+根々井!E103+根々井塚原!E103+上塚原!E103+下塚原!E103+大塚!E103</f>
        <v>19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73</v>
      </c>
      <c r="D104" s="71">
        <f>赤岩!D104+常田!D104+平塚!D104+根々井!D104+根々井塚原!D104+上塚原!D104+下塚原!D104+大塚!D104</f>
        <v>91</v>
      </c>
      <c r="E104" s="44">
        <f>赤岩!E104+常田!E104+平塚!E104+根々井!E104+根々井塚原!E104+上塚原!E104+下塚原!E104+大塚!E104</f>
        <v>164</v>
      </c>
      <c r="F104" s="45">
        <f>E104/E147</f>
        <v>2.908832919474991E-2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12</v>
      </c>
      <c r="D105" s="75">
        <f>赤岩!D105+常田!D105+平塚!D105+根々井!D105+根々井塚原!D105+上塚原!D105+下塚原!D105+大塚!D105</f>
        <v>21</v>
      </c>
      <c r="E105" s="10">
        <f>赤岩!E105+常田!E105+平塚!E105+根々井!E105+根々井塚原!E105+上塚原!E105+下塚原!E105+大塚!E105</f>
        <v>33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11</v>
      </c>
      <c r="D106" s="75">
        <f>赤岩!D106+常田!D106+平塚!D106+根々井!D106+根々井塚原!D106+上塚原!D106+下塚原!D106+大塚!D106</f>
        <v>24</v>
      </c>
      <c r="E106" s="10">
        <f>赤岩!E106+常田!E106+平塚!E106+根々井!E106+根々井塚原!E106+上塚原!E106+下塚原!E106+大塚!E106</f>
        <v>35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14</v>
      </c>
      <c r="D107" s="75">
        <f>赤岩!D107+常田!D107+平塚!D107+根々井!D107+根々井塚原!D107+上塚原!D107+下塚原!D107+大塚!D107</f>
        <v>14</v>
      </c>
      <c r="E107" s="10">
        <f>赤岩!E107+常田!E107+平塚!E107+根々井!E107+根々井塚原!E107+上塚原!E107+下塚原!E107+大塚!E107</f>
        <v>28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6</v>
      </c>
      <c r="D108" s="75">
        <f>赤岩!D108+常田!D108+平塚!D108+根々井!D108+根々井塚原!D108+上塚原!D108+下塚原!D108+大塚!D108</f>
        <v>16</v>
      </c>
      <c r="E108" s="10">
        <f>赤岩!E108+常田!E108+平塚!E108+根々井!E108+根々井塚原!E108+上塚原!E108+下塚原!E108+大塚!E108</f>
        <v>22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2</v>
      </c>
      <c r="D109" s="75">
        <f>赤岩!D109+常田!D109+平塚!D109+根々井!D109+根々井塚原!D109+上塚原!D109+下塚原!D109+大塚!D109</f>
        <v>20</v>
      </c>
      <c r="E109" s="10">
        <f>赤岩!E109+常田!E109+平塚!E109+根々井!E109+根々井塚原!E109+上塚原!E109+下塚原!E109+大塚!E109</f>
        <v>22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45</v>
      </c>
      <c r="D110" s="71">
        <f>赤岩!D110+常田!D110+平塚!D110+根々井!D110+根々井塚原!D110+上塚原!D110+下塚原!D110+大塚!D110</f>
        <v>95</v>
      </c>
      <c r="E110" s="44">
        <f>赤岩!E110+常田!E110+平塚!E110+根々井!E110+根々井塚原!E110+上塚原!E110+下塚原!E110+大塚!E110</f>
        <v>140</v>
      </c>
      <c r="F110" s="45">
        <f>E110/E147</f>
        <v>2.4831500532103583E-2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10</v>
      </c>
      <c r="D111" s="75">
        <f>赤岩!D111+常田!D111+平塚!D111+根々井!D111+根々井塚原!D111+上塚原!D111+下塚原!D111+大塚!D111</f>
        <v>13</v>
      </c>
      <c r="E111" s="10">
        <f>赤岩!E111+常田!E111+平塚!E111+根々井!E111+根々井塚原!E111+上塚原!E111+下塚原!E111+大塚!E111</f>
        <v>23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5</v>
      </c>
      <c r="D112" s="75">
        <f>赤岩!D112+常田!D112+平塚!D112+根々井!D112+根々井塚原!D112+上塚原!D112+下塚原!D112+大塚!D112</f>
        <v>17</v>
      </c>
      <c r="E112" s="10">
        <f>赤岩!E112+常田!E112+平塚!E112+根々井!E112+根々井塚原!E112+上塚原!E112+下塚原!E112+大塚!E112</f>
        <v>22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7</v>
      </c>
      <c r="D113" s="75">
        <f>赤岩!D113+常田!D113+平塚!D113+根々井!D113+根々井塚原!D113+上塚原!D113+下塚原!D113+大塚!D113</f>
        <v>21</v>
      </c>
      <c r="E113" s="10">
        <f>赤岩!E113+常田!E113+平塚!E113+根々井!E113+根々井塚原!E113+上塚原!E113+下塚原!E113+大塚!E113</f>
        <v>28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4</v>
      </c>
      <c r="D114" s="75">
        <f>赤岩!D114+常田!D114+平塚!D114+根々井!D114+根々井塚原!D114+上塚原!D114+下塚原!D114+大塚!D114</f>
        <v>9</v>
      </c>
      <c r="E114" s="10">
        <f>赤岩!E114+常田!E114+平塚!E114+根々井!E114+根々井塚原!E114+上塚原!E114+下塚原!E114+大塚!E114</f>
        <v>13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3</v>
      </c>
      <c r="D115" s="75">
        <f>赤岩!D115+常田!D115+平塚!D115+根々井!D115+根々井塚原!D115+上塚原!D115+下塚原!D115+大塚!D115</f>
        <v>7</v>
      </c>
      <c r="E115" s="10">
        <f>赤岩!E115+常田!E115+平塚!E115+根々井!E115+根々井塚原!E115+上塚原!E115+下塚原!E115+大塚!E115</f>
        <v>10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29</v>
      </c>
      <c r="D116" s="71">
        <f>赤岩!D116+常田!D116+平塚!D116+根々井!D116+根々井塚原!D116+上塚原!D116+下塚原!D116+大塚!D116</f>
        <v>67</v>
      </c>
      <c r="E116" s="44">
        <f>赤岩!E116+常田!E116+平塚!E116+根々井!E116+根々井塚原!E116+上塚原!E116+下塚原!E116+大塚!E116</f>
        <v>96</v>
      </c>
      <c r="F116" s="45">
        <f>E116/E147</f>
        <v>1.7027314650585313E-2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2</v>
      </c>
      <c r="D117" s="75">
        <f>赤岩!D117+常田!D117+平塚!D117+根々井!D117+根々井塚原!D117+上塚原!D117+下塚原!D117+大塚!D117</f>
        <v>10</v>
      </c>
      <c r="E117" s="10">
        <f>赤岩!E117+常田!E117+平塚!E117+根々井!E117+根々井塚原!E117+上塚原!E117+下塚原!E117+大塚!E117</f>
        <v>12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4</v>
      </c>
      <c r="D118" s="75">
        <f>赤岩!D118+常田!D118+平塚!D118+根々井!D118+根々井塚原!D118+上塚原!D118+下塚原!D118+大塚!D118</f>
        <v>7</v>
      </c>
      <c r="E118" s="10">
        <f>赤岩!E118+常田!E118+平塚!E118+根々井!E118+根々井塚原!E118+上塚原!E118+下塚原!E118+大塚!E118</f>
        <v>11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3</v>
      </c>
      <c r="D119" s="75">
        <f>赤岩!D119+常田!D119+平塚!D119+根々井!D119+根々井塚原!D119+上塚原!D119+下塚原!D119+大塚!D119</f>
        <v>4</v>
      </c>
      <c r="E119" s="10">
        <f>赤岩!E119+常田!E119+平塚!E119+根々井!E119+根々井塚原!E119+上塚原!E119+下塚原!E119+大塚!E119</f>
        <v>7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1</v>
      </c>
      <c r="D120" s="75">
        <f>赤岩!D120+常田!D120+平塚!D120+根々井!D120+根々井塚原!D120+上塚原!D120+下塚原!D120+大塚!D120</f>
        <v>5</v>
      </c>
      <c r="E120" s="10">
        <f>赤岩!E120+常田!E120+平塚!E120+根々井!E120+根々井塚原!E120+上塚原!E120+下塚原!E120+大塚!E120</f>
        <v>6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0</v>
      </c>
      <c r="D121" s="75">
        <f>赤岩!D121+常田!D121+平塚!D121+根々井!D121+根々井塚原!D121+上塚原!D121+下塚原!D121+大塚!D121</f>
        <v>1</v>
      </c>
      <c r="E121" s="10">
        <f>赤岩!E121+常田!E121+平塚!E121+根々井!E121+根々井塚原!E121+上塚原!E121+下塚原!E121+大塚!E121</f>
        <v>1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10</v>
      </c>
      <c r="D122" s="71">
        <f>赤岩!D122+常田!D122+平塚!D122+根々井!D122+根々井塚原!D122+上塚原!D122+下塚原!D122+大塚!D122</f>
        <v>27</v>
      </c>
      <c r="E122" s="44">
        <f>赤岩!E122+常田!E122+平塚!E122+根々井!E122+根々井塚原!E122+上塚原!E122+下塚原!E122+大塚!E122</f>
        <v>37</v>
      </c>
      <c r="F122" s="45">
        <f>E122/E147</f>
        <v>6.5626108549130899E-3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0</v>
      </c>
      <c r="D123" s="75">
        <f>赤岩!D123+常田!D123+平塚!D123+根々井!D123+根々井塚原!D123+上塚原!D123+下塚原!D123+大塚!D123</f>
        <v>2</v>
      </c>
      <c r="E123" s="10">
        <f>赤岩!E123+常田!E123+平塚!E123+根々井!E123+根々井塚原!E123+上塚原!E123+下塚原!E123+大塚!E123</f>
        <v>2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1</v>
      </c>
      <c r="E124" s="10">
        <f>赤岩!E124+常田!E124+平塚!E124+根々井!E124+根々井塚原!E124+上塚原!E124+下塚原!E124+大塚!E124</f>
        <v>1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0</v>
      </c>
      <c r="E125" s="10">
        <f>赤岩!E125+常田!E125+平塚!E125+根々井!E125+根々井塚原!E125+上塚原!E125+下塚原!E125+大塚!E125</f>
        <v>0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0</v>
      </c>
      <c r="E126" s="10">
        <f>赤岩!E126+常田!E126+平塚!E126+根々井!E126+根々井塚原!E126+上塚原!E126+下塚原!E126+大塚!E126</f>
        <v>0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0</v>
      </c>
      <c r="E127" s="10">
        <f>赤岩!E127+常田!E127+平塚!E127+根々井!E127+根々井塚原!E127+上塚原!E127+下塚原!E127+大塚!E127</f>
        <v>0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0</v>
      </c>
      <c r="D128" s="71">
        <f>赤岩!D128+常田!D128+平塚!D128+根々井!D128+根々井塚原!D128+上塚原!D128+下塚原!D128+大塚!D128</f>
        <v>3</v>
      </c>
      <c r="E128" s="44">
        <f>赤岩!E128+常田!E128+平塚!E128+根々井!E128+根々井塚原!E128+上塚原!E128+下塚原!E128+大塚!E128</f>
        <v>3</v>
      </c>
      <c r="F128" s="45">
        <f>E128/E147</f>
        <v>5.3210358283079103E-4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0</v>
      </c>
      <c r="E129" s="10">
        <f>赤岩!E129+常田!E129+平塚!E129+根々井!E129+根々井塚原!E129+上塚原!E129+下塚原!E129+大塚!E129</f>
        <v>0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0</v>
      </c>
      <c r="E130" s="10">
        <f>赤岩!E130+常田!E130+平塚!E130+根々井!E130+根々井塚原!E130+上塚原!E130+下塚原!E130+大塚!E130</f>
        <v>0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x14ac:dyDescent="0.2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0</v>
      </c>
      <c r="E134" s="47">
        <f>赤岩!E134+常田!E134+平塚!E134+根々井!E134+根々井塚原!E134+上塚原!E134+下塚原!E134+大塚!E134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赤岩!C135+常田!C135+平塚!C135+根々井!C135+根々井塚原!C135+上塚原!C135+下塚原!C135+大塚!C135</f>
        <v>0</v>
      </c>
      <c r="D135" s="75">
        <f>赤岩!D135+常田!D135+平塚!D135+根々井!D135+根々井塚原!D135+上塚原!D135+下塚原!D135+大塚!D135</f>
        <v>0</v>
      </c>
      <c r="E135" s="10">
        <f>赤岩!E135+常田!E135+平塚!E135+根々井!E135+根々井塚原!E135+上塚原!E135+下塚原!E135+大塚!E135</f>
        <v>0</v>
      </c>
      <c r="F135" s="32"/>
    </row>
    <row r="136" spans="1:6" ht="15" customHeight="1" x14ac:dyDescent="0.2">
      <c r="A136" s="36"/>
      <c r="B136" s="35">
        <v>111</v>
      </c>
      <c r="C136" s="75">
        <f>赤岩!C136+常田!C136+平塚!C136+根々井!C136+根々井塚原!C136+上塚原!C136+下塚原!C136+大塚!C136</f>
        <v>0</v>
      </c>
      <c r="D136" s="75">
        <f>赤岩!D136+常田!D136+平塚!D136+根々井!D136+根々井塚原!D136+上塚原!D136+下塚原!D136+大塚!D136</f>
        <v>0</v>
      </c>
      <c r="E136" s="10">
        <f>赤岩!E136+常田!E136+平塚!E136+根々井!E136+根々井塚原!E136+上塚原!E136+下塚原!E136+大塚!E136</f>
        <v>0</v>
      </c>
      <c r="F136" s="32"/>
    </row>
    <row r="137" spans="1:6" ht="15" customHeight="1" x14ac:dyDescent="0.2">
      <c r="A137" s="36"/>
      <c r="B137" s="35">
        <v>112</v>
      </c>
      <c r="C137" s="75">
        <f>赤岩!C137+常田!C137+平塚!C137+根々井!C137+根々井塚原!C137+上塚原!C137+下塚原!C137+大塚!C137</f>
        <v>0</v>
      </c>
      <c r="D137" s="75">
        <f>赤岩!D137+常田!D137+平塚!D137+根々井!D137+根々井塚原!D137+上塚原!D137+下塚原!D137+大塚!D137</f>
        <v>0</v>
      </c>
      <c r="E137" s="10">
        <f>赤岩!E137+常田!E137+平塚!E137+根々井!E137+根々井塚原!E137+上塚原!E137+下塚原!E137+大塚!E137</f>
        <v>0</v>
      </c>
      <c r="F137" s="32"/>
    </row>
    <row r="138" spans="1:6" ht="15" customHeight="1" x14ac:dyDescent="0.2">
      <c r="A138" s="36"/>
      <c r="B138" s="35">
        <v>113</v>
      </c>
      <c r="C138" s="75">
        <f>赤岩!C138+常田!C138+平塚!C138+根々井!C138+根々井塚原!C138+上塚原!C138+下塚原!C138+大塚!C138</f>
        <v>0</v>
      </c>
      <c r="D138" s="75">
        <f>赤岩!D138+常田!D138+平塚!D138+根々井!D138+根々井塚原!D138+上塚原!D138+下塚原!D138+大塚!D138</f>
        <v>0</v>
      </c>
      <c r="E138" s="10">
        <f>赤岩!E138+常田!E138+平塚!E138+根々井!E138+根々井塚原!E138+上塚原!E138+下塚原!E138+大塚!E138</f>
        <v>0</v>
      </c>
      <c r="F138" s="32"/>
    </row>
    <row r="139" spans="1:6" ht="15" customHeight="1" x14ac:dyDescent="0.2">
      <c r="A139" s="36"/>
      <c r="B139" s="35">
        <v>114</v>
      </c>
      <c r="C139" s="75">
        <f>赤岩!C139+常田!C139+平塚!C139+根々井!C139+根々井塚原!C139+上塚原!C139+下塚原!C139+大塚!C139</f>
        <v>0</v>
      </c>
      <c r="D139" s="75">
        <f>赤岩!D139+常田!D139+平塚!D139+根々井!D139+根々井塚原!D139+上塚原!D139+下塚原!D139+大塚!D139</f>
        <v>0</v>
      </c>
      <c r="E139" s="10">
        <f>赤岩!E139+常田!E139+平塚!E139+根々井!E139+根々井塚原!E139+上塚原!E139+下塚原!E139+大塚!E139</f>
        <v>0</v>
      </c>
      <c r="F139" s="32"/>
    </row>
    <row r="140" spans="1:6" ht="15" customHeight="1" x14ac:dyDescent="0.2">
      <c r="A140" s="36"/>
      <c r="B140" s="43" t="s">
        <v>378</v>
      </c>
      <c r="C140" s="71">
        <f>赤岩!C140+常田!C140+平塚!C140+根々井!C140+根々井塚原!C140+上塚原!C140+下塚原!C140+大塚!C140</f>
        <v>0</v>
      </c>
      <c r="D140" s="71">
        <f>赤岩!D140+常田!D140+平塚!D140+根々井!D140+根々井塚原!D140+上塚原!D140+下塚原!D140+大塚!D140</f>
        <v>0</v>
      </c>
      <c r="E140" s="44">
        <f>赤岩!E140+常田!E140+平塚!E140+根々井!E140+根々井塚原!E140+上塚原!E140+下塚原!E140+大塚!E140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赤岩!C141+常田!C141+平塚!C141+根々井!C141+根々井塚原!C141+上塚原!C141+下塚原!C141+大塚!C141</f>
        <v>0</v>
      </c>
      <c r="D141" s="75">
        <f>赤岩!D141+常田!D141+平塚!D141+根々井!D141+根々井塚原!D141+上塚原!D141+下塚原!D141+大塚!D141</f>
        <v>0</v>
      </c>
      <c r="E141" s="10">
        <f>赤岩!E141+常田!E141+平塚!E141+根々井!E141+根々井塚原!E141+上塚原!E141+下塚原!E141+大塚!E141</f>
        <v>0</v>
      </c>
      <c r="F141" s="32"/>
    </row>
    <row r="142" spans="1:6" ht="15" customHeight="1" x14ac:dyDescent="0.2">
      <c r="A142" s="36"/>
      <c r="B142" s="35">
        <v>116</v>
      </c>
      <c r="C142" s="75">
        <f>赤岩!C142+常田!C142+平塚!C142+根々井!C142+根々井塚原!C142+上塚原!C142+下塚原!C142+大塚!C142</f>
        <v>0</v>
      </c>
      <c r="D142" s="75">
        <f>赤岩!D142+常田!D142+平塚!D142+根々井!D142+根々井塚原!D142+上塚原!D142+下塚原!D142+大塚!D142</f>
        <v>0</v>
      </c>
      <c r="E142" s="10">
        <f>赤岩!E142+常田!E142+平塚!E142+根々井!E142+根々井塚原!E142+上塚原!E142+下塚原!E142+大塚!E142</f>
        <v>0</v>
      </c>
      <c r="F142" s="32"/>
    </row>
    <row r="143" spans="1:6" ht="15" customHeight="1" x14ac:dyDescent="0.2">
      <c r="A143" s="36"/>
      <c r="B143" s="35">
        <v>117</v>
      </c>
      <c r="C143" s="75">
        <f>赤岩!C143+常田!C143+平塚!C143+根々井!C143+根々井塚原!C143+上塚原!C143+下塚原!C143+大塚!C143</f>
        <v>0</v>
      </c>
      <c r="D143" s="75">
        <f>赤岩!D143+常田!D143+平塚!D143+根々井!D143+根々井塚原!D143+上塚原!D143+下塚原!D143+大塚!D143</f>
        <v>0</v>
      </c>
      <c r="E143" s="10">
        <f>赤岩!E143+常田!E143+平塚!E143+根々井!E143+根々井塚原!E143+上塚原!E143+下塚原!E143+大塚!E143</f>
        <v>0</v>
      </c>
      <c r="F143" s="32"/>
    </row>
    <row r="144" spans="1:6" ht="15" customHeight="1" x14ac:dyDescent="0.2">
      <c r="A144" s="36"/>
      <c r="B144" s="35">
        <v>118</v>
      </c>
      <c r="C144" s="75">
        <f>赤岩!C144+常田!C144+平塚!C144+根々井!C144+根々井塚原!C144+上塚原!C144+下塚原!C144+大塚!C144</f>
        <v>0</v>
      </c>
      <c r="D144" s="75">
        <f>赤岩!D144+常田!D144+平塚!D144+根々井!D144+根々井塚原!D144+上塚原!D144+下塚原!D144+大塚!D144</f>
        <v>0</v>
      </c>
      <c r="E144" s="10">
        <f>赤岩!E144+常田!E144+平塚!E144+根々井!E144+根々井塚原!E144+上塚原!E144+下塚原!E144+大塚!E144</f>
        <v>0</v>
      </c>
      <c r="F144" s="32"/>
    </row>
    <row r="145" spans="1:6" ht="15" customHeight="1" x14ac:dyDescent="0.2">
      <c r="A145" s="36"/>
      <c r="B145" s="35">
        <v>119</v>
      </c>
      <c r="C145" s="75">
        <f>赤岩!C145+常田!C145+平塚!C145+根々井!C145+根々井塚原!C145+上塚原!C145+下塚原!C145+大塚!C145</f>
        <v>0</v>
      </c>
      <c r="D145" s="75">
        <f>赤岩!D145+常田!D145+平塚!D145+根々井!D145+根々井塚原!D145+上塚原!D145+下塚原!D145+大塚!D145</f>
        <v>0</v>
      </c>
      <c r="E145" s="10">
        <f>赤岩!E145+常田!E145+平塚!E145+根々井!E145+根々井塚原!E145+上塚原!E145+下塚原!E145+大塚!E145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赤岩!C146+常田!C146+平塚!C146+根々井!C146+根々井塚原!C146+上塚原!C146+下塚原!C146+大塚!C146</f>
        <v>0</v>
      </c>
      <c r="D146" s="76">
        <f>赤岩!D146+常田!D146+平塚!D146+根々井!D146+根々井塚原!D146+上塚原!D146+下塚原!D146+大塚!D146</f>
        <v>0</v>
      </c>
      <c r="E146" s="47">
        <f>赤岩!E146+常田!E146+平塚!E146+根々井!E146+根々井塚原!E146+上塚原!E146+下塚原!E146+大塚!E146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赤岩!C147+常田!C147+平塚!C147+根々井!C147+根々井塚原!C147+上塚原!C147+下塚原!C147+大塚!C147</f>
        <v>2764</v>
      </c>
      <c r="D147" s="77">
        <f>赤岩!D147+常田!D147+平塚!D147+根々井!D147+根々井塚原!D147+上塚原!D147+下塚原!D147+大塚!D147</f>
        <v>2874</v>
      </c>
      <c r="E147" s="8">
        <f>赤岩!E147+常田!E147+平塚!E147+根々井!E147+根々井塚原!E147+上塚原!E147+下塚原!E147+大塚!E147</f>
        <v>5638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482</v>
      </c>
      <c r="D150" s="17">
        <f>D8+D14+D20</f>
        <v>452</v>
      </c>
      <c r="E150" s="17">
        <f>E8+E14+E20</f>
        <v>934</v>
      </c>
      <c r="F150" s="32">
        <f>E150/E153</f>
        <v>0.16566158212131962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1681</v>
      </c>
      <c r="D151" s="19">
        <f>D26+D32+D38+D44+D50+D56+D62+D68+D74+D80</f>
        <v>1670</v>
      </c>
      <c r="E151" s="19">
        <f>E26+E32+E38+E44+E50+E56+E62+E68+E74+E80</f>
        <v>3351</v>
      </c>
      <c r="F151" s="32">
        <f>E151/E153</f>
        <v>0.59435970202199362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601</v>
      </c>
      <c r="D152" s="21">
        <f t="shared" ref="D152:E152" si="0">D86+D92+D98+D104+D110+D116+D122+D128+D134+D140+D146</f>
        <v>752</v>
      </c>
      <c r="E152" s="21">
        <f t="shared" si="0"/>
        <v>1353</v>
      </c>
      <c r="F152" s="32">
        <f>E152/E153</f>
        <v>0.23997871585668676</v>
      </c>
    </row>
    <row r="153" spans="1:6" ht="15" customHeight="1" x14ac:dyDescent="0.2">
      <c r="B153" s="2" t="s">
        <v>8</v>
      </c>
      <c r="C153" s="1">
        <f>SUM(C150:C152)</f>
        <v>2764</v>
      </c>
      <c r="D153" s="1">
        <f>SUM(D150:D152)</f>
        <v>2874</v>
      </c>
      <c r="E153" s="1">
        <f>SUM(E150:E152)</f>
        <v>5638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482</v>
      </c>
      <c r="D155" s="17">
        <f>D8+D14+D20</f>
        <v>452</v>
      </c>
      <c r="E155" s="17">
        <f>E8+E14+E20</f>
        <v>934</v>
      </c>
      <c r="F155" s="32">
        <f>E155/E159</f>
        <v>0.16566158212131962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1681</v>
      </c>
      <c r="D156" s="19">
        <f>D26+D32+D38+D44+D50+D56+D62+D68+D74+D80</f>
        <v>1670</v>
      </c>
      <c r="E156" s="19">
        <f>E26+E32+E38+E44+E50+E56+E62+E68+E74+E80</f>
        <v>3351</v>
      </c>
      <c r="F156" s="32">
        <f>E156/E159</f>
        <v>0.59435970202199362</v>
      </c>
    </row>
    <row r="157" spans="1:6" ht="15" customHeight="1" x14ac:dyDescent="0.2">
      <c r="A157" s="25"/>
      <c r="B157" s="20" t="s">
        <v>10</v>
      </c>
      <c r="C157" s="21">
        <f>C86+C92</f>
        <v>341</v>
      </c>
      <c r="D157" s="21">
        <f>D86+D92</f>
        <v>320</v>
      </c>
      <c r="E157" s="21">
        <f>E86+E92</f>
        <v>661</v>
      </c>
      <c r="F157" s="32">
        <f>E157/E159</f>
        <v>0.11724015608371763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260</v>
      </c>
      <c r="D158" s="27">
        <f t="shared" ref="D158:E158" si="1">D98+D104+D110+D116+D122+D128+D134+D140+D146</f>
        <v>432</v>
      </c>
      <c r="E158" s="27">
        <f t="shared" si="1"/>
        <v>692</v>
      </c>
      <c r="F158" s="32">
        <f>E158/E159</f>
        <v>0.12273855977296914</v>
      </c>
    </row>
    <row r="159" spans="1:6" ht="15" customHeight="1" x14ac:dyDescent="0.2">
      <c r="B159" s="2" t="s">
        <v>8</v>
      </c>
      <c r="C159" s="1">
        <f>SUM(C155:C158)</f>
        <v>2764</v>
      </c>
      <c r="D159" s="1">
        <f>SUM(D155:D158)</f>
        <v>2874</v>
      </c>
      <c r="E159" s="1">
        <f>SUM(E155:E158)</f>
        <v>5638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84</v>
      </c>
      <c r="D161" s="31">
        <f t="shared" ref="D161:E161" si="2">D110+D116+D122+D128+D134+D140+D146</f>
        <v>192</v>
      </c>
      <c r="E161" s="31">
        <f t="shared" si="2"/>
        <v>276</v>
      </c>
      <c r="F161" s="32">
        <f>E161/E159</f>
        <v>4.8953529620432777E-2</v>
      </c>
    </row>
    <row r="162" spans="1:6" ht="15" customHeight="1" x14ac:dyDescent="0.2">
      <c r="A162" s="30"/>
      <c r="B162" s="23" t="s">
        <v>15</v>
      </c>
      <c r="C162" s="31">
        <f>C116+C122+C128+C134+C140+C146</f>
        <v>39</v>
      </c>
      <c r="D162" s="31">
        <f t="shared" ref="D162:E162" si="3">D116+D122+D128+D134+D140+D146</f>
        <v>97</v>
      </c>
      <c r="E162" s="31">
        <f t="shared" si="3"/>
        <v>136</v>
      </c>
      <c r="F162" s="32">
        <f>E162/E159</f>
        <v>2.4122029088329194E-2</v>
      </c>
    </row>
    <row r="163" spans="1:6" ht="15" customHeight="1" x14ac:dyDescent="0.2">
      <c r="A163" s="30"/>
      <c r="B163" s="23" t="s">
        <v>13</v>
      </c>
      <c r="C163" s="31">
        <f>C122+C128+C134+C140+C146</f>
        <v>10</v>
      </c>
      <c r="D163" s="31">
        <f t="shared" ref="D163:E163" si="4">D122+D128+D134+D140+D146</f>
        <v>30</v>
      </c>
      <c r="E163" s="31">
        <f t="shared" si="4"/>
        <v>40</v>
      </c>
      <c r="F163" s="32">
        <f>E163/E159</f>
        <v>7.0947144377438804E-3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3</v>
      </c>
      <c r="E164" s="1">
        <f t="shared" si="5"/>
        <v>3</v>
      </c>
      <c r="F164" s="32">
        <f>E164/E159</f>
        <v>5.3210358283079103E-4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4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4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4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6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21</v>
      </c>
      <c r="E8" s="38">
        <v>42</v>
      </c>
      <c r="F8" s="39">
        <v>4.0501446480231434E-2</v>
      </c>
    </row>
    <row r="9" spans="1:6" ht="15" customHeight="1" x14ac:dyDescent="0.2">
      <c r="A9" s="12"/>
      <c r="B9" s="35">
        <v>5</v>
      </c>
      <c r="C9" s="94">
        <v>8</v>
      </c>
      <c r="D9" s="94">
        <v>4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5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8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5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9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34</v>
      </c>
      <c r="D14" s="70">
        <v>31</v>
      </c>
      <c r="E14" s="48">
        <v>65</v>
      </c>
      <c r="F14" s="39">
        <v>6.2680810028929598E-2</v>
      </c>
    </row>
    <row r="15" spans="1:6" ht="15" customHeight="1" x14ac:dyDescent="0.2">
      <c r="A15" s="12"/>
      <c r="B15" s="35">
        <v>10</v>
      </c>
      <c r="C15" s="94">
        <v>8</v>
      </c>
      <c r="D15" s="94">
        <v>6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10</v>
      </c>
      <c r="E16" s="95">
        <v>18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6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5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36</v>
      </c>
      <c r="D20" s="70">
        <v>31</v>
      </c>
      <c r="E20" s="48">
        <v>67</v>
      </c>
      <c r="F20" s="39">
        <v>6.4609450337512059E-2</v>
      </c>
    </row>
    <row r="21" spans="1:6" ht="15" customHeight="1" x14ac:dyDescent="0.2">
      <c r="A21" s="12"/>
      <c r="B21" s="35">
        <v>15</v>
      </c>
      <c r="C21" s="94">
        <v>4</v>
      </c>
      <c r="D21" s="94">
        <v>9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10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6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9</v>
      </c>
      <c r="E24" s="95">
        <v>16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8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42</v>
      </c>
      <c r="E26" s="41">
        <v>73</v>
      </c>
      <c r="F26" s="42">
        <v>7.0395371263259399E-2</v>
      </c>
    </row>
    <row r="27" spans="1:6" ht="15" customHeight="1" x14ac:dyDescent="0.2">
      <c r="A27" s="12"/>
      <c r="B27" s="35">
        <v>20</v>
      </c>
      <c r="C27" s="94">
        <v>7</v>
      </c>
      <c r="D27" s="94">
        <v>2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5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19</v>
      </c>
      <c r="E32" s="41">
        <v>38</v>
      </c>
      <c r="F32" s="42">
        <v>3.6644165863066541E-2</v>
      </c>
    </row>
    <row r="33" spans="1:6" ht="15" customHeight="1" x14ac:dyDescent="0.2">
      <c r="A33" s="12"/>
      <c r="B33" s="35">
        <v>25</v>
      </c>
      <c r="C33" s="94">
        <v>2</v>
      </c>
      <c r="D33" s="94">
        <v>7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5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5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7</v>
      </c>
      <c r="E36" s="95">
        <v>15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27</v>
      </c>
      <c r="E38" s="41">
        <v>52</v>
      </c>
      <c r="F38" s="42">
        <v>5.0144648023143681E-2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23</v>
      </c>
      <c r="E44" s="41">
        <v>44</v>
      </c>
      <c r="F44" s="42">
        <v>4.2430086788813888E-2</v>
      </c>
    </row>
    <row r="45" spans="1:6" ht="15" customHeight="1" x14ac:dyDescent="0.2">
      <c r="A45" s="12"/>
      <c r="B45" s="35">
        <v>35</v>
      </c>
      <c r="C45" s="94">
        <v>6</v>
      </c>
      <c r="D45" s="94">
        <v>9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5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8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8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11</v>
      </c>
      <c r="E49" s="95">
        <v>20</v>
      </c>
      <c r="F49" s="32"/>
    </row>
    <row r="50" spans="1:6" ht="15" customHeight="1" x14ac:dyDescent="0.2">
      <c r="A50" s="12"/>
      <c r="B50" s="40" t="s">
        <v>34</v>
      </c>
      <c r="C50" s="49">
        <v>42</v>
      </c>
      <c r="D50" s="49">
        <v>41</v>
      </c>
      <c r="E50" s="41">
        <v>83</v>
      </c>
      <c r="F50" s="42">
        <v>8.0038572806171646E-2</v>
      </c>
    </row>
    <row r="51" spans="1:6" ht="15" customHeight="1" x14ac:dyDescent="0.2">
      <c r="A51" s="12"/>
      <c r="B51" s="35">
        <v>40</v>
      </c>
      <c r="C51" s="94">
        <v>7</v>
      </c>
      <c r="D51" s="94">
        <v>6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9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13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9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44</v>
      </c>
      <c r="E56" s="41">
        <v>79</v>
      </c>
      <c r="F56" s="42">
        <v>7.6181292189006752E-2</v>
      </c>
    </row>
    <row r="57" spans="1:6" ht="15" customHeight="1" x14ac:dyDescent="0.2">
      <c r="A57" s="12"/>
      <c r="B57" s="35">
        <v>45</v>
      </c>
      <c r="C57" s="94">
        <v>7</v>
      </c>
      <c r="D57" s="94">
        <v>13</v>
      </c>
      <c r="E57" s="95">
        <v>20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9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10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8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5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41</v>
      </c>
      <c r="D62" s="49">
        <v>45</v>
      </c>
      <c r="E62" s="41">
        <v>86</v>
      </c>
      <c r="F62" s="42">
        <v>8.2931533269045329E-2</v>
      </c>
    </row>
    <row r="63" spans="1:6" ht="15" customHeight="1" x14ac:dyDescent="0.2">
      <c r="A63" s="12"/>
      <c r="B63" s="35">
        <v>50</v>
      </c>
      <c r="C63" s="94">
        <v>8</v>
      </c>
      <c r="D63" s="94">
        <v>12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6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10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40</v>
      </c>
      <c r="E68" s="41">
        <v>73</v>
      </c>
      <c r="F68" s="42">
        <v>7.0395371263259399E-2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6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8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5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24</v>
      </c>
      <c r="E74" s="41">
        <v>55</v>
      </c>
      <c r="F74" s="42">
        <v>5.3037608486017358E-2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7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4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27</v>
      </c>
      <c r="E80" s="41">
        <v>52</v>
      </c>
      <c r="F80" s="42">
        <v>5.0144648023143681E-2</v>
      </c>
    </row>
    <row r="81" spans="1:6" ht="15" customHeight="1" x14ac:dyDescent="0.2">
      <c r="A81" s="12"/>
      <c r="B81" s="35">
        <v>65</v>
      </c>
      <c r="C81" s="94">
        <v>11</v>
      </c>
      <c r="D81" s="94">
        <v>4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10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7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29</v>
      </c>
      <c r="E86" s="44">
        <v>58</v>
      </c>
      <c r="F86" s="45">
        <v>5.5930568948891035E-2</v>
      </c>
    </row>
    <row r="87" spans="1:6" ht="15" customHeight="1" x14ac:dyDescent="0.2">
      <c r="A87" s="12"/>
      <c r="B87" s="35">
        <v>70</v>
      </c>
      <c r="C87" s="94">
        <v>3</v>
      </c>
      <c r="D87" s="94">
        <v>8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11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5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3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30</v>
      </c>
      <c r="E92" s="44">
        <v>60</v>
      </c>
      <c r="F92" s="45">
        <v>5.7859209257473482E-2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8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12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32</v>
      </c>
      <c r="E98" s="44">
        <v>49</v>
      </c>
      <c r="F98" s="45">
        <v>4.7251687560270011E-2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3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12</v>
      </c>
      <c r="E104" s="44">
        <v>28</v>
      </c>
      <c r="F104" s="45">
        <v>2.7000964320154291E-2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12</v>
      </c>
      <c r="E110" s="44">
        <v>18</v>
      </c>
      <c r="F110" s="45">
        <v>1.7357762777242044E-2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8.6788813886210219E-3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3.8572806171648989E-3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1.9286403085824494E-3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495</v>
      </c>
      <c r="D147" s="77">
        <v>542</v>
      </c>
      <c r="E147" s="77">
        <v>1037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91</v>
      </c>
      <c r="D150" s="17">
        <v>83</v>
      </c>
      <c r="E150" s="17">
        <v>174</v>
      </c>
      <c r="F150" s="32">
        <v>0.16779170684667311</v>
      </c>
    </row>
    <row r="151" spans="1:6" ht="15" customHeight="1" x14ac:dyDescent="0.2">
      <c r="A151" s="18"/>
      <c r="B151" s="18" t="s">
        <v>49</v>
      </c>
      <c r="C151" s="19">
        <v>303</v>
      </c>
      <c r="D151" s="19">
        <v>332</v>
      </c>
      <c r="E151" s="19">
        <v>635</v>
      </c>
      <c r="F151" s="32">
        <v>0.6123432979749277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127</v>
      </c>
      <c r="E152" s="21">
        <v>228</v>
      </c>
      <c r="F152" s="32">
        <v>0.21986499517839922</v>
      </c>
    </row>
    <row r="153" spans="1:6" ht="15" customHeight="1" x14ac:dyDescent="0.2">
      <c r="B153" s="2" t="s">
        <v>8</v>
      </c>
      <c r="C153" s="1">
        <v>495</v>
      </c>
      <c r="D153" s="1">
        <v>542</v>
      </c>
      <c r="E153" s="1">
        <v>1037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91</v>
      </c>
      <c r="D155" s="17">
        <v>83</v>
      </c>
      <c r="E155" s="17">
        <v>174</v>
      </c>
      <c r="F155" s="32">
        <v>0.16779170684667311</v>
      </c>
    </row>
    <row r="156" spans="1:6" ht="15" customHeight="1" x14ac:dyDescent="0.2">
      <c r="A156" s="28"/>
      <c r="B156" s="18" t="s">
        <v>49</v>
      </c>
      <c r="C156" s="19">
        <v>303</v>
      </c>
      <c r="D156" s="19">
        <v>332</v>
      </c>
      <c r="E156" s="19">
        <v>635</v>
      </c>
      <c r="F156" s="32">
        <v>0.6123432979749277</v>
      </c>
    </row>
    <row r="157" spans="1:6" ht="15" customHeight="1" x14ac:dyDescent="0.2">
      <c r="A157" s="25"/>
      <c r="B157" s="20" t="s">
        <v>10</v>
      </c>
      <c r="C157" s="21">
        <v>59</v>
      </c>
      <c r="D157" s="21">
        <v>59</v>
      </c>
      <c r="E157" s="21">
        <v>118</v>
      </c>
      <c r="F157" s="32">
        <v>0.11378977820636452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68</v>
      </c>
      <c r="E158" s="27">
        <v>110</v>
      </c>
      <c r="F158" s="32">
        <v>0.10607521697203472</v>
      </c>
    </row>
    <row r="159" spans="1:6" ht="15" customHeight="1" x14ac:dyDescent="0.2">
      <c r="B159" s="2" t="s">
        <v>8</v>
      </c>
      <c r="C159" s="1">
        <v>495</v>
      </c>
      <c r="D159" s="1">
        <v>542</v>
      </c>
      <c r="E159" s="1">
        <v>1037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24</v>
      </c>
      <c r="E161" s="31">
        <v>33</v>
      </c>
      <c r="F161" s="32">
        <v>3.1822565091610418E-2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12</v>
      </c>
      <c r="E162" s="31">
        <v>15</v>
      </c>
      <c r="F162" s="32">
        <v>1.446480231436837E-2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5.7859209257473485E-3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1.9286403085824494E-3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9</v>
      </c>
      <c r="E3" s="95">
        <v>18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4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9</v>
      </c>
      <c r="D5" s="94">
        <v>5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6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7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39</v>
      </c>
      <c r="D8" s="70">
        <v>31</v>
      </c>
      <c r="E8" s="38">
        <v>70</v>
      </c>
      <c r="F8" s="39">
        <v>5.5248618784530384E-2</v>
      </c>
    </row>
    <row r="9" spans="1:6" ht="15" customHeight="1" x14ac:dyDescent="0.2">
      <c r="A9" s="12"/>
      <c r="B9" s="35">
        <v>5</v>
      </c>
      <c r="C9" s="94">
        <v>9</v>
      </c>
      <c r="D9" s="94">
        <v>7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13</v>
      </c>
      <c r="D11" s="94">
        <v>10</v>
      </c>
      <c r="E11" s="95">
        <v>23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7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7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38</v>
      </c>
      <c r="D14" s="70">
        <v>34</v>
      </c>
      <c r="E14" s="48">
        <v>72</v>
      </c>
      <c r="F14" s="39">
        <v>5.6827150749802685E-2</v>
      </c>
    </row>
    <row r="15" spans="1:6" ht="15" customHeight="1" x14ac:dyDescent="0.2">
      <c r="A15" s="12"/>
      <c r="B15" s="35">
        <v>10</v>
      </c>
      <c r="C15" s="94">
        <v>4</v>
      </c>
      <c r="D15" s="94">
        <v>8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11</v>
      </c>
      <c r="D16" s="94">
        <v>11</v>
      </c>
      <c r="E16" s="95">
        <v>22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10</v>
      </c>
      <c r="E18" s="95">
        <v>18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33</v>
      </c>
      <c r="D20" s="70">
        <v>37</v>
      </c>
      <c r="E20" s="48">
        <v>70</v>
      </c>
      <c r="F20" s="39">
        <v>5.5248618784530384E-2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5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16</v>
      </c>
      <c r="E26" s="41">
        <v>33</v>
      </c>
      <c r="F26" s="42">
        <v>2.6045777426992895E-2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3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9</v>
      </c>
      <c r="E29" s="95">
        <v>15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7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11</v>
      </c>
      <c r="D31" s="94">
        <v>8</v>
      </c>
      <c r="E31" s="95">
        <v>19</v>
      </c>
      <c r="F31" s="32"/>
    </row>
    <row r="32" spans="1:6" ht="15" customHeight="1" x14ac:dyDescent="0.2">
      <c r="A32" s="12"/>
      <c r="B32" s="40" t="s">
        <v>31</v>
      </c>
      <c r="C32" s="49">
        <v>31</v>
      </c>
      <c r="D32" s="49">
        <v>29</v>
      </c>
      <c r="E32" s="41">
        <v>60</v>
      </c>
      <c r="F32" s="42">
        <v>4.7355958958168902E-2</v>
      </c>
    </row>
    <row r="33" spans="1:6" ht="15" customHeight="1" x14ac:dyDescent="0.2">
      <c r="A33" s="12"/>
      <c r="B33" s="35">
        <v>25</v>
      </c>
      <c r="C33" s="94">
        <v>8</v>
      </c>
      <c r="D33" s="94">
        <v>10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12</v>
      </c>
      <c r="D34" s="94">
        <v>6</v>
      </c>
      <c r="E34" s="95">
        <v>18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5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9</v>
      </c>
      <c r="E36" s="95">
        <v>16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9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43</v>
      </c>
      <c r="D38" s="49">
        <v>39</v>
      </c>
      <c r="E38" s="41">
        <v>82</v>
      </c>
      <c r="F38" s="42">
        <v>6.4719810576164161E-2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7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7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13</v>
      </c>
      <c r="E42" s="95">
        <v>21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6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29</v>
      </c>
      <c r="D44" s="49">
        <v>38</v>
      </c>
      <c r="E44" s="41">
        <v>67</v>
      </c>
      <c r="F44" s="42">
        <v>5.288082083662194E-2</v>
      </c>
    </row>
    <row r="45" spans="1:6" ht="15" customHeight="1" x14ac:dyDescent="0.2">
      <c r="A45" s="12"/>
      <c r="B45" s="35">
        <v>35</v>
      </c>
      <c r="C45" s="94">
        <v>11</v>
      </c>
      <c r="D45" s="94">
        <v>12</v>
      </c>
      <c r="E45" s="95">
        <v>23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2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10</v>
      </c>
      <c r="E47" s="95">
        <v>20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10</v>
      </c>
      <c r="E48" s="95">
        <v>21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8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47</v>
      </c>
      <c r="D50" s="49">
        <v>42</v>
      </c>
      <c r="E50" s="41">
        <v>89</v>
      </c>
      <c r="F50" s="42">
        <v>7.0244672454617199E-2</v>
      </c>
    </row>
    <row r="51" spans="1:6" ht="15" customHeight="1" x14ac:dyDescent="0.2">
      <c r="A51" s="12"/>
      <c r="B51" s="35">
        <v>40</v>
      </c>
      <c r="C51" s="94">
        <v>9</v>
      </c>
      <c r="D51" s="94">
        <v>7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14</v>
      </c>
      <c r="D52" s="94">
        <v>12</v>
      </c>
      <c r="E52" s="95">
        <v>26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7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8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43</v>
      </c>
      <c r="D56" s="49">
        <v>40</v>
      </c>
      <c r="E56" s="41">
        <v>83</v>
      </c>
      <c r="F56" s="42">
        <v>6.5509076558800311E-2</v>
      </c>
    </row>
    <row r="57" spans="1:6" ht="15" customHeight="1" x14ac:dyDescent="0.2">
      <c r="A57" s="12"/>
      <c r="B57" s="35">
        <v>45</v>
      </c>
      <c r="C57" s="94">
        <v>8</v>
      </c>
      <c r="D57" s="94">
        <v>9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18</v>
      </c>
      <c r="D58" s="94">
        <v>6</v>
      </c>
      <c r="E58" s="95">
        <v>24</v>
      </c>
      <c r="F58" s="32"/>
    </row>
    <row r="59" spans="1:6" ht="15" customHeight="1" x14ac:dyDescent="0.2">
      <c r="A59" s="12"/>
      <c r="B59" s="35">
        <v>47</v>
      </c>
      <c r="C59" s="94">
        <v>16</v>
      </c>
      <c r="D59" s="94">
        <v>10</v>
      </c>
      <c r="E59" s="95">
        <v>26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13</v>
      </c>
      <c r="E61" s="95">
        <v>22</v>
      </c>
      <c r="F61" s="32"/>
    </row>
    <row r="62" spans="1:6" ht="15" customHeight="1" x14ac:dyDescent="0.2">
      <c r="A62" s="12"/>
      <c r="B62" s="40" t="s">
        <v>36</v>
      </c>
      <c r="C62" s="49">
        <v>56</v>
      </c>
      <c r="D62" s="49">
        <v>43</v>
      </c>
      <c r="E62" s="41">
        <v>99</v>
      </c>
      <c r="F62" s="42">
        <v>7.8137332280978689E-2</v>
      </c>
    </row>
    <row r="63" spans="1:6" ht="15" customHeight="1" x14ac:dyDescent="0.2">
      <c r="A63" s="12"/>
      <c r="B63" s="35">
        <v>50</v>
      </c>
      <c r="C63" s="94">
        <v>7</v>
      </c>
      <c r="D63" s="94">
        <v>7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14</v>
      </c>
      <c r="E64" s="95">
        <v>23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11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11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48</v>
      </c>
      <c r="E68" s="41">
        <v>85</v>
      </c>
      <c r="F68" s="42">
        <v>6.7087608524072612E-2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4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7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8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7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30</v>
      </c>
      <c r="E74" s="41">
        <v>59</v>
      </c>
      <c r="F74" s="42">
        <v>4.6566692975532752E-2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7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8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7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9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36</v>
      </c>
      <c r="E80" s="41">
        <v>71</v>
      </c>
      <c r="F80" s="42">
        <v>5.6037884767166535E-2</v>
      </c>
    </row>
    <row r="81" spans="1:6" ht="15" customHeight="1" x14ac:dyDescent="0.2">
      <c r="A81" s="12"/>
      <c r="B81" s="35">
        <v>65</v>
      </c>
      <c r="C81" s="94">
        <v>5</v>
      </c>
      <c r="D81" s="94">
        <v>7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9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9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2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3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30</v>
      </c>
      <c r="E86" s="44">
        <v>67</v>
      </c>
      <c r="F86" s="45">
        <v>5.288082083662194E-2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9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9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10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42</v>
      </c>
      <c r="E92" s="44">
        <v>78</v>
      </c>
      <c r="F92" s="45">
        <v>6.1562746645619573E-2</v>
      </c>
    </row>
    <row r="93" spans="1:6" ht="15" customHeight="1" x14ac:dyDescent="0.2">
      <c r="A93" s="12"/>
      <c r="B93" s="35">
        <v>75</v>
      </c>
      <c r="C93" s="94">
        <v>9</v>
      </c>
      <c r="D93" s="94">
        <v>5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7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13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9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38</v>
      </c>
      <c r="E98" s="44">
        <v>63</v>
      </c>
      <c r="F98" s="45">
        <v>4.9723756906077346E-2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11</v>
      </c>
      <c r="E101" s="95">
        <v>18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25</v>
      </c>
      <c r="E104" s="44">
        <v>47</v>
      </c>
      <c r="F104" s="45">
        <v>3.7095501183898975E-2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7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7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24</v>
      </c>
      <c r="E110" s="44">
        <v>37</v>
      </c>
      <c r="F110" s="45">
        <v>2.9202841357537489E-2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4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17</v>
      </c>
      <c r="E116" s="44">
        <v>25</v>
      </c>
      <c r="F116" s="45">
        <v>1.973164956590371E-2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3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6</v>
      </c>
      <c r="E122" s="44">
        <v>9</v>
      </c>
      <c r="F122" s="45">
        <v>7.1033938437253356E-3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7.8926598263614838E-4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621</v>
      </c>
      <c r="D147" s="77">
        <v>646</v>
      </c>
      <c r="E147" s="77">
        <v>1267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110</v>
      </c>
      <c r="D150" s="17">
        <v>102</v>
      </c>
      <c r="E150" s="17">
        <v>212</v>
      </c>
      <c r="F150" s="32">
        <v>0.16732438831886345</v>
      </c>
    </row>
    <row r="151" spans="1:6" ht="15" customHeight="1" x14ac:dyDescent="0.2">
      <c r="A151" s="18"/>
      <c r="B151" s="18" t="s">
        <v>49</v>
      </c>
      <c r="C151" s="19">
        <v>367</v>
      </c>
      <c r="D151" s="19">
        <v>361</v>
      </c>
      <c r="E151" s="19">
        <v>728</v>
      </c>
      <c r="F151" s="32">
        <v>0.574585635359116</v>
      </c>
    </row>
    <row r="152" spans="1:6" ht="15" customHeight="1" x14ac:dyDescent="0.2">
      <c r="A152" s="33"/>
      <c r="B152" s="20" t="s">
        <v>6</v>
      </c>
      <c r="C152" s="21">
        <v>144</v>
      </c>
      <c r="D152" s="21">
        <v>183</v>
      </c>
      <c r="E152" s="21">
        <v>327</v>
      </c>
      <c r="F152" s="32">
        <v>0.25808997632202052</v>
      </c>
    </row>
    <row r="153" spans="1:6" ht="15" customHeight="1" x14ac:dyDescent="0.2">
      <c r="B153" s="2" t="s">
        <v>8</v>
      </c>
      <c r="C153" s="1">
        <v>621</v>
      </c>
      <c r="D153" s="1">
        <v>646</v>
      </c>
      <c r="E153" s="1">
        <v>1267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110</v>
      </c>
      <c r="D155" s="17">
        <v>102</v>
      </c>
      <c r="E155" s="17">
        <v>212</v>
      </c>
      <c r="F155" s="32">
        <v>0.16732438831886345</v>
      </c>
    </row>
    <row r="156" spans="1:6" ht="15" customHeight="1" x14ac:dyDescent="0.2">
      <c r="A156" s="28"/>
      <c r="B156" s="18" t="s">
        <v>49</v>
      </c>
      <c r="C156" s="19">
        <v>367</v>
      </c>
      <c r="D156" s="19">
        <v>361</v>
      </c>
      <c r="E156" s="19">
        <v>728</v>
      </c>
      <c r="F156" s="32">
        <v>0.574585635359116</v>
      </c>
    </row>
    <row r="157" spans="1:6" ht="15" customHeight="1" x14ac:dyDescent="0.2">
      <c r="A157" s="25"/>
      <c r="B157" s="20" t="s">
        <v>10</v>
      </c>
      <c r="C157" s="21">
        <v>73</v>
      </c>
      <c r="D157" s="21">
        <v>72</v>
      </c>
      <c r="E157" s="21">
        <v>145</v>
      </c>
      <c r="F157" s="32">
        <v>0.11444356748224152</v>
      </c>
    </row>
    <row r="158" spans="1:6" ht="15" customHeight="1" x14ac:dyDescent="0.2">
      <c r="A158" s="26"/>
      <c r="B158" s="29" t="s">
        <v>11</v>
      </c>
      <c r="C158" s="27">
        <v>71</v>
      </c>
      <c r="D158" s="27">
        <v>111</v>
      </c>
      <c r="E158" s="27">
        <v>182</v>
      </c>
      <c r="F158" s="32">
        <v>0.143646408839779</v>
      </c>
    </row>
    <row r="159" spans="1:6" ht="15" customHeight="1" x14ac:dyDescent="0.2">
      <c r="B159" s="2" t="s">
        <v>8</v>
      </c>
      <c r="C159" s="1">
        <v>621</v>
      </c>
      <c r="D159" s="1">
        <v>646</v>
      </c>
      <c r="E159" s="1">
        <v>1267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24</v>
      </c>
      <c r="D161" s="31">
        <v>48</v>
      </c>
      <c r="E161" s="31">
        <v>72</v>
      </c>
      <c r="F161" s="32">
        <v>5.6827150749802685E-2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24</v>
      </c>
      <c r="E162" s="31">
        <v>35</v>
      </c>
      <c r="F162" s="32">
        <v>2.7624309392265192E-2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7</v>
      </c>
      <c r="E163" s="31">
        <v>10</v>
      </c>
      <c r="F163" s="32">
        <v>7.8926598263614842E-3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7.8926598263614838E-4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7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6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9</v>
      </c>
      <c r="E7" s="95">
        <v>17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28</v>
      </c>
      <c r="E8" s="38">
        <v>50</v>
      </c>
      <c r="F8" s="39">
        <v>7.3746312684365781E-2</v>
      </c>
    </row>
    <row r="9" spans="1:6" ht="15" customHeight="1" x14ac:dyDescent="0.2">
      <c r="A9" s="12"/>
      <c r="B9" s="35">
        <v>5</v>
      </c>
      <c r="C9" s="94">
        <v>10</v>
      </c>
      <c r="D9" s="94">
        <v>5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7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9</v>
      </c>
      <c r="E11" s="95">
        <v>17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3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38</v>
      </c>
      <c r="D14" s="70">
        <v>28</v>
      </c>
      <c r="E14" s="48">
        <v>66</v>
      </c>
      <c r="F14" s="39">
        <v>9.7345132743362831E-2</v>
      </c>
    </row>
    <row r="15" spans="1:6" ht="15" customHeight="1" x14ac:dyDescent="0.2">
      <c r="A15" s="12"/>
      <c r="B15" s="35">
        <v>10</v>
      </c>
      <c r="C15" s="94">
        <v>7</v>
      </c>
      <c r="D15" s="94">
        <v>6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3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19</v>
      </c>
      <c r="E20" s="48">
        <v>42</v>
      </c>
      <c r="F20" s="39">
        <v>6.1946902654867256E-2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6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15</v>
      </c>
      <c r="E26" s="41">
        <v>34</v>
      </c>
      <c r="F26" s="42">
        <v>5.0147492625368731E-2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1.6224188790560472E-2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7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10</v>
      </c>
      <c r="E37" s="95">
        <v>14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22</v>
      </c>
      <c r="E38" s="41">
        <v>40</v>
      </c>
      <c r="F38" s="42">
        <v>5.8997050147492625E-2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6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20</v>
      </c>
      <c r="E44" s="41">
        <v>37</v>
      </c>
      <c r="F44" s="42">
        <v>5.4572271386430678E-2</v>
      </c>
    </row>
    <row r="45" spans="1:6" ht="15" customHeight="1" x14ac:dyDescent="0.2">
      <c r="A45" s="12"/>
      <c r="B45" s="35">
        <v>35</v>
      </c>
      <c r="C45" s="94">
        <v>12</v>
      </c>
      <c r="D45" s="94">
        <v>10</v>
      </c>
      <c r="E45" s="95">
        <v>22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6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8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2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4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47</v>
      </c>
      <c r="D50" s="49">
        <v>30</v>
      </c>
      <c r="E50" s="41">
        <v>77</v>
      </c>
      <c r="F50" s="42">
        <v>0.11356932153392331</v>
      </c>
    </row>
    <row r="51" spans="1:6" ht="15" customHeight="1" x14ac:dyDescent="0.2">
      <c r="A51" s="12"/>
      <c r="B51" s="35">
        <v>40</v>
      </c>
      <c r="C51" s="94">
        <v>3</v>
      </c>
      <c r="D51" s="94">
        <v>11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6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6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31</v>
      </c>
      <c r="E56" s="41">
        <v>48</v>
      </c>
      <c r="F56" s="42">
        <v>7.0796460176991149E-2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6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7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23</v>
      </c>
      <c r="E62" s="41">
        <v>56</v>
      </c>
      <c r="F62" s="42">
        <v>8.2595870206489674E-2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4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1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18</v>
      </c>
      <c r="E68" s="41">
        <v>41</v>
      </c>
      <c r="F68" s="42">
        <v>6.047197640117994E-2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4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13</v>
      </c>
      <c r="E74" s="41">
        <v>23</v>
      </c>
      <c r="F74" s="42">
        <v>3.3923303834808259E-2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18</v>
      </c>
      <c r="E80" s="41">
        <v>31</v>
      </c>
      <c r="F80" s="42">
        <v>4.5722713864306784E-2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18</v>
      </c>
      <c r="E86" s="44">
        <v>29</v>
      </c>
      <c r="F86" s="45">
        <v>4.2772861356932153E-2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3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10</v>
      </c>
      <c r="E92" s="44">
        <v>28</v>
      </c>
      <c r="F92" s="45">
        <v>4.1297935103244837E-2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17</v>
      </c>
      <c r="E98" s="44">
        <v>25</v>
      </c>
      <c r="F98" s="45">
        <v>3.687315634218289E-2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2.2123893805309734E-2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1.7699115044247787E-2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1.1799410029498525E-2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7.3746312684365781E-3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332</v>
      </c>
      <c r="D147" s="77">
        <v>346</v>
      </c>
      <c r="E147" s="77">
        <v>678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83</v>
      </c>
      <c r="D150" s="17">
        <v>75</v>
      </c>
      <c r="E150" s="17">
        <v>158</v>
      </c>
      <c r="F150" s="32">
        <v>0.23303834808259588</v>
      </c>
    </row>
    <row r="151" spans="1:6" ht="15" customHeight="1" x14ac:dyDescent="0.2">
      <c r="A151" s="18"/>
      <c r="B151" s="18" t="s">
        <v>49</v>
      </c>
      <c r="C151" s="19">
        <v>201</v>
      </c>
      <c r="D151" s="19">
        <v>197</v>
      </c>
      <c r="E151" s="19">
        <v>398</v>
      </c>
      <c r="F151" s="32">
        <v>0.58702064896755157</v>
      </c>
    </row>
    <row r="152" spans="1:6" ht="15" customHeight="1" x14ac:dyDescent="0.2">
      <c r="A152" s="33"/>
      <c r="B152" s="20" t="s">
        <v>6</v>
      </c>
      <c r="C152" s="21">
        <v>48</v>
      </c>
      <c r="D152" s="21">
        <v>74</v>
      </c>
      <c r="E152" s="21">
        <v>122</v>
      </c>
      <c r="F152" s="32">
        <v>0.17994100294985252</v>
      </c>
    </row>
    <row r="153" spans="1:6" ht="15" customHeight="1" x14ac:dyDescent="0.2">
      <c r="B153" s="2" t="s">
        <v>8</v>
      </c>
      <c r="C153" s="1">
        <v>332</v>
      </c>
      <c r="D153" s="1">
        <v>346</v>
      </c>
      <c r="E153" s="1">
        <v>678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83</v>
      </c>
      <c r="D155" s="17">
        <v>75</v>
      </c>
      <c r="E155" s="17">
        <v>158</v>
      </c>
      <c r="F155" s="32">
        <v>0.23303834808259588</v>
      </c>
    </row>
    <row r="156" spans="1:6" ht="15" customHeight="1" x14ac:dyDescent="0.2">
      <c r="A156" s="28"/>
      <c r="B156" s="18" t="s">
        <v>49</v>
      </c>
      <c r="C156" s="19">
        <v>201</v>
      </c>
      <c r="D156" s="19">
        <v>197</v>
      </c>
      <c r="E156" s="19">
        <v>398</v>
      </c>
      <c r="F156" s="32">
        <v>0.58702064896755157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28</v>
      </c>
      <c r="E157" s="21">
        <v>57</v>
      </c>
      <c r="F157" s="32">
        <v>8.4070796460176997E-2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46</v>
      </c>
      <c r="E158" s="27">
        <v>65</v>
      </c>
      <c r="F158" s="32">
        <v>9.5870206489675522E-2</v>
      </c>
    </row>
    <row r="159" spans="1:6" ht="15" customHeight="1" x14ac:dyDescent="0.2">
      <c r="B159" s="2" t="s">
        <v>8</v>
      </c>
      <c r="C159" s="1">
        <v>332</v>
      </c>
      <c r="D159" s="1">
        <v>346</v>
      </c>
      <c r="E159" s="1">
        <v>678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20</v>
      </c>
      <c r="E161" s="31">
        <v>25</v>
      </c>
      <c r="F161" s="32">
        <v>3.687315634218289E-2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11</v>
      </c>
      <c r="E162" s="31">
        <v>13</v>
      </c>
      <c r="F162" s="32">
        <v>1.9174041297935103E-2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7.3746312684365781E-3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7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13</v>
      </c>
      <c r="D3" s="94">
        <v>6</v>
      </c>
      <c r="E3" s="95">
        <v>19</v>
      </c>
      <c r="F3" s="32"/>
    </row>
    <row r="4" spans="1:6" ht="15" customHeight="1" x14ac:dyDescent="0.2">
      <c r="A4" s="12"/>
      <c r="B4" s="35">
        <v>1</v>
      </c>
      <c r="C4" s="94">
        <v>10</v>
      </c>
      <c r="D4" s="94">
        <v>7</v>
      </c>
      <c r="E4" s="95">
        <v>17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7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11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5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43</v>
      </c>
      <c r="D8" s="70">
        <v>36</v>
      </c>
      <c r="E8" s="38">
        <v>79</v>
      </c>
      <c r="F8" s="39">
        <v>7.0284697508896793E-2</v>
      </c>
    </row>
    <row r="9" spans="1:6" ht="15" customHeight="1" x14ac:dyDescent="0.2">
      <c r="A9" s="12"/>
      <c r="B9" s="35">
        <v>5</v>
      </c>
      <c r="C9" s="94">
        <v>5</v>
      </c>
      <c r="D9" s="94">
        <v>11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23</v>
      </c>
      <c r="E14" s="48">
        <v>43</v>
      </c>
      <c r="F14" s="39">
        <v>3.8256227758007119E-2</v>
      </c>
    </row>
    <row r="15" spans="1:6" ht="15" customHeight="1" x14ac:dyDescent="0.2">
      <c r="A15" s="12"/>
      <c r="B15" s="35">
        <v>10</v>
      </c>
      <c r="C15" s="94">
        <v>5</v>
      </c>
      <c r="D15" s="94">
        <v>6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8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7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27</v>
      </c>
      <c r="E20" s="48">
        <v>44</v>
      </c>
      <c r="F20" s="39">
        <v>3.9145907473309607E-2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6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6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27</v>
      </c>
      <c r="E26" s="41">
        <v>53</v>
      </c>
      <c r="F26" s="42">
        <v>4.7153024911032029E-2</v>
      </c>
    </row>
    <row r="27" spans="1:6" ht="15" customHeight="1" x14ac:dyDescent="0.2">
      <c r="A27" s="12"/>
      <c r="B27" s="35">
        <v>20</v>
      </c>
      <c r="C27" s="94">
        <v>5</v>
      </c>
      <c r="D27" s="94">
        <v>4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8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4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4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10</v>
      </c>
      <c r="E31" s="95">
        <v>17</v>
      </c>
      <c r="F31" s="32"/>
    </row>
    <row r="32" spans="1:6" ht="15" customHeight="1" x14ac:dyDescent="0.2">
      <c r="A32" s="12"/>
      <c r="B32" s="40" t="s">
        <v>31</v>
      </c>
      <c r="C32" s="49">
        <v>33</v>
      </c>
      <c r="D32" s="49">
        <v>30</v>
      </c>
      <c r="E32" s="41">
        <v>63</v>
      </c>
      <c r="F32" s="42">
        <v>5.6049822064056939E-2</v>
      </c>
    </row>
    <row r="33" spans="1:6" ht="15" customHeight="1" x14ac:dyDescent="0.2">
      <c r="A33" s="12"/>
      <c r="B33" s="35">
        <v>25</v>
      </c>
      <c r="C33" s="94">
        <v>6</v>
      </c>
      <c r="D33" s="94">
        <v>3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11</v>
      </c>
      <c r="D35" s="94">
        <v>5</v>
      </c>
      <c r="E35" s="95">
        <v>16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9</v>
      </c>
      <c r="E36" s="95">
        <v>16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8</v>
      </c>
      <c r="E37" s="95">
        <v>14</v>
      </c>
      <c r="F37" s="32"/>
    </row>
    <row r="38" spans="1:6" ht="15" customHeight="1" x14ac:dyDescent="0.2">
      <c r="A38" s="12"/>
      <c r="B38" s="40" t="s">
        <v>32</v>
      </c>
      <c r="C38" s="49">
        <v>33</v>
      </c>
      <c r="D38" s="49">
        <v>31</v>
      </c>
      <c r="E38" s="41">
        <v>64</v>
      </c>
      <c r="F38" s="42">
        <v>5.6939501779359428E-2</v>
      </c>
    </row>
    <row r="39" spans="1:6" ht="15" customHeight="1" x14ac:dyDescent="0.2">
      <c r="A39" s="12"/>
      <c r="B39" s="35">
        <v>30</v>
      </c>
      <c r="C39" s="94">
        <v>8</v>
      </c>
      <c r="D39" s="94">
        <v>8</v>
      </c>
      <c r="E39" s="95">
        <v>16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11</v>
      </c>
      <c r="E40" s="95">
        <v>21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7</v>
      </c>
      <c r="E41" s="95">
        <v>18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13</v>
      </c>
      <c r="E42" s="95">
        <v>22</v>
      </c>
      <c r="F42" s="32"/>
    </row>
    <row r="43" spans="1:6" ht="15" customHeight="1" x14ac:dyDescent="0.2">
      <c r="A43" s="12"/>
      <c r="B43" s="35">
        <v>34</v>
      </c>
      <c r="C43" s="94">
        <v>10</v>
      </c>
      <c r="D43" s="94">
        <v>5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48</v>
      </c>
      <c r="D44" s="49">
        <v>44</v>
      </c>
      <c r="E44" s="41">
        <v>92</v>
      </c>
      <c r="F44" s="42">
        <v>8.1850533807829182E-2</v>
      </c>
    </row>
    <row r="45" spans="1:6" ht="15" customHeight="1" x14ac:dyDescent="0.2">
      <c r="A45" s="12"/>
      <c r="B45" s="35">
        <v>35</v>
      </c>
      <c r="C45" s="94">
        <v>9</v>
      </c>
      <c r="D45" s="94">
        <v>7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9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6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5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7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34</v>
      </c>
      <c r="E50" s="41">
        <v>68</v>
      </c>
      <c r="F50" s="42">
        <v>6.0498220640569395E-2</v>
      </c>
    </row>
    <row r="51" spans="1:6" ht="15" customHeight="1" x14ac:dyDescent="0.2">
      <c r="A51" s="12"/>
      <c r="B51" s="35">
        <v>40</v>
      </c>
      <c r="C51" s="94">
        <v>9</v>
      </c>
      <c r="D51" s="94">
        <v>9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12</v>
      </c>
      <c r="D52" s="94">
        <v>8</v>
      </c>
      <c r="E52" s="95">
        <v>20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6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4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46</v>
      </c>
      <c r="D56" s="49">
        <v>34</v>
      </c>
      <c r="E56" s="41">
        <v>80</v>
      </c>
      <c r="F56" s="42">
        <v>7.1174377224199295E-2</v>
      </c>
    </row>
    <row r="57" spans="1:6" ht="15" customHeight="1" x14ac:dyDescent="0.2">
      <c r="A57" s="12"/>
      <c r="B57" s="35">
        <v>45</v>
      </c>
      <c r="C57" s="94">
        <v>6</v>
      </c>
      <c r="D57" s="94">
        <v>9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5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6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31</v>
      </c>
      <c r="E62" s="41">
        <v>62</v>
      </c>
      <c r="F62" s="42">
        <v>5.5160142348754451E-2</v>
      </c>
    </row>
    <row r="63" spans="1:6" ht="15" customHeight="1" x14ac:dyDescent="0.2">
      <c r="A63" s="12"/>
      <c r="B63" s="35">
        <v>50</v>
      </c>
      <c r="C63" s="94">
        <v>11</v>
      </c>
      <c r="D63" s="94">
        <v>5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9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8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33</v>
      </c>
      <c r="E68" s="41">
        <v>73</v>
      </c>
      <c r="F68" s="42">
        <v>6.494661921708185E-2</v>
      </c>
    </row>
    <row r="69" spans="1:6" ht="15" customHeight="1" x14ac:dyDescent="0.2">
      <c r="A69" s="12"/>
      <c r="B69" s="35">
        <v>55</v>
      </c>
      <c r="C69" s="94">
        <v>9</v>
      </c>
      <c r="D69" s="94">
        <v>13</v>
      </c>
      <c r="E69" s="95">
        <v>22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8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9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7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39</v>
      </c>
      <c r="E74" s="41">
        <v>71</v>
      </c>
      <c r="F74" s="42">
        <v>6.3167259786476873E-2</v>
      </c>
    </row>
    <row r="75" spans="1:6" ht="15" customHeight="1" x14ac:dyDescent="0.2">
      <c r="A75" s="12"/>
      <c r="B75" s="35">
        <v>60</v>
      </c>
      <c r="C75" s="94">
        <v>4</v>
      </c>
      <c r="D75" s="94">
        <v>8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11</v>
      </c>
      <c r="E76" s="95">
        <v>23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9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9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7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44</v>
      </c>
      <c r="D80" s="49">
        <v>44</v>
      </c>
      <c r="E80" s="41">
        <v>88</v>
      </c>
      <c r="F80" s="42">
        <v>7.8291814946619215E-2</v>
      </c>
    </row>
    <row r="81" spans="1:6" ht="15" customHeight="1" x14ac:dyDescent="0.2">
      <c r="A81" s="12"/>
      <c r="B81" s="35">
        <v>65</v>
      </c>
      <c r="C81" s="94">
        <v>10</v>
      </c>
      <c r="D81" s="94">
        <v>8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4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13</v>
      </c>
      <c r="D83" s="94">
        <v>10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5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47</v>
      </c>
      <c r="D86" s="71">
        <v>30</v>
      </c>
      <c r="E86" s="44">
        <v>77</v>
      </c>
      <c r="F86" s="45">
        <v>6.8505338078291816E-2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7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7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25</v>
      </c>
      <c r="E92" s="44">
        <v>44</v>
      </c>
      <c r="F92" s="45">
        <v>3.9145907473309607E-2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8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5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4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26</v>
      </c>
      <c r="E98" s="44">
        <v>49</v>
      </c>
      <c r="F98" s="45">
        <v>4.3594306049822062E-2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6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16</v>
      </c>
      <c r="E104" s="44">
        <v>23</v>
      </c>
      <c r="F104" s="45">
        <v>2.0462633451957295E-2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6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19</v>
      </c>
      <c r="E110" s="44">
        <v>23</v>
      </c>
      <c r="F110" s="45">
        <v>2.0462633451957295E-2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14</v>
      </c>
      <c r="E116" s="44">
        <v>21</v>
      </c>
      <c r="F116" s="45">
        <v>1.8683274021352312E-2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2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6.2277580071174376E-3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556</v>
      </c>
      <c r="D147" s="77">
        <v>568</v>
      </c>
      <c r="E147" s="77">
        <v>1124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80</v>
      </c>
      <c r="D150" s="17">
        <v>86</v>
      </c>
      <c r="E150" s="17">
        <v>166</v>
      </c>
      <c r="F150" s="32">
        <v>0.14768683274021352</v>
      </c>
    </row>
    <row r="151" spans="1:6" ht="15" customHeight="1" x14ac:dyDescent="0.2">
      <c r="A151" s="18"/>
      <c r="B151" s="18" t="s">
        <v>49</v>
      </c>
      <c r="C151" s="19">
        <v>367</v>
      </c>
      <c r="D151" s="19">
        <v>347</v>
      </c>
      <c r="E151" s="19">
        <v>714</v>
      </c>
      <c r="F151" s="32">
        <v>0.63523131672597866</v>
      </c>
    </row>
    <row r="152" spans="1:6" ht="15" customHeight="1" x14ac:dyDescent="0.2">
      <c r="A152" s="33"/>
      <c r="B152" s="20" t="s">
        <v>6</v>
      </c>
      <c r="C152" s="21">
        <v>109</v>
      </c>
      <c r="D152" s="21">
        <v>135</v>
      </c>
      <c r="E152" s="21">
        <v>244</v>
      </c>
      <c r="F152" s="32">
        <v>0.21708185053380782</v>
      </c>
    </row>
    <row r="153" spans="1:6" ht="15" customHeight="1" x14ac:dyDescent="0.2">
      <c r="B153" s="2" t="s">
        <v>8</v>
      </c>
      <c r="C153" s="1">
        <v>556</v>
      </c>
      <c r="D153" s="1">
        <v>568</v>
      </c>
      <c r="E153" s="1">
        <v>1124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80</v>
      </c>
      <c r="D155" s="17">
        <v>86</v>
      </c>
      <c r="E155" s="17">
        <v>166</v>
      </c>
      <c r="F155" s="32">
        <v>0.14768683274021352</v>
      </c>
    </row>
    <row r="156" spans="1:6" ht="15" customHeight="1" x14ac:dyDescent="0.2">
      <c r="A156" s="28"/>
      <c r="B156" s="18" t="s">
        <v>49</v>
      </c>
      <c r="C156" s="19">
        <v>367</v>
      </c>
      <c r="D156" s="19">
        <v>347</v>
      </c>
      <c r="E156" s="19">
        <v>714</v>
      </c>
      <c r="F156" s="32">
        <v>0.63523131672597866</v>
      </c>
    </row>
    <row r="157" spans="1:6" ht="15" customHeight="1" x14ac:dyDescent="0.2">
      <c r="A157" s="25"/>
      <c r="B157" s="20" t="s">
        <v>10</v>
      </c>
      <c r="C157" s="21">
        <v>66</v>
      </c>
      <c r="D157" s="21">
        <v>55</v>
      </c>
      <c r="E157" s="21">
        <v>121</v>
      </c>
      <c r="F157" s="32">
        <v>0.10765124555160142</v>
      </c>
    </row>
    <row r="158" spans="1:6" ht="15" customHeight="1" x14ac:dyDescent="0.2">
      <c r="A158" s="26"/>
      <c r="B158" s="29" t="s">
        <v>11</v>
      </c>
      <c r="C158" s="27">
        <v>43</v>
      </c>
      <c r="D158" s="27">
        <v>80</v>
      </c>
      <c r="E158" s="27">
        <v>123</v>
      </c>
      <c r="F158" s="32">
        <v>0.1094306049822064</v>
      </c>
    </row>
    <row r="159" spans="1:6" ht="15" customHeight="1" x14ac:dyDescent="0.2">
      <c r="B159" s="2" t="s">
        <v>8</v>
      </c>
      <c r="C159" s="1">
        <v>556</v>
      </c>
      <c r="D159" s="1">
        <v>568</v>
      </c>
      <c r="E159" s="1">
        <v>1124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38</v>
      </c>
      <c r="E161" s="31">
        <v>51</v>
      </c>
      <c r="F161" s="32">
        <v>4.5373665480427046E-2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19</v>
      </c>
      <c r="E162" s="31">
        <v>28</v>
      </c>
      <c r="F162" s="32">
        <v>2.491103202846975E-2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6.2277580071174376E-3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3.1339031339031341E-2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4.2735042735042736E-2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18</v>
      </c>
      <c r="E20" s="48">
        <v>30</v>
      </c>
      <c r="F20" s="39">
        <v>8.5470085470085472E-2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3.1339031339031341E-2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5</v>
      </c>
      <c r="E32" s="41">
        <v>12</v>
      </c>
      <c r="F32" s="42">
        <v>3.4188034188034191E-2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3.4188034188034191E-2</v>
      </c>
    </row>
    <row r="39" spans="1:6" ht="15" customHeight="1" x14ac:dyDescent="0.2">
      <c r="A39" s="12"/>
      <c r="B39" s="35">
        <v>30</v>
      </c>
      <c r="C39" s="94">
        <v>0</v>
      </c>
      <c r="D39" s="94">
        <v>4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14</v>
      </c>
      <c r="E44" s="41">
        <v>22</v>
      </c>
      <c r="F44" s="42">
        <v>6.2678062678062682E-2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5.128205128205128E-2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8</v>
      </c>
      <c r="E56" s="41">
        <v>20</v>
      </c>
      <c r="F56" s="42">
        <v>5.6980056980056981E-2</v>
      </c>
    </row>
    <row r="57" spans="1:6" ht="15" customHeight="1" x14ac:dyDescent="0.2">
      <c r="A57" s="12"/>
      <c r="B57" s="35">
        <v>45</v>
      </c>
      <c r="C57" s="94">
        <v>0</v>
      </c>
      <c r="D57" s="94">
        <v>4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5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15</v>
      </c>
      <c r="E62" s="41">
        <v>28</v>
      </c>
      <c r="F62" s="42">
        <v>7.9772079772079771E-2</v>
      </c>
    </row>
    <row r="63" spans="1:6" ht="15" customHeight="1" x14ac:dyDescent="0.2">
      <c r="A63" s="12"/>
      <c r="B63" s="35">
        <v>50</v>
      </c>
      <c r="C63" s="94">
        <v>6</v>
      </c>
      <c r="D63" s="94">
        <v>0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10</v>
      </c>
      <c r="E68" s="41">
        <v>23</v>
      </c>
      <c r="F68" s="42">
        <v>6.5527065527065526E-2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3.7037037037037035E-2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15</v>
      </c>
      <c r="E80" s="41">
        <v>30</v>
      </c>
      <c r="F80" s="42">
        <v>8.5470085470085472E-2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11</v>
      </c>
      <c r="E86" s="44">
        <v>29</v>
      </c>
      <c r="F86" s="45">
        <v>8.2621082621082614E-2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9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19</v>
      </c>
      <c r="E92" s="44">
        <v>30</v>
      </c>
      <c r="F92" s="45">
        <v>8.5470085470085472E-2</v>
      </c>
    </row>
    <row r="93" spans="1:6" ht="15" customHeight="1" x14ac:dyDescent="0.2">
      <c r="A93" s="12"/>
      <c r="B93" s="35">
        <v>75</v>
      </c>
      <c r="C93" s="94">
        <v>5</v>
      </c>
      <c r="D93" s="94">
        <v>1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5.4131054131054131E-2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2.8490028490028491E-2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7</v>
      </c>
      <c r="E110" s="44">
        <v>8</v>
      </c>
      <c r="F110" s="45">
        <v>2.2792022792022793E-2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1.1396011396011397E-2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1.7094017094017096E-2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170</v>
      </c>
      <c r="D147" s="77">
        <v>181</v>
      </c>
      <c r="E147" s="77">
        <v>351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29</v>
      </c>
      <c r="D150" s="17">
        <v>27</v>
      </c>
      <c r="E150" s="17">
        <v>56</v>
      </c>
      <c r="F150" s="32">
        <v>0.15954415954415954</v>
      </c>
    </row>
    <row r="151" spans="1:6" ht="15" customHeight="1" x14ac:dyDescent="0.2">
      <c r="A151" s="18"/>
      <c r="B151" s="18" t="s">
        <v>49</v>
      </c>
      <c r="C151" s="19">
        <v>93</v>
      </c>
      <c r="D151" s="19">
        <v>96</v>
      </c>
      <c r="E151" s="19">
        <v>189</v>
      </c>
      <c r="F151" s="32">
        <v>0.53846153846153844</v>
      </c>
    </row>
    <row r="152" spans="1:6" ht="15" customHeight="1" x14ac:dyDescent="0.2">
      <c r="A152" s="33"/>
      <c r="B152" s="20" t="s">
        <v>6</v>
      </c>
      <c r="C152" s="21">
        <v>48</v>
      </c>
      <c r="D152" s="21">
        <v>58</v>
      </c>
      <c r="E152" s="21">
        <v>106</v>
      </c>
      <c r="F152" s="32">
        <v>0.30199430199430199</v>
      </c>
    </row>
    <row r="153" spans="1:6" ht="15" customHeight="1" x14ac:dyDescent="0.2">
      <c r="B153" s="2" t="s">
        <v>8</v>
      </c>
      <c r="C153" s="1">
        <v>170</v>
      </c>
      <c r="D153" s="1">
        <v>181</v>
      </c>
      <c r="E153" s="1">
        <v>351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29</v>
      </c>
      <c r="D155" s="17">
        <v>27</v>
      </c>
      <c r="E155" s="17">
        <v>56</v>
      </c>
      <c r="F155" s="32">
        <v>0.15954415954415954</v>
      </c>
    </row>
    <row r="156" spans="1:6" ht="15" customHeight="1" x14ac:dyDescent="0.2">
      <c r="A156" s="28"/>
      <c r="B156" s="18" t="s">
        <v>49</v>
      </c>
      <c r="C156" s="19">
        <v>93</v>
      </c>
      <c r="D156" s="19">
        <v>96</v>
      </c>
      <c r="E156" s="19">
        <v>189</v>
      </c>
      <c r="F156" s="32">
        <v>0.53846153846153844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30</v>
      </c>
      <c r="E157" s="21">
        <v>59</v>
      </c>
      <c r="F157" s="32">
        <v>0.16809116809116809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28</v>
      </c>
      <c r="E158" s="27">
        <v>47</v>
      </c>
      <c r="F158" s="32">
        <v>0.13390313390313391</v>
      </c>
    </row>
    <row r="159" spans="1:6" ht="15" customHeight="1" x14ac:dyDescent="0.2">
      <c r="B159" s="2" t="s">
        <v>8</v>
      </c>
      <c r="C159" s="1">
        <v>170</v>
      </c>
      <c r="D159" s="1">
        <v>181</v>
      </c>
      <c r="E159" s="1">
        <v>351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14</v>
      </c>
      <c r="E161" s="31">
        <v>18</v>
      </c>
      <c r="F161" s="32">
        <v>5.128205128205128E-2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2.8490028490028491E-2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1.7094017094017096E-2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5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10</v>
      </c>
      <c r="E8" s="38">
        <v>26</v>
      </c>
      <c r="F8" s="39">
        <v>3.1862745098039214E-2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5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6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16</v>
      </c>
      <c r="E14" s="48">
        <v>28</v>
      </c>
      <c r="F14" s="39">
        <v>3.4313725490196081E-2</v>
      </c>
    </row>
    <row r="15" spans="1:6" ht="15" customHeight="1" x14ac:dyDescent="0.2">
      <c r="A15" s="12"/>
      <c r="B15" s="35">
        <v>10</v>
      </c>
      <c r="C15" s="94">
        <v>9</v>
      </c>
      <c r="D15" s="94">
        <v>5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8</v>
      </c>
      <c r="E16" s="95">
        <v>15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9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7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31</v>
      </c>
      <c r="D20" s="70">
        <v>32</v>
      </c>
      <c r="E20" s="48">
        <v>63</v>
      </c>
      <c r="F20" s="39">
        <v>7.720588235294118E-2</v>
      </c>
    </row>
    <row r="21" spans="1:6" ht="15" customHeight="1" x14ac:dyDescent="0.2">
      <c r="A21" s="12"/>
      <c r="B21" s="35">
        <v>15</v>
      </c>
      <c r="C21" s="94">
        <v>6</v>
      </c>
      <c r="D21" s="94">
        <v>6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5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24</v>
      </c>
      <c r="E26" s="41">
        <v>49</v>
      </c>
      <c r="F26" s="42">
        <v>6.0049019607843139E-2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1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7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15</v>
      </c>
      <c r="E32" s="41">
        <v>40</v>
      </c>
      <c r="F32" s="42">
        <v>4.9019607843137254E-2</v>
      </c>
    </row>
    <row r="33" spans="1:6" ht="15" customHeight="1" x14ac:dyDescent="0.2">
      <c r="A33" s="12"/>
      <c r="B33" s="35">
        <v>25</v>
      </c>
      <c r="C33" s="94">
        <v>6</v>
      </c>
      <c r="D33" s="94">
        <v>1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17</v>
      </c>
      <c r="E38" s="41">
        <v>36</v>
      </c>
      <c r="F38" s="42">
        <v>4.4117647058823532E-2</v>
      </c>
    </row>
    <row r="39" spans="1:6" ht="15" customHeight="1" x14ac:dyDescent="0.2">
      <c r="A39" s="12"/>
      <c r="B39" s="35">
        <v>30</v>
      </c>
      <c r="C39" s="94">
        <v>2</v>
      </c>
      <c r="D39" s="94">
        <v>7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17</v>
      </c>
      <c r="E44" s="41">
        <v>37</v>
      </c>
      <c r="F44" s="42">
        <v>4.5343137254901959E-2</v>
      </c>
    </row>
    <row r="45" spans="1:6" ht="15" customHeight="1" x14ac:dyDescent="0.2">
      <c r="A45" s="12"/>
      <c r="B45" s="35">
        <v>35</v>
      </c>
      <c r="C45" s="94">
        <v>3</v>
      </c>
      <c r="D45" s="94">
        <v>7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6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22</v>
      </c>
      <c r="E50" s="41">
        <v>39</v>
      </c>
      <c r="F50" s="42">
        <v>4.779411764705882E-2</v>
      </c>
    </row>
    <row r="51" spans="1:6" ht="15" customHeight="1" x14ac:dyDescent="0.2">
      <c r="A51" s="12"/>
      <c r="B51" s="35">
        <v>40</v>
      </c>
      <c r="C51" s="94">
        <v>6</v>
      </c>
      <c r="D51" s="94">
        <v>7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7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3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8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39</v>
      </c>
      <c r="D56" s="49">
        <v>29</v>
      </c>
      <c r="E56" s="41">
        <v>68</v>
      </c>
      <c r="F56" s="42">
        <v>8.3333333333333329E-2</v>
      </c>
    </row>
    <row r="57" spans="1:6" ht="15" customHeight="1" x14ac:dyDescent="0.2">
      <c r="A57" s="12"/>
      <c r="B57" s="35">
        <v>45</v>
      </c>
      <c r="C57" s="94">
        <v>9</v>
      </c>
      <c r="D57" s="94">
        <v>7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8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8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5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35</v>
      </c>
      <c r="E62" s="41">
        <v>58</v>
      </c>
      <c r="F62" s="42">
        <v>7.1078431372549017E-2</v>
      </c>
    </row>
    <row r="63" spans="1:6" ht="15" customHeight="1" x14ac:dyDescent="0.2">
      <c r="A63" s="12"/>
      <c r="B63" s="35">
        <v>50</v>
      </c>
      <c r="C63" s="94">
        <v>10</v>
      </c>
      <c r="D63" s="94">
        <v>5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5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7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34</v>
      </c>
      <c r="D68" s="49">
        <v>24</v>
      </c>
      <c r="E68" s="41">
        <v>58</v>
      </c>
      <c r="F68" s="42">
        <v>7.1078431372549017E-2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6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27</v>
      </c>
      <c r="E74" s="41">
        <v>49</v>
      </c>
      <c r="F74" s="42">
        <v>6.0049019607843139E-2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7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24</v>
      </c>
      <c r="E80" s="41">
        <v>49</v>
      </c>
      <c r="F80" s="42">
        <v>6.0049019607843139E-2</v>
      </c>
    </row>
    <row r="81" spans="1:6" ht="15" customHeight="1" x14ac:dyDescent="0.2">
      <c r="A81" s="12"/>
      <c r="B81" s="35">
        <v>65</v>
      </c>
      <c r="C81" s="94">
        <v>8</v>
      </c>
      <c r="D81" s="94">
        <v>6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7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29</v>
      </c>
      <c r="E86" s="44">
        <v>59</v>
      </c>
      <c r="F86" s="45">
        <v>7.2303921568627458E-2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4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23</v>
      </c>
      <c r="E92" s="44">
        <v>49</v>
      </c>
      <c r="F92" s="45">
        <v>6.0049019607843139E-2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17</v>
      </c>
      <c r="E98" s="44">
        <v>29</v>
      </c>
      <c r="F98" s="45">
        <v>3.5539215686274508E-2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13</v>
      </c>
      <c r="E104" s="44">
        <v>25</v>
      </c>
      <c r="F104" s="45">
        <v>3.0637254901960783E-2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4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17</v>
      </c>
      <c r="E110" s="44">
        <v>27</v>
      </c>
      <c r="F110" s="45">
        <v>3.3088235294117647E-2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12</v>
      </c>
      <c r="E116" s="44">
        <v>21</v>
      </c>
      <c r="F116" s="45">
        <v>2.5735294117647058E-2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7.3529411764705881E-3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409</v>
      </c>
      <c r="D147" s="77">
        <v>407</v>
      </c>
      <c r="E147" s="77">
        <v>816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59</v>
      </c>
      <c r="D150" s="17">
        <v>58</v>
      </c>
      <c r="E150" s="17">
        <v>117</v>
      </c>
      <c r="F150" s="32">
        <v>0.14338235294117646</v>
      </c>
    </row>
    <row r="151" spans="1:6" ht="15" customHeight="1" x14ac:dyDescent="0.2">
      <c r="A151" s="18"/>
      <c r="B151" s="18" t="s">
        <v>49</v>
      </c>
      <c r="C151" s="19">
        <v>249</v>
      </c>
      <c r="D151" s="19">
        <v>234</v>
      </c>
      <c r="E151" s="19">
        <v>483</v>
      </c>
      <c r="F151" s="32">
        <v>0.59191176470588236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115</v>
      </c>
      <c r="E152" s="21">
        <v>216</v>
      </c>
      <c r="F152" s="32">
        <v>0.26470588235294118</v>
      </c>
    </row>
    <row r="153" spans="1:6" ht="15" customHeight="1" x14ac:dyDescent="0.2">
      <c r="B153" s="2" t="s">
        <v>8</v>
      </c>
      <c r="C153" s="1">
        <v>409</v>
      </c>
      <c r="D153" s="1">
        <v>407</v>
      </c>
      <c r="E153" s="1">
        <v>816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59</v>
      </c>
      <c r="D155" s="17">
        <v>58</v>
      </c>
      <c r="E155" s="17">
        <v>117</v>
      </c>
      <c r="F155" s="32">
        <v>0.14338235294117646</v>
      </c>
    </row>
    <row r="156" spans="1:6" ht="15" customHeight="1" x14ac:dyDescent="0.2">
      <c r="A156" s="28"/>
      <c r="B156" s="18" t="s">
        <v>49</v>
      </c>
      <c r="C156" s="19">
        <v>249</v>
      </c>
      <c r="D156" s="19">
        <v>234</v>
      </c>
      <c r="E156" s="19">
        <v>483</v>
      </c>
      <c r="F156" s="32">
        <v>0.59191176470588236</v>
      </c>
    </row>
    <row r="157" spans="1:6" ht="15" customHeight="1" x14ac:dyDescent="0.2">
      <c r="A157" s="25"/>
      <c r="B157" s="20" t="s">
        <v>10</v>
      </c>
      <c r="C157" s="21">
        <v>56</v>
      </c>
      <c r="D157" s="21">
        <v>52</v>
      </c>
      <c r="E157" s="21">
        <v>108</v>
      </c>
      <c r="F157" s="32">
        <v>0.13235294117647059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63</v>
      </c>
      <c r="E158" s="27">
        <v>108</v>
      </c>
      <c r="F158" s="32">
        <v>0.13235294117647059</v>
      </c>
    </row>
    <row r="159" spans="1:6" ht="15" customHeight="1" x14ac:dyDescent="0.2">
      <c r="B159" s="2" t="s">
        <v>8</v>
      </c>
      <c r="C159" s="1">
        <v>409</v>
      </c>
      <c r="D159" s="1">
        <v>407</v>
      </c>
      <c r="E159" s="1">
        <v>816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33</v>
      </c>
      <c r="E161" s="31">
        <v>54</v>
      </c>
      <c r="F161" s="32">
        <v>6.6176470588235295E-2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16</v>
      </c>
      <c r="E162" s="31">
        <v>27</v>
      </c>
      <c r="F162" s="32">
        <v>3.3088235294117647E-2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7.3529411764705881E-3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10</v>
      </c>
      <c r="E8" s="38">
        <v>20</v>
      </c>
      <c r="F8" s="39">
        <v>6.2893081761006289E-2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3</v>
      </c>
      <c r="E14" s="48">
        <v>12</v>
      </c>
      <c r="F14" s="39">
        <v>3.7735849056603772E-2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4.716981132075472E-2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9</v>
      </c>
      <c r="E26" s="41">
        <v>9</v>
      </c>
      <c r="F26" s="42">
        <v>2.8301886792452831E-2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3.4591194968553458E-2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6</v>
      </c>
      <c r="E38" s="41">
        <v>17</v>
      </c>
      <c r="F38" s="42">
        <v>5.3459119496855348E-2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19</v>
      </c>
      <c r="E44" s="41">
        <v>33</v>
      </c>
      <c r="F44" s="42">
        <v>0.10377358490566038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7</v>
      </c>
      <c r="E50" s="41">
        <v>19</v>
      </c>
      <c r="F50" s="42">
        <v>5.9748427672955975E-2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5.3459119496855348E-2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9</v>
      </c>
      <c r="E62" s="41">
        <v>11</v>
      </c>
      <c r="F62" s="42">
        <v>3.4591194968553458E-2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5</v>
      </c>
      <c r="E68" s="41">
        <v>19</v>
      </c>
      <c r="F68" s="42">
        <v>5.9748427672955975E-2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12</v>
      </c>
      <c r="E74" s="41">
        <v>19</v>
      </c>
      <c r="F74" s="42">
        <v>5.9748427672955975E-2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11</v>
      </c>
      <c r="E80" s="41">
        <v>19</v>
      </c>
      <c r="F80" s="42">
        <v>5.9748427672955975E-2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6.9182389937106917E-2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7.8616352201257858E-2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5.0314465408805034E-2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3.7735849056603772E-2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6</v>
      </c>
      <c r="E110" s="44">
        <v>14</v>
      </c>
      <c r="F110" s="45">
        <v>4.40251572327044E-2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2.5157232704402517E-2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157</v>
      </c>
      <c r="D147" s="77">
        <v>161</v>
      </c>
      <c r="E147" s="77">
        <v>318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27</v>
      </c>
      <c r="D150" s="17">
        <v>20</v>
      </c>
      <c r="E150" s="17">
        <v>47</v>
      </c>
      <c r="F150" s="32">
        <v>0.14779874213836477</v>
      </c>
    </row>
    <row r="151" spans="1:6" ht="15" customHeight="1" x14ac:dyDescent="0.2">
      <c r="A151" s="18"/>
      <c r="B151" s="18" t="s">
        <v>49</v>
      </c>
      <c r="C151" s="19">
        <v>85</v>
      </c>
      <c r="D151" s="19">
        <v>89</v>
      </c>
      <c r="E151" s="19">
        <v>174</v>
      </c>
      <c r="F151" s="32">
        <v>0.54716981132075471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52</v>
      </c>
      <c r="E152" s="21">
        <v>97</v>
      </c>
      <c r="F152" s="32">
        <v>0.30503144654088049</v>
      </c>
    </row>
    <row r="153" spans="1:6" ht="15" customHeight="1" x14ac:dyDescent="0.2">
      <c r="B153" s="2" t="s">
        <v>8</v>
      </c>
      <c r="C153" s="1">
        <v>157</v>
      </c>
      <c r="D153" s="1">
        <v>161</v>
      </c>
      <c r="E153" s="1">
        <v>318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27</v>
      </c>
      <c r="D155" s="17">
        <v>20</v>
      </c>
      <c r="E155" s="17">
        <v>47</v>
      </c>
      <c r="F155" s="32">
        <v>0.14779874213836477</v>
      </c>
    </row>
    <row r="156" spans="1:6" ht="15" customHeight="1" x14ac:dyDescent="0.2">
      <c r="A156" s="28"/>
      <c r="B156" s="18" t="s">
        <v>49</v>
      </c>
      <c r="C156" s="19">
        <v>85</v>
      </c>
      <c r="D156" s="19">
        <v>89</v>
      </c>
      <c r="E156" s="19">
        <v>174</v>
      </c>
      <c r="F156" s="32">
        <v>0.54716981132075471</v>
      </c>
    </row>
    <row r="157" spans="1:6" ht="15" customHeight="1" x14ac:dyDescent="0.2">
      <c r="A157" s="25"/>
      <c r="B157" s="20" t="s">
        <v>10</v>
      </c>
      <c r="C157" s="21">
        <v>25</v>
      </c>
      <c r="D157" s="21">
        <v>22</v>
      </c>
      <c r="E157" s="21">
        <v>47</v>
      </c>
      <c r="F157" s="32">
        <v>0.14779874213836477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30</v>
      </c>
      <c r="E158" s="27">
        <v>50</v>
      </c>
      <c r="F158" s="32">
        <v>0.15723270440251572</v>
      </c>
    </row>
    <row r="159" spans="1:6" ht="15" customHeight="1" x14ac:dyDescent="0.2">
      <c r="B159" s="2" t="s">
        <v>8</v>
      </c>
      <c r="C159" s="1">
        <v>157</v>
      </c>
      <c r="D159" s="1">
        <v>161</v>
      </c>
      <c r="E159" s="1">
        <v>318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14</v>
      </c>
      <c r="E161" s="31">
        <v>22</v>
      </c>
      <c r="F161" s="32">
        <v>6.9182389937106917E-2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8</v>
      </c>
      <c r="E162" s="31">
        <v>8</v>
      </c>
      <c r="F162" s="32">
        <v>2.5157232704402517E-2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1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4.2553191489361701E-2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4.2553191489361701E-2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4.2553191489361701E-2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6.3829787234042548E-2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4.2553191489361701E-2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2.1276595744680851E-2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6.3829787234042548E-2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0.10638297872340426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0.14893617021276595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6.3829787234042548E-2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0.10638297872340426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2.1276595744680851E-2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2</v>
      </c>
      <c r="E98" s="44">
        <v>2</v>
      </c>
      <c r="F98" s="45">
        <v>4.2553191489361701E-2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8.5106382978723402E-2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2.1276595744680851E-2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24</v>
      </c>
      <c r="D147" s="77">
        <v>23</v>
      </c>
      <c r="E147" s="77">
        <v>47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8.5106382978723402E-2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14</v>
      </c>
      <c r="E151" s="19">
        <v>30</v>
      </c>
      <c r="F151" s="32">
        <v>0.63829787234042556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8</v>
      </c>
      <c r="E152" s="21">
        <v>13</v>
      </c>
      <c r="F152" s="32">
        <v>0.27659574468085107</v>
      </c>
    </row>
    <row r="153" spans="1:6" ht="15" customHeight="1" x14ac:dyDescent="0.2">
      <c r="B153" s="2" t="s">
        <v>8</v>
      </c>
      <c r="C153" s="1">
        <v>24</v>
      </c>
      <c r="D153" s="1">
        <v>23</v>
      </c>
      <c r="E153" s="1">
        <v>47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8.5106382978723402E-2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14</v>
      </c>
      <c r="E156" s="19">
        <v>30</v>
      </c>
      <c r="F156" s="32">
        <v>0.63829787234042556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2</v>
      </c>
      <c r="E157" s="21">
        <v>6</v>
      </c>
      <c r="F157" s="32">
        <v>0.1276595744680851</v>
      </c>
    </row>
    <row r="158" spans="1:6" ht="15" customHeight="1" x14ac:dyDescent="0.2">
      <c r="A158" s="26"/>
      <c r="B158" s="29" t="s">
        <v>11</v>
      </c>
      <c r="C158" s="27">
        <v>1</v>
      </c>
      <c r="D158" s="27">
        <v>6</v>
      </c>
      <c r="E158" s="27">
        <v>7</v>
      </c>
      <c r="F158" s="32">
        <v>0.14893617021276595</v>
      </c>
    </row>
    <row r="159" spans="1:6" ht="15" customHeight="1" x14ac:dyDescent="0.2">
      <c r="B159" s="2" t="s">
        <v>8</v>
      </c>
      <c r="C159" s="1">
        <v>24</v>
      </c>
      <c r="D159" s="1">
        <v>23</v>
      </c>
      <c r="E159" s="1">
        <v>47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2.1276595744680851E-2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62">
    <tabColor indexed="44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3</v>
      </c>
      <c r="D3" s="74">
        <f>大和田!D3+落合!D3+北岩尾!D3+南岩尾!D3+今井!D3+三河田!D3+横和!D3+白山!D3</f>
        <v>6</v>
      </c>
      <c r="E3" s="57">
        <f>大和田!E3+落合!E3+北岩尾!E3+南岩尾!E3+今井!E3+三河田!E3+横和!E3+白山!E3</f>
        <v>9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14</v>
      </c>
      <c r="D4" s="75">
        <f>大和田!D4+落合!D4+北岩尾!D4+南岩尾!D4+今井!D4+三河田!D4+横和!D4+白山!D4</f>
        <v>8</v>
      </c>
      <c r="E4" s="10">
        <f>大和田!E4+落合!E4+北岩尾!E4+南岩尾!E4+今井!E4+三河田!E4+横和!E4+白山!E4</f>
        <v>22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10</v>
      </c>
      <c r="D5" s="75">
        <f>大和田!D5+落合!D5+北岩尾!D5+南岩尾!D5+今井!D5+三河田!D5+横和!D5+白山!D5</f>
        <v>8</v>
      </c>
      <c r="E5" s="10">
        <f>大和田!E5+落合!E5+北岩尾!E5+南岩尾!E5+今井!E5+三河田!E5+横和!E5+白山!E5</f>
        <v>18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15</v>
      </c>
      <c r="D6" s="75">
        <f>大和田!D6+落合!D6+北岩尾!D6+南岩尾!D6+今井!D6+三河田!D6+横和!D6+白山!D6</f>
        <v>12</v>
      </c>
      <c r="E6" s="10">
        <f>大和田!E6+落合!E6+北岩尾!E6+南岩尾!E6+今井!E6+三河田!E6+横和!E6+白山!E6</f>
        <v>27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11</v>
      </c>
      <c r="D7" s="75">
        <f>大和田!D7+落合!D7+北岩尾!D7+南岩尾!D7+今井!D7+三河田!D7+横和!D7+白山!D7</f>
        <v>11</v>
      </c>
      <c r="E7" s="10">
        <f>大和田!E7+落合!E7+北岩尾!E7+南岩尾!E7+今井!E7+三河田!E7+横和!E7+白山!E7</f>
        <v>22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53</v>
      </c>
      <c r="D8" s="70">
        <f>大和田!D8+落合!D8+北岩尾!D8+南岩尾!D8+今井!D8+三河田!D8+横和!D8+白山!D8</f>
        <v>45</v>
      </c>
      <c r="E8" s="38">
        <f>大和田!E8+落合!E8+北岩尾!E8+南岩尾!E8+今井!E8+三河田!E8+横和!E8+白山!E8</f>
        <v>98</v>
      </c>
      <c r="F8" s="39">
        <f>E8/E147</f>
        <v>3.0644152595372107E-2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15</v>
      </c>
      <c r="D9" s="75">
        <f>大和田!D9+落合!D9+北岩尾!D9+南岩尾!D9+今井!D9+三河田!D9+横和!D9+白山!D9</f>
        <v>16</v>
      </c>
      <c r="E9" s="10">
        <f>大和田!E9+落合!E9+北岩尾!E9+南岩尾!E9+今井!E9+三河田!E9+横和!E9+白山!E9</f>
        <v>31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12</v>
      </c>
      <c r="D10" s="75">
        <f>大和田!D10+落合!D10+北岩尾!D10+南岩尾!D10+今井!D10+三河田!D10+横和!D10+白山!D10</f>
        <v>9</v>
      </c>
      <c r="E10" s="10">
        <f>大和田!E10+落合!E10+北岩尾!E10+南岩尾!E10+今井!E10+三河田!E10+横和!E10+白山!E10</f>
        <v>21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18</v>
      </c>
      <c r="D11" s="75">
        <f>大和田!D11+落合!D11+北岩尾!D11+南岩尾!D11+今井!D11+三河田!D11+横和!D11+白山!D11</f>
        <v>17</v>
      </c>
      <c r="E11" s="10">
        <f>大和田!E11+落合!E11+北岩尾!E11+南岩尾!E11+今井!E11+三河田!E11+横和!E11+白山!E11</f>
        <v>35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9</v>
      </c>
      <c r="D12" s="75">
        <f>大和田!D12+落合!D12+北岩尾!D12+南岩尾!D12+今井!D12+三河田!D12+横和!D12+白山!D12</f>
        <v>14</v>
      </c>
      <c r="E12" s="10">
        <f>大和田!E12+落合!E12+北岩尾!E12+南岩尾!E12+今井!E12+三河田!E12+横和!E12+白山!E12</f>
        <v>23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16</v>
      </c>
      <c r="D13" s="75">
        <f>大和田!D13+落合!D13+北岩尾!D13+南岩尾!D13+今井!D13+三河田!D13+横和!D13+白山!D13</f>
        <v>14</v>
      </c>
      <c r="E13" s="10">
        <f>大和田!E13+落合!E13+北岩尾!E13+南岩尾!E13+今井!E13+三河田!E13+横和!E13+白山!E13</f>
        <v>30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70</v>
      </c>
      <c r="D14" s="70">
        <f>大和田!D14+落合!D14+北岩尾!D14+南岩尾!D14+今井!D14+三河田!D14+横和!D14+白山!D14</f>
        <v>70</v>
      </c>
      <c r="E14" s="48">
        <f>大和田!E14+落合!E14+北岩尾!E14+南岩尾!E14+今井!E14+三河田!E14+横和!E14+白山!E14</f>
        <v>140</v>
      </c>
      <c r="F14" s="39">
        <f>E14/E147</f>
        <v>4.3777360850531584E-2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14</v>
      </c>
      <c r="D15" s="75">
        <f>大和田!D15+落合!D15+北岩尾!D15+南岩尾!D15+今井!D15+三河田!D15+横和!D15+白山!D15</f>
        <v>15</v>
      </c>
      <c r="E15" s="10">
        <f>大和田!E15+落合!E15+北岩尾!E15+南岩尾!E15+今井!E15+三河田!E15+横和!E15+白山!E15</f>
        <v>29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11</v>
      </c>
      <c r="D16" s="75">
        <f>大和田!D16+落合!D16+北岩尾!D16+南岩尾!D16+今井!D16+三河田!D16+横和!D16+白山!D16</f>
        <v>20</v>
      </c>
      <c r="E16" s="10">
        <f>大和田!E16+落合!E16+北岩尾!E16+南岩尾!E16+今井!E16+三河田!E16+横和!E16+白山!E16</f>
        <v>31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11</v>
      </c>
      <c r="D17" s="75">
        <f>大和田!D17+落合!D17+北岩尾!D17+南岩尾!D17+今井!D17+三河田!D17+横和!D17+白山!D17</f>
        <v>12</v>
      </c>
      <c r="E17" s="10">
        <f>大和田!E17+落合!E17+北岩尾!E17+南岩尾!E17+今井!E17+三河田!E17+横和!E17+白山!E17</f>
        <v>23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14</v>
      </c>
      <c r="D18" s="75">
        <f>大和田!D18+落合!D18+北岩尾!D18+南岩尾!D18+今井!D18+三河田!D18+横和!D18+白山!D18</f>
        <v>14</v>
      </c>
      <c r="E18" s="10">
        <f>大和田!E18+落合!E18+北岩尾!E18+南岩尾!E18+今井!E18+三河田!E18+横和!E18+白山!E18</f>
        <v>28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13</v>
      </c>
      <c r="D19" s="75">
        <f>大和田!D19+落合!D19+北岩尾!D19+南岩尾!D19+今井!D19+三河田!D19+横和!D19+白山!D19</f>
        <v>12</v>
      </c>
      <c r="E19" s="10">
        <f>大和田!E19+落合!E19+北岩尾!E19+南岩尾!E19+今井!E19+三河田!E19+横和!E19+白山!E19</f>
        <v>25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63</v>
      </c>
      <c r="D20" s="70">
        <f>大和田!D20+落合!D20+北岩尾!D20+南岩尾!D20+今井!D20+三河田!D20+横和!D20+白山!D20</f>
        <v>73</v>
      </c>
      <c r="E20" s="48">
        <f>大和田!E20+落合!E20+北岩尾!E20+南岩尾!E20+今井!E20+三河田!E20+横和!E20+白山!E20</f>
        <v>136</v>
      </c>
      <c r="F20" s="39">
        <f>E20/E147</f>
        <v>4.2526579111944969E-2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17</v>
      </c>
      <c r="D21" s="75">
        <f>大和田!D21+落合!D21+北岩尾!D21+南岩尾!D21+今井!D21+三河田!D21+横和!D21+白山!D21</f>
        <v>13</v>
      </c>
      <c r="E21" s="10">
        <f>大和田!E21+落合!E21+北岩尾!E21+南岩尾!E21+今井!E21+三河田!E21+横和!E21+白山!E21</f>
        <v>30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13</v>
      </c>
      <c r="D22" s="75">
        <f>大和田!D22+落合!D22+北岩尾!D22+南岩尾!D22+今井!D22+三河田!D22+横和!D22+白山!D22</f>
        <v>14</v>
      </c>
      <c r="E22" s="10">
        <f>大和田!E22+落合!E22+北岩尾!E22+南岩尾!E22+今井!E22+三河田!E22+横和!E22+白山!E22</f>
        <v>27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17</v>
      </c>
      <c r="D23" s="75">
        <f>大和田!D23+落合!D23+北岩尾!D23+南岩尾!D23+今井!D23+三河田!D23+横和!D23+白山!D23</f>
        <v>13</v>
      </c>
      <c r="E23" s="10">
        <f>大和田!E23+落合!E23+北岩尾!E23+南岩尾!E23+今井!E23+三河田!E23+横和!E23+白山!E23</f>
        <v>30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25</v>
      </c>
      <c r="D24" s="75">
        <f>大和田!D24+落合!D24+北岩尾!D24+南岩尾!D24+今井!D24+三河田!D24+横和!D24+白山!D24</f>
        <v>19</v>
      </c>
      <c r="E24" s="10">
        <f>大和田!E24+落合!E24+北岩尾!E24+南岩尾!E24+今井!E24+三河田!E24+横和!E24+白山!E24</f>
        <v>44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21</v>
      </c>
      <c r="D25" s="75">
        <f>大和田!D25+落合!D25+北岩尾!D25+南岩尾!D25+今井!D25+三河田!D25+横和!D25+白山!D25</f>
        <v>14</v>
      </c>
      <c r="E25" s="10">
        <f>大和田!E25+落合!E25+北岩尾!E25+南岩尾!E25+今井!E25+三河田!E25+横和!E25+白山!E25</f>
        <v>35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93</v>
      </c>
      <c r="D26" s="49">
        <f>大和田!D26+落合!D26+北岩尾!D26+南岩尾!D26+今井!D26+三河田!D26+横和!D26+白山!D26</f>
        <v>73</v>
      </c>
      <c r="E26" s="41">
        <f>大和田!E26+落合!E26+北岩尾!E26+南岩尾!E26+今井!E26+三河田!E26+横和!E26+白山!E26</f>
        <v>166</v>
      </c>
      <c r="F26" s="42">
        <f>E26/E147</f>
        <v>5.1907442151344588E-2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14</v>
      </c>
      <c r="D27" s="75">
        <f>大和田!D27+落合!D27+北岩尾!D27+南岩尾!D27+今井!D27+三河田!D27+横和!D27+白山!D27</f>
        <v>13</v>
      </c>
      <c r="E27" s="10">
        <f>大和田!E27+落合!E27+北岩尾!E27+南岩尾!E27+今井!E27+三河田!E27+横和!E27+白山!E27</f>
        <v>27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16</v>
      </c>
      <c r="D28" s="75">
        <f>大和田!D28+落合!D28+北岩尾!D28+南岩尾!D28+今井!D28+三河田!D28+横和!D28+白山!D28</f>
        <v>9</v>
      </c>
      <c r="E28" s="10">
        <f>大和田!E28+落合!E28+北岩尾!E28+南岩尾!E28+今井!E28+三河田!E28+横和!E28+白山!E28</f>
        <v>25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15</v>
      </c>
      <c r="D29" s="75">
        <f>大和田!D29+落合!D29+北岩尾!D29+南岩尾!D29+今井!D29+三河田!D29+横和!D29+白山!D29</f>
        <v>8</v>
      </c>
      <c r="E29" s="10">
        <f>大和田!E29+落合!E29+北岩尾!E29+南岩尾!E29+今井!E29+三河田!E29+横和!E29+白山!E29</f>
        <v>23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13</v>
      </c>
      <c r="D30" s="75">
        <f>大和田!D30+落合!D30+北岩尾!D30+南岩尾!D30+今井!D30+三河田!D30+横和!D30+白山!D30</f>
        <v>16</v>
      </c>
      <c r="E30" s="10">
        <f>大和田!E30+落合!E30+北岩尾!E30+南岩尾!E30+今井!E30+三河田!E30+横和!E30+白山!E30</f>
        <v>29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18</v>
      </c>
      <c r="D31" s="75">
        <f>大和田!D31+落合!D31+北岩尾!D31+南岩尾!D31+今井!D31+三河田!D31+横和!D31+白山!D31</f>
        <v>12</v>
      </c>
      <c r="E31" s="10">
        <f>大和田!E31+落合!E31+北岩尾!E31+南岩尾!E31+今井!E31+三河田!E31+横和!E31+白山!E31</f>
        <v>30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76</v>
      </c>
      <c r="D32" s="49">
        <f>大和田!D32+落合!D32+北岩尾!D32+南岩尾!D32+今井!D32+三河田!D32+横和!D32+白山!D32</f>
        <v>58</v>
      </c>
      <c r="E32" s="41">
        <f>大和田!E32+落合!E32+北岩尾!E32+南岩尾!E32+今井!E32+三河田!E32+横和!E32+白山!E32</f>
        <v>134</v>
      </c>
      <c r="F32" s="42">
        <f>E32/E147</f>
        <v>4.1901188242651655E-2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16</v>
      </c>
      <c r="D33" s="75">
        <f>大和田!D33+落合!D33+北岩尾!D33+南岩尾!D33+今井!D33+三河田!D33+横和!D33+白山!D33</f>
        <v>11</v>
      </c>
      <c r="E33" s="10">
        <f>大和田!E33+落合!E33+北岩尾!E33+南岩尾!E33+今井!E33+三河田!E33+横和!E33+白山!E33</f>
        <v>27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9</v>
      </c>
      <c r="D34" s="75">
        <f>大和田!D34+落合!D34+北岩尾!D34+南岩尾!D34+今井!D34+三河田!D34+横和!D34+白山!D34</f>
        <v>16</v>
      </c>
      <c r="E34" s="10">
        <f>大和田!E34+落合!E34+北岩尾!E34+南岩尾!E34+今井!E34+三河田!E34+横和!E34+白山!E34</f>
        <v>25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16</v>
      </c>
      <c r="D35" s="75">
        <f>大和田!D35+落合!D35+北岩尾!D35+南岩尾!D35+今井!D35+三河田!D35+横和!D35+白山!D35</f>
        <v>16</v>
      </c>
      <c r="E35" s="10">
        <f>大和田!E35+落合!E35+北岩尾!E35+南岩尾!E35+今井!E35+三河田!E35+横和!E35+白山!E35</f>
        <v>32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15</v>
      </c>
      <c r="D36" s="75">
        <f>大和田!D36+落合!D36+北岩尾!D36+南岩尾!D36+今井!D36+三河田!D36+横和!D36+白山!D36</f>
        <v>13</v>
      </c>
      <c r="E36" s="10">
        <f>大和田!E36+落合!E36+北岩尾!E36+南岩尾!E36+今井!E36+三河田!E36+横和!E36+白山!E36</f>
        <v>28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14</v>
      </c>
      <c r="D37" s="75">
        <f>大和田!D37+落合!D37+北岩尾!D37+南岩尾!D37+今井!D37+三河田!D37+横和!D37+白山!D37</f>
        <v>13</v>
      </c>
      <c r="E37" s="10">
        <f>大和田!E37+落合!E37+北岩尾!E37+南岩尾!E37+今井!E37+三河田!E37+横和!E37+白山!E37</f>
        <v>27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70</v>
      </c>
      <c r="D38" s="49">
        <f>大和田!D38+落合!D38+北岩尾!D38+南岩尾!D38+今井!D38+三河田!D38+横和!D38+白山!D38</f>
        <v>69</v>
      </c>
      <c r="E38" s="41">
        <f>大和田!E38+落合!E38+北岩尾!E38+南岩尾!E38+今井!E38+三河田!E38+横和!E38+白山!E38</f>
        <v>139</v>
      </c>
      <c r="F38" s="42">
        <f>E38/E147</f>
        <v>4.346466541588493E-2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14</v>
      </c>
      <c r="D39" s="75">
        <f>大和田!D39+落合!D39+北岩尾!D39+南岩尾!D39+今井!D39+三河田!D39+横和!D39+白山!D39</f>
        <v>12</v>
      </c>
      <c r="E39" s="10">
        <f>大和田!E39+落合!E39+北岩尾!E39+南岩尾!E39+今井!E39+三河田!E39+横和!E39+白山!E39</f>
        <v>26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8</v>
      </c>
      <c r="D40" s="75">
        <f>大和田!D40+落合!D40+北岩尾!D40+南岩尾!D40+今井!D40+三河田!D40+横和!D40+白山!D40</f>
        <v>10</v>
      </c>
      <c r="E40" s="10">
        <f>大和田!E40+落合!E40+北岩尾!E40+南岩尾!E40+今井!E40+三河田!E40+横和!E40+白山!E40</f>
        <v>18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17</v>
      </c>
      <c r="D41" s="75">
        <f>大和田!D41+落合!D41+北岩尾!D41+南岩尾!D41+今井!D41+三河田!D41+横和!D41+白山!D41</f>
        <v>13</v>
      </c>
      <c r="E41" s="10">
        <f>大和田!E41+落合!E41+北岩尾!E41+南岩尾!E41+今井!E41+三河田!E41+横和!E41+白山!E41</f>
        <v>30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8</v>
      </c>
      <c r="D42" s="75">
        <f>大和田!D42+落合!D42+北岩尾!D42+南岩尾!D42+今井!D42+三河田!D42+横和!D42+白山!D42</f>
        <v>15</v>
      </c>
      <c r="E42" s="10">
        <f>大和田!E42+落合!E42+北岩尾!E42+南岩尾!E42+今井!E42+三河田!E42+横和!E42+白山!E42</f>
        <v>23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16</v>
      </c>
      <c r="D43" s="75">
        <f>大和田!D43+落合!D43+北岩尾!D43+南岩尾!D43+今井!D43+三河田!D43+横和!D43+白山!D43</f>
        <v>16</v>
      </c>
      <c r="E43" s="10">
        <f>大和田!E43+落合!E43+北岩尾!E43+南岩尾!E43+今井!E43+三河田!E43+横和!E43+白山!E43</f>
        <v>32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63</v>
      </c>
      <c r="D44" s="49">
        <f>大和田!D44+落合!D44+北岩尾!D44+南岩尾!D44+今井!D44+三河田!D44+横和!D44+白山!D44</f>
        <v>66</v>
      </c>
      <c r="E44" s="41">
        <f>大和田!E44+落合!E44+北岩尾!E44+南岩尾!E44+今井!E44+三河田!E44+横和!E44+白山!E44</f>
        <v>129</v>
      </c>
      <c r="F44" s="42">
        <f>E44/E147</f>
        <v>4.0337711069418386E-2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21</v>
      </c>
      <c r="D45" s="75">
        <f>大和田!D45+落合!D45+北岩尾!D45+南岩尾!D45+今井!D45+三河田!D45+横和!D45+白山!D45</f>
        <v>18</v>
      </c>
      <c r="E45" s="10">
        <f>大和田!E45+落合!E45+北岩尾!E45+南岩尾!E45+今井!E45+三河田!E45+横和!E45+白山!E45</f>
        <v>39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15</v>
      </c>
      <c r="D46" s="75">
        <f>大和田!D46+落合!D46+北岩尾!D46+南岩尾!D46+今井!D46+三河田!D46+横和!D46+白山!D46</f>
        <v>22</v>
      </c>
      <c r="E46" s="10">
        <f>大和田!E46+落合!E46+北岩尾!E46+南岩尾!E46+今井!E46+三河田!E46+横和!E46+白山!E46</f>
        <v>37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23</v>
      </c>
      <c r="D47" s="75">
        <f>大和田!D47+落合!D47+北岩尾!D47+南岩尾!D47+今井!D47+三河田!D47+横和!D47+白山!D47</f>
        <v>19</v>
      </c>
      <c r="E47" s="10">
        <f>大和田!E47+落合!E47+北岩尾!E47+南岩尾!E47+今井!E47+三河田!E47+横和!E47+白山!E47</f>
        <v>42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8</v>
      </c>
      <c r="D48" s="75">
        <f>大和田!D48+落合!D48+北岩尾!D48+南岩尾!D48+今井!D48+三河田!D48+横和!D48+白山!D48</f>
        <v>13</v>
      </c>
      <c r="E48" s="10">
        <f>大和田!E48+落合!E48+北岩尾!E48+南岩尾!E48+今井!E48+三河田!E48+横和!E48+白山!E48</f>
        <v>21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24</v>
      </c>
      <c r="D49" s="75">
        <f>大和田!D49+落合!D49+北岩尾!D49+南岩尾!D49+今井!D49+三河田!D49+横和!D49+白山!D49</f>
        <v>22</v>
      </c>
      <c r="E49" s="10">
        <f>大和田!E49+落合!E49+北岩尾!E49+南岩尾!E49+今井!E49+三河田!E49+横和!E49+白山!E49</f>
        <v>46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91</v>
      </c>
      <c r="D50" s="49">
        <f>大和田!D50+落合!D50+北岩尾!D50+南岩尾!D50+今井!D50+三河田!D50+横和!D50+白山!D50</f>
        <v>94</v>
      </c>
      <c r="E50" s="41">
        <f>大和田!E50+落合!E50+北岩尾!E50+南岩尾!E50+今井!E50+三河田!E50+横和!E50+白山!E50</f>
        <v>185</v>
      </c>
      <c r="F50" s="42">
        <f>E50/E147</f>
        <v>5.7848655409631022E-2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16</v>
      </c>
      <c r="D51" s="75">
        <f>大和田!D51+落合!D51+北岩尾!D51+南岩尾!D51+今井!D51+三河田!D51+横和!D51+白山!D51</f>
        <v>14</v>
      </c>
      <c r="E51" s="10">
        <f>大和田!E51+落合!E51+北岩尾!E51+南岩尾!E51+今井!E51+三河田!E51+横和!E51+白山!E51</f>
        <v>30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18</v>
      </c>
      <c r="D52" s="75">
        <f>大和田!D52+落合!D52+北岩尾!D52+南岩尾!D52+今井!D52+三河田!D52+横和!D52+白山!D52</f>
        <v>12</v>
      </c>
      <c r="E52" s="10">
        <f>大和田!E52+落合!E52+北岩尾!E52+南岩尾!E52+今井!E52+三河田!E52+横和!E52+白山!E52</f>
        <v>30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14</v>
      </c>
      <c r="D53" s="75">
        <f>大和田!D53+落合!D53+北岩尾!D53+南岩尾!D53+今井!D53+三河田!D53+横和!D53+白山!D53</f>
        <v>21</v>
      </c>
      <c r="E53" s="10">
        <f>大和田!E53+落合!E53+北岩尾!E53+南岩尾!E53+今井!E53+三河田!E53+横和!E53+白山!E53</f>
        <v>35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14</v>
      </c>
      <c r="D54" s="75">
        <f>大和田!D54+落合!D54+北岩尾!D54+南岩尾!D54+今井!D54+三河田!D54+横和!D54+白山!D54</f>
        <v>15</v>
      </c>
      <c r="E54" s="10">
        <f>大和田!E54+落合!E54+北岩尾!E54+南岩尾!E54+今井!E54+三河田!E54+横和!E54+白山!E54</f>
        <v>29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24</v>
      </c>
      <c r="D55" s="75">
        <f>大和田!D55+落合!D55+北岩尾!D55+南岩尾!D55+今井!D55+三河田!D55+横和!D55+白山!D55</f>
        <v>25</v>
      </c>
      <c r="E55" s="10">
        <f>大和田!E55+落合!E55+北岩尾!E55+南岩尾!E55+今井!E55+三河田!E55+横和!E55+白山!E55</f>
        <v>49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86</v>
      </c>
      <c r="D56" s="49">
        <f>大和田!D56+落合!D56+北岩尾!D56+南岩尾!D56+今井!D56+三河田!D56+横和!D56+白山!D56</f>
        <v>87</v>
      </c>
      <c r="E56" s="41">
        <f>大和田!E56+落合!E56+北岩尾!E56+南岩尾!E56+今井!E56+三河田!E56+横和!E56+白山!E56</f>
        <v>173</v>
      </c>
      <c r="F56" s="42">
        <f>E56/E147</f>
        <v>5.4096310193871171E-2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30</v>
      </c>
      <c r="D57" s="75">
        <f>大和田!D57+落合!D57+北岩尾!D57+南岩尾!D57+今井!D57+三河田!D57+横和!D57+白山!D57</f>
        <v>19</v>
      </c>
      <c r="E57" s="10">
        <f>大和田!E57+落合!E57+北岩尾!E57+南岩尾!E57+今井!E57+三河田!E57+横和!E57+白山!E57</f>
        <v>49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20</v>
      </c>
      <c r="D58" s="75">
        <f>大和田!D58+落合!D58+北岩尾!D58+南岩尾!D58+今井!D58+三河田!D58+横和!D58+白山!D58</f>
        <v>18</v>
      </c>
      <c r="E58" s="10">
        <f>大和田!E58+落合!E58+北岩尾!E58+南岩尾!E58+今井!E58+三河田!E58+横和!E58+白山!E58</f>
        <v>38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21</v>
      </c>
      <c r="D59" s="75">
        <f>大和田!D59+落合!D59+北岩尾!D59+南岩尾!D59+今井!D59+三河田!D59+横和!D59+白山!D59</f>
        <v>25</v>
      </c>
      <c r="E59" s="10">
        <f>大和田!E59+落合!E59+北岩尾!E59+南岩尾!E59+今井!E59+三河田!E59+横和!E59+白山!E59</f>
        <v>46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24</v>
      </c>
      <c r="D60" s="75">
        <f>大和田!D60+落合!D60+北岩尾!D60+南岩尾!D60+今井!D60+三河田!D60+横和!D60+白山!D60</f>
        <v>30</v>
      </c>
      <c r="E60" s="10">
        <f>大和田!E60+落合!E60+北岩尾!E60+南岩尾!E60+今井!E60+三河田!E60+横和!E60+白山!E60</f>
        <v>54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27</v>
      </c>
      <c r="D61" s="75">
        <f>大和田!D61+落合!D61+北岩尾!D61+南岩尾!D61+今井!D61+三河田!D61+横和!D61+白山!D61</f>
        <v>14</v>
      </c>
      <c r="E61" s="10">
        <f>大和田!E61+落合!E61+北岩尾!E61+南岩尾!E61+今井!E61+三河田!E61+横和!E61+白山!E61</f>
        <v>41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122</v>
      </c>
      <c r="D62" s="49">
        <f>大和田!D62+落合!D62+北岩尾!D62+南岩尾!D62+今井!D62+三河田!D62+横和!D62+白山!D62</f>
        <v>106</v>
      </c>
      <c r="E62" s="41">
        <f>大和田!E62+落合!E62+北岩尾!E62+南岩尾!E62+今井!E62+三河田!E62+横和!E62+白山!E62</f>
        <v>228</v>
      </c>
      <c r="F62" s="42">
        <f>E62/E147</f>
        <v>7.1294559099437146E-2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25</v>
      </c>
      <c r="D63" s="75">
        <f>大和田!D63+落合!D63+北岩尾!D63+南岩尾!D63+今井!D63+三河田!D63+横和!D63+白山!D63</f>
        <v>29</v>
      </c>
      <c r="E63" s="10">
        <f>大和田!E63+落合!E63+北岩尾!E63+南岩尾!E63+今井!E63+三河田!E63+横和!E63+白山!E63</f>
        <v>54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17</v>
      </c>
      <c r="D64" s="75">
        <f>大和田!D64+落合!D64+北岩尾!D64+南岩尾!D64+今井!D64+三河田!D64+横和!D64+白山!D64</f>
        <v>26</v>
      </c>
      <c r="E64" s="10">
        <f>大和田!E64+落合!E64+北岩尾!E64+南岩尾!E64+今井!E64+三河田!E64+横和!E64+白山!E64</f>
        <v>43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22</v>
      </c>
      <c r="D65" s="75">
        <f>大和田!D65+落合!D65+北岩尾!D65+南岩尾!D65+今井!D65+三河田!D65+横和!D65+白山!D65</f>
        <v>23</v>
      </c>
      <c r="E65" s="10">
        <f>大和田!E65+落合!E65+北岩尾!E65+南岩尾!E65+今井!E65+三河田!E65+横和!E65+白山!E65</f>
        <v>45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21</v>
      </c>
      <c r="D66" s="75">
        <f>大和田!D66+落合!D66+北岩尾!D66+南岩尾!D66+今井!D66+三河田!D66+横和!D66+白山!D66</f>
        <v>19</v>
      </c>
      <c r="E66" s="10">
        <f>大和田!E66+落合!E66+北岩尾!E66+南岩尾!E66+今井!E66+三河田!E66+横和!E66+白山!E66</f>
        <v>40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22</v>
      </c>
      <c r="D67" s="75">
        <f>大和田!D67+落合!D67+北岩尾!D67+南岩尾!D67+今井!D67+三河田!D67+横和!D67+白山!D67</f>
        <v>21</v>
      </c>
      <c r="E67" s="10">
        <f>大和田!E67+落合!E67+北岩尾!E67+南岩尾!E67+今井!E67+三河田!E67+横和!E67+白山!E67</f>
        <v>43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107</v>
      </c>
      <c r="D68" s="49">
        <f>大和田!D68+落合!D68+北岩尾!D68+南岩尾!D68+今井!D68+三河田!D68+横和!D68+白山!D68</f>
        <v>118</v>
      </c>
      <c r="E68" s="41">
        <f>大和田!E68+落合!E68+北岩尾!E68+南岩尾!E68+今井!E68+三河田!E68+横和!E68+白山!E68</f>
        <v>225</v>
      </c>
      <c r="F68" s="42">
        <f>E68/E147</f>
        <v>7.0356472795497185E-2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15</v>
      </c>
      <c r="D69" s="75">
        <f>大和田!D69+落合!D69+北岩尾!D69+南岩尾!D69+今井!D69+三河田!D69+横和!D69+白山!D69</f>
        <v>21</v>
      </c>
      <c r="E69" s="10">
        <f>大和田!E69+落合!E69+北岩尾!E69+南岩尾!E69+今井!E69+三河田!E69+横和!E69+白山!E69</f>
        <v>36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11</v>
      </c>
      <c r="D70" s="75">
        <f>大和田!D70+落合!D70+北岩尾!D70+南岩尾!D70+今井!D70+三河田!D70+横和!D70+白山!D70</f>
        <v>17</v>
      </c>
      <c r="E70" s="10">
        <f>大和田!E70+落合!E70+北岩尾!E70+南岩尾!E70+今井!E70+三河田!E70+横和!E70+白山!E70</f>
        <v>28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18</v>
      </c>
      <c r="D71" s="75">
        <f>大和田!D71+落合!D71+北岩尾!D71+南岩尾!D71+今井!D71+三河田!D71+横和!D71+白山!D71</f>
        <v>8</v>
      </c>
      <c r="E71" s="10">
        <f>大和田!E71+落合!E71+北岩尾!E71+南岩尾!E71+今井!E71+三河田!E71+横和!E71+白山!E71</f>
        <v>26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30</v>
      </c>
      <c r="D72" s="75">
        <f>大和田!D72+落合!D72+北岩尾!D72+南岩尾!D72+今井!D72+三河田!D72+横和!D72+白山!D72</f>
        <v>22</v>
      </c>
      <c r="E72" s="10">
        <f>大和田!E72+落合!E72+北岩尾!E72+南岩尾!E72+今井!E72+三河田!E72+横和!E72+白山!E72</f>
        <v>52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28</v>
      </c>
      <c r="D73" s="75">
        <f>大和田!D73+落合!D73+北岩尾!D73+南岩尾!D73+今井!D73+三河田!D73+横和!D73+白山!D73</f>
        <v>20</v>
      </c>
      <c r="E73" s="10">
        <f>大和田!E73+落合!E73+北岩尾!E73+南岩尾!E73+今井!E73+三河田!E73+横和!E73+白山!E73</f>
        <v>48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102</v>
      </c>
      <c r="D74" s="49">
        <f>大和田!D74+落合!D74+北岩尾!D74+南岩尾!D74+今井!D74+三河田!D74+横和!D74+白山!D74</f>
        <v>88</v>
      </c>
      <c r="E74" s="41">
        <f>大和田!E74+落合!E74+北岩尾!E74+南岩尾!E74+今井!E74+三河田!E74+横和!E74+白山!E74</f>
        <v>190</v>
      </c>
      <c r="F74" s="42">
        <f>E74/E147</f>
        <v>5.9412132582864291E-2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16</v>
      </c>
      <c r="D75" s="75">
        <f>大和田!D75+落合!D75+北岩尾!D75+南岩尾!D75+今井!D75+三河田!D75+横和!D75+白山!D75</f>
        <v>22</v>
      </c>
      <c r="E75" s="10">
        <f>大和田!E75+落合!E75+北岩尾!E75+南岩尾!E75+今井!E75+三河田!E75+横和!E75+白山!E75</f>
        <v>38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23</v>
      </c>
      <c r="D76" s="75">
        <f>大和田!D76+落合!D76+北岩尾!D76+南岩尾!D76+今井!D76+三河田!D76+横和!D76+白山!D76</f>
        <v>17</v>
      </c>
      <c r="E76" s="10">
        <f>大和田!E76+落合!E76+北岩尾!E76+南岩尾!E76+今井!E76+三河田!E76+横和!E76+白山!E76</f>
        <v>40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18</v>
      </c>
      <c r="D77" s="75">
        <f>大和田!D77+落合!D77+北岩尾!D77+南岩尾!D77+今井!D77+三河田!D77+横和!D77+白山!D77</f>
        <v>28</v>
      </c>
      <c r="E77" s="10">
        <f>大和田!E77+落合!E77+北岩尾!E77+南岩尾!E77+今井!E77+三河田!E77+横和!E77+白山!E77</f>
        <v>46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25</v>
      </c>
      <c r="D78" s="75">
        <f>大和田!D78+落合!D78+北岩尾!D78+南岩尾!D78+今井!D78+三河田!D78+横和!D78+白山!D78</f>
        <v>20</v>
      </c>
      <c r="E78" s="10">
        <f>大和田!E78+落合!E78+北岩尾!E78+南岩尾!E78+今井!E78+三河田!E78+横和!E78+白山!E78</f>
        <v>45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16</v>
      </c>
      <c r="D79" s="75">
        <f>大和田!D79+落合!D79+北岩尾!D79+南岩尾!D79+今井!D79+三河田!D79+横和!D79+白山!D79</f>
        <v>28</v>
      </c>
      <c r="E79" s="10">
        <f>大和田!E79+落合!E79+北岩尾!E79+南岩尾!E79+今井!E79+三河田!E79+横和!E79+白山!E79</f>
        <v>44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98</v>
      </c>
      <c r="D80" s="49">
        <f>大和田!D80+落合!D80+北岩尾!D80+南岩尾!D80+今井!D80+三河田!D80+横和!D80+白山!D80</f>
        <v>115</v>
      </c>
      <c r="E80" s="41">
        <f>大和田!E80+落合!E80+北岩尾!E80+南岩尾!E80+今井!E80+三河田!E80+横和!E80+白山!E80</f>
        <v>213</v>
      </c>
      <c r="F80" s="42">
        <f>E80/E147</f>
        <v>6.6604127579737341E-2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21</v>
      </c>
      <c r="D81" s="75">
        <f>大和田!D81+落合!D81+北岩尾!D81+南岩尾!D81+今井!D81+三河田!D81+横和!D81+白山!D81</f>
        <v>22</v>
      </c>
      <c r="E81" s="10">
        <f>大和田!E81+落合!E81+北岩尾!E81+南岩尾!E81+今井!E81+三河田!E81+横和!E81+白山!E81</f>
        <v>43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14</v>
      </c>
      <c r="D82" s="75">
        <f>大和田!D82+落合!D82+北岩尾!D82+南岩尾!D82+今井!D82+三河田!D82+横和!D82+白山!D82</f>
        <v>23</v>
      </c>
      <c r="E82" s="10">
        <f>大和田!E82+落合!E82+北岩尾!E82+南岩尾!E82+今井!E82+三河田!E82+横和!E82+白山!E82</f>
        <v>37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27</v>
      </c>
      <c r="D83" s="75">
        <f>大和田!D83+落合!D83+北岩尾!D83+南岩尾!D83+今井!D83+三河田!D83+横和!D83+白山!D83</f>
        <v>25</v>
      </c>
      <c r="E83" s="10">
        <f>大和田!E83+落合!E83+北岩尾!E83+南岩尾!E83+今井!E83+三河田!E83+横和!E83+白山!E83</f>
        <v>52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33</v>
      </c>
      <c r="D84" s="75">
        <f>大和田!D84+落合!D84+北岩尾!D84+南岩尾!D84+今井!D84+三河田!D84+横和!D84+白山!D84</f>
        <v>27</v>
      </c>
      <c r="E84" s="10">
        <f>大和田!E84+落合!E84+北岩尾!E84+南岩尾!E84+今井!E84+三河田!E84+横和!E84+白山!E84</f>
        <v>60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22</v>
      </c>
      <c r="D85" s="75">
        <f>大和田!D85+落合!D85+北岩尾!D85+南岩尾!D85+今井!D85+三河田!D85+横和!D85+白山!D85</f>
        <v>24</v>
      </c>
      <c r="E85" s="10">
        <f>大和田!E85+落合!E85+北岩尾!E85+南岩尾!E85+今井!E85+三河田!E85+横和!E85+白山!E85</f>
        <v>46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117</v>
      </c>
      <c r="D86" s="71">
        <f>大和田!D86+落合!D86+北岩尾!D86+南岩尾!D86+今井!D86+三河田!D86+横和!D86+白山!D86</f>
        <v>121</v>
      </c>
      <c r="E86" s="44">
        <f>大和田!E86+落合!E86+北岩尾!E86+南岩尾!E86+今井!E86+三河田!E86+横和!E86+白山!E86</f>
        <v>238</v>
      </c>
      <c r="F86" s="45">
        <f>E86/E147</f>
        <v>7.4421513445903684E-2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21</v>
      </c>
      <c r="D87" s="75">
        <f>大和田!D87+落合!D87+北岩尾!D87+南岩尾!D87+今井!D87+三河田!D87+横和!D87+白山!D87</f>
        <v>29</v>
      </c>
      <c r="E87" s="10">
        <f>大和田!E87+落合!E87+北岩尾!E87+南岩尾!E87+今井!E87+三河田!E87+横和!E87+白山!E87</f>
        <v>50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37</v>
      </c>
      <c r="D88" s="75">
        <f>大和田!D88+落合!D88+北岩尾!D88+南岩尾!D88+今井!D88+三河田!D88+横和!D88+白山!D88</f>
        <v>24</v>
      </c>
      <c r="E88" s="10">
        <f>大和田!E88+落合!E88+北岩尾!E88+南岩尾!E88+今井!E88+三河田!E88+横和!E88+白山!E88</f>
        <v>61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27</v>
      </c>
      <c r="D89" s="75">
        <f>大和田!D89+落合!D89+北岩尾!D89+南岩尾!D89+今井!D89+三河田!D89+横和!D89+白山!D89</f>
        <v>27</v>
      </c>
      <c r="E89" s="10">
        <f>大和田!E89+落合!E89+北岩尾!E89+南岩尾!E89+今井!E89+三河田!E89+横和!E89+白山!E89</f>
        <v>54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24</v>
      </c>
      <c r="D90" s="75">
        <f>大和田!D90+落合!D90+北岩尾!D90+南岩尾!D90+今井!D90+三河田!D90+横和!D90+白山!D90</f>
        <v>27</v>
      </c>
      <c r="E90" s="10">
        <f>大和田!E90+落合!E90+北岩尾!E90+南岩尾!E90+今井!E90+三河田!E90+横和!E90+白山!E90</f>
        <v>51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29</v>
      </c>
      <c r="D91" s="75">
        <f>大和田!D91+落合!D91+北岩尾!D91+南岩尾!D91+今井!D91+三河田!D91+横和!D91+白山!D91</f>
        <v>32</v>
      </c>
      <c r="E91" s="10">
        <f>大和田!E91+落合!E91+北岩尾!E91+南岩尾!E91+今井!E91+三河田!E91+横和!E91+白山!E91</f>
        <v>61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138</v>
      </c>
      <c r="D92" s="71">
        <f>大和田!D92+落合!D92+北岩尾!D92+南岩尾!D92+今井!D92+三河田!D92+横和!D92+白山!D92</f>
        <v>139</v>
      </c>
      <c r="E92" s="44">
        <f>大和田!E92+落合!E92+北岩尾!E92+南岩尾!E92+今井!E92+三河田!E92+横和!E92+白山!E92</f>
        <v>277</v>
      </c>
      <c r="F92" s="45">
        <f>E92/E147</f>
        <v>8.6616635397123207E-2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38</v>
      </c>
      <c r="D93" s="75">
        <f>大和田!D93+落合!D93+北岩尾!D93+南岩尾!D93+今井!D93+三河田!D93+横和!D93+白山!D93</f>
        <v>24</v>
      </c>
      <c r="E93" s="10">
        <f>大和田!E93+落合!E93+北岩尾!E93+南岩尾!E93+今井!E93+三河田!E93+横和!E93+白山!E93</f>
        <v>62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18</v>
      </c>
      <c r="D94" s="75">
        <f>大和田!D94+落合!D94+北岩尾!D94+南岩尾!D94+今井!D94+三河田!D94+横和!D94+白山!D94</f>
        <v>26</v>
      </c>
      <c r="E94" s="10">
        <f>大和田!E94+落合!E94+北岩尾!E94+南岩尾!E94+今井!E94+三河田!E94+横和!E94+白山!E94</f>
        <v>44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21</v>
      </c>
      <c r="D95" s="75">
        <f>大和田!D95+落合!D95+北岩尾!D95+南岩尾!D95+今井!D95+三河田!D95+横和!D95+白山!D95</f>
        <v>13</v>
      </c>
      <c r="E95" s="10">
        <f>大和田!E95+落合!E95+北岩尾!E95+南岩尾!E95+今井!E95+三河田!E95+横和!E95+白山!E95</f>
        <v>34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14</v>
      </c>
      <c r="D96" s="75">
        <f>大和田!D96+落合!D96+北岩尾!D96+南岩尾!D96+今井!D96+三河田!D96+横和!D96+白山!D96</f>
        <v>19</v>
      </c>
      <c r="E96" s="10">
        <f>大和田!E96+落合!E96+北岩尾!E96+南岩尾!E96+今井!E96+三河田!E96+横和!E96+白山!E96</f>
        <v>33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26</v>
      </c>
      <c r="D97" s="75">
        <f>大和田!D97+落合!D97+北岩尾!D97+南岩尾!D97+今井!D97+三河田!D97+横和!D97+白山!D97</f>
        <v>21</v>
      </c>
      <c r="E97" s="10">
        <f>大和田!E97+落合!E97+北岩尾!E97+南岩尾!E97+今井!E97+三河田!E97+横和!E97+白山!E97</f>
        <v>47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117</v>
      </c>
      <c r="D98" s="71">
        <f>大和田!D98+落合!D98+北岩尾!D98+南岩尾!D98+今井!D98+三河田!D98+横和!D98+白山!D98</f>
        <v>103</v>
      </c>
      <c r="E98" s="44">
        <f>大和田!E98+落合!E98+北岩尾!E98+南岩尾!E98+今井!E98+三河田!E98+横和!E98+白山!E98</f>
        <v>220</v>
      </c>
      <c r="F98" s="45">
        <f>E98/E147</f>
        <v>6.8792995622263917E-2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8</v>
      </c>
      <c r="D99" s="75">
        <f>大和田!D99+落合!D99+北岩尾!D99+南岩尾!D99+今井!D99+三河田!D99+横和!D99+白山!D99</f>
        <v>22</v>
      </c>
      <c r="E99" s="10">
        <f>大和田!E99+落合!E99+北岩尾!E99+南岩尾!E99+今井!E99+三河田!E99+横和!E99+白山!E99</f>
        <v>30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16</v>
      </c>
      <c r="D100" s="75">
        <f>大和田!D100+落合!D100+北岩尾!D100+南岩尾!D100+今井!D100+三河田!D100+横和!D100+白山!D100</f>
        <v>13</v>
      </c>
      <c r="E100" s="10">
        <f>大和田!E100+落合!E100+北岩尾!E100+南岩尾!E100+今井!E100+三河田!E100+横和!E100+白山!E100</f>
        <v>29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14</v>
      </c>
      <c r="D101" s="75">
        <f>大和田!D101+落合!D101+北岩尾!D101+南岩尾!D101+今井!D101+三河田!D101+横和!D101+白山!D101</f>
        <v>17</v>
      </c>
      <c r="E101" s="10">
        <f>大和田!E101+落合!E101+北岩尾!E101+南岩尾!E101+今井!E101+三河田!E101+横和!E101+白山!E101</f>
        <v>31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12</v>
      </c>
      <c r="D102" s="75">
        <f>大和田!D102+落合!D102+北岩尾!D102+南岩尾!D102+今井!D102+三河田!D102+横和!D102+白山!D102</f>
        <v>9</v>
      </c>
      <c r="E102" s="10">
        <f>大和田!E102+落合!E102+北岩尾!E102+南岩尾!E102+今井!E102+三河田!E102+横和!E102+白山!E102</f>
        <v>21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10</v>
      </c>
      <c r="D103" s="75">
        <f>大和田!D103+落合!D103+北岩尾!D103+南岩尾!D103+今井!D103+三河田!D103+横和!D103+白山!D103</f>
        <v>9</v>
      </c>
      <c r="E103" s="10">
        <f>大和田!E103+落合!E103+北岩尾!E103+南岩尾!E103+今井!E103+三河田!E103+横和!E103+白山!E103</f>
        <v>19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60</v>
      </c>
      <c r="D104" s="71">
        <f>大和田!D104+落合!D104+北岩尾!D104+南岩尾!D104+今井!D104+三河田!D104+横和!D104+白山!D104</f>
        <v>70</v>
      </c>
      <c r="E104" s="44">
        <f>大和田!E104+落合!E104+北岩尾!E104+南岩尾!E104+今井!E104+三河田!E104+横和!E104+白山!E104</f>
        <v>130</v>
      </c>
      <c r="F104" s="45">
        <f>E104/E147</f>
        <v>4.065040650406504E-2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13</v>
      </c>
      <c r="D105" s="75">
        <f>大和田!D105+落合!D105+北岩尾!D105+南岩尾!D105+今井!D105+三河田!D105+横和!D105+白山!D105</f>
        <v>17</v>
      </c>
      <c r="E105" s="10">
        <f>大和田!E105+落合!E105+北岩尾!E105+南岩尾!E105+今井!E105+三河田!E105+横和!E105+白山!E105</f>
        <v>30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3</v>
      </c>
      <c r="D106" s="75">
        <f>大和田!D106+落合!D106+北岩尾!D106+南岩尾!D106+今井!D106+三河田!D106+横和!D106+白山!D106</f>
        <v>11</v>
      </c>
      <c r="E106" s="10">
        <f>大和田!E106+落合!E106+北岩尾!E106+南岩尾!E106+今井!E106+三河田!E106+横和!E106+白山!E106</f>
        <v>14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9</v>
      </c>
      <c r="D107" s="75">
        <f>大和田!D107+落合!D107+北岩尾!D107+南岩尾!D107+今井!D107+三河田!D107+横和!D107+白山!D107</f>
        <v>14</v>
      </c>
      <c r="E107" s="10">
        <f>大和田!E107+落合!E107+北岩尾!E107+南岩尾!E107+今井!E107+三河田!E107+横和!E107+白山!E107</f>
        <v>23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7</v>
      </c>
      <c r="D108" s="75">
        <f>大和田!D108+落合!D108+北岩尾!D108+南岩尾!D108+今井!D108+三河田!D108+横和!D108+白山!D108</f>
        <v>6</v>
      </c>
      <c r="E108" s="10">
        <f>大和田!E108+落合!E108+北岩尾!E108+南岩尾!E108+今井!E108+三河田!E108+横和!E108+白山!E108</f>
        <v>13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4</v>
      </c>
      <c r="D109" s="75">
        <f>大和田!D109+落合!D109+北岩尾!D109+南岩尾!D109+今井!D109+三河田!D109+横和!D109+白山!D109</f>
        <v>11</v>
      </c>
      <c r="E109" s="10">
        <f>大和田!E109+落合!E109+北岩尾!E109+南岩尾!E109+今井!E109+三河田!E109+横和!E109+白山!E109</f>
        <v>15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36</v>
      </c>
      <c r="D110" s="71">
        <f>大和田!D110+落合!D110+北岩尾!D110+南岩尾!D110+今井!D110+三河田!D110+横和!D110+白山!D110</f>
        <v>59</v>
      </c>
      <c r="E110" s="44">
        <f>大和田!E110+落合!E110+北岩尾!E110+南岩尾!E110+今井!E110+三河田!E110+横和!E110+白山!E110</f>
        <v>95</v>
      </c>
      <c r="F110" s="45">
        <f>E110/E147</f>
        <v>2.9706066291432145E-2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8</v>
      </c>
      <c r="D111" s="75">
        <f>大和田!D111+落合!D111+北岩尾!D111+南岩尾!D111+今井!D111+三河田!D111+横和!D111+白山!D111</f>
        <v>8</v>
      </c>
      <c r="E111" s="10">
        <f>大和田!E111+落合!E111+北岩尾!E111+南岩尾!E111+今井!E111+三河田!E111+横和!E111+白山!E111</f>
        <v>16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5</v>
      </c>
      <c r="D112" s="75">
        <f>大和田!D112+落合!D112+北岩尾!D112+南岩尾!D112+今井!D112+三河田!D112+横和!D112+白山!D112</f>
        <v>9</v>
      </c>
      <c r="E112" s="10">
        <f>大和田!E112+落合!E112+北岩尾!E112+南岩尾!E112+今井!E112+三河田!E112+横和!E112+白山!E112</f>
        <v>14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0</v>
      </c>
      <c r="D113" s="75">
        <f>大和田!D113+落合!D113+北岩尾!D113+南岩尾!D113+今井!D113+三河田!D113+横和!D113+白山!D113</f>
        <v>4</v>
      </c>
      <c r="E113" s="10">
        <f>大和田!E113+落合!E113+北岩尾!E113+南岩尾!E113+今井!E113+三河田!E113+横和!E113+白山!E113</f>
        <v>4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2</v>
      </c>
      <c r="D114" s="75">
        <f>大和田!D114+落合!D114+北岩尾!D114+南岩尾!D114+今井!D114+三河田!D114+横和!D114+白山!D114</f>
        <v>8</v>
      </c>
      <c r="E114" s="10">
        <f>大和田!E114+落合!E114+北岩尾!E114+南岩尾!E114+今井!E114+三河田!E114+横和!E114+白山!E114</f>
        <v>10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0</v>
      </c>
      <c r="D115" s="75">
        <f>大和田!D115+落合!D115+北岩尾!D115+南岩尾!D115+今井!D115+三河田!D115+横和!D115+白山!D115</f>
        <v>8</v>
      </c>
      <c r="E115" s="10">
        <f>大和田!E115+落合!E115+北岩尾!E115+南岩尾!E115+今井!E115+三河田!E115+横和!E115+白山!E115</f>
        <v>8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15</v>
      </c>
      <c r="D116" s="71">
        <f>大和田!D116+落合!D116+北岩尾!D116+南岩尾!D116+今井!D116+三河田!D116+横和!D116+白山!D116</f>
        <v>37</v>
      </c>
      <c r="E116" s="44">
        <f>大和田!E116+落合!E116+北岩尾!E116+南岩尾!E116+今井!E116+三河田!E116+横和!E116+白山!E116</f>
        <v>52</v>
      </c>
      <c r="F116" s="45">
        <f>E116/E147</f>
        <v>1.6260162601626018E-2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3</v>
      </c>
      <c r="D117" s="75">
        <f>大和田!D117+落合!D117+北岩尾!D117+南岩尾!D117+今井!D117+三河田!D117+横和!D117+白山!D117</f>
        <v>8</v>
      </c>
      <c r="E117" s="10">
        <f>大和田!E117+落合!E117+北岩尾!E117+南岩尾!E117+今井!E117+三河田!E117+横和!E117+白山!E117</f>
        <v>11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2</v>
      </c>
      <c r="D118" s="75">
        <f>大和田!D118+落合!D118+北岩尾!D118+南岩尾!D118+今井!D118+三河田!D118+横和!D118+白山!D118</f>
        <v>7</v>
      </c>
      <c r="E118" s="10">
        <f>大和田!E118+落合!E118+北岩尾!E118+南岩尾!E118+今井!E118+三河田!E118+横和!E118+白山!E118</f>
        <v>9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1</v>
      </c>
      <c r="D119" s="75">
        <f>大和田!D119+落合!D119+北岩尾!D119+南岩尾!D119+今井!D119+三河田!D119+横和!D119+白山!D119</f>
        <v>2</v>
      </c>
      <c r="E119" s="10">
        <f>大和田!E119+落合!E119+北岩尾!E119+南岩尾!E119+今井!E119+三河田!E119+横和!E119+白山!E119</f>
        <v>3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0</v>
      </c>
      <c r="D120" s="75">
        <f>大和田!D120+落合!D120+北岩尾!D120+南岩尾!D120+今井!D120+三河田!D120+横和!D120+白山!D120</f>
        <v>3</v>
      </c>
      <c r="E120" s="10">
        <f>大和田!E120+落合!E120+北岩尾!E120+南岩尾!E120+今井!E120+三河田!E120+横和!E120+白山!E120</f>
        <v>3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0</v>
      </c>
      <c r="D121" s="75">
        <f>大和田!D121+落合!D121+北岩尾!D121+南岩尾!D121+今井!D121+三河田!D121+横和!D121+白山!D121</f>
        <v>1</v>
      </c>
      <c r="E121" s="10">
        <f>大和田!E121+落合!E121+北岩尾!E121+南岩尾!E121+今井!E121+三河田!E121+横和!E121+白山!E121</f>
        <v>1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6</v>
      </c>
      <c r="D122" s="71">
        <f>大和田!D122+落合!D122+北岩尾!D122+南岩尾!D122+今井!D122+三河田!D122+横和!D122+白山!D122</f>
        <v>21</v>
      </c>
      <c r="E122" s="44">
        <f>大和田!E122+落合!E122+北岩尾!E122+南岩尾!E122+今井!E122+三河田!E122+横和!E122+白山!E122</f>
        <v>27</v>
      </c>
      <c r="F122" s="45">
        <f>E122/E147</f>
        <v>8.4427767354596627E-3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1</v>
      </c>
      <c r="D123" s="75">
        <f>大和田!D123+落合!D123+北岩尾!D123+南岩尾!D123+今井!D123+三河田!D123+横和!D123+白山!D123</f>
        <v>0</v>
      </c>
      <c r="E123" s="10">
        <f>大和田!E123+落合!E123+北岩尾!E123+南岩尾!E123+今井!E123+三河田!E123+横和!E123+白山!E123</f>
        <v>1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0</v>
      </c>
      <c r="D124" s="75">
        <f>大和田!D124+落合!D124+北岩尾!D124+南岩尾!D124+今井!D124+三河田!D124+横和!D124+白山!D124</f>
        <v>0</v>
      </c>
      <c r="E124" s="10">
        <f>大和田!E124+落合!E124+北岩尾!E124+南岩尾!E124+今井!E124+三河田!E124+横和!E124+白山!E124</f>
        <v>0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1</v>
      </c>
      <c r="E125" s="10">
        <f>大和田!E125+落合!E125+北岩尾!E125+南岩尾!E125+今井!E125+三河田!E125+横和!E125+白山!E125</f>
        <v>1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1</v>
      </c>
      <c r="E126" s="10">
        <f>大和田!E126+落合!E126+北岩尾!E126+南岩尾!E126+今井!E126+三河田!E126+横和!E126+白山!E126</f>
        <v>1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0</v>
      </c>
      <c r="E127" s="10">
        <f>大和田!E127+落合!E127+北岩尾!E127+南岩尾!E127+今井!E127+三河田!E127+横和!E127+白山!E127</f>
        <v>0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1</v>
      </c>
      <c r="D128" s="71">
        <f>大和田!D128+落合!D128+北岩尾!D128+南岩尾!D128+今井!D128+三河田!D128+横和!D128+白山!D128</f>
        <v>2</v>
      </c>
      <c r="E128" s="44">
        <f>大和田!E128+落合!E128+北岩尾!E128+南岩尾!E128+今井!E128+三河田!E128+横和!E128+白山!E128</f>
        <v>3</v>
      </c>
      <c r="F128" s="45">
        <f>E128/E147</f>
        <v>9.3808630393996248E-4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x14ac:dyDescent="0.2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大和田!C135+落合!C135+北岩尾!C135+南岩尾!C135+今井!C135+三河田!C135+横和!C135+白山!C135</f>
        <v>0</v>
      </c>
      <c r="D135" s="75">
        <f>大和田!D135+落合!D135+北岩尾!D135+南岩尾!D135+今井!D135+三河田!D135+横和!D135+白山!D135</f>
        <v>0</v>
      </c>
      <c r="E135" s="10">
        <f>大和田!E135+落合!E135+北岩尾!E135+南岩尾!E135+今井!E135+三河田!E135+横和!E135+白山!E135</f>
        <v>0</v>
      </c>
      <c r="F135" s="32"/>
    </row>
    <row r="136" spans="1:6" ht="15" customHeight="1" x14ac:dyDescent="0.2">
      <c r="A136" s="36"/>
      <c r="B136" s="35">
        <v>111</v>
      </c>
      <c r="C136" s="75">
        <f>大和田!C136+落合!C136+北岩尾!C136+南岩尾!C136+今井!C136+三河田!C136+横和!C136+白山!C136</f>
        <v>0</v>
      </c>
      <c r="D136" s="75">
        <f>大和田!D136+落合!D136+北岩尾!D136+南岩尾!D136+今井!D136+三河田!D136+横和!D136+白山!D136</f>
        <v>0</v>
      </c>
      <c r="E136" s="10">
        <f>大和田!E136+落合!E136+北岩尾!E136+南岩尾!E136+今井!E136+三河田!E136+横和!E136+白山!E136</f>
        <v>0</v>
      </c>
      <c r="F136" s="32"/>
    </row>
    <row r="137" spans="1:6" ht="15" customHeight="1" x14ac:dyDescent="0.2">
      <c r="A137" s="36"/>
      <c r="B137" s="35">
        <v>112</v>
      </c>
      <c r="C137" s="75">
        <f>大和田!C137+落合!C137+北岩尾!C137+南岩尾!C137+今井!C137+三河田!C137+横和!C137+白山!C137</f>
        <v>0</v>
      </c>
      <c r="D137" s="75">
        <f>大和田!D137+落合!D137+北岩尾!D137+南岩尾!D137+今井!D137+三河田!D137+横和!D137+白山!D137</f>
        <v>0</v>
      </c>
      <c r="E137" s="10">
        <f>大和田!E137+落合!E137+北岩尾!E137+南岩尾!E137+今井!E137+三河田!E137+横和!E137+白山!E137</f>
        <v>0</v>
      </c>
      <c r="F137" s="32"/>
    </row>
    <row r="138" spans="1:6" ht="15" customHeight="1" x14ac:dyDescent="0.2">
      <c r="A138" s="36"/>
      <c r="B138" s="35">
        <v>113</v>
      </c>
      <c r="C138" s="75">
        <f>大和田!C138+落合!C138+北岩尾!C138+南岩尾!C138+今井!C138+三河田!C138+横和!C138+白山!C138</f>
        <v>0</v>
      </c>
      <c r="D138" s="75">
        <f>大和田!D138+落合!D138+北岩尾!D138+南岩尾!D138+今井!D138+三河田!D138+横和!D138+白山!D138</f>
        <v>0</v>
      </c>
      <c r="E138" s="10">
        <f>大和田!E138+落合!E138+北岩尾!E138+南岩尾!E138+今井!E138+三河田!E138+横和!E138+白山!E138</f>
        <v>0</v>
      </c>
      <c r="F138" s="32"/>
    </row>
    <row r="139" spans="1:6" ht="15" customHeight="1" x14ac:dyDescent="0.2">
      <c r="A139" s="36"/>
      <c r="B139" s="35">
        <v>114</v>
      </c>
      <c r="C139" s="75">
        <f>大和田!C139+落合!C139+北岩尾!C139+南岩尾!C139+今井!C139+三河田!C139+横和!C139+白山!C139</f>
        <v>0</v>
      </c>
      <c r="D139" s="75">
        <f>大和田!D139+落合!D139+北岩尾!D139+南岩尾!D139+今井!D139+三河田!D139+横和!D139+白山!D139</f>
        <v>0</v>
      </c>
      <c r="E139" s="10">
        <f>大和田!E139+落合!E139+北岩尾!E139+南岩尾!E139+今井!E139+三河田!E139+横和!E139+白山!E139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大和田!C140+落合!C140+北岩尾!C140+南岩尾!C140+今井!C140+三河田!C140+横和!C140+白山!C140</f>
        <v>0</v>
      </c>
      <c r="D140" s="71">
        <f>大和田!D140+落合!D140+北岩尾!D140+南岩尾!D140+今井!D140+三河田!D140+横和!D140+白山!D140</f>
        <v>0</v>
      </c>
      <c r="E140" s="44">
        <f>大和田!E140+落合!E140+北岩尾!E140+南岩尾!E140+今井!E140+三河田!E140+横和!E140+白山!E140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大和田!C141+落合!C141+北岩尾!C141+南岩尾!C141+今井!C141+三河田!C141+横和!C141+白山!C141</f>
        <v>0</v>
      </c>
      <c r="D141" s="75">
        <f>大和田!D141+落合!D141+北岩尾!D141+南岩尾!D141+今井!D141+三河田!D141+横和!D141+白山!D141</f>
        <v>0</v>
      </c>
      <c r="E141" s="10">
        <f>大和田!E141+落合!E141+北岩尾!E141+南岩尾!E141+今井!E141+三河田!E141+横和!E141+白山!E141</f>
        <v>0</v>
      </c>
      <c r="F141" s="32"/>
    </row>
    <row r="142" spans="1:6" ht="15" customHeight="1" x14ac:dyDescent="0.2">
      <c r="A142" s="36"/>
      <c r="B142" s="35">
        <v>116</v>
      </c>
      <c r="C142" s="75">
        <f>大和田!C142+落合!C142+北岩尾!C142+南岩尾!C142+今井!C142+三河田!C142+横和!C142+白山!C142</f>
        <v>0</v>
      </c>
      <c r="D142" s="75">
        <f>大和田!D142+落合!D142+北岩尾!D142+南岩尾!D142+今井!D142+三河田!D142+横和!D142+白山!D142</f>
        <v>0</v>
      </c>
      <c r="E142" s="10">
        <f>大和田!E142+落合!E142+北岩尾!E142+南岩尾!E142+今井!E142+三河田!E142+横和!E142+白山!E142</f>
        <v>0</v>
      </c>
      <c r="F142" s="32"/>
    </row>
    <row r="143" spans="1:6" ht="15" customHeight="1" x14ac:dyDescent="0.2">
      <c r="A143" s="36"/>
      <c r="B143" s="35">
        <v>117</v>
      </c>
      <c r="C143" s="75">
        <f>大和田!C143+落合!C143+北岩尾!C143+南岩尾!C143+今井!C143+三河田!C143+横和!C143+白山!C143</f>
        <v>0</v>
      </c>
      <c r="D143" s="75">
        <f>大和田!D143+落合!D143+北岩尾!D143+南岩尾!D143+今井!D143+三河田!D143+横和!D143+白山!D143</f>
        <v>0</v>
      </c>
      <c r="E143" s="10">
        <f>大和田!E143+落合!E143+北岩尾!E143+南岩尾!E143+今井!E143+三河田!E143+横和!E143+白山!E143</f>
        <v>0</v>
      </c>
      <c r="F143" s="32"/>
    </row>
    <row r="144" spans="1:6" ht="15" customHeight="1" x14ac:dyDescent="0.2">
      <c r="A144" s="36"/>
      <c r="B144" s="35">
        <v>118</v>
      </c>
      <c r="C144" s="75">
        <f>大和田!C144+落合!C144+北岩尾!C144+南岩尾!C144+今井!C144+三河田!C144+横和!C144+白山!C144</f>
        <v>0</v>
      </c>
      <c r="D144" s="75">
        <f>大和田!D144+落合!D144+北岩尾!D144+南岩尾!D144+今井!D144+三河田!D144+横和!D144+白山!D144</f>
        <v>0</v>
      </c>
      <c r="E144" s="10">
        <f>大和田!E144+落合!E144+北岩尾!E144+南岩尾!E144+今井!E144+三河田!E144+横和!E144+白山!E144</f>
        <v>0</v>
      </c>
      <c r="F144" s="32"/>
    </row>
    <row r="145" spans="1:6" ht="15" customHeight="1" x14ac:dyDescent="0.2">
      <c r="A145" s="36"/>
      <c r="B145" s="35">
        <v>119</v>
      </c>
      <c r="C145" s="75">
        <f>大和田!C145+落合!C145+北岩尾!C145+南岩尾!C145+今井!C145+三河田!C145+横和!C145+白山!C145</f>
        <v>0</v>
      </c>
      <c r="D145" s="75">
        <f>大和田!D145+落合!D145+北岩尾!D145+南岩尾!D145+今井!D145+三河田!D145+横和!D145+白山!D145</f>
        <v>0</v>
      </c>
      <c r="E145" s="10">
        <f>大和田!E145+落合!E145+北岩尾!E145+南岩尾!E145+今井!E145+三河田!E145+横和!E145+白山!E145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大和田!C146+落合!C146+北岩尾!C146+南岩尾!C146+今井!C146+三河田!C146+横和!C146+白山!C146</f>
        <v>0</v>
      </c>
      <c r="D146" s="76">
        <f>大和田!D146+落合!D146+北岩尾!D146+南岩尾!D146+今井!D146+三河田!D146+横和!D146+白山!D146</f>
        <v>0</v>
      </c>
      <c r="E146" s="47">
        <f>大和田!E146+落合!E146+北岩尾!E146+南岩尾!E146+今井!E146+三河田!E146+横和!E146+白山!E146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大和田!C147+落合!C147+北岩尾!C147+南岩尾!C147+今井!C147+三河田!C147+横和!C147+白山!C147</f>
        <v>1584</v>
      </c>
      <c r="D147" s="77">
        <f>大和田!D147+落合!D147+北岩尾!D147+南岩尾!D147+今井!D147+三河田!D147+横和!D147+白山!D147</f>
        <v>1614</v>
      </c>
      <c r="E147" s="8">
        <f>大和田!E147+落合!E147+北岩尾!E147+南岩尾!E147+今井!E147+三河田!E147+横和!E147+白山!E147</f>
        <v>3198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186</v>
      </c>
      <c r="D150" s="17">
        <f>D8+D14+D20</f>
        <v>188</v>
      </c>
      <c r="E150" s="17">
        <f>E8+E14+E20</f>
        <v>374</v>
      </c>
      <c r="F150" s="32">
        <f>E150/E153</f>
        <v>0.11694809255784866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908</v>
      </c>
      <c r="D151" s="19">
        <f>D26+D32+D38+D44+D50+D56+D62+D68+D74+D80</f>
        <v>874</v>
      </c>
      <c r="E151" s="19">
        <f>E26+E32+E38+E44+E50+E56+E62+E68+E74+E80</f>
        <v>1782</v>
      </c>
      <c r="F151" s="32">
        <f>E151/E153</f>
        <v>0.55722326454033766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490</v>
      </c>
      <c r="D152" s="21">
        <f t="shared" ref="D152:E152" si="0">D86+D92+D98+D104+D110+D116+D122+D128+D134+D140+D146</f>
        <v>552</v>
      </c>
      <c r="E152" s="21">
        <f t="shared" si="0"/>
        <v>1042</v>
      </c>
      <c r="F152" s="32">
        <f>E152/E153</f>
        <v>0.32582864290181363</v>
      </c>
    </row>
    <row r="153" spans="1:6" ht="15" customHeight="1" x14ac:dyDescent="0.2">
      <c r="B153" s="2" t="s">
        <v>8</v>
      </c>
      <c r="C153" s="1">
        <f>SUM(C150:C152)</f>
        <v>1584</v>
      </c>
      <c r="D153" s="1">
        <f>SUM(D150:D152)</f>
        <v>1614</v>
      </c>
      <c r="E153" s="1">
        <f>SUM(E150:E152)</f>
        <v>3198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186</v>
      </c>
      <c r="D155" s="17">
        <f>D8+D14+D20</f>
        <v>188</v>
      </c>
      <c r="E155" s="17">
        <f>E8+E14+E20</f>
        <v>374</v>
      </c>
      <c r="F155" s="32">
        <f>E155/E159</f>
        <v>0.11694809255784866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908</v>
      </c>
      <c r="D156" s="19">
        <f>D26+D32+D38+D44+D50+D56+D62+D68+D74+D80</f>
        <v>874</v>
      </c>
      <c r="E156" s="19">
        <f>E26+E32+E38+E44+E50+E56+E62+E68+E74+E80</f>
        <v>1782</v>
      </c>
      <c r="F156" s="32">
        <f>E156/E159</f>
        <v>0.55722326454033766</v>
      </c>
    </row>
    <row r="157" spans="1:6" ht="15" customHeight="1" x14ac:dyDescent="0.2">
      <c r="A157" s="25"/>
      <c r="B157" s="20" t="s">
        <v>10</v>
      </c>
      <c r="C157" s="21">
        <f>C86+C92</f>
        <v>255</v>
      </c>
      <c r="D157" s="21">
        <f>D86+D92</f>
        <v>260</v>
      </c>
      <c r="E157" s="21">
        <f>E86+E92</f>
        <v>515</v>
      </c>
      <c r="F157" s="32">
        <f>E157/E159</f>
        <v>0.16103814884302689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235</v>
      </c>
      <c r="D158" s="27">
        <f t="shared" ref="D158:E158" si="1">D98+D104+D110+D116+D122+D128+D134+D140+D146</f>
        <v>292</v>
      </c>
      <c r="E158" s="27">
        <f t="shared" si="1"/>
        <v>527</v>
      </c>
      <c r="F158" s="32">
        <f>E158/E159</f>
        <v>0.16479049405878674</v>
      </c>
    </row>
    <row r="159" spans="1:6" ht="15" customHeight="1" x14ac:dyDescent="0.2">
      <c r="B159" s="2" t="s">
        <v>8</v>
      </c>
      <c r="C159" s="1">
        <f>SUM(C155:C158)</f>
        <v>1584</v>
      </c>
      <c r="D159" s="1">
        <f>SUM(D155:D158)</f>
        <v>1614</v>
      </c>
      <c r="E159" s="1">
        <f>SUM(E155:E158)</f>
        <v>3198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58</v>
      </c>
      <c r="D161" s="31">
        <f t="shared" ref="D161:E161" si="2">D110+D116+D122+D128+D134+D140+D146</f>
        <v>119</v>
      </c>
      <c r="E161" s="31">
        <f t="shared" si="2"/>
        <v>177</v>
      </c>
      <c r="F161" s="32">
        <f>E161/E159</f>
        <v>5.5347091932457786E-2</v>
      </c>
    </row>
    <row r="162" spans="1:6" ht="15" customHeight="1" x14ac:dyDescent="0.2">
      <c r="A162" s="30"/>
      <c r="B162" s="23" t="s">
        <v>15</v>
      </c>
      <c r="C162" s="31">
        <f>C116+C122+C128+C134+C140+C146</f>
        <v>22</v>
      </c>
      <c r="D162" s="31">
        <f t="shared" ref="D162:E162" si="3">D116+D122+D128+D134+D140+D146</f>
        <v>60</v>
      </c>
      <c r="E162" s="31">
        <f t="shared" si="3"/>
        <v>82</v>
      </c>
      <c r="F162" s="32">
        <f>E162/E159</f>
        <v>2.564102564102564E-2</v>
      </c>
    </row>
    <row r="163" spans="1:6" ht="15" customHeight="1" x14ac:dyDescent="0.2">
      <c r="A163" s="30"/>
      <c r="B163" s="23" t="s">
        <v>13</v>
      </c>
      <c r="C163" s="31">
        <f>C122+C128+C134+C140+C146</f>
        <v>7</v>
      </c>
      <c r="D163" s="31">
        <f t="shared" ref="D163:E163" si="4">D122+D128+D134+D140+D146</f>
        <v>23</v>
      </c>
      <c r="E163" s="31">
        <f t="shared" si="4"/>
        <v>30</v>
      </c>
      <c r="F163" s="32">
        <f>E163/E159</f>
        <v>9.3808630393996256E-3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2</v>
      </c>
      <c r="E164" s="1">
        <f t="shared" si="5"/>
        <v>3</v>
      </c>
      <c r="F164" s="32">
        <f>E164/E159</f>
        <v>9.3808630393996248E-4</v>
      </c>
    </row>
    <row r="165" spans="1:6" ht="12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7</v>
      </c>
      <c r="E8" s="38">
        <v>12</v>
      </c>
      <c r="F8" s="39">
        <v>3.2000000000000001E-2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4.2666666666666665E-2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6</v>
      </c>
      <c r="E20" s="48">
        <v>14</v>
      </c>
      <c r="F20" s="39">
        <v>3.7333333333333336E-2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9</v>
      </c>
      <c r="E26" s="41">
        <v>16</v>
      </c>
      <c r="F26" s="42">
        <v>4.2666666666666665E-2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13</v>
      </c>
      <c r="E32" s="41">
        <v>27</v>
      </c>
      <c r="F32" s="42">
        <v>7.1999999999999995E-2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0.04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11</v>
      </c>
      <c r="E44" s="41">
        <v>17</v>
      </c>
      <c r="F44" s="42">
        <v>4.5333333333333337E-2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4</v>
      </c>
      <c r="E50" s="41">
        <v>12</v>
      </c>
      <c r="F50" s="42">
        <v>3.2000000000000001E-2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2.9333333333333333E-2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8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18</v>
      </c>
      <c r="E62" s="41">
        <v>34</v>
      </c>
      <c r="F62" s="42">
        <v>9.0666666666666673E-2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16</v>
      </c>
      <c r="E68" s="41">
        <v>29</v>
      </c>
      <c r="F68" s="42">
        <v>7.7333333333333337E-2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6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15</v>
      </c>
      <c r="E74" s="41">
        <v>33</v>
      </c>
      <c r="F74" s="42">
        <v>8.7999999999999995E-2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15</v>
      </c>
      <c r="E80" s="41">
        <v>28</v>
      </c>
      <c r="F80" s="42">
        <v>7.4666666666666673E-2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11</v>
      </c>
      <c r="E86" s="44">
        <v>25</v>
      </c>
      <c r="F86" s="45">
        <v>6.6666666666666666E-2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12</v>
      </c>
      <c r="E92" s="44">
        <v>24</v>
      </c>
      <c r="F92" s="45">
        <v>6.4000000000000001E-2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15</v>
      </c>
      <c r="E98" s="44">
        <v>29</v>
      </c>
      <c r="F98" s="45">
        <v>7.7333333333333337E-2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2</v>
      </c>
      <c r="E104" s="44">
        <v>10</v>
      </c>
      <c r="F104" s="45">
        <v>2.6666666666666668E-2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3.7333333333333336E-2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1.3333333333333334E-2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8.0000000000000002E-3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2.6666666666666666E-3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185</v>
      </c>
      <c r="D147" s="77">
        <v>190</v>
      </c>
      <c r="E147" s="77">
        <v>375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21</v>
      </c>
      <c r="E150" s="17">
        <v>42</v>
      </c>
      <c r="F150" s="32">
        <v>0.112</v>
      </c>
    </row>
    <row r="151" spans="1:6" ht="15" customHeight="1" x14ac:dyDescent="0.2">
      <c r="A151" s="18"/>
      <c r="B151" s="18" t="s">
        <v>49</v>
      </c>
      <c r="C151" s="19">
        <v>109</v>
      </c>
      <c r="D151" s="19">
        <v>113</v>
      </c>
      <c r="E151" s="19">
        <v>222</v>
      </c>
      <c r="F151" s="32">
        <v>0.59199999999999997</v>
      </c>
    </row>
    <row r="152" spans="1:6" ht="15" customHeight="1" x14ac:dyDescent="0.2">
      <c r="A152" s="33"/>
      <c r="B152" s="20" t="s">
        <v>6</v>
      </c>
      <c r="C152" s="21">
        <v>55</v>
      </c>
      <c r="D152" s="21">
        <v>56</v>
      </c>
      <c r="E152" s="21">
        <v>111</v>
      </c>
      <c r="F152" s="32">
        <v>0.29599999999999999</v>
      </c>
    </row>
    <row r="153" spans="1:6" ht="15" customHeight="1" x14ac:dyDescent="0.2">
      <c r="B153" s="2" t="s">
        <v>8</v>
      </c>
      <c r="C153" s="1">
        <v>185</v>
      </c>
      <c r="D153" s="1">
        <v>190</v>
      </c>
      <c r="E153" s="1">
        <v>375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21</v>
      </c>
      <c r="E155" s="17">
        <v>42</v>
      </c>
      <c r="F155" s="32">
        <v>0.112</v>
      </c>
    </row>
    <row r="156" spans="1:6" ht="15" customHeight="1" x14ac:dyDescent="0.2">
      <c r="A156" s="28"/>
      <c r="B156" s="18" t="s">
        <v>49</v>
      </c>
      <c r="C156" s="19">
        <v>109</v>
      </c>
      <c r="D156" s="19">
        <v>113</v>
      </c>
      <c r="E156" s="19">
        <v>222</v>
      </c>
      <c r="F156" s="32">
        <v>0.59199999999999997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23</v>
      </c>
      <c r="E157" s="21">
        <v>49</v>
      </c>
      <c r="F157" s="32">
        <v>0.13066666666666665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33</v>
      </c>
      <c r="E158" s="27">
        <v>62</v>
      </c>
      <c r="F158" s="32">
        <v>0.16533333333333333</v>
      </c>
    </row>
    <row r="159" spans="1:6" ht="15" customHeight="1" x14ac:dyDescent="0.2">
      <c r="B159" s="2" t="s">
        <v>8</v>
      </c>
      <c r="C159" s="1">
        <v>185</v>
      </c>
      <c r="D159" s="1">
        <v>190</v>
      </c>
      <c r="E159" s="1">
        <v>375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16</v>
      </c>
      <c r="E161" s="31">
        <v>23</v>
      </c>
      <c r="F161" s="32">
        <v>6.133333333333333E-2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2.4E-2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1.0666666666666666E-2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2.6666666666666666E-3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2.0661157024793389E-2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3</v>
      </c>
      <c r="E14" s="48">
        <v>10</v>
      </c>
      <c r="F14" s="39">
        <v>4.1322314049586778E-2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2.0661157024793389E-2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2.4793388429752067E-2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4.9586776859504134E-2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3.3057851239669422E-2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7</v>
      </c>
      <c r="E50" s="41">
        <v>11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6.1983471074380167E-2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3</v>
      </c>
      <c r="E62" s="41">
        <v>12</v>
      </c>
      <c r="F62" s="42">
        <v>4.9586776859504134E-2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7.0247933884297523E-2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7</v>
      </c>
      <c r="E74" s="41">
        <v>17</v>
      </c>
      <c r="F74" s="42">
        <v>7.0247933884297523E-2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8</v>
      </c>
      <c r="E80" s="41">
        <v>12</v>
      </c>
      <c r="F80" s="42">
        <v>4.9586776859504134E-2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6</v>
      </c>
      <c r="E86" s="44">
        <v>19</v>
      </c>
      <c r="F86" s="45">
        <v>7.8512396694214878E-2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8.6776859504132234E-2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13</v>
      </c>
      <c r="E98" s="44">
        <v>23</v>
      </c>
      <c r="F98" s="45">
        <v>9.5041322314049589E-2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4.1322314049586778E-2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2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6</v>
      </c>
      <c r="E116" s="44">
        <v>12</v>
      </c>
      <c r="F116" s="45">
        <v>4.9586776859504134E-2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1.2396694214876033E-2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8.2644628099173556E-3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121</v>
      </c>
      <c r="D147" s="77">
        <v>121</v>
      </c>
      <c r="E147" s="77">
        <v>242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9</v>
      </c>
      <c r="E150" s="17">
        <v>20</v>
      </c>
      <c r="F150" s="32">
        <v>8.2644628099173556E-2</v>
      </c>
    </row>
    <row r="151" spans="1:6" ht="15" customHeight="1" x14ac:dyDescent="0.2">
      <c r="A151" s="18"/>
      <c r="B151" s="18" t="s">
        <v>49</v>
      </c>
      <c r="C151" s="19">
        <v>62</v>
      </c>
      <c r="D151" s="19">
        <v>59</v>
      </c>
      <c r="E151" s="19">
        <v>121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48</v>
      </c>
      <c r="D152" s="21">
        <v>53</v>
      </c>
      <c r="E152" s="21">
        <v>101</v>
      </c>
      <c r="F152" s="32">
        <v>0.41735537190082644</v>
      </c>
    </row>
    <row r="153" spans="1:6" ht="15" customHeight="1" x14ac:dyDescent="0.2">
      <c r="B153" s="2" t="s">
        <v>8</v>
      </c>
      <c r="C153" s="1">
        <v>121</v>
      </c>
      <c r="D153" s="1">
        <v>121</v>
      </c>
      <c r="E153" s="1">
        <v>242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9</v>
      </c>
      <c r="E155" s="17">
        <v>20</v>
      </c>
      <c r="F155" s="32">
        <v>8.2644628099173556E-2</v>
      </c>
    </row>
    <row r="156" spans="1:6" ht="15" customHeight="1" x14ac:dyDescent="0.2">
      <c r="A156" s="28"/>
      <c r="B156" s="18" t="s">
        <v>49</v>
      </c>
      <c r="C156" s="19">
        <v>62</v>
      </c>
      <c r="D156" s="19">
        <v>59</v>
      </c>
      <c r="E156" s="19">
        <v>121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17</v>
      </c>
      <c r="E157" s="21">
        <v>40</v>
      </c>
      <c r="F157" s="32">
        <v>0.16528925619834711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36</v>
      </c>
      <c r="E158" s="27">
        <v>61</v>
      </c>
      <c r="F158" s="32">
        <v>0.25206611570247933</v>
      </c>
    </row>
    <row r="159" spans="1:6" ht="15" customHeight="1" x14ac:dyDescent="0.2">
      <c r="B159" s="2" t="s">
        <v>8</v>
      </c>
      <c r="C159" s="1">
        <v>121</v>
      </c>
      <c r="D159" s="1">
        <v>121</v>
      </c>
      <c r="E159" s="1">
        <v>242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18</v>
      </c>
      <c r="E161" s="31">
        <v>28</v>
      </c>
      <c r="F161" s="32">
        <v>0.11570247933884298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11</v>
      </c>
      <c r="E162" s="31">
        <v>17</v>
      </c>
      <c r="F162" s="32">
        <v>7.0247933884297523E-2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2.0661157024793389E-2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8.2644628099173556E-3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0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3.5353535353535352E-2</v>
      </c>
    </row>
    <row r="9" spans="1:6" ht="15" customHeight="1" x14ac:dyDescent="0.2">
      <c r="A9" s="12"/>
      <c r="B9" s="35">
        <v>5</v>
      </c>
      <c r="C9" s="94">
        <v>0</v>
      </c>
      <c r="D9" s="94">
        <v>4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15</v>
      </c>
      <c r="E14" s="48">
        <v>19</v>
      </c>
      <c r="F14" s="39">
        <v>4.7979797979797977E-2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5</v>
      </c>
      <c r="E20" s="48">
        <v>14</v>
      </c>
      <c r="F20" s="39">
        <v>3.5353535353535352E-2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12</v>
      </c>
      <c r="E26" s="41">
        <v>22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8</v>
      </c>
      <c r="E32" s="41">
        <v>18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4.7979797979797977E-2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2.2727272727272728E-2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5.0505050505050504E-2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10</v>
      </c>
      <c r="E62" s="41">
        <v>26</v>
      </c>
      <c r="F62" s="42">
        <v>6.5656565656565663E-2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20</v>
      </c>
      <c r="E68" s="41">
        <v>33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12</v>
      </c>
      <c r="E74" s="41">
        <v>23</v>
      </c>
      <c r="F74" s="42">
        <v>5.808080808080808E-2</v>
      </c>
    </row>
    <row r="75" spans="1:6" ht="15" customHeight="1" x14ac:dyDescent="0.2">
      <c r="A75" s="12"/>
      <c r="B75" s="35">
        <v>60</v>
      </c>
      <c r="C75" s="94">
        <v>2</v>
      </c>
      <c r="D75" s="94">
        <v>6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2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17</v>
      </c>
      <c r="E80" s="41">
        <v>36</v>
      </c>
      <c r="F80" s="42">
        <v>9.0909090909090912E-2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14</v>
      </c>
      <c r="E86" s="44">
        <v>26</v>
      </c>
      <c r="F86" s="45">
        <v>6.5656565656565663E-2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11</v>
      </c>
      <c r="E92" s="44">
        <v>26</v>
      </c>
      <c r="F92" s="45">
        <v>6.5656565656565663E-2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0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6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18</v>
      </c>
      <c r="E98" s="44">
        <v>34</v>
      </c>
      <c r="F98" s="45">
        <v>8.5858585858585856E-2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7</v>
      </c>
      <c r="E104" s="44">
        <v>17</v>
      </c>
      <c r="F104" s="45">
        <v>4.2929292929292928E-2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3.5353535353535352E-2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5.0505050505050509E-3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195</v>
      </c>
      <c r="D147" s="77">
        <v>201</v>
      </c>
      <c r="E147" s="77">
        <v>396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26</v>
      </c>
      <c r="E150" s="17">
        <v>47</v>
      </c>
      <c r="F150" s="32">
        <v>0.11868686868686869</v>
      </c>
    </row>
    <row r="151" spans="1:6" ht="15" customHeight="1" x14ac:dyDescent="0.2">
      <c r="A151" s="18"/>
      <c r="B151" s="18" t="s">
        <v>49</v>
      </c>
      <c r="C151" s="19">
        <v>113</v>
      </c>
      <c r="D151" s="19">
        <v>111</v>
      </c>
      <c r="E151" s="19">
        <v>224</v>
      </c>
      <c r="F151" s="32">
        <v>0.56565656565656564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64</v>
      </c>
      <c r="E152" s="21">
        <v>125</v>
      </c>
      <c r="F152" s="32">
        <v>0.31565656565656564</v>
      </c>
    </row>
    <row r="153" spans="1:6" ht="15" customHeight="1" x14ac:dyDescent="0.2">
      <c r="B153" s="2" t="s">
        <v>8</v>
      </c>
      <c r="C153" s="1">
        <v>195</v>
      </c>
      <c r="D153" s="1">
        <v>201</v>
      </c>
      <c r="E153" s="1">
        <v>396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26</v>
      </c>
      <c r="E155" s="17">
        <v>47</v>
      </c>
      <c r="F155" s="32">
        <v>0.11868686868686869</v>
      </c>
    </row>
    <row r="156" spans="1:6" ht="15" customHeight="1" x14ac:dyDescent="0.2">
      <c r="A156" s="28"/>
      <c r="B156" s="18" t="s">
        <v>49</v>
      </c>
      <c r="C156" s="19">
        <v>113</v>
      </c>
      <c r="D156" s="19">
        <v>111</v>
      </c>
      <c r="E156" s="19">
        <v>224</v>
      </c>
      <c r="F156" s="32">
        <v>0.56565656565656564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25</v>
      </c>
      <c r="E157" s="21">
        <v>52</v>
      </c>
      <c r="F157" s="32">
        <v>0.13131313131313133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39</v>
      </c>
      <c r="E158" s="27">
        <v>73</v>
      </c>
      <c r="F158" s="32">
        <v>0.18434343434343434</v>
      </c>
    </row>
    <row r="159" spans="1:6" ht="15" customHeight="1" x14ac:dyDescent="0.2">
      <c r="B159" s="2" t="s">
        <v>8</v>
      </c>
      <c r="C159" s="1">
        <v>195</v>
      </c>
      <c r="D159" s="1">
        <v>201</v>
      </c>
      <c r="E159" s="1">
        <v>396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14</v>
      </c>
      <c r="E161" s="31">
        <v>22</v>
      </c>
      <c r="F161" s="32">
        <v>5.5555555555555552E-2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2.0202020202020204E-2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5.0505050505050509E-3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1.1904761904761904E-2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5</v>
      </c>
      <c r="E14" s="48">
        <v>17</v>
      </c>
      <c r="F14" s="39">
        <v>5.0595238095238096E-2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7</v>
      </c>
      <c r="E20" s="48">
        <v>16</v>
      </c>
      <c r="F20" s="39">
        <v>4.7619047619047616E-2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2</v>
      </c>
      <c r="E32" s="41">
        <v>11</v>
      </c>
      <c r="F32" s="42">
        <v>3.273809523809524E-2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2.976190476190476E-2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2.976190476190476E-2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1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8</v>
      </c>
      <c r="E50" s="41">
        <v>20</v>
      </c>
      <c r="F50" s="42">
        <v>5.9523809523809521E-2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9</v>
      </c>
      <c r="E56" s="41">
        <v>17</v>
      </c>
      <c r="F56" s="42">
        <v>5.0595238095238096E-2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2</v>
      </c>
      <c r="E62" s="41">
        <v>9</v>
      </c>
      <c r="F62" s="42">
        <v>2.6785714285714284E-2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15</v>
      </c>
      <c r="E68" s="41">
        <v>28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7</v>
      </c>
      <c r="E74" s="41">
        <v>16</v>
      </c>
      <c r="F74" s="42">
        <v>4.7619047619047616E-2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11</v>
      </c>
      <c r="E80" s="41">
        <v>24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16</v>
      </c>
      <c r="E86" s="44">
        <v>31</v>
      </c>
      <c r="F86" s="45">
        <v>9.2261904761904767E-2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3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11</v>
      </c>
      <c r="E92" s="44">
        <v>30</v>
      </c>
      <c r="F92" s="45">
        <v>8.9285714285714288E-2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6.8452380952380959E-2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7.7380952380952384E-2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0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7</v>
      </c>
      <c r="E110" s="44">
        <v>15</v>
      </c>
      <c r="F110" s="45">
        <v>4.4642857142857144E-2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2.976190476190476E-2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7</v>
      </c>
      <c r="E122" s="44">
        <v>7</v>
      </c>
      <c r="F122" s="45">
        <v>2.0833333333333332E-2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180</v>
      </c>
      <c r="D147" s="77">
        <v>156</v>
      </c>
      <c r="E147" s="77">
        <v>336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24</v>
      </c>
      <c r="D150" s="17">
        <v>13</v>
      </c>
      <c r="E150" s="17">
        <v>37</v>
      </c>
      <c r="F150" s="32">
        <v>0.11011904761904762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70</v>
      </c>
      <c r="E151" s="19">
        <v>157</v>
      </c>
      <c r="F151" s="32">
        <v>0.46726190476190477</v>
      </c>
    </row>
    <row r="152" spans="1:6" ht="15" customHeight="1" x14ac:dyDescent="0.2">
      <c r="A152" s="33"/>
      <c r="B152" s="20" t="s">
        <v>6</v>
      </c>
      <c r="C152" s="21">
        <v>69</v>
      </c>
      <c r="D152" s="21">
        <v>73</v>
      </c>
      <c r="E152" s="21">
        <v>142</v>
      </c>
      <c r="F152" s="32">
        <v>0.42261904761904762</v>
      </c>
    </row>
    <row r="153" spans="1:6" ht="15" customHeight="1" x14ac:dyDescent="0.2">
      <c r="B153" s="2" t="s">
        <v>8</v>
      </c>
      <c r="C153" s="1">
        <v>180</v>
      </c>
      <c r="D153" s="1">
        <v>156</v>
      </c>
      <c r="E153" s="1">
        <v>336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24</v>
      </c>
      <c r="D155" s="17">
        <v>13</v>
      </c>
      <c r="E155" s="17">
        <v>37</v>
      </c>
      <c r="F155" s="32">
        <v>0.11011904761904762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70</v>
      </c>
      <c r="E156" s="19">
        <v>157</v>
      </c>
      <c r="F156" s="32">
        <v>0.46726190476190477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27</v>
      </c>
      <c r="E157" s="21">
        <v>61</v>
      </c>
      <c r="F157" s="32">
        <v>0.18154761904761904</v>
      </c>
    </row>
    <row r="158" spans="1:6" ht="15" customHeight="1" x14ac:dyDescent="0.2">
      <c r="A158" s="26"/>
      <c r="B158" s="29" t="s">
        <v>11</v>
      </c>
      <c r="C158" s="27">
        <v>35</v>
      </c>
      <c r="D158" s="27">
        <v>46</v>
      </c>
      <c r="E158" s="27">
        <v>81</v>
      </c>
      <c r="F158" s="32">
        <v>0.24107142857142858</v>
      </c>
    </row>
    <row r="159" spans="1:6" ht="15" customHeight="1" x14ac:dyDescent="0.2">
      <c r="B159" s="2" t="s">
        <v>8</v>
      </c>
      <c r="C159" s="1">
        <v>180</v>
      </c>
      <c r="D159" s="1">
        <v>156</v>
      </c>
      <c r="E159" s="1">
        <v>336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19</v>
      </c>
      <c r="E161" s="31">
        <v>32</v>
      </c>
      <c r="F161" s="32">
        <v>9.5238095238095233E-2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12</v>
      </c>
      <c r="E162" s="31">
        <v>17</v>
      </c>
      <c r="F162" s="32">
        <v>5.0595238095238096E-2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7</v>
      </c>
      <c r="E163" s="31">
        <v>7</v>
      </c>
      <c r="F163" s="32">
        <v>2.0833333333333332E-2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0.05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7.4999999999999997E-2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3.7499999999999999E-2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</v>
      </c>
      <c r="E26" s="41">
        <v>6</v>
      </c>
      <c r="F26" s="42">
        <v>3.7499999999999999E-2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0.05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3.125E-2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0.05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6.25E-2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7.4999999999999997E-2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0.05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6.25E-2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4.3749999999999997E-2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6.25E-2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8</v>
      </c>
      <c r="E86" s="44">
        <v>20</v>
      </c>
      <c r="F86" s="45">
        <v>0.125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0.11874999999999999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1.8749999999999999E-2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1.2500000000000001E-2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1.8749999999999999E-2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1.2500000000000001E-2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6.2500000000000003E-3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81</v>
      </c>
      <c r="D147" s="77">
        <v>79</v>
      </c>
      <c r="E147" s="77">
        <v>160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14</v>
      </c>
      <c r="E150" s="17">
        <v>26</v>
      </c>
      <c r="F150" s="32">
        <v>0.16250000000000001</v>
      </c>
    </row>
    <row r="151" spans="1:6" ht="15" customHeight="1" x14ac:dyDescent="0.2">
      <c r="A151" s="18"/>
      <c r="B151" s="18" t="s">
        <v>49</v>
      </c>
      <c r="C151" s="19">
        <v>43</v>
      </c>
      <c r="D151" s="19">
        <v>41</v>
      </c>
      <c r="E151" s="19">
        <v>84</v>
      </c>
      <c r="F151" s="32">
        <v>0.52500000000000002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24</v>
      </c>
      <c r="E152" s="21">
        <v>50</v>
      </c>
      <c r="F152" s="32">
        <v>0.3125</v>
      </c>
    </row>
    <row r="153" spans="1:6" ht="15" customHeight="1" x14ac:dyDescent="0.2">
      <c r="B153" s="2" t="s">
        <v>8</v>
      </c>
      <c r="C153" s="1">
        <v>81</v>
      </c>
      <c r="D153" s="1">
        <v>79</v>
      </c>
      <c r="E153" s="1">
        <v>160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14</v>
      </c>
      <c r="E155" s="17">
        <v>26</v>
      </c>
      <c r="F155" s="32">
        <v>0.16250000000000001</v>
      </c>
    </row>
    <row r="156" spans="1:6" ht="15" customHeight="1" x14ac:dyDescent="0.2">
      <c r="A156" s="28"/>
      <c r="B156" s="18" t="s">
        <v>49</v>
      </c>
      <c r="C156" s="19">
        <v>43</v>
      </c>
      <c r="D156" s="19">
        <v>41</v>
      </c>
      <c r="E156" s="19">
        <v>84</v>
      </c>
      <c r="F156" s="32">
        <v>0.52500000000000002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18</v>
      </c>
      <c r="E157" s="21">
        <v>39</v>
      </c>
      <c r="F157" s="32">
        <v>0.24374999999999999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6</v>
      </c>
      <c r="E158" s="27">
        <v>11</v>
      </c>
      <c r="F158" s="32">
        <v>6.8750000000000006E-2</v>
      </c>
    </row>
    <row r="159" spans="1:6" ht="15" customHeight="1" x14ac:dyDescent="0.2">
      <c r="B159" s="2" t="s">
        <v>8</v>
      </c>
      <c r="C159" s="1">
        <v>81</v>
      </c>
      <c r="D159" s="1">
        <v>79</v>
      </c>
      <c r="E159" s="1">
        <v>160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5</v>
      </c>
      <c r="E161" s="31">
        <v>6</v>
      </c>
      <c r="F161" s="32">
        <v>3.7499999999999999E-2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1.8749999999999999E-2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6.2500000000000003E-3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3.3333333333333333E-2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2.5000000000000001E-2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9</v>
      </c>
      <c r="E20" s="48">
        <v>11</v>
      </c>
      <c r="F20" s="39">
        <v>3.0555555555555555E-2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1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8</v>
      </c>
      <c r="E26" s="41">
        <v>23</v>
      </c>
      <c r="F26" s="42">
        <v>6.3888888888888884E-2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8</v>
      </c>
      <c r="E32" s="41">
        <v>14</v>
      </c>
      <c r="F32" s="42">
        <v>3.888888888888889E-2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10</v>
      </c>
      <c r="E38" s="41">
        <v>19</v>
      </c>
      <c r="F38" s="42">
        <v>5.2777777777777778E-2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10</v>
      </c>
      <c r="E44" s="41">
        <v>24</v>
      </c>
      <c r="F44" s="42">
        <v>6.6666666666666666E-2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5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16</v>
      </c>
      <c r="E50" s="41">
        <v>27</v>
      </c>
      <c r="F50" s="42">
        <v>7.4999999999999997E-2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5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6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16</v>
      </c>
      <c r="E62" s="41">
        <v>23</v>
      </c>
      <c r="F62" s="42">
        <v>6.3888888888888884E-2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9</v>
      </c>
      <c r="E68" s="41">
        <v>23</v>
      </c>
      <c r="F68" s="42">
        <v>6.3888888888888884E-2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6.9444444444444448E-2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7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20</v>
      </c>
      <c r="E80" s="41">
        <v>31</v>
      </c>
      <c r="F80" s="42">
        <v>8.611111111111111E-2</v>
      </c>
    </row>
    <row r="81" spans="1:6" ht="15" customHeight="1" x14ac:dyDescent="0.2">
      <c r="A81" s="12"/>
      <c r="B81" s="35">
        <v>65</v>
      </c>
      <c r="C81" s="94">
        <v>2</v>
      </c>
      <c r="D81" s="94">
        <v>6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7.2222222222222215E-2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11</v>
      </c>
      <c r="E92" s="44">
        <v>24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6.1111111111111109E-2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3.6111111111111108E-2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1.9444444444444445E-2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2.7777777777777779E-3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175</v>
      </c>
      <c r="D147" s="77">
        <v>185</v>
      </c>
      <c r="E147" s="77">
        <v>360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18</v>
      </c>
      <c r="E150" s="17">
        <v>32</v>
      </c>
      <c r="F150" s="32">
        <v>8.8888888888888892E-2</v>
      </c>
    </row>
    <row r="151" spans="1:6" ht="15" customHeight="1" x14ac:dyDescent="0.2">
      <c r="A151" s="18"/>
      <c r="B151" s="18" t="s">
        <v>49</v>
      </c>
      <c r="C151" s="19">
        <v>112</v>
      </c>
      <c r="D151" s="19">
        <v>117</v>
      </c>
      <c r="E151" s="19">
        <v>229</v>
      </c>
      <c r="F151" s="32">
        <v>0.63611111111111107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50</v>
      </c>
      <c r="E152" s="21">
        <v>99</v>
      </c>
      <c r="F152" s="32">
        <v>0.27500000000000002</v>
      </c>
    </row>
    <row r="153" spans="1:6" ht="15" customHeight="1" x14ac:dyDescent="0.2">
      <c r="B153" s="2" t="s">
        <v>8</v>
      </c>
      <c r="C153" s="1">
        <v>175</v>
      </c>
      <c r="D153" s="1">
        <v>185</v>
      </c>
      <c r="E153" s="1">
        <v>360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18</v>
      </c>
      <c r="E155" s="17">
        <v>32</v>
      </c>
      <c r="F155" s="32">
        <v>8.8888888888888892E-2</v>
      </c>
    </row>
    <row r="156" spans="1:6" ht="15" customHeight="1" x14ac:dyDescent="0.2">
      <c r="A156" s="28"/>
      <c r="B156" s="18" t="s">
        <v>49</v>
      </c>
      <c r="C156" s="19">
        <v>112</v>
      </c>
      <c r="D156" s="19">
        <v>117</v>
      </c>
      <c r="E156" s="19">
        <v>229</v>
      </c>
      <c r="F156" s="32">
        <v>0.63611111111111107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23</v>
      </c>
      <c r="E157" s="21">
        <v>50</v>
      </c>
      <c r="F157" s="32">
        <v>0.1388888888888889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27</v>
      </c>
      <c r="E158" s="27">
        <v>49</v>
      </c>
      <c r="F158" s="32">
        <v>0.1361111111111111</v>
      </c>
    </row>
    <row r="159" spans="1:6" ht="15" customHeight="1" x14ac:dyDescent="0.2">
      <c r="B159" s="2" t="s">
        <v>8</v>
      </c>
      <c r="C159" s="1">
        <v>175</v>
      </c>
      <c r="D159" s="1">
        <v>185</v>
      </c>
      <c r="E159" s="1">
        <v>360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3.888888888888889E-2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1.9444444444444445E-2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2.7777777777777779E-3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13</v>
      </c>
      <c r="E8" s="38">
        <v>28</v>
      </c>
      <c r="F8" s="39">
        <v>3.8781163434903045E-2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17</v>
      </c>
      <c r="E14" s="48">
        <v>33</v>
      </c>
      <c r="F14" s="39">
        <v>4.5706371191135735E-2</v>
      </c>
    </row>
    <row r="15" spans="1:6" ht="15" customHeight="1" x14ac:dyDescent="0.2">
      <c r="A15" s="12"/>
      <c r="B15" s="35">
        <v>10</v>
      </c>
      <c r="C15" s="94">
        <v>3</v>
      </c>
      <c r="D15" s="94">
        <v>6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6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23</v>
      </c>
      <c r="E20" s="48">
        <v>42</v>
      </c>
      <c r="F20" s="39">
        <v>5.817174515235457E-2</v>
      </c>
    </row>
    <row r="21" spans="1:6" ht="15" customHeight="1" x14ac:dyDescent="0.2">
      <c r="A21" s="12"/>
      <c r="B21" s="35">
        <v>15</v>
      </c>
      <c r="C21" s="94">
        <v>7</v>
      </c>
      <c r="D21" s="94">
        <v>2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6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10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3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30</v>
      </c>
      <c r="D26" s="49">
        <v>23</v>
      </c>
      <c r="E26" s="41">
        <v>53</v>
      </c>
      <c r="F26" s="42">
        <v>7.3407202216066489E-2</v>
      </c>
    </row>
    <row r="27" spans="1:6" ht="15" customHeight="1" x14ac:dyDescent="0.2">
      <c r="A27" s="12"/>
      <c r="B27" s="35">
        <v>20</v>
      </c>
      <c r="C27" s="94">
        <v>4</v>
      </c>
      <c r="D27" s="94">
        <v>0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6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11</v>
      </c>
      <c r="E32" s="41">
        <v>28</v>
      </c>
      <c r="F32" s="42">
        <v>3.8781163434903045E-2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5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6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5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21</v>
      </c>
      <c r="E38" s="41">
        <v>38</v>
      </c>
      <c r="F38" s="42">
        <v>5.2631578947368418E-2</v>
      </c>
    </row>
    <row r="39" spans="1:6" ht="15" customHeight="1" x14ac:dyDescent="0.2">
      <c r="A39" s="12"/>
      <c r="B39" s="35">
        <v>30</v>
      </c>
      <c r="C39" s="94">
        <v>8</v>
      </c>
      <c r="D39" s="94">
        <v>4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5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17</v>
      </c>
      <c r="E44" s="41">
        <v>32</v>
      </c>
      <c r="F44" s="42">
        <v>4.4321329639889197E-2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2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9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25</v>
      </c>
      <c r="E50" s="41">
        <v>50</v>
      </c>
      <c r="F50" s="42">
        <v>6.9252077562326875E-2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10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10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27</v>
      </c>
      <c r="E56" s="41">
        <v>48</v>
      </c>
      <c r="F56" s="42">
        <v>6.6481994459833799E-2</v>
      </c>
    </row>
    <row r="57" spans="1:6" ht="15" customHeight="1" x14ac:dyDescent="0.2">
      <c r="A57" s="12"/>
      <c r="B57" s="35">
        <v>45</v>
      </c>
      <c r="C57" s="94">
        <v>11</v>
      </c>
      <c r="D57" s="94">
        <v>7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8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7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6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31</v>
      </c>
      <c r="E62" s="41">
        <v>68</v>
      </c>
      <c r="F62" s="42">
        <v>9.4182825484764546E-2</v>
      </c>
    </row>
    <row r="63" spans="1:6" ht="15" customHeight="1" x14ac:dyDescent="0.2">
      <c r="A63" s="12"/>
      <c r="B63" s="35">
        <v>50</v>
      </c>
      <c r="C63" s="94">
        <v>5</v>
      </c>
      <c r="D63" s="94">
        <v>7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7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27</v>
      </c>
      <c r="E68" s="41">
        <v>48</v>
      </c>
      <c r="F68" s="42">
        <v>6.6481994459833799E-2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2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5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21</v>
      </c>
      <c r="E74" s="41">
        <v>43</v>
      </c>
      <c r="F74" s="42">
        <v>5.9556786703601108E-2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17</v>
      </c>
      <c r="E80" s="41">
        <v>33</v>
      </c>
      <c r="F80" s="42">
        <v>4.5706371191135735E-2</v>
      </c>
    </row>
    <row r="81" spans="1:6" ht="15" customHeight="1" x14ac:dyDescent="0.2">
      <c r="A81" s="12"/>
      <c r="B81" s="35">
        <v>65</v>
      </c>
      <c r="C81" s="94">
        <v>6</v>
      </c>
      <c r="D81" s="94">
        <v>0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6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9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22</v>
      </c>
      <c r="E86" s="44">
        <v>40</v>
      </c>
      <c r="F86" s="45">
        <v>5.5401662049861494E-2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3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23</v>
      </c>
      <c r="E92" s="44">
        <v>48</v>
      </c>
      <c r="F92" s="45">
        <v>6.6481994459833799E-2</v>
      </c>
    </row>
    <row r="93" spans="1:6" ht="15" customHeight="1" x14ac:dyDescent="0.2">
      <c r="A93" s="12"/>
      <c r="B93" s="35">
        <v>75</v>
      </c>
      <c r="C93" s="94">
        <v>10</v>
      </c>
      <c r="D93" s="94">
        <v>2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17</v>
      </c>
      <c r="E98" s="44">
        <v>41</v>
      </c>
      <c r="F98" s="45">
        <v>5.6786703601108032E-2</v>
      </c>
    </row>
    <row r="99" spans="1:6" ht="15" customHeight="1" x14ac:dyDescent="0.2">
      <c r="A99" s="12"/>
      <c r="B99" s="35">
        <v>80</v>
      </c>
      <c r="C99" s="94">
        <v>0</v>
      </c>
      <c r="D99" s="94">
        <v>7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15</v>
      </c>
      <c r="E104" s="44">
        <v>22</v>
      </c>
      <c r="F104" s="45">
        <v>3.0470914127423823E-2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7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14</v>
      </c>
      <c r="E110" s="44">
        <v>17</v>
      </c>
      <c r="F110" s="45">
        <v>2.3545706371191136E-2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9.6952908587257611E-3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4.1551246537396124E-3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350</v>
      </c>
      <c r="D147" s="77">
        <v>372</v>
      </c>
      <c r="E147" s="77">
        <v>722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50</v>
      </c>
      <c r="D150" s="17">
        <v>53</v>
      </c>
      <c r="E150" s="17">
        <v>103</v>
      </c>
      <c r="F150" s="32">
        <v>0.14265927977839335</v>
      </c>
    </row>
    <row r="151" spans="1:6" ht="15" customHeight="1" x14ac:dyDescent="0.2">
      <c r="A151" s="18"/>
      <c r="B151" s="18" t="s">
        <v>49</v>
      </c>
      <c r="C151" s="19">
        <v>221</v>
      </c>
      <c r="D151" s="19">
        <v>220</v>
      </c>
      <c r="E151" s="19">
        <v>441</v>
      </c>
      <c r="F151" s="32">
        <v>0.61080332409972304</v>
      </c>
    </row>
    <row r="152" spans="1:6" ht="15" customHeight="1" x14ac:dyDescent="0.2">
      <c r="A152" s="33"/>
      <c r="B152" s="20" t="s">
        <v>6</v>
      </c>
      <c r="C152" s="21">
        <v>79</v>
      </c>
      <c r="D152" s="21">
        <v>99</v>
      </c>
      <c r="E152" s="21">
        <v>178</v>
      </c>
      <c r="F152" s="32">
        <v>0.24653739612188366</v>
      </c>
    </row>
    <row r="153" spans="1:6" ht="15" customHeight="1" x14ac:dyDescent="0.2">
      <c r="B153" s="2" t="s">
        <v>8</v>
      </c>
      <c r="C153" s="1">
        <v>350</v>
      </c>
      <c r="D153" s="1">
        <v>372</v>
      </c>
      <c r="E153" s="1">
        <v>722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50</v>
      </c>
      <c r="D155" s="17">
        <v>53</v>
      </c>
      <c r="E155" s="17">
        <v>103</v>
      </c>
      <c r="F155" s="32">
        <v>0.14265927977839335</v>
      </c>
    </row>
    <row r="156" spans="1:6" ht="15" customHeight="1" x14ac:dyDescent="0.2">
      <c r="A156" s="28"/>
      <c r="B156" s="18" t="s">
        <v>49</v>
      </c>
      <c r="C156" s="19">
        <v>221</v>
      </c>
      <c r="D156" s="19">
        <v>220</v>
      </c>
      <c r="E156" s="19">
        <v>441</v>
      </c>
      <c r="F156" s="32">
        <v>0.61080332409972304</v>
      </c>
    </row>
    <row r="157" spans="1:6" ht="15" customHeight="1" x14ac:dyDescent="0.2">
      <c r="A157" s="25"/>
      <c r="B157" s="20" t="s">
        <v>10</v>
      </c>
      <c r="C157" s="21">
        <v>43</v>
      </c>
      <c r="D157" s="21">
        <v>45</v>
      </c>
      <c r="E157" s="21">
        <v>88</v>
      </c>
      <c r="F157" s="32">
        <v>0.12188365650969529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54</v>
      </c>
      <c r="E158" s="27">
        <v>90</v>
      </c>
      <c r="F158" s="32">
        <v>0.12465373961218837</v>
      </c>
    </row>
    <row r="159" spans="1:6" ht="15" customHeight="1" x14ac:dyDescent="0.2">
      <c r="B159" s="2" t="s">
        <v>8</v>
      </c>
      <c r="C159" s="1">
        <v>350</v>
      </c>
      <c r="D159" s="1">
        <v>372</v>
      </c>
      <c r="E159" s="1">
        <v>722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22</v>
      </c>
      <c r="E161" s="31">
        <v>27</v>
      </c>
      <c r="F161" s="32">
        <v>3.7396121883656507E-2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1.3850415512465374E-2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4.1551246537396124E-3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8</v>
      </c>
      <c r="E8" s="38">
        <v>15</v>
      </c>
      <c r="F8" s="39">
        <v>2.4711696869851731E-2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10</v>
      </c>
      <c r="E14" s="48">
        <v>24</v>
      </c>
      <c r="F14" s="39">
        <v>3.9538714991762765E-2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16</v>
      </c>
      <c r="E20" s="48">
        <v>28</v>
      </c>
      <c r="F20" s="39">
        <v>4.6128500823723231E-2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11</v>
      </c>
      <c r="E26" s="41">
        <v>28</v>
      </c>
      <c r="F26" s="42">
        <v>4.6128500823723231E-2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2.800658978583196E-2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12</v>
      </c>
      <c r="E38" s="41">
        <v>21</v>
      </c>
      <c r="F38" s="42">
        <v>3.459637561779242E-2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7</v>
      </c>
      <c r="E44" s="41">
        <v>21</v>
      </c>
      <c r="F44" s="42">
        <v>3.459637561779242E-2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8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20</v>
      </c>
      <c r="E50" s="41">
        <v>35</v>
      </c>
      <c r="F50" s="42">
        <v>5.7660626029654036E-2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6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15</v>
      </c>
      <c r="E56" s="41">
        <v>32</v>
      </c>
      <c r="F56" s="42">
        <v>5.2718286655683691E-2</v>
      </c>
    </row>
    <row r="57" spans="1:6" ht="15" customHeight="1" x14ac:dyDescent="0.2">
      <c r="A57" s="12"/>
      <c r="B57" s="35">
        <v>45</v>
      </c>
      <c r="C57" s="94">
        <v>8</v>
      </c>
      <c r="D57" s="94">
        <v>4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9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22</v>
      </c>
      <c r="E62" s="41">
        <v>48</v>
      </c>
      <c r="F62" s="42">
        <v>7.907742998352553E-2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4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16</v>
      </c>
      <c r="E68" s="41">
        <v>37</v>
      </c>
      <c r="F68" s="42">
        <v>6.0955518945634266E-2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0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4.2833607907743002E-2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3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8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21</v>
      </c>
      <c r="E80" s="41">
        <v>39</v>
      </c>
      <c r="F80" s="42">
        <v>6.4250411861614495E-2</v>
      </c>
    </row>
    <row r="81" spans="1:6" ht="15" customHeight="1" x14ac:dyDescent="0.2">
      <c r="A81" s="12"/>
      <c r="B81" s="35">
        <v>65</v>
      </c>
      <c r="C81" s="94">
        <v>1</v>
      </c>
      <c r="D81" s="94">
        <v>9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9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32</v>
      </c>
      <c r="E86" s="44">
        <v>51</v>
      </c>
      <c r="F86" s="45">
        <v>8.4019769357495888E-2</v>
      </c>
    </row>
    <row r="87" spans="1:6" ht="15" customHeight="1" x14ac:dyDescent="0.2">
      <c r="A87" s="12"/>
      <c r="B87" s="35">
        <v>70</v>
      </c>
      <c r="C87" s="94">
        <v>4</v>
      </c>
      <c r="D87" s="94">
        <v>9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9</v>
      </c>
      <c r="E88" s="95">
        <v>22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11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8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13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50</v>
      </c>
      <c r="E92" s="44">
        <v>85</v>
      </c>
      <c r="F92" s="45">
        <v>0.1400329489291598</v>
      </c>
    </row>
    <row r="93" spans="1:6" ht="15" customHeight="1" x14ac:dyDescent="0.2">
      <c r="A93" s="12"/>
      <c r="B93" s="35">
        <v>75</v>
      </c>
      <c r="C93" s="94">
        <v>11</v>
      </c>
      <c r="D93" s="94">
        <v>6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18</v>
      </c>
      <c r="E98" s="44">
        <v>45</v>
      </c>
      <c r="F98" s="45">
        <v>7.4135090609555185E-2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18</v>
      </c>
      <c r="E104" s="44">
        <v>30</v>
      </c>
      <c r="F104" s="45">
        <v>4.9423393739703461E-2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6</v>
      </c>
      <c r="E110" s="44">
        <v>14</v>
      </c>
      <c r="F110" s="45">
        <v>2.3064250411861616E-2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6.5897858319604614E-3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1.1532125205930808E-2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297</v>
      </c>
      <c r="D147" s="77">
        <v>310</v>
      </c>
      <c r="E147" s="77">
        <v>607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33</v>
      </c>
      <c r="D150" s="17">
        <v>34</v>
      </c>
      <c r="E150" s="17">
        <v>67</v>
      </c>
      <c r="F150" s="32">
        <v>0.11037891268533773</v>
      </c>
    </row>
    <row r="151" spans="1:6" ht="15" customHeight="1" x14ac:dyDescent="0.2">
      <c r="A151" s="18"/>
      <c r="B151" s="18" t="s">
        <v>49</v>
      </c>
      <c r="C151" s="19">
        <v>161</v>
      </c>
      <c r="D151" s="19">
        <v>143</v>
      </c>
      <c r="E151" s="19">
        <v>304</v>
      </c>
      <c r="F151" s="32">
        <v>0.50082372322899504</v>
      </c>
    </row>
    <row r="152" spans="1:6" ht="15" customHeight="1" x14ac:dyDescent="0.2">
      <c r="A152" s="33"/>
      <c r="B152" s="20" t="s">
        <v>6</v>
      </c>
      <c r="C152" s="21">
        <v>103</v>
      </c>
      <c r="D152" s="21">
        <v>133</v>
      </c>
      <c r="E152" s="21">
        <v>236</v>
      </c>
      <c r="F152" s="32">
        <v>0.38879736408566723</v>
      </c>
    </row>
    <row r="153" spans="1:6" ht="15" customHeight="1" x14ac:dyDescent="0.2">
      <c r="B153" s="2" t="s">
        <v>8</v>
      </c>
      <c r="C153" s="1">
        <v>297</v>
      </c>
      <c r="D153" s="1">
        <v>310</v>
      </c>
      <c r="E153" s="1">
        <v>607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33</v>
      </c>
      <c r="D155" s="17">
        <v>34</v>
      </c>
      <c r="E155" s="17">
        <v>67</v>
      </c>
      <c r="F155" s="32">
        <v>0.11037891268533773</v>
      </c>
    </row>
    <row r="156" spans="1:6" ht="15" customHeight="1" x14ac:dyDescent="0.2">
      <c r="A156" s="28"/>
      <c r="B156" s="18" t="s">
        <v>49</v>
      </c>
      <c r="C156" s="19">
        <v>161</v>
      </c>
      <c r="D156" s="19">
        <v>143</v>
      </c>
      <c r="E156" s="19">
        <v>304</v>
      </c>
      <c r="F156" s="32">
        <v>0.50082372322899504</v>
      </c>
    </row>
    <row r="157" spans="1:6" ht="15" customHeight="1" x14ac:dyDescent="0.2">
      <c r="A157" s="25"/>
      <c r="B157" s="20" t="s">
        <v>10</v>
      </c>
      <c r="C157" s="21">
        <v>54</v>
      </c>
      <c r="D157" s="21">
        <v>82</v>
      </c>
      <c r="E157" s="21">
        <v>136</v>
      </c>
      <c r="F157" s="32">
        <v>0.22405271828665568</v>
      </c>
    </row>
    <row r="158" spans="1:6" ht="15" customHeight="1" x14ac:dyDescent="0.2">
      <c r="A158" s="26"/>
      <c r="B158" s="29" t="s">
        <v>11</v>
      </c>
      <c r="C158" s="27">
        <v>49</v>
      </c>
      <c r="D158" s="27">
        <v>51</v>
      </c>
      <c r="E158" s="27">
        <v>100</v>
      </c>
      <c r="F158" s="32">
        <v>0.16474464579901152</v>
      </c>
    </row>
    <row r="159" spans="1:6" ht="15" customHeight="1" x14ac:dyDescent="0.2">
      <c r="B159" s="2" t="s">
        <v>8</v>
      </c>
      <c r="C159" s="1">
        <v>297</v>
      </c>
      <c r="D159" s="1">
        <v>310</v>
      </c>
      <c r="E159" s="1">
        <v>607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15</v>
      </c>
      <c r="E161" s="31">
        <v>25</v>
      </c>
      <c r="F161" s="32">
        <v>4.118616144975288E-2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1.8121911037891267E-2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1.1532125205930808E-2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52">
    <tabColor indexed="1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44</v>
      </c>
      <c r="D3" s="74">
        <f>野沢区!D3+桜井地区!D3+岸野地区!D3+前山地区!D3+大沢地区!D3</f>
        <v>43</v>
      </c>
      <c r="E3" s="57">
        <f>野沢区!E3+桜井地区!E3+岸野地区!E3+前山地区!E3+大沢地区!E3</f>
        <v>87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53</v>
      </c>
      <c r="D4" s="75">
        <f>野沢区!D4+桜井地区!D4+岸野地区!D4+前山地区!D4+大沢地区!D4</f>
        <v>50</v>
      </c>
      <c r="E4" s="58">
        <f>野沢区!E4+桜井地区!E4+岸野地区!E4+前山地区!E4+大沢地区!E4</f>
        <v>103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56</v>
      </c>
      <c r="D5" s="75">
        <f>野沢区!D5+桜井地区!D5+岸野地区!D5+前山地区!D5+大沢地区!D5</f>
        <v>65</v>
      </c>
      <c r="E5" s="58">
        <f>野沢区!E5+桜井地区!E5+岸野地区!E5+前山地区!E5+大沢地区!E5</f>
        <v>121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70</v>
      </c>
      <c r="D6" s="75">
        <f>野沢区!D6+桜井地区!D6+岸野地区!D6+前山地区!D6+大沢地区!D6</f>
        <v>58</v>
      </c>
      <c r="E6" s="58">
        <f>野沢区!E6+桜井地区!E6+岸野地区!E6+前山地区!E6+大沢地区!E6</f>
        <v>128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65</v>
      </c>
      <c r="D7" s="75">
        <f>野沢区!D7+桜井地区!D7+岸野地区!D7+前山地区!D7+大沢地区!D7</f>
        <v>64</v>
      </c>
      <c r="E7" s="58">
        <f>野沢区!E7+桜井地区!E7+岸野地区!E7+前山地区!E7+大沢地区!E7</f>
        <v>129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288</v>
      </c>
      <c r="D8" s="70">
        <f>野沢区!D8+桜井地区!D8+岸野地区!D8+前山地区!D8+大沢地区!D8</f>
        <v>280</v>
      </c>
      <c r="E8" s="48">
        <f>野沢区!E8+桜井地区!E8+岸野地区!E8+前山地区!E8+大沢地区!E8</f>
        <v>568</v>
      </c>
      <c r="F8" s="39">
        <f>E8/E147</f>
        <v>3.3249429257156238E-2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74</v>
      </c>
      <c r="D9" s="75">
        <f>野沢区!D9+桜井地区!D9+岸野地区!D9+前山地区!D9+大沢地区!D9</f>
        <v>63</v>
      </c>
      <c r="E9" s="58">
        <f>野沢区!E9+桜井地区!E9+岸野地区!E9+前山地区!E9+大沢地区!E9</f>
        <v>137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76</v>
      </c>
      <c r="D10" s="75">
        <f>野沢区!D10+桜井地区!D10+岸野地区!D10+前山地区!D10+大沢地区!D10</f>
        <v>62</v>
      </c>
      <c r="E10" s="58">
        <f>野沢区!E10+桜井地区!E10+岸野地区!E10+前山地区!E10+大沢地区!E10</f>
        <v>138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79</v>
      </c>
      <c r="D11" s="75">
        <f>野沢区!D11+桜井地区!D11+岸野地区!D11+前山地区!D11+大沢地区!D11</f>
        <v>67</v>
      </c>
      <c r="E11" s="58">
        <f>野沢区!E11+桜井地区!E11+岸野地区!E11+前山地区!E11+大沢地区!E11</f>
        <v>146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83</v>
      </c>
      <c r="D12" s="75">
        <f>野沢区!D12+桜井地区!D12+岸野地区!D12+前山地区!D12+大沢地区!D12</f>
        <v>67</v>
      </c>
      <c r="E12" s="58">
        <f>野沢区!E12+桜井地区!E12+岸野地区!E12+前山地区!E12+大沢地区!E12</f>
        <v>150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97</v>
      </c>
      <c r="D13" s="75">
        <f>野沢区!D13+桜井地区!D13+岸野地区!D13+前山地区!D13+大沢地区!D13</f>
        <v>76</v>
      </c>
      <c r="E13" s="58">
        <f>野沢区!E13+桜井地区!E13+岸野地区!E13+前山地区!E13+大沢地区!E13</f>
        <v>173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409</v>
      </c>
      <c r="D14" s="70">
        <f>野沢区!D14+桜井地区!D14+岸野地区!D14+前山地区!D14+大沢地区!D14</f>
        <v>335</v>
      </c>
      <c r="E14" s="48">
        <f>野沢区!E14+桜井地区!E14+岸野地区!E14+前山地区!E14+大沢地区!E14</f>
        <v>744</v>
      </c>
      <c r="F14" s="39">
        <f>E14/E147</f>
        <v>4.3552069308669436E-2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69</v>
      </c>
      <c r="D15" s="75">
        <f>野沢区!D15+桜井地区!D15+岸野地区!D15+前山地区!D15+大沢地区!D15</f>
        <v>61</v>
      </c>
      <c r="E15" s="58">
        <f>野沢区!E15+桜井地区!E15+岸野地区!E15+前山地区!E15+大沢地区!E15</f>
        <v>130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87</v>
      </c>
      <c r="D16" s="75">
        <f>野沢区!D16+桜井地区!D16+岸野地区!D16+前山地区!D16+大沢地区!D16</f>
        <v>78</v>
      </c>
      <c r="E16" s="58">
        <f>野沢区!E16+桜井地区!E16+岸野地区!E16+前山地区!E16+大沢地区!E16</f>
        <v>165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90</v>
      </c>
      <c r="D17" s="75">
        <f>野沢区!D17+桜井地区!D17+岸野地区!D17+前山地区!D17+大沢地区!D17</f>
        <v>84</v>
      </c>
      <c r="E17" s="58">
        <f>野沢区!E17+桜井地区!E17+岸野地区!E17+前山地区!E17+大沢地区!E17</f>
        <v>174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88</v>
      </c>
      <c r="D18" s="75">
        <f>野沢区!D18+桜井地区!D18+岸野地区!D18+前山地区!D18+大沢地区!D18</f>
        <v>78</v>
      </c>
      <c r="E18" s="58">
        <f>野沢区!E18+桜井地区!E18+岸野地区!E18+前山地区!E18+大沢地区!E18</f>
        <v>166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89</v>
      </c>
      <c r="D19" s="75">
        <f>野沢区!D19+桜井地区!D19+岸野地区!D19+前山地区!D19+大沢地区!D19</f>
        <v>92</v>
      </c>
      <c r="E19" s="58">
        <f>野沢区!E19+桜井地区!E19+岸野地区!E19+前山地区!E19+大沢地区!E19</f>
        <v>181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423</v>
      </c>
      <c r="D20" s="70">
        <f>野沢区!D20+桜井地区!D20+岸野地区!D20+前山地区!D20+大沢地区!D20</f>
        <v>393</v>
      </c>
      <c r="E20" s="48">
        <f>野沢区!E20+桜井地区!E20+岸野地区!E20+前山地区!E20+大沢地区!E20</f>
        <v>816</v>
      </c>
      <c r="F20" s="39">
        <f>E20/E147</f>
        <v>4.7766785693379381E-2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94</v>
      </c>
      <c r="D21" s="75">
        <f>野沢区!D21+桜井地区!D21+岸野地区!D21+前山地区!D21+大沢地区!D21</f>
        <v>88</v>
      </c>
      <c r="E21" s="58">
        <f>野沢区!E21+桜井地区!E21+岸野地区!E21+前山地区!E21+大沢地区!E21</f>
        <v>182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77</v>
      </c>
      <c r="D22" s="75">
        <f>野沢区!D22+桜井地区!D22+岸野地区!D22+前山地区!D22+大沢地区!D22</f>
        <v>83</v>
      </c>
      <c r="E22" s="58">
        <f>野沢区!E22+桜井地区!E22+岸野地区!E22+前山地区!E22+大沢地区!E22</f>
        <v>160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82</v>
      </c>
      <c r="D23" s="75">
        <f>野沢区!D23+桜井地区!D23+岸野地区!D23+前山地区!D23+大沢地区!D23</f>
        <v>74</v>
      </c>
      <c r="E23" s="58">
        <f>野沢区!E23+桜井地区!E23+岸野地区!E23+前山地区!E23+大沢地区!E23</f>
        <v>156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94</v>
      </c>
      <c r="D24" s="75">
        <f>野沢区!D24+桜井地区!D24+岸野地区!D24+前山地区!D24+大沢地区!D24</f>
        <v>68</v>
      </c>
      <c r="E24" s="58">
        <f>野沢区!E24+桜井地区!E24+岸野地区!E24+前山地区!E24+大沢地区!E24</f>
        <v>162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101</v>
      </c>
      <c r="D25" s="75">
        <f>野沢区!D25+桜井地区!D25+岸野地区!D25+前山地区!D25+大沢地区!D25</f>
        <v>89</v>
      </c>
      <c r="E25" s="58">
        <f>野沢区!E25+桜井地区!E25+岸野地区!E25+前山地区!E25+大沢地区!E25</f>
        <v>190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448</v>
      </c>
      <c r="D26" s="49">
        <f>野沢区!D26+桜井地区!D26+岸野地区!D26+前山地区!D26+大沢地区!D26</f>
        <v>402</v>
      </c>
      <c r="E26" s="59">
        <f>野沢区!E26+桜井地区!E26+岸野地区!E26+前山地区!E26+大沢地区!E26</f>
        <v>850</v>
      </c>
      <c r="F26" s="42">
        <f>E26/E147</f>
        <v>4.9757068430603527E-2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80</v>
      </c>
      <c r="D27" s="75">
        <f>野沢区!D27+桜井地区!D27+岸野地区!D27+前山地区!D27+大沢地区!D27</f>
        <v>84</v>
      </c>
      <c r="E27" s="58">
        <f>野沢区!E27+桜井地区!E27+岸野地区!E27+前山地区!E27+大沢地区!E27</f>
        <v>164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70</v>
      </c>
      <c r="D28" s="75">
        <f>野沢区!D28+桜井地区!D28+岸野地区!D28+前山地区!D28+大沢地区!D28</f>
        <v>86</v>
      </c>
      <c r="E28" s="58">
        <f>野沢区!E28+桜井地区!E28+岸野地区!E28+前山地区!E28+大沢地区!E28</f>
        <v>156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87</v>
      </c>
      <c r="D29" s="75">
        <f>野沢区!D29+桜井地区!D29+岸野地区!D29+前山地区!D29+大沢地区!D29</f>
        <v>72</v>
      </c>
      <c r="E29" s="58">
        <f>野沢区!E29+桜井地区!E29+岸野地区!E29+前山地区!E29+大沢地区!E29</f>
        <v>159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80</v>
      </c>
      <c r="D30" s="75">
        <f>野沢区!D30+桜井地区!D30+岸野地区!D30+前山地区!D30+大沢地区!D30</f>
        <v>60</v>
      </c>
      <c r="E30" s="58">
        <f>野沢区!E30+桜井地区!E30+岸野地区!E30+前山地区!E30+大沢地区!E30</f>
        <v>140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70</v>
      </c>
      <c r="D31" s="75">
        <f>野沢区!D31+桜井地区!D31+岸野地区!D31+前山地区!D31+大沢地区!D31</f>
        <v>71</v>
      </c>
      <c r="E31" s="58">
        <f>野沢区!E31+桜井地区!E31+岸野地区!E31+前山地区!E31+大沢地区!E31</f>
        <v>141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387</v>
      </c>
      <c r="D32" s="49">
        <f>野沢区!D32+桜井地区!D32+岸野地区!D32+前山地区!D32+大沢地区!D32</f>
        <v>373</v>
      </c>
      <c r="E32" s="59">
        <f>野沢区!E32+桜井地区!E32+岸野地区!E32+前山地区!E32+大沢地区!E32</f>
        <v>760</v>
      </c>
      <c r="F32" s="42">
        <f>E32/E147</f>
        <v>4.448867294971609E-2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55</v>
      </c>
      <c r="D33" s="75">
        <f>野沢区!D33+桜井地区!D33+岸野地区!D33+前山地区!D33+大沢地区!D33</f>
        <v>58</v>
      </c>
      <c r="E33" s="58">
        <f>野沢区!E33+桜井地区!E33+岸野地区!E33+前山地区!E33+大沢地区!E33</f>
        <v>113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74</v>
      </c>
      <c r="D34" s="75">
        <f>野沢区!D34+桜井地区!D34+岸野地区!D34+前山地区!D34+大沢地区!D34</f>
        <v>66</v>
      </c>
      <c r="E34" s="58">
        <f>野沢区!E34+桜井地区!E34+岸野地区!E34+前山地区!E34+大沢地区!E34</f>
        <v>140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65</v>
      </c>
      <c r="D35" s="75">
        <f>野沢区!D35+桜井地区!D35+岸野地区!D35+前山地区!D35+大沢地区!D35</f>
        <v>60</v>
      </c>
      <c r="E35" s="58">
        <f>野沢区!E35+桜井地区!E35+岸野地区!E35+前山地区!E35+大沢地区!E35</f>
        <v>125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55</v>
      </c>
      <c r="D36" s="75">
        <f>野沢区!D36+桜井地区!D36+岸野地区!D36+前山地区!D36+大沢地区!D36</f>
        <v>56</v>
      </c>
      <c r="E36" s="58">
        <f>野沢区!E36+桜井地区!E36+岸野地区!E36+前山地区!E36+大沢地区!E36</f>
        <v>111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74</v>
      </c>
      <c r="D37" s="75">
        <f>野沢区!D37+桜井地区!D37+岸野地区!D37+前山地区!D37+大沢地区!D37</f>
        <v>74</v>
      </c>
      <c r="E37" s="58">
        <f>野沢区!E37+桜井地区!E37+岸野地区!E37+前山地区!E37+大沢地区!E37</f>
        <v>148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323</v>
      </c>
      <c r="D38" s="49">
        <f>野沢区!D38+桜井地区!D38+岸野地区!D38+前山地区!D38+大沢地区!D38</f>
        <v>314</v>
      </c>
      <c r="E38" s="59">
        <f>野沢区!E38+桜井地区!E38+岸野地区!E38+前山地区!E38+大沢地区!E38</f>
        <v>637</v>
      </c>
      <c r="F38" s="42">
        <f>E38/E147</f>
        <v>3.7288532459169937E-2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65</v>
      </c>
      <c r="D39" s="75">
        <f>野沢区!D39+桜井地区!D39+岸野地区!D39+前山地区!D39+大沢地区!D39</f>
        <v>74</v>
      </c>
      <c r="E39" s="58">
        <f>野沢区!E39+桜井地区!E39+岸野地区!E39+前山地区!E39+大沢地区!E39</f>
        <v>139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78</v>
      </c>
      <c r="D40" s="75">
        <f>野沢区!D40+桜井地区!D40+岸野地区!D40+前山地区!D40+大沢地区!D40</f>
        <v>67</v>
      </c>
      <c r="E40" s="58">
        <f>野沢区!E40+桜井地区!E40+岸野地区!E40+前山地区!E40+大沢地区!E40</f>
        <v>145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73</v>
      </c>
      <c r="D41" s="75">
        <f>野沢区!D41+桜井地区!D41+岸野地区!D41+前山地区!D41+大沢地区!D41</f>
        <v>76</v>
      </c>
      <c r="E41" s="58">
        <f>野沢区!E41+桜井地区!E41+岸野地区!E41+前山地区!E41+大沢地区!E41</f>
        <v>149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73</v>
      </c>
      <c r="D42" s="75">
        <f>野沢区!D42+桜井地区!D42+岸野地区!D42+前山地区!D42+大沢地区!D42</f>
        <v>83</v>
      </c>
      <c r="E42" s="58">
        <f>野沢区!E42+桜井地区!E42+岸野地区!E42+前山地区!E42+大沢地区!E42</f>
        <v>156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79</v>
      </c>
      <c r="D43" s="75">
        <f>野沢区!D43+桜井地区!D43+岸野地区!D43+前山地区!D43+大沢地区!D43</f>
        <v>66</v>
      </c>
      <c r="E43" s="58">
        <f>野沢区!E43+桜井地区!E43+岸野地区!E43+前山地区!E43+大沢地区!E43</f>
        <v>145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368</v>
      </c>
      <c r="D44" s="49">
        <f>野沢区!D44+桜井地区!D44+岸野地区!D44+前山地区!D44+大沢地区!D44</f>
        <v>366</v>
      </c>
      <c r="E44" s="59">
        <f>野沢区!E44+桜井地区!E44+岸野地区!E44+前山地区!E44+大沢地区!E44</f>
        <v>734</v>
      </c>
      <c r="F44" s="42">
        <f>E44/E147</f>
        <v>4.2966692033015279E-2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55</v>
      </c>
      <c r="D45" s="75">
        <f>野沢区!D45+桜井地区!D45+岸野地区!D45+前山地区!D45+大沢地区!D45</f>
        <v>81</v>
      </c>
      <c r="E45" s="58">
        <f>野沢区!E45+桜井地区!E45+岸野地区!E45+前山地区!E45+大沢地区!E45</f>
        <v>136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78</v>
      </c>
      <c r="D46" s="75">
        <f>野沢区!D46+桜井地区!D46+岸野地区!D46+前山地区!D46+大沢地区!D46</f>
        <v>69</v>
      </c>
      <c r="E46" s="58">
        <f>野沢区!E46+桜井地区!E46+岸野地区!E46+前山地区!E46+大沢地区!E46</f>
        <v>147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95</v>
      </c>
      <c r="D47" s="75">
        <f>野沢区!D47+桜井地区!D47+岸野地区!D47+前山地区!D47+大沢地区!D47</f>
        <v>87</v>
      </c>
      <c r="E47" s="58">
        <f>野沢区!E47+桜井地区!E47+岸野地区!E47+前山地区!E47+大沢地区!E47</f>
        <v>182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79</v>
      </c>
      <c r="D48" s="75">
        <f>野沢区!D48+桜井地区!D48+岸野地区!D48+前山地区!D48+大沢地区!D48</f>
        <v>85</v>
      </c>
      <c r="E48" s="58">
        <f>野沢区!E48+桜井地区!E48+岸野地区!E48+前山地区!E48+大沢地区!E48</f>
        <v>164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85</v>
      </c>
      <c r="D49" s="75">
        <f>野沢区!D49+桜井地区!D49+岸野地区!D49+前山地区!D49+大沢地区!D49</f>
        <v>84</v>
      </c>
      <c r="E49" s="58">
        <f>野沢区!E49+桜井地区!E49+岸野地区!E49+前山地区!E49+大沢地区!E49</f>
        <v>169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392</v>
      </c>
      <c r="D50" s="49">
        <f>野沢区!D50+桜井地区!D50+岸野地区!D50+前山地区!D50+大沢地区!D50</f>
        <v>406</v>
      </c>
      <c r="E50" s="59">
        <f>野沢区!E50+桜井地区!E50+岸野地区!E50+前山地区!E50+大沢地区!E50</f>
        <v>798</v>
      </c>
      <c r="F50" s="42">
        <f>E50/E147</f>
        <v>4.6713106597201896E-2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87</v>
      </c>
      <c r="D51" s="75">
        <f>野沢区!D51+桜井地区!D51+岸野地区!D51+前山地区!D51+大沢地区!D51</f>
        <v>84</v>
      </c>
      <c r="E51" s="58">
        <f>野沢区!E51+桜井地区!E51+岸野地区!E51+前山地区!E51+大沢地区!E51</f>
        <v>171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88</v>
      </c>
      <c r="D52" s="75">
        <f>野沢区!D52+桜井地区!D52+岸野地区!D52+前山地区!D52+大沢地区!D52</f>
        <v>104</v>
      </c>
      <c r="E52" s="58">
        <f>野沢区!E52+桜井地区!E52+岸野地区!E52+前山地区!E52+大沢地区!E52</f>
        <v>192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93</v>
      </c>
      <c r="D53" s="75">
        <f>野沢区!D53+桜井地区!D53+岸野地区!D53+前山地区!D53+大沢地区!D53</f>
        <v>105</v>
      </c>
      <c r="E53" s="58">
        <f>野沢区!E53+桜井地区!E53+岸野地区!E53+前山地区!E53+大沢地区!E53</f>
        <v>198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110</v>
      </c>
      <c r="D54" s="75">
        <f>野沢区!D54+桜井地区!D54+岸野地区!D54+前山地区!D54+大沢地区!D54</f>
        <v>101</v>
      </c>
      <c r="E54" s="58">
        <f>野沢区!E54+桜井地区!E54+岸野地区!E54+前山地区!E54+大沢地区!E54</f>
        <v>211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129</v>
      </c>
      <c r="D55" s="75">
        <f>野沢区!D55+桜井地区!D55+岸野地区!D55+前山地区!D55+大沢地区!D55</f>
        <v>105</v>
      </c>
      <c r="E55" s="58">
        <f>野沢区!E55+桜井地区!E55+岸野地区!E55+前山地区!E55+大沢地区!E55</f>
        <v>234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507</v>
      </c>
      <c r="D56" s="49">
        <f>野沢区!D56+桜井地区!D56+岸野地区!D56+前山地区!D56+大沢地区!D56</f>
        <v>499</v>
      </c>
      <c r="E56" s="59">
        <f>野沢区!E56+桜井地区!E56+岸野地区!E56+前山地区!E56+大沢地区!E56</f>
        <v>1006</v>
      </c>
      <c r="F56" s="42">
        <f>E56/E147</f>
        <v>5.8888953930808403E-2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108</v>
      </c>
      <c r="D57" s="75">
        <f>野沢区!D57+桜井地区!D57+岸野地区!D57+前山地区!D57+大沢地区!D57</f>
        <v>129</v>
      </c>
      <c r="E57" s="58">
        <f>野沢区!E57+桜井地区!E57+岸野地区!E57+前山地区!E57+大沢地区!E57</f>
        <v>237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120</v>
      </c>
      <c r="D58" s="75">
        <f>野沢区!D58+桜井地区!D58+岸野地区!D58+前山地区!D58+大沢地区!D58</f>
        <v>108</v>
      </c>
      <c r="E58" s="58">
        <f>野沢区!E58+桜井地区!E58+岸野地区!E58+前山地区!E58+大沢地区!E58</f>
        <v>228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124</v>
      </c>
      <c r="D59" s="75">
        <f>野沢区!D59+桜井地区!D59+岸野地区!D59+前山地区!D59+大沢地区!D59</f>
        <v>110</v>
      </c>
      <c r="E59" s="58">
        <f>野沢区!E59+桜井地区!E59+岸野地区!E59+前山地区!E59+大沢地区!E59</f>
        <v>234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129</v>
      </c>
      <c r="D60" s="75">
        <f>野沢区!D60+桜井地区!D60+岸野地区!D60+前山地区!D60+大沢地区!D60</f>
        <v>120</v>
      </c>
      <c r="E60" s="58">
        <f>野沢区!E60+桜井地区!E60+岸野地区!E60+前山地区!E60+大沢地区!E60</f>
        <v>249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129</v>
      </c>
      <c r="D61" s="75">
        <f>野沢区!D61+桜井地区!D61+岸野地区!D61+前山地区!D61+大沢地区!D61</f>
        <v>129</v>
      </c>
      <c r="E61" s="58">
        <f>野沢区!E61+桜井地区!E61+岸野地区!E61+前山地区!E61+大沢地区!E61</f>
        <v>258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610</v>
      </c>
      <c r="D62" s="49">
        <f>野沢区!D62+桜井地区!D62+岸野地区!D62+前山地区!D62+大沢地区!D62</f>
        <v>596</v>
      </c>
      <c r="E62" s="59">
        <f>野沢区!E62+桜井地区!E62+岸野地区!E62+前山地区!E62+大沢地区!E62</f>
        <v>1206</v>
      </c>
      <c r="F62" s="42">
        <f>E62/E147</f>
        <v>7.0596499443891583E-2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143</v>
      </c>
      <c r="D63" s="75">
        <f>野沢区!D63+桜井地区!D63+岸野地区!D63+前山地区!D63+大沢地区!D63</f>
        <v>128</v>
      </c>
      <c r="E63" s="58">
        <f>野沢区!E63+桜井地区!E63+岸野地区!E63+前山地区!E63+大沢地区!E63</f>
        <v>271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118</v>
      </c>
      <c r="D64" s="75">
        <f>野沢区!D64+桜井地区!D64+岸野地区!D64+前山地区!D64+大沢地区!D64</f>
        <v>103</v>
      </c>
      <c r="E64" s="58">
        <f>野沢区!E64+桜井地区!E64+岸野地区!E64+前山地区!E64+大沢地区!E64</f>
        <v>221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121</v>
      </c>
      <c r="D65" s="75">
        <f>野沢区!D65+桜井地区!D65+岸野地区!D65+前山地区!D65+大沢地区!D65</f>
        <v>136</v>
      </c>
      <c r="E65" s="58">
        <f>野沢区!E65+桜井地区!E65+岸野地区!E65+前山地区!E65+大沢地区!E65</f>
        <v>257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120</v>
      </c>
      <c r="D66" s="75">
        <f>野沢区!D66+桜井地区!D66+岸野地区!D66+前山地区!D66+大沢地区!D66</f>
        <v>113</v>
      </c>
      <c r="E66" s="58">
        <f>野沢区!E66+桜井地区!E66+岸野地区!E66+前山地区!E66+大沢地区!E66</f>
        <v>233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111</v>
      </c>
      <c r="D67" s="75">
        <f>野沢区!D67+桜井地区!D67+岸野地区!D67+前山地区!D67+大沢地区!D67</f>
        <v>119</v>
      </c>
      <c r="E67" s="58">
        <f>野沢区!E67+桜井地区!E67+岸野地区!E67+前山地区!E67+大沢地区!E67</f>
        <v>230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613</v>
      </c>
      <c r="D68" s="49">
        <f>野沢区!D68+桜井地区!D68+岸野地区!D68+前山地区!D68+大沢地区!D68</f>
        <v>599</v>
      </c>
      <c r="E68" s="59">
        <f>野沢区!E68+桜井地区!E68+岸野地区!E68+前山地区!E68+大沢地区!E68</f>
        <v>1212</v>
      </c>
      <c r="F68" s="42">
        <f>E68/E147</f>
        <v>7.0947725809284087E-2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105</v>
      </c>
      <c r="D69" s="75">
        <f>野沢区!D69+桜井地区!D69+岸野地区!D69+前山地区!D69+大沢地区!D69</f>
        <v>132</v>
      </c>
      <c r="E69" s="58">
        <f>野沢区!E69+桜井地区!E69+岸野地区!E69+前山地区!E69+大沢地区!E69</f>
        <v>237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114</v>
      </c>
      <c r="D70" s="75">
        <f>野沢区!D70+桜井地区!D70+岸野地区!D70+前山地区!D70+大沢地区!D70</f>
        <v>111</v>
      </c>
      <c r="E70" s="58">
        <f>野沢区!E70+桜井地区!E70+岸野地区!E70+前山地区!E70+大沢地区!E70</f>
        <v>225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94</v>
      </c>
      <c r="D71" s="75">
        <f>野沢区!D71+桜井地区!D71+岸野地区!D71+前山地区!D71+大沢地区!D71</f>
        <v>91</v>
      </c>
      <c r="E71" s="58">
        <f>野沢区!E71+桜井地区!E71+岸野地区!E71+前山地区!E71+大沢地区!E71</f>
        <v>185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141</v>
      </c>
      <c r="D72" s="75">
        <f>野沢区!D72+桜井地区!D72+岸野地区!D72+前山地区!D72+大沢地区!D72</f>
        <v>120</v>
      </c>
      <c r="E72" s="58">
        <f>野沢区!E72+桜井地区!E72+岸野地区!E72+前山地区!E72+大沢地区!E72</f>
        <v>261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101</v>
      </c>
      <c r="D73" s="75">
        <f>野沢区!D73+桜井地区!D73+岸野地区!D73+前山地区!D73+大沢地区!D73</f>
        <v>93</v>
      </c>
      <c r="E73" s="58">
        <f>野沢区!E73+桜井地区!E73+岸野地区!E73+前山地区!E73+大沢地区!E73</f>
        <v>194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555</v>
      </c>
      <c r="D74" s="49">
        <f>野沢区!D74+桜井地区!D74+岸野地区!D74+前山地区!D74+大沢地区!D74</f>
        <v>547</v>
      </c>
      <c r="E74" s="59">
        <f>野沢区!E74+桜井地区!E74+岸野地区!E74+前山地区!E74+大沢地区!E74</f>
        <v>1102</v>
      </c>
      <c r="F74" s="42">
        <f>E74/E147</f>
        <v>6.4508575777088337E-2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107</v>
      </c>
      <c r="D75" s="75">
        <f>野沢区!D75+桜井地区!D75+岸野地区!D75+前山地区!D75+大沢地区!D75</f>
        <v>105</v>
      </c>
      <c r="E75" s="58">
        <f>野沢区!E75+桜井地区!E75+岸野地区!E75+前山地区!E75+大沢地区!E75</f>
        <v>212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109</v>
      </c>
      <c r="D76" s="75">
        <f>野沢区!D76+桜井地区!D76+岸野地区!D76+前山地区!D76+大沢地区!D76</f>
        <v>103</v>
      </c>
      <c r="E76" s="58">
        <f>野沢区!E76+桜井地区!E76+岸野地区!E76+前山地区!E76+大沢地区!E76</f>
        <v>212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134</v>
      </c>
      <c r="D77" s="75">
        <f>野沢区!D77+桜井地区!D77+岸野地区!D77+前山地区!D77+大沢地区!D77</f>
        <v>112</v>
      </c>
      <c r="E77" s="58">
        <f>野沢区!E77+桜井地区!E77+岸野地区!E77+前山地区!E77+大沢地区!E77</f>
        <v>246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102</v>
      </c>
      <c r="D78" s="75">
        <f>野沢区!D78+桜井地区!D78+岸野地区!D78+前山地区!D78+大沢地区!D78</f>
        <v>109</v>
      </c>
      <c r="E78" s="58">
        <f>野沢区!E78+桜井地区!E78+岸野地区!E78+前山地区!E78+大沢地区!E78</f>
        <v>211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105</v>
      </c>
      <c r="D79" s="75">
        <f>野沢区!D79+桜井地区!D79+岸野地区!D79+前山地区!D79+大沢地区!D79</f>
        <v>103</v>
      </c>
      <c r="E79" s="58">
        <f>野沢区!E79+桜井地区!E79+岸野地区!E79+前山地区!E79+大沢地区!E79</f>
        <v>208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557</v>
      </c>
      <c r="D80" s="49">
        <f>野沢区!D80+桜井地区!D80+岸野地区!D80+前山地区!D80+大沢地区!D80</f>
        <v>532</v>
      </c>
      <c r="E80" s="59">
        <f>野沢区!E80+桜井地区!E80+岸野地区!E80+前山地区!E80+大沢地区!E80</f>
        <v>1089</v>
      </c>
      <c r="F80" s="42">
        <f>E80/E147</f>
        <v>6.374758531873792E-2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95</v>
      </c>
      <c r="D81" s="75">
        <f>野沢区!D81+桜井地区!D81+岸野地区!D81+前山地区!D81+大沢地区!D81</f>
        <v>125</v>
      </c>
      <c r="E81" s="58">
        <f>野沢区!E81+桜井地区!E81+岸野地区!E81+前山地区!E81+大沢地区!E81</f>
        <v>220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102</v>
      </c>
      <c r="D82" s="75">
        <f>野沢区!D82+桜井地区!D82+岸野地区!D82+前山地区!D82+大沢地区!D82</f>
        <v>122</v>
      </c>
      <c r="E82" s="58">
        <f>野沢区!E82+桜井地区!E82+岸野地区!E82+前山地区!E82+大沢地区!E82</f>
        <v>224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109</v>
      </c>
      <c r="D83" s="75">
        <f>野沢区!D83+桜井地区!D83+岸野地区!D83+前山地区!D83+大沢地区!D83</f>
        <v>95</v>
      </c>
      <c r="E83" s="58">
        <f>野沢区!E83+桜井地区!E83+岸野地区!E83+前山地区!E83+大沢地区!E83</f>
        <v>204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131</v>
      </c>
      <c r="D84" s="75">
        <f>野沢区!D84+桜井地区!D84+岸野地区!D84+前山地区!D84+大沢地区!D84</f>
        <v>110</v>
      </c>
      <c r="E84" s="58">
        <f>野沢区!E84+桜井地区!E84+岸野地区!E84+前山地区!E84+大沢地区!E84</f>
        <v>241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122</v>
      </c>
      <c r="D85" s="75">
        <f>野沢区!D85+桜井地区!D85+岸野地区!D85+前山地区!D85+大沢地区!D85</f>
        <v>92</v>
      </c>
      <c r="E85" s="58">
        <f>野沢区!E85+桜井地区!E85+岸野地区!E85+前山地区!E85+大沢地区!E85</f>
        <v>214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559</v>
      </c>
      <c r="D86" s="71">
        <f>野沢区!D86+桜井地区!D86+岸野地区!D86+前山地区!D86+大沢地区!D86</f>
        <v>544</v>
      </c>
      <c r="E86" s="60">
        <f>野沢区!E86+桜井地区!E86+岸野地区!E86+前山地区!E86+大沢地区!E86</f>
        <v>1103</v>
      </c>
      <c r="F86" s="45">
        <f>E86/E147</f>
        <v>6.4567113504653745E-2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105</v>
      </c>
      <c r="D87" s="75">
        <f>野沢区!D87+桜井地区!D87+岸野地区!D87+前山地区!D87+大沢地区!D87</f>
        <v>119</v>
      </c>
      <c r="E87" s="58">
        <f>野沢区!E87+桜井地区!E87+岸野地区!E87+前山地区!E87+大沢地区!E87</f>
        <v>224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130</v>
      </c>
      <c r="D88" s="75">
        <f>野沢区!D88+桜井地区!D88+岸野地区!D88+前山地区!D88+大沢地区!D88</f>
        <v>143</v>
      </c>
      <c r="E88" s="58">
        <f>野沢区!E88+桜井地区!E88+岸野地区!E88+前山地区!E88+大沢地区!E88</f>
        <v>273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132</v>
      </c>
      <c r="D89" s="75">
        <f>野沢区!D89+桜井地区!D89+岸野地区!D89+前山地区!D89+大沢地区!D89</f>
        <v>147</v>
      </c>
      <c r="E89" s="58">
        <f>野沢区!E89+桜井地区!E89+岸野地区!E89+前山地区!E89+大沢地区!E89</f>
        <v>279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116</v>
      </c>
      <c r="D90" s="75">
        <f>野沢区!D90+桜井地区!D90+岸野地区!D90+前山地区!D90+大沢地区!D90</f>
        <v>159</v>
      </c>
      <c r="E90" s="58">
        <f>野沢区!E90+桜井地区!E90+岸野地区!E90+前山地区!E90+大沢地区!E90</f>
        <v>275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145</v>
      </c>
      <c r="D91" s="75">
        <f>野沢区!D91+桜井地区!D91+岸野地区!D91+前山地区!D91+大沢地区!D91</f>
        <v>151</v>
      </c>
      <c r="E91" s="58">
        <f>野沢区!E91+桜井地区!E91+岸野地区!E91+前山地区!E91+大沢地区!E91</f>
        <v>296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628</v>
      </c>
      <c r="D92" s="71">
        <f>野沢区!D92+桜井地区!D92+岸野地区!D92+前山地区!D92+大沢地区!D92</f>
        <v>719</v>
      </c>
      <c r="E92" s="60">
        <f>野沢区!E92+桜井地区!E92+岸野地区!E92+前山地区!E92+大沢地区!E92</f>
        <v>1347</v>
      </c>
      <c r="F92" s="45">
        <f>E92/E147</f>
        <v>7.8850319030615235E-2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125</v>
      </c>
      <c r="D93" s="75">
        <f>野沢区!D93+桜井地区!D93+岸野地区!D93+前山地区!D93+大沢地区!D93</f>
        <v>135</v>
      </c>
      <c r="E93" s="58">
        <f>野沢区!E93+桜井地区!E93+岸野地区!E93+前山地区!E93+大沢地区!E93</f>
        <v>260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114</v>
      </c>
      <c r="D94" s="75">
        <f>野沢区!D94+桜井地区!D94+岸野地区!D94+前山地区!D94+大沢地区!D94</f>
        <v>140</v>
      </c>
      <c r="E94" s="58">
        <f>野沢区!E94+桜井地区!E94+岸野地区!E94+前山地区!E94+大沢地区!E94</f>
        <v>254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82</v>
      </c>
      <c r="D95" s="75">
        <f>野沢区!D95+桜井地区!D95+岸野地区!D95+前山地区!D95+大沢地区!D95</f>
        <v>76</v>
      </c>
      <c r="E95" s="58">
        <f>野沢区!E95+桜井地区!E95+岸野地区!E95+前山地区!E95+大沢地区!E95</f>
        <v>158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78</v>
      </c>
      <c r="D96" s="75">
        <f>野沢区!D96+桜井地区!D96+岸野地区!D96+前山地区!D96+大沢地区!D96</f>
        <v>89</v>
      </c>
      <c r="E96" s="58">
        <f>野沢区!E96+桜井地区!E96+岸野地区!E96+前山地区!E96+大沢地区!E96</f>
        <v>167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96</v>
      </c>
      <c r="D97" s="75">
        <f>野沢区!D97+桜井地区!D97+岸野地区!D97+前山地区!D97+大沢地区!D97</f>
        <v>113</v>
      </c>
      <c r="E97" s="58">
        <f>野沢区!E97+桜井地区!E97+岸野地区!E97+前山地区!E97+大沢地区!E97</f>
        <v>209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495</v>
      </c>
      <c r="D98" s="71">
        <f>野沢区!D98+桜井地区!D98+岸野地区!D98+前山地区!D98+大沢地区!D98</f>
        <v>553</v>
      </c>
      <c r="E98" s="60">
        <f>野沢区!E98+桜井地区!E98+岸野地区!E98+前山地区!E98+大沢地区!E98</f>
        <v>1048</v>
      </c>
      <c r="F98" s="45">
        <f>E98/E147</f>
        <v>6.1347538488555876E-2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100</v>
      </c>
      <c r="D99" s="75">
        <f>野沢区!D99+桜井地区!D99+岸野地区!D99+前山地区!D99+大沢地区!D99</f>
        <v>80</v>
      </c>
      <c r="E99" s="58">
        <f>野沢区!E99+桜井地区!E99+岸野地区!E99+前山地区!E99+大沢地区!E99</f>
        <v>180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75</v>
      </c>
      <c r="D100" s="75">
        <f>野沢区!D100+桜井地区!D100+岸野地区!D100+前山地区!D100+大沢地区!D100</f>
        <v>102</v>
      </c>
      <c r="E100" s="58">
        <f>野沢区!E100+桜井地区!E100+岸野地区!E100+前山地区!E100+大沢地区!E100</f>
        <v>177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72</v>
      </c>
      <c r="D101" s="75">
        <f>野沢区!D101+桜井地区!D101+岸野地区!D101+前山地区!D101+大沢地区!D101</f>
        <v>107</v>
      </c>
      <c r="E101" s="58">
        <f>野沢区!E101+桜井地区!E101+岸野地区!E101+前山地区!E101+大沢地区!E101</f>
        <v>179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63</v>
      </c>
      <c r="D102" s="75">
        <f>野沢区!D102+桜井地区!D102+岸野地区!D102+前山地区!D102+大沢地区!D102</f>
        <v>91</v>
      </c>
      <c r="E102" s="58">
        <f>野沢区!E102+桜井地区!E102+岸野地区!E102+前山地区!E102+大沢地区!E102</f>
        <v>154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44</v>
      </c>
      <c r="D103" s="75">
        <f>野沢区!D103+桜井地区!D103+岸野地区!D103+前山地区!D103+大沢地区!D103</f>
        <v>59</v>
      </c>
      <c r="E103" s="58">
        <f>野沢区!E103+桜井地区!E103+岸野地区!E103+前山地区!E103+大沢地区!E103</f>
        <v>103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354</v>
      </c>
      <c r="D104" s="71">
        <f>野沢区!D104+桜井地区!D104+岸野地区!D104+前山地区!D104+大沢地区!D104</f>
        <v>439</v>
      </c>
      <c r="E104" s="60">
        <f>野沢区!E104+桜井地区!E104+岸野地区!E104+前山地区!E104+大沢地区!E104</f>
        <v>793</v>
      </c>
      <c r="F104" s="45">
        <f>E104/E147</f>
        <v>4.6420417959374814E-2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61</v>
      </c>
      <c r="D105" s="75">
        <f>野沢区!D105+桜井地区!D105+岸野地区!D105+前山地区!D105+大沢地区!D105</f>
        <v>98</v>
      </c>
      <c r="E105" s="58">
        <f>野沢区!E105+桜井地区!E105+岸野地区!E105+前山地区!E105+大沢地区!E105</f>
        <v>159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66</v>
      </c>
      <c r="D106" s="75">
        <f>野沢区!D106+桜井地区!D106+岸野地区!D106+前山地区!D106+大沢地区!D106</f>
        <v>92</v>
      </c>
      <c r="E106" s="58">
        <f>野沢区!E106+桜井地区!E106+岸野地区!E106+前山地区!E106+大沢地区!E106</f>
        <v>158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55</v>
      </c>
      <c r="D107" s="75">
        <f>野沢区!D107+桜井地区!D107+岸野地区!D107+前山地区!D107+大沢地区!D107</f>
        <v>82</v>
      </c>
      <c r="E107" s="58">
        <f>野沢区!E107+桜井地区!E107+岸野地区!E107+前山地区!E107+大沢地区!E107</f>
        <v>137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51</v>
      </c>
      <c r="D108" s="75">
        <f>野沢区!D108+桜井地区!D108+岸野地区!D108+前山地区!D108+大沢地区!D108</f>
        <v>71</v>
      </c>
      <c r="E108" s="58">
        <f>野沢区!E108+桜井地区!E108+岸野地区!E108+前山地区!E108+大沢地区!E108</f>
        <v>122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32</v>
      </c>
      <c r="D109" s="75">
        <f>野沢区!D109+桜井地区!D109+岸野地区!D109+前山地区!D109+大沢地区!D109</f>
        <v>72</v>
      </c>
      <c r="E109" s="58">
        <f>野沢区!E109+桜井地区!E109+岸野地区!E109+前山地区!E109+大沢地区!E109</f>
        <v>104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265</v>
      </c>
      <c r="D110" s="71">
        <f>野沢区!D110+桜井地区!D110+岸野地区!D110+前山地区!D110+大沢地区!D110</f>
        <v>415</v>
      </c>
      <c r="E110" s="60">
        <f>野沢区!E110+桜井地区!E110+岸野地区!E110+前山地区!E110+大沢地区!E110</f>
        <v>680</v>
      </c>
      <c r="F110" s="45">
        <f>E110/E147</f>
        <v>3.9805654744482818E-2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41</v>
      </c>
      <c r="D111" s="75">
        <f>野沢区!D111+桜井地区!D111+岸野地区!D111+前山地区!D111+大沢地区!D111</f>
        <v>69</v>
      </c>
      <c r="E111" s="58">
        <f>野沢区!E111+桜井地区!E111+岸野地区!E111+前山地区!E111+大沢地区!E111</f>
        <v>110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24</v>
      </c>
      <c r="D112" s="75">
        <f>野沢区!D112+桜井地区!D112+岸野地区!D112+前山地区!D112+大沢地区!D112</f>
        <v>61</v>
      </c>
      <c r="E112" s="58">
        <f>野沢区!E112+桜井地区!E112+岸野地区!E112+前山地区!E112+大沢地区!E112</f>
        <v>85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24</v>
      </c>
      <c r="D113" s="75">
        <f>野沢区!D113+桜井地区!D113+岸野地区!D113+前山地区!D113+大沢地区!D113</f>
        <v>61</v>
      </c>
      <c r="E113" s="58">
        <f>野沢区!E113+桜井地区!E113+岸野地区!E113+前山地区!E113+大沢地区!E113</f>
        <v>85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21</v>
      </c>
      <c r="D114" s="75">
        <f>野沢区!D114+桜井地区!D114+岸野地区!D114+前山地区!D114+大沢地区!D114</f>
        <v>45</v>
      </c>
      <c r="E114" s="58">
        <f>野沢区!E114+桜井地区!E114+岸野地区!E114+前山地区!E114+大沢地区!E114</f>
        <v>66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21</v>
      </c>
      <c r="D115" s="75">
        <f>野沢区!D115+桜井地区!D115+岸野地区!D115+前山地区!D115+大沢地区!D115</f>
        <v>45</v>
      </c>
      <c r="E115" s="58">
        <f>野沢区!E115+桜井地区!E115+岸野地区!E115+前山地区!E115+大沢地区!E115</f>
        <v>66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131</v>
      </c>
      <c r="D116" s="71">
        <f>野沢区!D116+桜井地区!D116+岸野地区!D116+前山地区!D116+大沢地区!D116</f>
        <v>281</v>
      </c>
      <c r="E116" s="60">
        <f>野沢区!E116+桜井地区!E116+岸野地区!E116+前山地区!E116+大沢地区!E116</f>
        <v>412</v>
      </c>
      <c r="F116" s="45">
        <f>E116/E147</f>
        <v>2.4117543756951354E-2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12</v>
      </c>
      <c r="D117" s="75">
        <f>野沢区!D117+桜井地区!D117+岸野地区!D117+前山地区!D117+大沢地区!D117</f>
        <v>42</v>
      </c>
      <c r="E117" s="58">
        <f>野沢区!E117+桜井地区!E117+岸野地区!E117+前山地区!E117+大沢地区!E117</f>
        <v>54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8</v>
      </c>
      <c r="D118" s="75">
        <f>野沢区!D118+桜井地区!D118+岸野地区!D118+前山地区!D118+大沢地区!D118</f>
        <v>30</v>
      </c>
      <c r="E118" s="58">
        <f>野沢区!E118+桜井地区!E118+岸野地区!E118+前山地区!E118+大沢地区!E118</f>
        <v>38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7</v>
      </c>
      <c r="D119" s="75">
        <f>野沢区!D119+桜井地区!D119+岸野地区!D119+前山地区!D119+大沢地区!D119</f>
        <v>20</v>
      </c>
      <c r="E119" s="58">
        <f>野沢区!E119+桜井地区!E119+岸野地区!E119+前山地区!E119+大沢地区!E119</f>
        <v>27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1</v>
      </c>
      <c r="D120" s="75">
        <f>野沢区!D120+桜井地区!D120+岸野地区!D120+前山地区!D120+大沢地区!D120</f>
        <v>18</v>
      </c>
      <c r="E120" s="58">
        <f>野沢区!E120+桜井地区!E120+岸野地区!E120+前山地区!E120+大沢地区!E120</f>
        <v>19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3</v>
      </c>
      <c r="D121" s="75">
        <f>野沢区!D121+桜井地区!D121+岸野地区!D121+前山地区!D121+大沢地区!D121</f>
        <v>16</v>
      </c>
      <c r="E121" s="58">
        <f>野沢区!E121+桜井地区!E121+岸野地区!E121+前山地区!E121+大沢地区!E121</f>
        <v>19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31</v>
      </c>
      <c r="D122" s="71">
        <f>野沢区!D122+桜井地区!D122+岸野地区!D122+前山地区!D122+大沢地区!D122</f>
        <v>126</v>
      </c>
      <c r="E122" s="60">
        <f>野沢区!E122+桜井地区!E122+岸野地区!E122+前山地区!E122+大沢地区!E122</f>
        <v>157</v>
      </c>
      <c r="F122" s="45">
        <f>E122/E147</f>
        <v>9.1904232277702988E-3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1</v>
      </c>
      <c r="D123" s="75">
        <f>野沢区!D123+桜井地区!D123+岸野地区!D123+前山地区!D123+大沢地区!D123</f>
        <v>9</v>
      </c>
      <c r="E123" s="58">
        <f>野沢区!E123+桜井地区!E123+岸野地区!E123+前山地区!E123+大沢地区!E123</f>
        <v>10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1</v>
      </c>
      <c r="D124" s="75">
        <f>野沢区!D124+桜井地区!D124+岸野地区!D124+前山地区!D124+大沢地区!D124</f>
        <v>4</v>
      </c>
      <c r="E124" s="58">
        <f>野沢区!E124+桜井地区!E124+岸野地区!E124+前山地区!E124+大沢地区!E124</f>
        <v>5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0</v>
      </c>
      <c r="D125" s="75">
        <f>野沢区!D125+桜井地区!D125+岸野地区!D125+前山地区!D125+大沢地区!D125</f>
        <v>0</v>
      </c>
      <c r="E125" s="58">
        <f>野沢区!E125+桜井地区!E125+岸野地区!E125+前山地区!E125+大沢地区!E125</f>
        <v>0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1</v>
      </c>
      <c r="D126" s="75">
        <f>野沢区!D126+桜井地区!D126+岸野地区!D126+前山地区!D126+大沢地区!D126</f>
        <v>2</v>
      </c>
      <c r="E126" s="58">
        <f>野沢区!E126+桜井地区!E126+岸野地区!E126+前山地区!E126+大沢地区!E126</f>
        <v>3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2</v>
      </c>
      <c r="D127" s="75">
        <f>野沢区!D127+桜井地区!D127+岸野地区!D127+前山地区!D127+大沢地区!D127</f>
        <v>1</v>
      </c>
      <c r="E127" s="58">
        <f>野沢区!E127+桜井地区!E127+岸野地区!E127+前山地区!E127+大沢地区!E127</f>
        <v>3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5</v>
      </c>
      <c r="D128" s="71">
        <f>野沢区!D128+桜井地区!D128+岸野地区!D128+前山地区!D128+大沢地区!D128</f>
        <v>16</v>
      </c>
      <c r="E128" s="60">
        <f>野沢区!E128+桜井地区!E128+岸野地区!E128+前山地区!E128+大沢地区!E128</f>
        <v>21</v>
      </c>
      <c r="F128" s="45">
        <f>E128/E147</f>
        <v>1.2292922788737341E-3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0</v>
      </c>
      <c r="E129" s="58">
        <f>野沢区!E129+桜井地区!E129+岸野地区!E129+前山地区!E129+大沢地区!E129</f>
        <v>0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0</v>
      </c>
      <c r="E130" s="58">
        <f>野沢区!E130+桜井地区!E130+岸野地区!E130+前山地区!E130+大沢地区!E130</f>
        <v>0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0</v>
      </c>
      <c r="E131" s="58">
        <f>野沢区!E131+桜井地区!E131+岸野地区!E131+前山地区!E131+大沢地区!E131</f>
        <v>0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x14ac:dyDescent="0.2">
      <c r="A134" s="36"/>
      <c r="B134" s="46" t="s">
        <v>93</v>
      </c>
      <c r="C134" s="71">
        <f>野沢区!C134+桜井地区!C134+岸野地区!C134+前山地区!C134+大沢地区!C134</f>
        <v>0</v>
      </c>
      <c r="D134" s="71">
        <f>野沢区!D134+桜井地区!D134+岸野地区!D134+前山地区!D134+大沢地区!D134</f>
        <v>0</v>
      </c>
      <c r="E134" s="60">
        <f>野沢区!E134+桜井地区!E134+岸野地区!E134+前山地区!E134+大沢地区!E134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野沢区!C135+桜井地区!C135+岸野地区!C135+前山地区!C135+大沢地区!C135</f>
        <v>0</v>
      </c>
      <c r="D135" s="79">
        <f>野沢区!D135+桜井地区!D135+岸野地区!D135+前山地区!D135+大沢地区!D135</f>
        <v>0</v>
      </c>
      <c r="E135" s="93">
        <f>野沢区!E135+桜井地区!E135+岸野地区!E135+前山地区!E135+大沢地区!E135</f>
        <v>0</v>
      </c>
      <c r="F135" s="32"/>
    </row>
    <row r="136" spans="1:6" ht="15" customHeight="1" x14ac:dyDescent="0.2">
      <c r="A136" s="36"/>
      <c r="B136" s="35">
        <v>111</v>
      </c>
      <c r="C136" s="75">
        <f>野沢区!C136+桜井地区!C136+岸野地区!C136+前山地区!C136+大沢地区!C136</f>
        <v>0</v>
      </c>
      <c r="D136" s="75">
        <f>野沢区!D136+桜井地区!D136+岸野地区!D136+前山地区!D136+大沢地区!D136</f>
        <v>0</v>
      </c>
      <c r="E136" s="58">
        <f>野沢区!E136+桜井地区!E136+岸野地区!E136+前山地区!E136+大沢地区!E136</f>
        <v>0</v>
      </c>
      <c r="F136" s="32"/>
    </row>
    <row r="137" spans="1:6" ht="15" customHeight="1" x14ac:dyDescent="0.2">
      <c r="A137" s="36"/>
      <c r="B137" s="35">
        <v>112</v>
      </c>
      <c r="C137" s="75">
        <f>野沢区!C137+桜井地区!C137+岸野地区!C137+前山地区!C137+大沢地区!C137</f>
        <v>0</v>
      </c>
      <c r="D137" s="75">
        <f>野沢区!D137+桜井地区!D137+岸野地区!D137+前山地区!D137+大沢地区!D137</f>
        <v>0</v>
      </c>
      <c r="E137" s="58">
        <f>野沢区!E137+桜井地区!E137+岸野地区!E137+前山地区!E137+大沢地区!E137</f>
        <v>0</v>
      </c>
      <c r="F137" s="32"/>
    </row>
    <row r="138" spans="1:6" ht="15" customHeight="1" x14ac:dyDescent="0.2">
      <c r="A138" s="36"/>
      <c r="B138" s="35">
        <v>113</v>
      </c>
      <c r="C138" s="75">
        <f>野沢区!C138+桜井地区!C138+岸野地区!C138+前山地区!C138+大沢地区!C138</f>
        <v>0</v>
      </c>
      <c r="D138" s="75">
        <f>野沢区!D138+桜井地区!D138+岸野地区!D138+前山地区!D138+大沢地区!D138</f>
        <v>0</v>
      </c>
      <c r="E138" s="58">
        <f>野沢区!E138+桜井地区!E138+岸野地区!E138+前山地区!E138+大沢地区!E138</f>
        <v>0</v>
      </c>
      <c r="F138" s="32"/>
    </row>
    <row r="139" spans="1:6" ht="15" customHeight="1" x14ac:dyDescent="0.2">
      <c r="A139" s="36"/>
      <c r="B139" s="35">
        <v>114</v>
      </c>
      <c r="C139" s="75">
        <f>野沢区!C139+桜井地区!C139+岸野地区!C139+前山地区!C139+大沢地区!C139</f>
        <v>0</v>
      </c>
      <c r="D139" s="75">
        <f>野沢区!D139+桜井地区!D139+岸野地区!D139+前山地区!D139+大沢地区!D139</f>
        <v>0</v>
      </c>
      <c r="E139" s="58">
        <f>野沢区!E139+桜井地区!E139+岸野地区!E139+前山地区!E139+大沢地区!E139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野沢区!C140+桜井地区!C140+岸野地区!C140+前山地区!C140+大沢地区!C140</f>
        <v>0</v>
      </c>
      <c r="D140" s="71">
        <f>野沢区!D140+桜井地区!D140+岸野地区!D140+前山地区!D140+大沢地区!D140</f>
        <v>0</v>
      </c>
      <c r="E140" s="60">
        <f>野沢区!E140+桜井地区!E140+岸野地区!E140+前山地区!E140+大沢地区!E140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野沢区!C141+桜井地区!C141+岸野地区!C141+前山地区!C141+大沢地区!C141</f>
        <v>0</v>
      </c>
      <c r="D141" s="75">
        <f>野沢区!D141+桜井地区!D141+岸野地区!D141+前山地区!D141+大沢地区!D141</f>
        <v>0</v>
      </c>
      <c r="E141" s="58">
        <f>野沢区!E141+桜井地区!E141+岸野地区!E141+前山地区!E141+大沢地区!E141</f>
        <v>0</v>
      </c>
      <c r="F141" s="32"/>
    </row>
    <row r="142" spans="1:6" ht="15" customHeight="1" x14ac:dyDescent="0.2">
      <c r="A142" s="36"/>
      <c r="B142" s="35">
        <v>116</v>
      </c>
      <c r="C142" s="75">
        <f>野沢区!C142+桜井地区!C142+岸野地区!C142+前山地区!C142+大沢地区!C142</f>
        <v>0</v>
      </c>
      <c r="D142" s="75">
        <f>野沢区!D142+桜井地区!D142+岸野地区!D142+前山地区!D142+大沢地区!D142</f>
        <v>0</v>
      </c>
      <c r="E142" s="58">
        <f>野沢区!E142+桜井地区!E142+岸野地区!E142+前山地区!E142+大沢地区!E142</f>
        <v>0</v>
      </c>
      <c r="F142" s="32"/>
    </row>
    <row r="143" spans="1:6" ht="15" customHeight="1" x14ac:dyDescent="0.2">
      <c r="A143" s="36"/>
      <c r="B143" s="35">
        <v>117</v>
      </c>
      <c r="C143" s="75">
        <f>野沢区!C143+桜井地区!C143+岸野地区!C143+前山地区!C143+大沢地区!C143</f>
        <v>0</v>
      </c>
      <c r="D143" s="75">
        <f>野沢区!D143+桜井地区!D143+岸野地区!D143+前山地区!D143+大沢地区!D143</f>
        <v>0</v>
      </c>
      <c r="E143" s="58">
        <f>野沢区!E143+桜井地区!E143+岸野地区!E143+前山地区!E143+大沢地区!E143</f>
        <v>0</v>
      </c>
      <c r="F143" s="32"/>
    </row>
    <row r="144" spans="1:6" ht="15" customHeight="1" x14ac:dyDescent="0.2">
      <c r="A144" s="36"/>
      <c r="B144" s="35">
        <v>118</v>
      </c>
      <c r="C144" s="75">
        <f>野沢区!C144+桜井地区!C144+岸野地区!C144+前山地区!C144+大沢地区!C144</f>
        <v>0</v>
      </c>
      <c r="D144" s="75">
        <f>野沢区!D144+桜井地区!D144+岸野地区!D144+前山地区!D144+大沢地区!D144</f>
        <v>0</v>
      </c>
      <c r="E144" s="58">
        <f>野沢区!E144+桜井地区!E144+岸野地区!E144+前山地区!E144+大沢地区!E144</f>
        <v>0</v>
      </c>
      <c r="F144" s="32"/>
    </row>
    <row r="145" spans="1:6" ht="15" customHeight="1" x14ac:dyDescent="0.2">
      <c r="A145" s="36"/>
      <c r="B145" s="35">
        <v>119</v>
      </c>
      <c r="C145" s="75">
        <f>野沢区!C145+桜井地区!C145+岸野地区!C145+前山地区!C145+大沢地区!C145</f>
        <v>0</v>
      </c>
      <c r="D145" s="75">
        <f>野沢区!D145+桜井地区!D145+岸野地区!D145+前山地区!D145+大沢地区!D145</f>
        <v>0</v>
      </c>
      <c r="E145" s="58">
        <f>野沢区!E145+桜井地区!E145+岸野地区!E145+前山地区!E145+大沢地区!E145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野沢区!C146+桜井地区!C146+岸野地区!C146+前山地区!C146+大沢地区!C146</f>
        <v>0</v>
      </c>
      <c r="D146" s="72">
        <f>野沢区!D146+桜井地区!D146+岸野地区!D146+前山地区!D146+大沢地区!D146</f>
        <v>0</v>
      </c>
      <c r="E146" s="61">
        <f>野沢区!E146+桜井地区!E146+岸野地区!E146+前山地区!E146+大沢地区!E146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野沢区!C147+桜井地区!C147+岸野地区!C147+前山地区!C147+大沢地区!C147</f>
        <v>8348</v>
      </c>
      <c r="D147" s="77">
        <f>野沢区!D147+桜井地区!D147+岸野地区!D147+前山地区!D147+大沢地区!D147</f>
        <v>8735</v>
      </c>
      <c r="E147" s="62">
        <f>野沢区!E147+桜井地区!E147+岸野地区!E147+前山地区!E147+大沢地区!E147</f>
        <v>17083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1120</v>
      </c>
      <c r="D150" s="17">
        <f>D8+D14+D20</f>
        <v>1008</v>
      </c>
      <c r="E150" s="17">
        <f>E8+E14+E20</f>
        <v>2128</v>
      </c>
      <c r="F150" s="32">
        <f>E150/E153</f>
        <v>0.12456828425920506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4760</v>
      </c>
      <c r="D151" s="19">
        <f>D26+D32+D38+D44+D50+D56+D62+D68+D74+D80</f>
        <v>4634</v>
      </c>
      <c r="E151" s="19">
        <f>E26+E32+E38+E44+E50+E56+E62+E68+E74+E80</f>
        <v>9394</v>
      </c>
      <c r="F151" s="32">
        <f>E151/E153</f>
        <v>0.54990341274951704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2468</v>
      </c>
      <c r="D152" s="21">
        <f t="shared" ref="D152:E152" si="0">D86+D92+D98+D104+D110+D116+D122+D128+D134+D140+D146</f>
        <v>3093</v>
      </c>
      <c r="E152" s="21">
        <f t="shared" si="0"/>
        <v>5561</v>
      </c>
      <c r="F152" s="32">
        <f>E152/E153</f>
        <v>0.32552830299127788</v>
      </c>
    </row>
    <row r="153" spans="1:6" ht="15" customHeight="1" x14ac:dyDescent="0.2">
      <c r="B153" s="2" t="s">
        <v>8</v>
      </c>
      <c r="C153" s="1">
        <f>SUM(C150:C152)</f>
        <v>8348</v>
      </c>
      <c r="D153" s="1">
        <f>SUM(D150:D152)</f>
        <v>8735</v>
      </c>
      <c r="E153" s="1">
        <f>SUM(E150:E152)</f>
        <v>17083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1120</v>
      </c>
      <c r="D155" s="17">
        <f>D8+D14+D20</f>
        <v>1008</v>
      </c>
      <c r="E155" s="17">
        <f>E8+E14+E20</f>
        <v>2128</v>
      </c>
      <c r="F155" s="32">
        <f>E155/E159</f>
        <v>0.12456828425920506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4760</v>
      </c>
      <c r="D156" s="19">
        <f>D26+D32+D38+D44+D50+D56+D62+D68+D74+D80</f>
        <v>4634</v>
      </c>
      <c r="E156" s="19">
        <f>E26+E32+E38+E44+E50+E56+E62+E68+E74+E80</f>
        <v>9394</v>
      </c>
      <c r="F156" s="32">
        <f>E156/E159</f>
        <v>0.54990341274951704</v>
      </c>
    </row>
    <row r="157" spans="1:6" ht="15" customHeight="1" x14ac:dyDescent="0.2">
      <c r="A157" s="25"/>
      <c r="B157" s="20" t="s">
        <v>10</v>
      </c>
      <c r="C157" s="21">
        <f>C86+C92</f>
        <v>1187</v>
      </c>
      <c r="D157" s="21">
        <f>D86+D92</f>
        <v>1263</v>
      </c>
      <c r="E157" s="21">
        <f>E86+E92</f>
        <v>2450</v>
      </c>
      <c r="F157" s="32">
        <f>E157/E159</f>
        <v>0.14341743253526898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1281</v>
      </c>
      <c r="D158" s="27">
        <f t="shared" ref="D158:E158" si="1">D98+D104+D110+D116+D122+D128+D134+D140+D146</f>
        <v>1830</v>
      </c>
      <c r="E158" s="27">
        <f t="shared" si="1"/>
        <v>3111</v>
      </c>
      <c r="F158" s="32">
        <f>E158/E159</f>
        <v>0.18211087045600891</v>
      </c>
    </row>
    <row r="159" spans="1:6" ht="15" customHeight="1" x14ac:dyDescent="0.2">
      <c r="B159" s="2" t="s">
        <v>8</v>
      </c>
      <c r="C159" s="1">
        <f>SUM(C155:C158)</f>
        <v>8348</v>
      </c>
      <c r="D159" s="1">
        <f>SUM(D155:D158)</f>
        <v>8735</v>
      </c>
      <c r="E159" s="1">
        <f>SUM(E155:E158)</f>
        <v>17083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432</v>
      </c>
      <c r="D161" s="31">
        <f t="shared" ref="D161:E161" si="2">D110+D116+D122+D128+D134+D140+D146</f>
        <v>838</v>
      </c>
      <c r="E161" s="31">
        <f t="shared" si="2"/>
        <v>1270</v>
      </c>
      <c r="F161" s="32">
        <f>E161/E159</f>
        <v>7.4342914008078201E-2</v>
      </c>
    </row>
    <row r="162" spans="1:6" ht="15" customHeight="1" x14ac:dyDescent="0.2">
      <c r="A162" s="30"/>
      <c r="B162" s="23" t="s">
        <v>15</v>
      </c>
      <c r="C162" s="31">
        <f>C116+C122+C128+C134+C140+C146</f>
        <v>167</v>
      </c>
      <c r="D162" s="31">
        <f t="shared" ref="D162:E162" si="3">D116+D122+D128+D134+D140+D146</f>
        <v>423</v>
      </c>
      <c r="E162" s="31">
        <f t="shared" si="3"/>
        <v>590</v>
      </c>
      <c r="F162" s="32">
        <f>E162/E159</f>
        <v>3.4537259263595389E-2</v>
      </c>
    </row>
    <row r="163" spans="1:6" ht="15" customHeight="1" x14ac:dyDescent="0.2">
      <c r="A163" s="30"/>
      <c r="B163" s="23" t="s">
        <v>13</v>
      </c>
      <c r="C163" s="31">
        <f>C122+C128+C134+C140+C146</f>
        <v>36</v>
      </c>
      <c r="D163" s="31">
        <f t="shared" ref="D163:E163" si="4">D122+D128+D134+D140+D146</f>
        <v>142</v>
      </c>
      <c r="E163" s="31">
        <f t="shared" si="4"/>
        <v>178</v>
      </c>
      <c r="F163" s="32">
        <f>E163/E159</f>
        <v>1.0419715506644032E-2</v>
      </c>
    </row>
    <row r="164" spans="1:6" ht="15" customHeight="1" x14ac:dyDescent="0.2">
      <c r="B164" s="4" t="s">
        <v>14</v>
      </c>
      <c r="C164" s="1">
        <f>C128+C134+C140+C146</f>
        <v>5</v>
      </c>
      <c r="D164" s="1">
        <f t="shared" ref="D164:E164" si="5">D128+D134+D140+D146</f>
        <v>16</v>
      </c>
      <c r="E164" s="1">
        <f t="shared" si="5"/>
        <v>21</v>
      </c>
      <c r="F164" s="32">
        <f>E164/E159</f>
        <v>1.2292922788737341E-3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63">
    <tabColor indexed="46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28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30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58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30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31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61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41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36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77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34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35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69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43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37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80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176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169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345</v>
      </c>
      <c r="F8" s="39">
        <f>E8/E147</f>
        <v>3.7285204798443751E-2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47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40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87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42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36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78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46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44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90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50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42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92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55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50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105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240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212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452</v>
      </c>
      <c r="F14" s="39">
        <f>E14/E147</f>
        <v>4.8849021938830652E-2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42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39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81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45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45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90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51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49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100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46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37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83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45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58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103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229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228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457</v>
      </c>
      <c r="F20" s="39">
        <f>E20/E147</f>
        <v>4.9389387225764615E-2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53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58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111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45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43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88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44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47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91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50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37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87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59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58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117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251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243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494</v>
      </c>
      <c r="F26" s="42">
        <f>E26/E147</f>
        <v>5.3388090349075976E-2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44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50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94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41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42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83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46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49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95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48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35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83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46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44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90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225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220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445</v>
      </c>
      <c r="F32" s="42">
        <f>E32/E147</f>
        <v>4.8092510537123094E-2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34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32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66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44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40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84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42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41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83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39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40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79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46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49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95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205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202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407</v>
      </c>
      <c r="F38" s="42">
        <f>E38/E147</f>
        <v>4.3985734356424944E-2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44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40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84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48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41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89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43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41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84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39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44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83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41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36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77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215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202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417</v>
      </c>
      <c r="F44" s="42">
        <f>E44/E147</f>
        <v>4.5066464930292878E-2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35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51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86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33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43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76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56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42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98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46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51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97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45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50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95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215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237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452</v>
      </c>
      <c r="F50" s="42">
        <f>E50/E147</f>
        <v>4.8849021938830652E-2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56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48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104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55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75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130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55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64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119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66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60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126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77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53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130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309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300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609</v>
      </c>
      <c r="F56" s="42">
        <f>E56/E147</f>
        <v>6.5816491948557224E-2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65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75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140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62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64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126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68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66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134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71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62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133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64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76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140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330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343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673</v>
      </c>
      <c r="F62" s="42">
        <f>E62/E147</f>
        <v>7.2733167621312003E-2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74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72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146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64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60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124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65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78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143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70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61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131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59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65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124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332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336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668</v>
      </c>
      <c r="F68" s="42">
        <f>E68/E147</f>
        <v>7.219280233437804E-2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60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72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132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62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65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127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57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50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107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63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68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131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63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58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121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305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313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618</v>
      </c>
      <c r="F74" s="42">
        <f>E74/E147</f>
        <v>6.6789149465038361E-2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62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61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123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62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53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115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67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56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123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52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56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108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52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52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104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295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278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573</v>
      </c>
      <c r="F80" s="42">
        <f>E80/E147</f>
        <v>6.192586188263266E-2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51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65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116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45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66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111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54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41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95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67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47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114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58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45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103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275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264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539</v>
      </c>
      <c r="F86" s="45">
        <f>E86/E147</f>
        <v>5.8251377931481683E-2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48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62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110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65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57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122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58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64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122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43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75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118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70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72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142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284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330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614</v>
      </c>
      <c r="F92" s="45">
        <f>E92/E147</f>
        <v>6.6356857235491187E-2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59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61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120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52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71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123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34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39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73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32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41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73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37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61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98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214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273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487</v>
      </c>
      <c r="F98" s="45">
        <f>E98/E147</f>
        <v>5.2631578947368418E-2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48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42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90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35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59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94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28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59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87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29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43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72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22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32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54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162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235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397</v>
      </c>
      <c r="F104" s="45">
        <f>E104/E147</f>
        <v>4.2905003782557009E-2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36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47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83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30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42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72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27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46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73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24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40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64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9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35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44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126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210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336</v>
      </c>
      <c r="F110" s="45">
        <f>E110/E147</f>
        <v>3.6312547281962607E-2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22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33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55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16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25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41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10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27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37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11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21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32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10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19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29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69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125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194</v>
      </c>
      <c r="F116" s="45">
        <f>E116/E147</f>
        <v>2.0966173133037933E-2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5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18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23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3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16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19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3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12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15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0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6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6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1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4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5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12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56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68</v>
      </c>
      <c r="F122" s="45">
        <f>E122/E147</f>
        <v>7.3489679023019559E-3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1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2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3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1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2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3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0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0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0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1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1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1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1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2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6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8</v>
      </c>
      <c r="F128" s="45">
        <f>E128/E147</f>
        <v>8.6458445909434777E-4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0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0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0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0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0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0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x14ac:dyDescent="0.2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0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0</v>
      </c>
      <c r="D135" s="75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0</v>
      </c>
      <c r="E135" s="10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0</v>
      </c>
      <c r="F135" s="32"/>
    </row>
    <row r="136" spans="1:6" ht="15" customHeight="1" x14ac:dyDescent="0.2">
      <c r="A136" s="36"/>
      <c r="B136" s="35">
        <v>111</v>
      </c>
      <c r="C136" s="75">
        <f>田町!C136+野沢本町!C136+中小屋!C136+十二町!C136+原上!C136+原中!C136+原下!C136+原曙!C136+原宮巻!C136+原東南!C136+原西南!C136+鍛冶屋!C136+高柳!C136+取出相生町!C136+取出中!C136+取出上!C136+本新町!C136+跡部!C136+三塚!C136+泉野!C136</f>
        <v>0</v>
      </c>
      <c r="D136" s="75">
        <f>田町!D136+野沢本町!D136+中小屋!D136+十二町!D136+原上!D136+原中!D136+原下!D136+原曙!D136+原宮巻!D136+原東南!D136+原西南!D136+鍛冶屋!D136+高柳!D136+取出相生町!D136+取出中!D136+取出上!D136+本新町!D136+跡部!D136+三塚!D136+泉野!D136</f>
        <v>0</v>
      </c>
      <c r="E136" s="10">
        <f>田町!E136+野沢本町!E136+中小屋!E136+十二町!E136+原上!E136+原中!E136+原下!E136+原曙!E136+原宮巻!E136+原東南!E136+原西南!E136+鍛冶屋!E136+高柳!E136+取出相生町!E136+取出中!E136+取出上!E136+本新町!E136+跡部!E136+三塚!E136+泉野!E136</f>
        <v>0</v>
      </c>
      <c r="F136" s="32"/>
    </row>
    <row r="137" spans="1:6" ht="15" customHeight="1" x14ac:dyDescent="0.2">
      <c r="A137" s="36"/>
      <c r="B137" s="35">
        <v>112</v>
      </c>
      <c r="C137" s="75">
        <f>田町!C137+野沢本町!C137+中小屋!C137+十二町!C137+原上!C137+原中!C137+原下!C137+原曙!C137+原宮巻!C137+原東南!C137+原西南!C137+鍛冶屋!C137+高柳!C137+取出相生町!C137+取出中!C137+取出上!C137+本新町!C137+跡部!C137+三塚!C137+泉野!C137</f>
        <v>0</v>
      </c>
      <c r="D137" s="75">
        <f>田町!D137+野沢本町!D137+中小屋!D137+十二町!D137+原上!D137+原中!D137+原下!D137+原曙!D137+原宮巻!D137+原東南!D137+原西南!D137+鍛冶屋!D137+高柳!D137+取出相生町!D137+取出中!D137+取出上!D137+本新町!D137+跡部!D137+三塚!D137+泉野!D137</f>
        <v>0</v>
      </c>
      <c r="E137" s="10">
        <f>田町!E137+野沢本町!E137+中小屋!E137+十二町!E137+原上!E137+原中!E137+原下!E137+原曙!E137+原宮巻!E137+原東南!E137+原西南!E137+鍛冶屋!E137+高柳!E137+取出相生町!E137+取出中!E137+取出上!E137+本新町!E137+跡部!E137+三塚!E137+泉野!E137</f>
        <v>0</v>
      </c>
      <c r="F137" s="32"/>
    </row>
    <row r="138" spans="1:6" ht="15" customHeight="1" x14ac:dyDescent="0.2">
      <c r="A138" s="36"/>
      <c r="B138" s="35">
        <v>113</v>
      </c>
      <c r="C138" s="75">
        <f>田町!C138+野沢本町!C138+中小屋!C138+十二町!C138+原上!C138+原中!C138+原下!C138+原曙!C138+原宮巻!C138+原東南!C138+原西南!C138+鍛冶屋!C138+高柳!C138+取出相生町!C138+取出中!C138+取出上!C138+本新町!C138+跡部!C138+三塚!C138+泉野!C138</f>
        <v>0</v>
      </c>
      <c r="D138" s="75">
        <f>田町!D138+野沢本町!D138+中小屋!D138+十二町!D138+原上!D138+原中!D138+原下!D138+原曙!D138+原宮巻!D138+原東南!D138+原西南!D138+鍛冶屋!D138+高柳!D138+取出相生町!D138+取出中!D138+取出上!D138+本新町!D138+跡部!D138+三塚!D138+泉野!D138</f>
        <v>0</v>
      </c>
      <c r="E138" s="10">
        <f>田町!E138+野沢本町!E138+中小屋!E138+十二町!E138+原上!E138+原中!E138+原下!E138+原曙!E138+原宮巻!E138+原東南!E138+原西南!E138+鍛冶屋!E138+高柳!E138+取出相生町!E138+取出中!E138+取出上!E138+本新町!E138+跡部!E138+三塚!E138+泉野!E138</f>
        <v>0</v>
      </c>
      <c r="F138" s="32"/>
    </row>
    <row r="139" spans="1:6" ht="15" customHeight="1" x14ac:dyDescent="0.2">
      <c r="A139" s="36"/>
      <c r="B139" s="35">
        <v>114</v>
      </c>
      <c r="C139" s="75">
        <f>田町!C139+野沢本町!C139+中小屋!C139+十二町!C139+原上!C139+原中!C139+原下!C139+原曙!C139+原宮巻!C139+原東南!C139+原西南!C139+鍛冶屋!C139+高柳!C139+取出相生町!C139+取出中!C139+取出上!C139+本新町!C139+跡部!C139+三塚!C139+泉野!C139</f>
        <v>0</v>
      </c>
      <c r="D139" s="75">
        <f>田町!D139+野沢本町!D139+中小屋!D139+十二町!D139+原上!D139+原中!D139+原下!D139+原曙!D139+原宮巻!D139+原東南!D139+原西南!D139+鍛冶屋!D139+高柳!D139+取出相生町!D139+取出中!D139+取出上!D139+本新町!D139+跡部!D139+三塚!D139+泉野!D139</f>
        <v>0</v>
      </c>
      <c r="E139" s="10">
        <f>田町!E139+野沢本町!E139+中小屋!E139+十二町!E139+原上!E139+原中!E139+原下!E139+原曙!E139+原宮巻!E139+原東南!E139+原西南!E139+鍛冶屋!E139+高柳!E139+取出相生町!E139+取出中!E139+取出上!E139+本新町!E139+跡部!E139+三塚!E139+泉野!E139</f>
        <v>0</v>
      </c>
      <c r="F139" s="32"/>
    </row>
    <row r="140" spans="1:6" ht="15" customHeight="1" x14ac:dyDescent="0.2">
      <c r="A140" s="36"/>
      <c r="B140" s="43" t="s">
        <v>378</v>
      </c>
      <c r="C140" s="71">
        <f>田町!C140+野沢本町!C140+中小屋!C140+十二町!C140+原上!C140+原中!C140+原下!C140+原曙!C140+原宮巻!C140+原東南!C140+原西南!C140+鍛冶屋!C140+高柳!C140+取出相生町!C140+取出中!C140+取出上!C140+本新町!C140+跡部!C140+三塚!C140+泉野!C140</f>
        <v>0</v>
      </c>
      <c r="D140" s="71">
        <f>田町!D140+野沢本町!D140+中小屋!D140+十二町!D140+原上!D140+原中!D140+原下!D140+原曙!D140+原宮巻!D140+原東南!D140+原西南!D140+鍛冶屋!D140+高柳!D140+取出相生町!D140+取出中!D140+取出上!D140+本新町!D140+跡部!D140+三塚!D140+泉野!D140</f>
        <v>0</v>
      </c>
      <c r="E140" s="44">
        <f>田町!E140+野沢本町!E140+中小屋!E140+十二町!E140+原上!E140+原中!E140+原下!E140+原曙!E140+原宮巻!E140+原東南!E140+原西南!E140+鍛冶屋!E140+高柳!E140+取出相生町!E140+取出中!E140+取出上!E140+本新町!E140+跡部!E140+三塚!E140+泉野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田町!C141+野沢本町!C141+中小屋!C141+十二町!C141+原上!C141+原中!C141+原下!C141+原曙!C141+原宮巻!C141+原東南!C141+原西南!C141+鍛冶屋!C141+高柳!C141+取出相生町!C141+取出中!C141+取出上!C141+本新町!C141+跡部!C141+三塚!C141+泉野!C141</f>
        <v>0</v>
      </c>
      <c r="D141" s="75">
        <f>田町!D141+野沢本町!D141+中小屋!D141+十二町!D141+原上!D141+原中!D141+原下!D141+原曙!D141+原宮巻!D141+原東南!D141+原西南!D141+鍛冶屋!D141+高柳!D141+取出相生町!D141+取出中!D141+取出上!D141+本新町!D141+跡部!D141+三塚!D141+泉野!D141</f>
        <v>0</v>
      </c>
      <c r="E141" s="10">
        <f>田町!E141+野沢本町!E141+中小屋!E141+十二町!E141+原上!E141+原中!E141+原下!E141+原曙!E141+原宮巻!E141+原東南!E141+原西南!E141+鍛冶屋!E141+高柳!E141+取出相生町!E141+取出中!E141+取出上!E141+本新町!E141+跡部!E141+三塚!E141+泉野!E141</f>
        <v>0</v>
      </c>
      <c r="F141" s="32"/>
    </row>
    <row r="142" spans="1:6" ht="15" customHeight="1" x14ac:dyDescent="0.2">
      <c r="A142" s="36"/>
      <c r="B142" s="35">
        <v>116</v>
      </c>
      <c r="C142" s="75">
        <f>田町!C142+野沢本町!C142+中小屋!C142+十二町!C142+原上!C142+原中!C142+原下!C142+原曙!C142+原宮巻!C142+原東南!C142+原西南!C142+鍛冶屋!C142+高柳!C142+取出相生町!C142+取出中!C142+取出上!C142+本新町!C142+跡部!C142+三塚!C142+泉野!C142</f>
        <v>0</v>
      </c>
      <c r="D142" s="75">
        <f>田町!D142+野沢本町!D142+中小屋!D142+十二町!D142+原上!D142+原中!D142+原下!D142+原曙!D142+原宮巻!D142+原東南!D142+原西南!D142+鍛冶屋!D142+高柳!D142+取出相生町!D142+取出中!D142+取出上!D142+本新町!D142+跡部!D142+三塚!D142+泉野!D142</f>
        <v>0</v>
      </c>
      <c r="E142" s="10">
        <f>田町!E142+野沢本町!E142+中小屋!E142+十二町!E142+原上!E142+原中!E142+原下!E142+原曙!E142+原宮巻!E142+原東南!E142+原西南!E142+鍛冶屋!E142+高柳!E142+取出相生町!E142+取出中!E142+取出上!E142+本新町!E142+跡部!E142+三塚!E142+泉野!E142</f>
        <v>0</v>
      </c>
      <c r="F142" s="32"/>
    </row>
    <row r="143" spans="1:6" ht="15" customHeight="1" x14ac:dyDescent="0.2">
      <c r="A143" s="36"/>
      <c r="B143" s="35">
        <v>117</v>
      </c>
      <c r="C143" s="75">
        <f>田町!C143+野沢本町!C143+中小屋!C143+十二町!C143+原上!C143+原中!C143+原下!C143+原曙!C143+原宮巻!C143+原東南!C143+原西南!C143+鍛冶屋!C143+高柳!C143+取出相生町!C143+取出中!C143+取出上!C143+本新町!C143+跡部!C143+三塚!C143+泉野!C143</f>
        <v>0</v>
      </c>
      <c r="D143" s="75">
        <f>田町!D143+野沢本町!D143+中小屋!D143+十二町!D143+原上!D143+原中!D143+原下!D143+原曙!D143+原宮巻!D143+原東南!D143+原西南!D143+鍛冶屋!D143+高柳!D143+取出相生町!D143+取出中!D143+取出上!D143+本新町!D143+跡部!D143+三塚!D143+泉野!D143</f>
        <v>0</v>
      </c>
      <c r="E143" s="10">
        <f>田町!E143+野沢本町!E143+中小屋!E143+十二町!E143+原上!E143+原中!E143+原下!E143+原曙!E143+原宮巻!E143+原東南!E143+原西南!E143+鍛冶屋!E143+高柳!E143+取出相生町!E143+取出中!E143+取出上!E143+本新町!E143+跡部!E143+三塚!E143+泉野!E143</f>
        <v>0</v>
      </c>
      <c r="F143" s="32"/>
    </row>
    <row r="144" spans="1:6" ht="15" customHeight="1" x14ac:dyDescent="0.2">
      <c r="A144" s="36"/>
      <c r="B144" s="35">
        <v>118</v>
      </c>
      <c r="C144" s="75">
        <f>田町!C144+野沢本町!C144+中小屋!C144+十二町!C144+原上!C144+原中!C144+原下!C144+原曙!C144+原宮巻!C144+原東南!C144+原西南!C144+鍛冶屋!C144+高柳!C144+取出相生町!C144+取出中!C144+取出上!C144+本新町!C144+跡部!C144+三塚!C144+泉野!C144</f>
        <v>0</v>
      </c>
      <c r="D144" s="75">
        <f>田町!D144+野沢本町!D144+中小屋!D144+十二町!D144+原上!D144+原中!D144+原下!D144+原曙!D144+原宮巻!D144+原東南!D144+原西南!D144+鍛冶屋!D144+高柳!D144+取出相生町!D144+取出中!D144+取出上!D144+本新町!D144+跡部!D144+三塚!D144+泉野!D144</f>
        <v>0</v>
      </c>
      <c r="E144" s="10">
        <f>田町!E144+野沢本町!E144+中小屋!E144+十二町!E144+原上!E144+原中!E144+原下!E144+原曙!E144+原宮巻!E144+原東南!E144+原西南!E144+鍛冶屋!E144+高柳!E144+取出相生町!E144+取出中!E144+取出上!E144+本新町!E144+跡部!E144+三塚!E144+泉野!E144</f>
        <v>0</v>
      </c>
      <c r="F144" s="32"/>
    </row>
    <row r="145" spans="1:6" ht="15" customHeight="1" x14ac:dyDescent="0.2">
      <c r="A145" s="36"/>
      <c r="B145" s="35">
        <v>119</v>
      </c>
      <c r="C145" s="75">
        <f>田町!C145+野沢本町!C145+中小屋!C145+十二町!C145+原上!C145+原中!C145+原下!C145+原曙!C145+原宮巻!C145+原東南!C145+原西南!C145+鍛冶屋!C145+高柳!C145+取出相生町!C145+取出中!C145+取出上!C145+本新町!C145+跡部!C145+三塚!C145+泉野!C145</f>
        <v>0</v>
      </c>
      <c r="D145" s="75">
        <f>田町!D145+野沢本町!D145+中小屋!D145+十二町!D145+原上!D145+原中!D145+原下!D145+原曙!D145+原宮巻!D145+原東南!D145+原西南!D145+鍛冶屋!D145+高柳!D145+取出相生町!D145+取出中!D145+取出上!D145+本新町!D145+跡部!D145+三塚!D145+泉野!D145</f>
        <v>0</v>
      </c>
      <c r="E145" s="10">
        <f>田町!E145+野沢本町!E145+中小屋!E145+十二町!E145+原上!E145+原中!E145+原下!E145+原曙!E145+原宮巻!E145+原東南!E145+原西南!E145+鍛冶屋!E145+高柳!E145+取出相生町!E145+取出中!E145+取出上!E145+本新町!E145+跡部!E145+三塚!E145+泉野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田町!C146+野沢本町!C146+中小屋!C146+十二町!C146+原上!C146+原中!C146+原下!C146+原曙!C146+原宮巻!C146+原東南!C146+原西南!C146+鍛冶屋!C146+高柳!C146+取出相生町!C146+取出中!C146+取出上!C146+本新町!C146+跡部!C146+三塚!C146+泉野!C146</f>
        <v>0</v>
      </c>
      <c r="D146" s="76">
        <f>田町!D146+野沢本町!D146+中小屋!D146+十二町!D146+原上!D146+原中!D146+原下!D146+原曙!D146+原宮巻!D146+原東南!D146+原西南!D146+鍛冶屋!D146+高柳!D146+取出相生町!D146+取出中!D146+取出上!D146+本新町!D146+跡部!D146+三塚!D146+泉野!D146</f>
        <v>0</v>
      </c>
      <c r="E146" s="47">
        <f>田町!E146+野沢本町!E146+中小屋!E146+十二町!E146+原上!E146+原中!E146+原下!E146+原曙!E146+原宮巻!E146+原東南!E146+原西南!E146+鍛冶屋!E146+高柳!E146+取出相生町!E146+取出中!E146+取出上!E146+本新町!E146+跡部!E146+三塚!E146+泉野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田町!C147+野沢本町!C147+中小屋!C147+十二町!C147+原上!C147+原中!C147+原下!C147+原曙!C147+原宮巻!C147+原東南!C147+原西南!C147+鍛冶屋!C147+高柳!C147+取出相生町!C147+取出中!C147+取出上!C147+本新町!C147+跡部!C147+三塚!C147+泉野!C147</f>
        <v>4471</v>
      </c>
      <c r="D147" s="77">
        <f>田町!D147+野沢本町!D147+中小屋!D147+十二町!D147+原上!D147+原中!D147+原下!D147+原曙!D147+原宮巻!D147+原東南!D147+原西南!D147+鍛冶屋!D147+高柳!D147+取出相生町!D147+取出中!D147+取出上!D147+本新町!D147+跡部!D147+三塚!D147+泉野!D147</f>
        <v>4782</v>
      </c>
      <c r="E147" s="8">
        <f>田町!E147+野沢本町!E147+中小屋!E147+十二町!E147+原上!E147+原中!E147+原下!E147+原曙!E147+原宮巻!E147+原東南!E147+原西南!E147+鍛冶屋!E147+高柳!E147+取出相生町!E147+取出中!E147+取出上!E147+本新町!E147+跡部!E147+三塚!E147+泉野!E147</f>
        <v>9253</v>
      </c>
      <c r="F147" s="32">
        <f>SUM(F3:F134)</f>
        <v>1.0000000000000004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645</v>
      </c>
      <c r="D150" s="17">
        <f>D8+D14+D20</f>
        <v>609</v>
      </c>
      <c r="E150" s="17">
        <f>E8+E14+E20</f>
        <v>1254</v>
      </c>
      <c r="F150" s="32">
        <f>E150/E153</f>
        <v>0.13552361396303902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2682</v>
      </c>
      <c r="D151" s="19">
        <f>D26+D32+D38+D44+D50+D56+D62+D68+D74+D80</f>
        <v>2674</v>
      </c>
      <c r="E151" s="19">
        <f>E26+E32+E38+E44+E50+E56+E62+E68+E74+E80</f>
        <v>5356</v>
      </c>
      <c r="F151" s="32">
        <f>E151/E153</f>
        <v>0.57883929536366585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1144</v>
      </c>
      <c r="D152" s="21">
        <f t="shared" ref="D152:E152" si="0">D86+D92+D98+D104+D110+D116+D122+D128+D134+D140+D146</f>
        <v>1499</v>
      </c>
      <c r="E152" s="21">
        <f t="shared" si="0"/>
        <v>2643</v>
      </c>
      <c r="F152" s="32">
        <f>E152/E153</f>
        <v>0.28563709067329512</v>
      </c>
    </row>
    <row r="153" spans="1:6" ht="15" customHeight="1" x14ac:dyDescent="0.2">
      <c r="B153" s="2" t="s">
        <v>8</v>
      </c>
      <c r="C153" s="1">
        <f>SUM(C150:C152)</f>
        <v>4471</v>
      </c>
      <c r="D153" s="1">
        <f>SUM(D150:D152)</f>
        <v>4782</v>
      </c>
      <c r="E153" s="1">
        <f>SUM(E150:E152)</f>
        <v>9253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645</v>
      </c>
      <c r="D155" s="17">
        <f>D8+D14+D20</f>
        <v>609</v>
      </c>
      <c r="E155" s="17">
        <f>E8+E14+E20</f>
        <v>1254</v>
      </c>
      <c r="F155" s="32">
        <f>E155/E159</f>
        <v>0.13552361396303902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2682</v>
      </c>
      <c r="D156" s="19">
        <f>D26+D32+D38+D44+D50+D56+D62+D68+D74+D80</f>
        <v>2674</v>
      </c>
      <c r="E156" s="19">
        <f>E26+E32+E38+E44+E50+E56+E62+E68+E74+E80</f>
        <v>5356</v>
      </c>
      <c r="F156" s="32">
        <f>E156/E159</f>
        <v>0.57883929536366585</v>
      </c>
    </row>
    <row r="157" spans="1:6" ht="15" customHeight="1" x14ac:dyDescent="0.2">
      <c r="A157" s="25"/>
      <c r="B157" s="20" t="s">
        <v>10</v>
      </c>
      <c r="C157" s="21">
        <f>C86+C92</f>
        <v>559</v>
      </c>
      <c r="D157" s="21">
        <f>D86+D92</f>
        <v>594</v>
      </c>
      <c r="E157" s="21">
        <f>E86+E92</f>
        <v>1153</v>
      </c>
      <c r="F157" s="32">
        <f>E157/E159</f>
        <v>0.12460823516697288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585</v>
      </c>
      <c r="D158" s="27">
        <f t="shared" ref="D158:E158" si="1">D98+D104+D110+D116+D122+D128+D134+D140+D146</f>
        <v>905</v>
      </c>
      <c r="E158" s="27">
        <f t="shared" si="1"/>
        <v>1490</v>
      </c>
      <c r="F158" s="32">
        <f>E158/E159</f>
        <v>0.16102885550632226</v>
      </c>
    </row>
    <row r="159" spans="1:6" ht="15" customHeight="1" x14ac:dyDescent="0.2">
      <c r="B159" s="2" t="s">
        <v>8</v>
      </c>
      <c r="C159" s="1">
        <f>SUM(C155:C158)</f>
        <v>4471</v>
      </c>
      <c r="D159" s="1">
        <f>SUM(D155:D158)</f>
        <v>4782</v>
      </c>
      <c r="E159" s="1">
        <f>SUM(E155:E158)</f>
        <v>9253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209</v>
      </c>
      <c r="D161" s="31">
        <f t="shared" ref="D161:E161" si="2">D110+D116+D122+D128+D134+D140+D146</f>
        <v>397</v>
      </c>
      <c r="E161" s="31">
        <f t="shared" si="2"/>
        <v>606</v>
      </c>
      <c r="F161" s="32">
        <f>E161/E159</f>
        <v>6.549227277639684E-2</v>
      </c>
    </row>
    <row r="162" spans="1:6" ht="15" customHeight="1" x14ac:dyDescent="0.2">
      <c r="A162" s="30"/>
      <c r="B162" s="23" t="s">
        <v>15</v>
      </c>
      <c r="C162" s="31">
        <f>C116+C122+C128+C134+C140+C146</f>
        <v>83</v>
      </c>
      <c r="D162" s="31">
        <f t="shared" ref="D162:E162" si="3">D116+D122+D128+D134+D140+D146</f>
        <v>187</v>
      </c>
      <c r="E162" s="31">
        <f t="shared" si="3"/>
        <v>270</v>
      </c>
      <c r="F162" s="32">
        <f>E162/E159</f>
        <v>2.9179725494434237E-2</v>
      </c>
    </row>
    <row r="163" spans="1:6" ht="15" customHeight="1" x14ac:dyDescent="0.2">
      <c r="A163" s="30"/>
      <c r="B163" s="23" t="s">
        <v>13</v>
      </c>
      <c r="C163" s="31">
        <f>C122+C128+C134+C140+C146</f>
        <v>14</v>
      </c>
      <c r="D163" s="31">
        <f t="shared" ref="D163:E163" si="4">D122+D128+D134+D140+D146</f>
        <v>62</v>
      </c>
      <c r="E163" s="31">
        <f t="shared" si="4"/>
        <v>76</v>
      </c>
      <c r="F163" s="32">
        <f>E163/E159</f>
        <v>8.2135523613963042E-3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6</v>
      </c>
      <c r="E164" s="1">
        <f t="shared" si="5"/>
        <v>8</v>
      </c>
      <c r="F164" s="32">
        <f>E164/E159</f>
        <v>8.6458445909434777E-4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7</v>
      </c>
      <c r="E8" s="38">
        <v>21</v>
      </c>
      <c r="F8" s="39">
        <v>3.482587064676617E-2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8</v>
      </c>
      <c r="E14" s="48">
        <v>19</v>
      </c>
      <c r="F14" s="39">
        <v>3.150912106135987E-2</v>
      </c>
    </row>
    <row r="15" spans="1:6" ht="15" customHeight="1" x14ac:dyDescent="0.2">
      <c r="A15" s="12"/>
      <c r="B15" s="35">
        <v>10</v>
      </c>
      <c r="C15" s="94">
        <v>3</v>
      </c>
      <c r="D15" s="94">
        <v>6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7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7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24</v>
      </c>
      <c r="E20" s="48">
        <v>40</v>
      </c>
      <c r="F20" s="39">
        <v>6.633499170812604E-2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2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4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4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18</v>
      </c>
      <c r="E26" s="41">
        <v>39</v>
      </c>
      <c r="F26" s="42">
        <v>6.4676616915422883E-2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13</v>
      </c>
      <c r="E32" s="41">
        <v>23</v>
      </c>
      <c r="F32" s="42">
        <v>3.8142620232172471E-2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19</v>
      </c>
      <c r="E38" s="41">
        <v>33</v>
      </c>
      <c r="F38" s="42">
        <v>5.4726368159203981E-2</v>
      </c>
    </row>
    <row r="39" spans="1:6" ht="15" customHeight="1" x14ac:dyDescent="0.2">
      <c r="A39" s="12"/>
      <c r="B39" s="35">
        <v>30</v>
      </c>
      <c r="C39" s="94">
        <v>5</v>
      </c>
      <c r="D39" s="94">
        <v>1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5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14</v>
      </c>
      <c r="E44" s="41">
        <v>29</v>
      </c>
      <c r="F44" s="42">
        <v>4.809286898839138E-2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11</v>
      </c>
      <c r="E50" s="41">
        <v>20</v>
      </c>
      <c r="F50" s="42">
        <v>3.316749585406302E-2</v>
      </c>
    </row>
    <row r="51" spans="1:6" ht="15" customHeight="1" x14ac:dyDescent="0.2">
      <c r="A51" s="12"/>
      <c r="B51" s="35">
        <v>40</v>
      </c>
      <c r="C51" s="94">
        <v>10</v>
      </c>
      <c r="D51" s="94">
        <v>1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6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20</v>
      </c>
      <c r="E56" s="41">
        <v>49</v>
      </c>
      <c r="F56" s="42">
        <v>8.12603648424544E-2</v>
      </c>
    </row>
    <row r="57" spans="1:6" ht="15" customHeight="1" x14ac:dyDescent="0.2">
      <c r="A57" s="12"/>
      <c r="B57" s="35">
        <v>45</v>
      </c>
      <c r="C57" s="94">
        <v>8</v>
      </c>
      <c r="D57" s="94">
        <v>5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8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26</v>
      </c>
      <c r="E62" s="41">
        <v>53</v>
      </c>
      <c r="F62" s="42">
        <v>8.7893864013267001E-2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17</v>
      </c>
      <c r="E68" s="41">
        <v>33</v>
      </c>
      <c r="F68" s="42">
        <v>5.4726368159203981E-2</v>
      </c>
    </row>
    <row r="69" spans="1:6" ht="15" customHeight="1" x14ac:dyDescent="0.2">
      <c r="A69" s="12"/>
      <c r="B69" s="35">
        <v>55</v>
      </c>
      <c r="C69" s="94">
        <v>1</v>
      </c>
      <c r="D69" s="94">
        <v>7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7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6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24</v>
      </c>
      <c r="E74" s="41">
        <v>34</v>
      </c>
      <c r="F74" s="42">
        <v>5.6384742951907131E-2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1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12</v>
      </c>
      <c r="E80" s="41">
        <v>34</v>
      </c>
      <c r="F80" s="42">
        <v>5.6384742951907131E-2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9</v>
      </c>
      <c r="E86" s="44">
        <v>23</v>
      </c>
      <c r="F86" s="45">
        <v>3.8142620232172471E-2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7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23</v>
      </c>
      <c r="E92" s="44">
        <v>33</v>
      </c>
      <c r="F92" s="45">
        <v>5.4726368159203981E-2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6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22</v>
      </c>
      <c r="E98" s="44">
        <v>41</v>
      </c>
      <c r="F98" s="45">
        <v>6.7993366500829183E-2</v>
      </c>
    </row>
    <row r="99" spans="1:6" ht="15" customHeight="1" x14ac:dyDescent="0.2">
      <c r="A99" s="12"/>
      <c r="B99" s="35">
        <v>80</v>
      </c>
      <c r="C99" s="94">
        <v>9</v>
      </c>
      <c r="D99" s="94">
        <v>3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17</v>
      </c>
      <c r="E104" s="44">
        <v>30</v>
      </c>
      <c r="F104" s="45">
        <v>4.975124378109453E-2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2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16</v>
      </c>
      <c r="E110" s="44">
        <v>28</v>
      </c>
      <c r="F110" s="45">
        <v>4.6434494195688222E-2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5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11</v>
      </c>
      <c r="E116" s="44">
        <v>18</v>
      </c>
      <c r="F116" s="45">
        <v>2.9850746268656716E-2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4.9751243781094526E-3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290</v>
      </c>
      <c r="D147" s="77">
        <v>313</v>
      </c>
      <c r="E147" s="77">
        <v>603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41</v>
      </c>
      <c r="D150" s="17">
        <v>39</v>
      </c>
      <c r="E150" s="17">
        <v>80</v>
      </c>
      <c r="F150" s="32">
        <v>0.13266998341625208</v>
      </c>
    </row>
    <row r="151" spans="1:6" ht="15" customHeight="1" x14ac:dyDescent="0.2">
      <c r="A151" s="18"/>
      <c r="B151" s="18" t="s">
        <v>49</v>
      </c>
      <c r="C151" s="19">
        <v>173</v>
      </c>
      <c r="D151" s="19">
        <v>174</v>
      </c>
      <c r="E151" s="19">
        <v>347</v>
      </c>
      <c r="F151" s="32">
        <v>0.57545605306799341</v>
      </c>
    </row>
    <row r="152" spans="1:6" ht="15" customHeight="1" x14ac:dyDescent="0.2">
      <c r="A152" s="33"/>
      <c r="B152" s="20" t="s">
        <v>6</v>
      </c>
      <c r="C152" s="21">
        <v>76</v>
      </c>
      <c r="D152" s="21">
        <v>100</v>
      </c>
      <c r="E152" s="21">
        <v>176</v>
      </c>
      <c r="F152" s="32">
        <v>0.29187396351575456</v>
      </c>
    </row>
    <row r="153" spans="1:6" ht="15" customHeight="1" x14ac:dyDescent="0.2">
      <c r="B153" s="2" t="s">
        <v>8</v>
      </c>
      <c r="C153" s="1">
        <v>290</v>
      </c>
      <c r="D153" s="1">
        <v>313</v>
      </c>
      <c r="E153" s="1">
        <v>603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41</v>
      </c>
      <c r="D155" s="17">
        <v>39</v>
      </c>
      <c r="E155" s="17">
        <v>80</v>
      </c>
      <c r="F155" s="32">
        <v>0.13266998341625208</v>
      </c>
    </row>
    <row r="156" spans="1:6" ht="15" customHeight="1" x14ac:dyDescent="0.2">
      <c r="A156" s="28"/>
      <c r="B156" s="18" t="s">
        <v>49</v>
      </c>
      <c r="C156" s="19">
        <v>173</v>
      </c>
      <c r="D156" s="19">
        <v>174</v>
      </c>
      <c r="E156" s="19">
        <v>347</v>
      </c>
      <c r="F156" s="32">
        <v>0.57545605306799341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32</v>
      </c>
      <c r="E157" s="21">
        <v>56</v>
      </c>
      <c r="F157" s="32">
        <v>9.2868988391376445E-2</v>
      </c>
    </row>
    <row r="158" spans="1:6" ht="15" customHeight="1" x14ac:dyDescent="0.2">
      <c r="A158" s="26"/>
      <c r="B158" s="29" t="s">
        <v>11</v>
      </c>
      <c r="C158" s="27">
        <v>52</v>
      </c>
      <c r="D158" s="27">
        <v>68</v>
      </c>
      <c r="E158" s="27">
        <v>120</v>
      </c>
      <c r="F158" s="32">
        <v>0.19900497512437812</v>
      </c>
    </row>
    <row r="159" spans="1:6" ht="15" customHeight="1" x14ac:dyDescent="0.2">
      <c r="B159" s="2" t="s">
        <v>8</v>
      </c>
      <c r="C159" s="1">
        <v>290</v>
      </c>
      <c r="D159" s="1">
        <v>313</v>
      </c>
      <c r="E159" s="1">
        <v>603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29</v>
      </c>
      <c r="E161" s="31">
        <v>49</v>
      </c>
      <c r="F161" s="32">
        <v>8.12603648424544E-2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13</v>
      </c>
      <c r="E162" s="31">
        <v>21</v>
      </c>
      <c r="F162" s="32">
        <v>3.482587064676617E-2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4.9751243781094526E-3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1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6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7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8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7</v>
      </c>
      <c r="E7" s="95">
        <v>17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31</v>
      </c>
      <c r="E8" s="38">
        <v>59</v>
      </c>
      <c r="F8" s="39">
        <v>4.2630057803468208E-2</v>
      </c>
    </row>
    <row r="9" spans="1:6" ht="15" customHeight="1" x14ac:dyDescent="0.2">
      <c r="A9" s="12"/>
      <c r="B9" s="35">
        <v>5</v>
      </c>
      <c r="C9" s="94">
        <v>10</v>
      </c>
      <c r="D9" s="94">
        <v>5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7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7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11</v>
      </c>
      <c r="D12" s="94">
        <v>8</v>
      </c>
      <c r="E12" s="95">
        <v>19</v>
      </c>
      <c r="F12" s="32"/>
    </row>
    <row r="13" spans="1:6" ht="15" customHeight="1" x14ac:dyDescent="0.2">
      <c r="A13" s="12"/>
      <c r="B13" s="35">
        <v>9</v>
      </c>
      <c r="C13" s="94">
        <v>12</v>
      </c>
      <c r="D13" s="94">
        <v>7</v>
      </c>
      <c r="E13" s="95">
        <v>19</v>
      </c>
      <c r="F13" s="32"/>
    </row>
    <row r="14" spans="1:6" ht="15" customHeight="1" x14ac:dyDescent="0.2">
      <c r="A14" s="12"/>
      <c r="B14" s="37" t="s">
        <v>28</v>
      </c>
      <c r="C14" s="70">
        <v>47</v>
      </c>
      <c r="D14" s="70">
        <v>34</v>
      </c>
      <c r="E14" s="48">
        <v>81</v>
      </c>
      <c r="F14" s="39">
        <v>5.852601156069364E-2</v>
      </c>
    </row>
    <row r="15" spans="1:6" ht="15" customHeight="1" x14ac:dyDescent="0.2">
      <c r="A15" s="12"/>
      <c r="B15" s="35">
        <v>10</v>
      </c>
      <c r="C15" s="94">
        <v>7</v>
      </c>
      <c r="D15" s="94">
        <v>3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5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12</v>
      </c>
      <c r="E17" s="95">
        <v>20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10</v>
      </c>
      <c r="E18" s="95">
        <v>17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12</v>
      </c>
      <c r="E19" s="95">
        <v>20</v>
      </c>
      <c r="F19" s="32"/>
    </row>
    <row r="20" spans="1:6" ht="15" customHeight="1" x14ac:dyDescent="0.2">
      <c r="A20" s="12"/>
      <c r="B20" s="37" t="s">
        <v>29</v>
      </c>
      <c r="C20" s="70">
        <v>38</v>
      </c>
      <c r="D20" s="70">
        <v>42</v>
      </c>
      <c r="E20" s="48">
        <v>80</v>
      </c>
      <c r="F20" s="39">
        <v>5.7803468208092484E-2</v>
      </c>
    </row>
    <row r="21" spans="1:6" ht="15" customHeight="1" x14ac:dyDescent="0.2">
      <c r="A21" s="12"/>
      <c r="B21" s="35">
        <v>15</v>
      </c>
      <c r="C21" s="94">
        <v>6</v>
      </c>
      <c r="D21" s="94">
        <v>12</v>
      </c>
      <c r="E21" s="95">
        <v>18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8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4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3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36</v>
      </c>
      <c r="D26" s="49">
        <v>32</v>
      </c>
      <c r="E26" s="41">
        <v>68</v>
      </c>
      <c r="F26" s="42">
        <v>4.9132947976878616E-2</v>
      </c>
    </row>
    <row r="27" spans="1:6" ht="15" customHeight="1" x14ac:dyDescent="0.2">
      <c r="A27" s="12"/>
      <c r="B27" s="35">
        <v>20</v>
      </c>
      <c r="C27" s="94">
        <v>8</v>
      </c>
      <c r="D27" s="94">
        <v>7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12</v>
      </c>
      <c r="D28" s="94">
        <v>8</v>
      </c>
      <c r="E28" s="95">
        <v>20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6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4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11</v>
      </c>
      <c r="D31" s="94">
        <v>6</v>
      </c>
      <c r="E31" s="95">
        <v>17</v>
      </c>
      <c r="F31" s="32"/>
    </row>
    <row r="32" spans="1:6" ht="15" customHeight="1" x14ac:dyDescent="0.2">
      <c r="A32" s="12"/>
      <c r="B32" s="40" t="s">
        <v>31</v>
      </c>
      <c r="C32" s="49">
        <v>48</v>
      </c>
      <c r="D32" s="49">
        <v>31</v>
      </c>
      <c r="E32" s="41">
        <v>79</v>
      </c>
      <c r="F32" s="42">
        <v>5.7080924855491329E-2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5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10</v>
      </c>
      <c r="E35" s="95">
        <v>15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3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11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30</v>
      </c>
      <c r="D38" s="49">
        <v>31</v>
      </c>
      <c r="E38" s="41">
        <v>61</v>
      </c>
      <c r="F38" s="42">
        <v>4.4075144508670519E-2</v>
      </c>
    </row>
    <row r="39" spans="1:6" ht="15" customHeight="1" x14ac:dyDescent="0.2">
      <c r="A39" s="12"/>
      <c r="B39" s="35">
        <v>30</v>
      </c>
      <c r="C39" s="94">
        <v>11</v>
      </c>
      <c r="D39" s="94">
        <v>10</v>
      </c>
      <c r="E39" s="95">
        <v>21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11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33</v>
      </c>
      <c r="D44" s="49">
        <v>33</v>
      </c>
      <c r="E44" s="41">
        <v>66</v>
      </c>
      <c r="F44" s="42">
        <v>4.7687861271676298E-2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6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1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11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8</v>
      </c>
      <c r="E49" s="95">
        <v>20</v>
      </c>
      <c r="F49" s="32"/>
    </row>
    <row r="50" spans="1:6" ht="15" customHeight="1" x14ac:dyDescent="0.2">
      <c r="A50" s="12"/>
      <c r="B50" s="40" t="s">
        <v>34</v>
      </c>
      <c r="C50" s="49">
        <v>36</v>
      </c>
      <c r="D50" s="49">
        <v>32</v>
      </c>
      <c r="E50" s="41">
        <v>68</v>
      </c>
      <c r="F50" s="42">
        <v>4.9132947976878616E-2</v>
      </c>
    </row>
    <row r="51" spans="1:6" ht="15" customHeight="1" x14ac:dyDescent="0.2">
      <c r="A51" s="12"/>
      <c r="B51" s="35">
        <v>40</v>
      </c>
      <c r="C51" s="94">
        <v>6</v>
      </c>
      <c r="D51" s="94">
        <v>11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16</v>
      </c>
      <c r="E52" s="95">
        <v>25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11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13</v>
      </c>
      <c r="D54" s="94">
        <v>6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14</v>
      </c>
      <c r="D55" s="94">
        <v>9</v>
      </c>
      <c r="E55" s="95">
        <v>23</v>
      </c>
      <c r="F55" s="32"/>
    </row>
    <row r="56" spans="1:6" ht="15" customHeight="1" x14ac:dyDescent="0.2">
      <c r="A56" s="12"/>
      <c r="B56" s="40" t="s">
        <v>35</v>
      </c>
      <c r="C56" s="49">
        <v>46</v>
      </c>
      <c r="D56" s="49">
        <v>53</v>
      </c>
      <c r="E56" s="41">
        <v>99</v>
      </c>
      <c r="F56" s="42">
        <v>7.153179190751445E-2</v>
      </c>
    </row>
    <row r="57" spans="1:6" ht="15" customHeight="1" x14ac:dyDescent="0.2">
      <c r="A57" s="12"/>
      <c r="B57" s="35">
        <v>45</v>
      </c>
      <c r="C57" s="94">
        <v>11</v>
      </c>
      <c r="D57" s="94">
        <v>14</v>
      </c>
      <c r="E57" s="95">
        <v>25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7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11</v>
      </c>
      <c r="E59" s="95">
        <v>22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8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5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47</v>
      </c>
      <c r="D62" s="49">
        <v>45</v>
      </c>
      <c r="E62" s="41">
        <v>92</v>
      </c>
      <c r="F62" s="42">
        <v>6.6473988439306353E-2</v>
      </c>
    </row>
    <row r="63" spans="1:6" ht="15" customHeight="1" x14ac:dyDescent="0.2">
      <c r="A63" s="12"/>
      <c r="B63" s="35">
        <v>50</v>
      </c>
      <c r="C63" s="94">
        <v>11</v>
      </c>
      <c r="D63" s="94">
        <v>8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8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10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13</v>
      </c>
      <c r="D67" s="94">
        <v>13</v>
      </c>
      <c r="E67" s="95">
        <v>26</v>
      </c>
      <c r="F67" s="32"/>
    </row>
    <row r="68" spans="1:6" ht="15" customHeight="1" x14ac:dyDescent="0.2">
      <c r="A68" s="12"/>
      <c r="B68" s="40" t="s">
        <v>37</v>
      </c>
      <c r="C68" s="49">
        <v>51</v>
      </c>
      <c r="D68" s="49">
        <v>45</v>
      </c>
      <c r="E68" s="41">
        <v>96</v>
      </c>
      <c r="F68" s="42">
        <v>6.9364161849710976E-2</v>
      </c>
    </row>
    <row r="69" spans="1:6" ht="15" customHeight="1" x14ac:dyDescent="0.2">
      <c r="A69" s="12"/>
      <c r="B69" s="35">
        <v>55</v>
      </c>
      <c r="C69" s="94">
        <v>4</v>
      </c>
      <c r="D69" s="94">
        <v>10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9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9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11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19</v>
      </c>
      <c r="D73" s="94">
        <v>6</v>
      </c>
      <c r="E73" s="95">
        <v>25</v>
      </c>
      <c r="F73" s="32"/>
    </row>
    <row r="74" spans="1:6" ht="15" customHeight="1" x14ac:dyDescent="0.2">
      <c r="A74" s="12"/>
      <c r="B74" s="40" t="s">
        <v>38</v>
      </c>
      <c r="C74" s="49">
        <v>49</v>
      </c>
      <c r="D74" s="49">
        <v>45</v>
      </c>
      <c r="E74" s="41">
        <v>94</v>
      </c>
      <c r="F74" s="42">
        <v>6.7919075144508664E-2</v>
      </c>
    </row>
    <row r="75" spans="1:6" ht="15" customHeight="1" x14ac:dyDescent="0.2">
      <c r="A75" s="12"/>
      <c r="B75" s="35">
        <v>60</v>
      </c>
      <c r="C75" s="94">
        <v>14</v>
      </c>
      <c r="D75" s="94">
        <v>7</v>
      </c>
      <c r="E75" s="95">
        <v>21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4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11</v>
      </c>
      <c r="E77" s="95">
        <v>21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6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45</v>
      </c>
      <c r="D80" s="49">
        <v>32</v>
      </c>
      <c r="E80" s="41">
        <v>77</v>
      </c>
      <c r="F80" s="42">
        <v>5.5635838150289017E-2</v>
      </c>
    </row>
    <row r="81" spans="1:6" ht="15" customHeight="1" x14ac:dyDescent="0.2">
      <c r="A81" s="12"/>
      <c r="B81" s="35">
        <v>65</v>
      </c>
      <c r="C81" s="94">
        <v>9</v>
      </c>
      <c r="D81" s="94">
        <v>12</v>
      </c>
      <c r="E81" s="95">
        <v>21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8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7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7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39</v>
      </c>
      <c r="E86" s="44">
        <v>74</v>
      </c>
      <c r="F86" s="45">
        <v>5.346820809248555E-2</v>
      </c>
    </row>
    <row r="87" spans="1:6" ht="15" customHeight="1" x14ac:dyDescent="0.2">
      <c r="A87" s="12"/>
      <c r="B87" s="35">
        <v>70</v>
      </c>
      <c r="C87" s="94">
        <v>7</v>
      </c>
      <c r="D87" s="94">
        <v>11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10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11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12</v>
      </c>
      <c r="D91" s="94">
        <v>14</v>
      </c>
      <c r="E91" s="95">
        <v>26</v>
      </c>
      <c r="F91" s="32"/>
    </row>
    <row r="92" spans="1:6" ht="15" customHeight="1" x14ac:dyDescent="0.2">
      <c r="A92" s="12"/>
      <c r="B92" s="43" t="s">
        <v>41</v>
      </c>
      <c r="C92" s="71">
        <v>41</v>
      </c>
      <c r="D92" s="71">
        <v>53</v>
      </c>
      <c r="E92" s="44">
        <v>94</v>
      </c>
      <c r="F92" s="45">
        <v>6.7919075144508664E-2</v>
      </c>
    </row>
    <row r="93" spans="1:6" ht="15" customHeight="1" x14ac:dyDescent="0.2">
      <c r="A93" s="12"/>
      <c r="B93" s="35">
        <v>75</v>
      </c>
      <c r="C93" s="94">
        <v>11</v>
      </c>
      <c r="D93" s="94">
        <v>5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28</v>
      </c>
      <c r="D98" s="71">
        <v>28</v>
      </c>
      <c r="E98" s="44">
        <v>56</v>
      </c>
      <c r="F98" s="45">
        <v>4.046242774566474E-2</v>
      </c>
    </row>
    <row r="99" spans="1:6" ht="15" customHeight="1" x14ac:dyDescent="0.2">
      <c r="A99" s="12"/>
      <c r="B99" s="35">
        <v>80</v>
      </c>
      <c r="C99" s="94">
        <v>6</v>
      </c>
      <c r="D99" s="94">
        <v>6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7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11</v>
      </c>
      <c r="E101" s="95">
        <v>16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33</v>
      </c>
      <c r="E104" s="44">
        <v>54</v>
      </c>
      <c r="F104" s="45">
        <v>3.9017341040462429E-2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7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8</v>
      </c>
      <c r="E107" s="95">
        <v>14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28</v>
      </c>
      <c r="E110" s="44">
        <v>45</v>
      </c>
      <c r="F110" s="45">
        <v>3.2514450867052021E-2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2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21</v>
      </c>
      <c r="E116" s="44">
        <v>28</v>
      </c>
      <c r="F116" s="45">
        <v>2.023121387283237E-2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5</v>
      </c>
      <c r="E122" s="44">
        <v>8</v>
      </c>
      <c r="F122" s="45">
        <v>5.7803468208092483E-3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3.6127167630057803E-3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686</v>
      </c>
      <c r="D147" s="77">
        <v>698</v>
      </c>
      <c r="E147" s="77">
        <v>1384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113</v>
      </c>
      <c r="D150" s="17">
        <v>107</v>
      </c>
      <c r="E150" s="17">
        <v>220</v>
      </c>
      <c r="F150" s="32">
        <v>0.15895953757225434</v>
      </c>
    </row>
    <row r="151" spans="1:6" ht="15" customHeight="1" x14ac:dyDescent="0.2">
      <c r="A151" s="18"/>
      <c r="B151" s="18" t="s">
        <v>49</v>
      </c>
      <c r="C151" s="19">
        <v>421</v>
      </c>
      <c r="D151" s="19">
        <v>379</v>
      </c>
      <c r="E151" s="19">
        <v>800</v>
      </c>
      <c r="F151" s="32">
        <v>0.5780346820809249</v>
      </c>
    </row>
    <row r="152" spans="1:6" ht="15" customHeight="1" x14ac:dyDescent="0.2">
      <c r="A152" s="33"/>
      <c r="B152" s="20" t="s">
        <v>6</v>
      </c>
      <c r="C152" s="21">
        <v>152</v>
      </c>
      <c r="D152" s="21">
        <v>212</v>
      </c>
      <c r="E152" s="21">
        <v>364</v>
      </c>
      <c r="F152" s="32">
        <v>0.26300578034682082</v>
      </c>
    </row>
    <row r="153" spans="1:6" ht="15" customHeight="1" x14ac:dyDescent="0.2">
      <c r="B153" s="2" t="s">
        <v>8</v>
      </c>
      <c r="C153" s="1">
        <v>686</v>
      </c>
      <c r="D153" s="1">
        <v>698</v>
      </c>
      <c r="E153" s="1">
        <v>1384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113</v>
      </c>
      <c r="D155" s="17">
        <v>107</v>
      </c>
      <c r="E155" s="17">
        <v>220</v>
      </c>
      <c r="F155" s="32">
        <v>0.15895953757225434</v>
      </c>
    </row>
    <row r="156" spans="1:6" ht="15" customHeight="1" x14ac:dyDescent="0.2">
      <c r="A156" s="28"/>
      <c r="B156" s="18" t="s">
        <v>49</v>
      </c>
      <c r="C156" s="19">
        <v>421</v>
      </c>
      <c r="D156" s="19">
        <v>379</v>
      </c>
      <c r="E156" s="19">
        <v>800</v>
      </c>
      <c r="F156" s="32">
        <v>0.5780346820809249</v>
      </c>
    </row>
    <row r="157" spans="1:6" ht="15" customHeight="1" x14ac:dyDescent="0.2">
      <c r="A157" s="25"/>
      <c r="B157" s="20" t="s">
        <v>10</v>
      </c>
      <c r="C157" s="21">
        <v>76</v>
      </c>
      <c r="D157" s="21">
        <v>92</v>
      </c>
      <c r="E157" s="21">
        <v>168</v>
      </c>
      <c r="F157" s="32">
        <v>0.12138728323699421</v>
      </c>
    </row>
    <row r="158" spans="1:6" ht="15" customHeight="1" x14ac:dyDescent="0.2">
      <c r="A158" s="26"/>
      <c r="B158" s="29" t="s">
        <v>11</v>
      </c>
      <c r="C158" s="27">
        <v>76</v>
      </c>
      <c r="D158" s="27">
        <v>120</v>
      </c>
      <c r="E158" s="27">
        <v>196</v>
      </c>
      <c r="F158" s="32">
        <v>0.1416184971098266</v>
      </c>
    </row>
    <row r="159" spans="1:6" ht="15" customHeight="1" x14ac:dyDescent="0.2">
      <c r="B159" s="2" t="s">
        <v>8</v>
      </c>
      <c r="C159" s="1">
        <v>686</v>
      </c>
      <c r="D159" s="1">
        <v>698</v>
      </c>
      <c r="E159" s="1">
        <v>1384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27</v>
      </c>
      <c r="D161" s="31">
        <v>59</v>
      </c>
      <c r="E161" s="31">
        <v>86</v>
      </c>
      <c r="F161" s="32">
        <v>6.2138728323699419E-2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31</v>
      </c>
      <c r="E162" s="31">
        <v>41</v>
      </c>
      <c r="F162" s="32">
        <v>2.9624277456647398E-2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10</v>
      </c>
      <c r="E163" s="31">
        <v>13</v>
      </c>
      <c r="F163" s="32">
        <v>9.3930635838150294E-3</v>
      </c>
    </row>
    <row r="164" spans="1:6" ht="15" customHeight="1" x14ac:dyDescent="0.2">
      <c r="B164" s="4" t="s">
        <v>14</v>
      </c>
      <c r="C164" s="1">
        <v>0</v>
      </c>
      <c r="D164" s="1">
        <v>5</v>
      </c>
      <c r="E164" s="1">
        <v>5</v>
      </c>
      <c r="F164" s="32">
        <v>3.6127167630057803E-3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2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1.2605042016806723E-2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3.3613445378151259E-2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6</v>
      </c>
      <c r="E20" s="48">
        <v>16</v>
      </c>
      <c r="F20" s="39">
        <v>6.7226890756302518E-2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5.4621848739495799E-2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3.7815126050420166E-2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1.680672268907563E-2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4.6218487394957986E-2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5.0420168067226892E-2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9</v>
      </c>
      <c r="E62" s="41">
        <v>14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11</v>
      </c>
      <c r="E68" s="41">
        <v>23</v>
      </c>
      <c r="F68" s="42">
        <v>9.6638655462184878E-2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8</v>
      </c>
      <c r="E74" s="41">
        <v>17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13</v>
      </c>
      <c r="E80" s="41">
        <v>20</v>
      </c>
      <c r="F80" s="42">
        <v>8.4033613445378158E-2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5.4621848739495799E-2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5.8823529411764705E-2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7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10</v>
      </c>
      <c r="E98" s="44">
        <v>14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5.4621848739495799E-2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3.3613445378151259E-2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2.5210084033613446E-2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2.100840336134454E-2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4.2016806722689074E-3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114</v>
      </c>
      <c r="D147" s="77">
        <v>124</v>
      </c>
      <c r="E147" s="77">
        <v>238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9</v>
      </c>
      <c r="E150" s="17">
        <v>27</v>
      </c>
      <c r="F150" s="32">
        <v>0.1134453781512605</v>
      </c>
    </row>
    <row r="151" spans="1:6" ht="15" customHeight="1" x14ac:dyDescent="0.2">
      <c r="A151" s="18"/>
      <c r="B151" s="18" t="s">
        <v>49</v>
      </c>
      <c r="C151" s="19">
        <v>65</v>
      </c>
      <c r="D151" s="19">
        <v>72</v>
      </c>
      <c r="E151" s="19">
        <v>137</v>
      </c>
      <c r="F151" s="32">
        <v>0.57563025210084029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43</v>
      </c>
      <c r="E152" s="21">
        <v>74</v>
      </c>
      <c r="F152" s="32">
        <v>0.31092436974789917</v>
      </c>
    </row>
    <row r="153" spans="1:6" ht="15" customHeight="1" x14ac:dyDescent="0.2">
      <c r="B153" s="2" t="s">
        <v>8</v>
      </c>
      <c r="C153" s="1">
        <v>114</v>
      </c>
      <c r="D153" s="1">
        <v>124</v>
      </c>
      <c r="E153" s="1">
        <v>238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9</v>
      </c>
      <c r="E155" s="17">
        <v>27</v>
      </c>
      <c r="F155" s="32">
        <v>0.1134453781512605</v>
      </c>
    </row>
    <row r="156" spans="1:6" ht="15" customHeight="1" x14ac:dyDescent="0.2">
      <c r="A156" s="28"/>
      <c r="B156" s="18" t="s">
        <v>49</v>
      </c>
      <c r="C156" s="19">
        <v>65</v>
      </c>
      <c r="D156" s="19">
        <v>72</v>
      </c>
      <c r="E156" s="19">
        <v>137</v>
      </c>
      <c r="F156" s="32">
        <v>0.57563025210084029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12</v>
      </c>
      <c r="E157" s="21">
        <v>27</v>
      </c>
      <c r="F157" s="32">
        <v>0.1134453781512605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31</v>
      </c>
      <c r="E158" s="27">
        <v>47</v>
      </c>
      <c r="F158" s="32">
        <v>0.19747899159663865</v>
      </c>
    </row>
    <row r="159" spans="1:6" ht="15" customHeight="1" x14ac:dyDescent="0.2">
      <c r="B159" s="2" t="s">
        <v>8</v>
      </c>
      <c r="C159" s="1">
        <v>114</v>
      </c>
      <c r="D159" s="1">
        <v>124</v>
      </c>
      <c r="E159" s="1">
        <v>238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14</v>
      </c>
      <c r="E161" s="31">
        <v>20</v>
      </c>
      <c r="F161" s="32">
        <v>8.4033613445378158E-2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11</v>
      </c>
      <c r="E162" s="31">
        <v>12</v>
      </c>
      <c r="F162" s="32">
        <v>5.0420168067226892E-2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2.5210084033613446E-2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4.2016806722689074E-3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3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0.01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0.03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0.03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0.03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0.01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7.0000000000000007E-2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0.1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0.11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3</v>
      </c>
      <c r="E86" s="44">
        <v>12</v>
      </c>
      <c r="F86" s="45">
        <v>0.12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7.0000000000000007E-2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0.09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0.06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12</v>
      </c>
      <c r="E110" s="44">
        <v>15</v>
      </c>
      <c r="F110" s="45">
        <v>0.15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0.09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0.03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</v>
      </c>
      <c r="D147" s="77">
        <v>55</v>
      </c>
      <c r="E147" s="77">
        <v>100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19</v>
      </c>
      <c r="E151" s="19">
        <v>39</v>
      </c>
      <c r="F151" s="32">
        <v>0.39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36</v>
      </c>
      <c r="E152" s="21">
        <v>61</v>
      </c>
      <c r="F152" s="32">
        <v>0.61</v>
      </c>
    </row>
    <row r="153" spans="1:6" ht="15" customHeight="1" x14ac:dyDescent="0.2">
      <c r="B153" s="2" t="s">
        <v>8</v>
      </c>
      <c r="C153" s="1">
        <v>45</v>
      </c>
      <c r="D153" s="1">
        <v>55</v>
      </c>
      <c r="E153" s="1">
        <v>100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19</v>
      </c>
      <c r="E156" s="19">
        <v>39</v>
      </c>
      <c r="F156" s="32">
        <v>0.39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6</v>
      </c>
      <c r="E157" s="21">
        <v>19</v>
      </c>
      <c r="F157" s="32">
        <v>0.19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30</v>
      </c>
      <c r="E158" s="27">
        <v>42</v>
      </c>
      <c r="F158" s="32">
        <v>0.42</v>
      </c>
    </row>
    <row r="159" spans="1:6" ht="15" customHeight="1" x14ac:dyDescent="0.2">
      <c r="B159" s="2" t="s">
        <v>8</v>
      </c>
      <c r="C159" s="1">
        <v>45</v>
      </c>
      <c r="D159" s="1">
        <v>55</v>
      </c>
      <c r="E159" s="1">
        <v>100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21</v>
      </c>
      <c r="E161" s="31">
        <v>27</v>
      </c>
      <c r="F161" s="32">
        <v>0.27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0.12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0.03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4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3.4482758620689655E-2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9.6551724137931033E-2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8.2758620689655171E-2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4.8275862068965517E-2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2.0689655172413793E-2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3.4482758620689655E-2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1.3793103448275862E-2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5.5172413793103448E-2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4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9</v>
      </c>
      <c r="E56" s="41">
        <v>16</v>
      </c>
      <c r="F56" s="42">
        <v>0.1103448275862069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6.2068965517241378E-2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5.5172413793103448E-2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5.5172413793103448E-2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4.8275862068965517E-2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4.1379310344827586E-2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5.5172413793103448E-2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6.2068965517241378E-2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4</v>
      </c>
      <c r="E104" s="44">
        <v>4</v>
      </c>
      <c r="F104" s="45">
        <v>2.7586206896551724E-2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5.5172413793103448E-2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2.0689655172413793E-2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1.3793103448275862E-2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6.8965517241379309E-3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66</v>
      </c>
      <c r="D147" s="77">
        <v>79</v>
      </c>
      <c r="E147" s="77">
        <v>145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17</v>
      </c>
      <c r="E150" s="17">
        <v>31</v>
      </c>
      <c r="F150" s="32">
        <v>0.21379310344827587</v>
      </c>
    </row>
    <row r="151" spans="1:6" ht="15" customHeight="1" x14ac:dyDescent="0.2">
      <c r="A151" s="18"/>
      <c r="B151" s="18" t="s">
        <v>49</v>
      </c>
      <c r="C151" s="19">
        <v>37</v>
      </c>
      <c r="D151" s="19">
        <v>36</v>
      </c>
      <c r="E151" s="19">
        <v>73</v>
      </c>
      <c r="F151" s="32">
        <v>0.50344827586206897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26</v>
      </c>
      <c r="E152" s="21">
        <v>41</v>
      </c>
      <c r="F152" s="32">
        <v>0.28275862068965518</v>
      </c>
    </row>
    <row r="153" spans="1:6" ht="15" customHeight="1" x14ac:dyDescent="0.2">
      <c r="B153" s="2" t="s">
        <v>8</v>
      </c>
      <c r="C153" s="1">
        <v>66</v>
      </c>
      <c r="D153" s="1">
        <v>79</v>
      </c>
      <c r="E153" s="1">
        <v>145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17</v>
      </c>
      <c r="E155" s="17">
        <v>31</v>
      </c>
      <c r="F155" s="32">
        <v>0.21379310344827587</v>
      </c>
    </row>
    <row r="156" spans="1:6" ht="15" customHeight="1" x14ac:dyDescent="0.2">
      <c r="A156" s="28"/>
      <c r="B156" s="18" t="s">
        <v>49</v>
      </c>
      <c r="C156" s="19">
        <v>37</v>
      </c>
      <c r="D156" s="19">
        <v>36</v>
      </c>
      <c r="E156" s="19">
        <v>73</v>
      </c>
      <c r="F156" s="32">
        <v>0.50344827586206897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7</v>
      </c>
      <c r="E157" s="21">
        <v>14</v>
      </c>
      <c r="F157" s="32">
        <v>9.6551724137931033E-2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19</v>
      </c>
      <c r="E158" s="27">
        <v>27</v>
      </c>
      <c r="F158" s="32">
        <v>0.18620689655172415</v>
      </c>
    </row>
    <row r="159" spans="1:6" ht="15" customHeight="1" x14ac:dyDescent="0.2">
      <c r="B159" s="2" t="s">
        <v>8</v>
      </c>
      <c r="C159" s="1">
        <v>66</v>
      </c>
      <c r="D159" s="1">
        <v>79</v>
      </c>
      <c r="E159" s="1">
        <v>145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9</v>
      </c>
      <c r="E161" s="31">
        <v>14</v>
      </c>
      <c r="F161" s="32">
        <v>9.6551724137931033E-2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4.1379310344827586E-2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2.0689655172413793E-2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6.8965517241379309E-3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5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1.5625E-2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4.6875E-2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3.125E-2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7.8125E-2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3.125E-2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4.6875E-2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1.5625E-2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1.5625E-2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1.5625E-2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6.25E-2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3.125E-2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0.171875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9.375E-2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4.6875E-2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9.375E-2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2</v>
      </c>
      <c r="E98" s="44">
        <v>2</v>
      </c>
      <c r="F98" s="45">
        <v>3.125E-2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9.375E-2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1.5625E-2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35</v>
      </c>
      <c r="D147" s="77">
        <v>29</v>
      </c>
      <c r="E147" s="77">
        <v>64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</v>
      </c>
      <c r="E150" s="17">
        <v>6</v>
      </c>
      <c r="F150" s="32">
        <v>9.375E-2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15</v>
      </c>
      <c r="E151" s="19">
        <v>36</v>
      </c>
      <c r="F151" s="32">
        <v>0.5625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13</v>
      </c>
      <c r="E152" s="21">
        <v>22</v>
      </c>
      <c r="F152" s="32">
        <v>0.34375</v>
      </c>
    </row>
    <row r="153" spans="1:6" ht="15" customHeight="1" x14ac:dyDescent="0.2">
      <c r="B153" s="2" t="s">
        <v>8</v>
      </c>
      <c r="C153" s="1">
        <v>35</v>
      </c>
      <c r="D153" s="1">
        <v>29</v>
      </c>
      <c r="E153" s="1">
        <v>64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</v>
      </c>
      <c r="E155" s="17">
        <v>6</v>
      </c>
      <c r="F155" s="32">
        <v>9.375E-2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15</v>
      </c>
      <c r="E156" s="19">
        <v>36</v>
      </c>
      <c r="F156" s="32">
        <v>0.5625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4</v>
      </c>
      <c r="E157" s="21">
        <v>9</v>
      </c>
      <c r="F157" s="32">
        <v>0.140625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9</v>
      </c>
      <c r="E158" s="27">
        <v>13</v>
      </c>
      <c r="F158" s="32">
        <v>0.203125</v>
      </c>
    </row>
    <row r="159" spans="1:6" ht="15" customHeight="1" x14ac:dyDescent="0.2">
      <c r="B159" s="2" t="s">
        <v>8</v>
      </c>
      <c r="C159" s="1">
        <v>35</v>
      </c>
      <c r="D159" s="1">
        <v>29</v>
      </c>
      <c r="E159" s="1">
        <v>64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7.8125E-2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1.5625E-2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1.5625E-2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6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3.125E-2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3.125E-2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1.5625E-2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1.5625E-2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4.6875E-2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7.8125E-2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4.6875E-2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3.125E-2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4.6875E-2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7.8125E-2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9.375E-2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9.375E-2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6.25E-2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7.8125E-2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4.6875E-2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7</v>
      </c>
      <c r="E98" s="44">
        <v>8</v>
      </c>
      <c r="F98" s="45">
        <v>0.125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4.6875E-2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1.5625E-2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1.5625E-2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34</v>
      </c>
      <c r="E147" s="77">
        <v>64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7.8125E-2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20</v>
      </c>
      <c r="E151" s="19">
        <v>38</v>
      </c>
      <c r="F151" s="32">
        <v>0.59375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13</v>
      </c>
      <c r="E152" s="21">
        <v>21</v>
      </c>
      <c r="F152" s="32">
        <v>0.328125</v>
      </c>
    </row>
    <row r="153" spans="1:6" ht="15" customHeight="1" x14ac:dyDescent="0.2">
      <c r="B153" s="2" t="s">
        <v>8</v>
      </c>
      <c r="C153" s="1">
        <v>30</v>
      </c>
      <c r="D153" s="1">
        <v>34</v>
      </c>
      <c r="E153" s="1">
        <v>64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7.8125E-2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20</v>
      </c>
      <c r="E156" s="19">
        <v>38</v>
      </c>
      <c r="F156" s="32">
        <v>0.59375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3</v>
      </c>
      <c r="E157" s="21">
        <v>8</v>
      </c>
      <c r="F157" s="32">
        <v>0.125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10</v>
      </c>
      <c r="E158" s="27">
        <v>13</v>
      </c>
      <c r="F158" s="32">
        <v>0.203125</v>
      </c>
    </row>
    <row r="159" spans="1:6" ht="15" customHeight="1" x14ac:dyDescent="0.2">
      <c r="B159" s="2" t="s">
        <v>8</v>
      </c>
      <c r="C159" s="1">
        <v>30</v>
      </c>
      <c r="D159" s="1">
        <v>34</v>
      </c>
      <c r="E159" s="1">
        <v>64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3.125E-2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1.5625E-2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7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1.893939393939394E-2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7</v>
      </c>
      <c r="E14" s="48">
        <v>13</v>
      </c>
      <c r="F14" s="39">
        <v>4.924242424242424E-2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5.3030303030303032E-2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3.787878787878788E-2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7</v>
      </c>
      <c r="E32" s="41">
        <v>13</v>
      </c>
      <c r="F32" s="42">
        <v>4.924242424242424E-2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6</v>
      </c>
      <c r="E38" s="41">
        <v>9</v>
      </c>
      <c r="F38" s="42">
        <v>3.4090909090909088E-2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3.0303030303030304E-2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5.3030303030303032E-2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10</v>
      </c>
      <c r="E56" s="41">
        <v>18</v>
      </c>
      <c r="F56" s="42">
        <v>6.8181818181818177E-2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11</v>
      </c>
      <c r="E62" s="41">
        <v>22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7.1969696969696975E-2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4.924242424242424E-2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6.0606060606060608E-2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0.10227272727272728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4.1666666666666664E-2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4.5454545454545456E-2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2.6515151515151516E-2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2.6515151515151516E-2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122</v>
      </c>
      <c r="D147" s="77">
        <v>142</v>
      </c>
      <c r="E147" s="77">
        <v>264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17</v>
      </c>
      <c r="E150" s="17">
        <v>32</v>
      </c>
      <c r="F150" s="32">
        <v>0.12121212121212122</v>
      </c>
    </row>
    <row r="151" spans="1:6" ht="15" customHeight="1" x14ac:dyDescent="0.2">
      <c r="A151" s="18"/>
      <c r="B151" s="18" t="s">
        <v>49</v>
      </c>
      <c r="C151" s="19">
        <v>67</v>
      </c>
      <c r="D151" s="19">
        <v>75</v>
      </c>
      <c r="E151" s="19">
        <v>142</v>
      </c>
      <c r="F151" s="32">
        <v>0.53787878787878785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50</v>
      </c>
      <c r="E152" s="21">
        <v>90</v>
      </c>
      <c r="F152" s="32">
        <v>0.34090909090909088</v>
      </c>
    </row>
    <row r="153" spans="1:6" ht="15" customHeight="1" x14ac:dyDescent="0.2">
      <c r="B153" s="2" t="s">
        <v>8</v>
      </c>
      <c r="C153" s="1">
        <v>122</v>
      </c>
      <c r="D153" s="1">
        <v>142</v>
      </c>
      <c r="E153" s="1">
        <v>264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17</v>
      </c>
      <c r="E155" s="17">
        <v>32</v>
      </c>
      <c r="F155" s="32">
        <v>0.12121212121212122</v>
      </c>
    </row>
    <row r="156" spans="1:6" ht="15" customHeight="1" x14ac:dyDescent="0.2">
      <c r="A156" s="28"/>
      <c r="B156" s="18" t="s">
        <v>49</v>
      </c>
      <c r="C156" s="19">
        <v>67</v>
      </c>
      <c r="D156" s="19">
        <v>75</v>
      </c>
      <c r="E156" s="19">
        <v>142</v>
      </c>
      <c r="F156" s="32">
        <v>0.53787878787878785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23</v>
      </c>
      <c r="E157" s="21">
        <v>49</v>
      </c>
      <c r="F157" s="32">
        <v>0.18560606060606061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27</v>
      </c>
      <c r="E158" s="27">
        <v>41</v>
      </c>
      <c r="F158" s="32">
        <v>0.1553030303030303</v>
      </c>
    </row>
    <row r="159" spans="1:6" ht="15" customHeight="1" x14ac:dyDescent="0.2">
      <c r="B159" s="2" t="s">
        <v>8</v>
      </c>
      <c r="C159" s="1">
        <v>122</v>
      </c>
      <c r="D159" s="1">
        <v>142</v>
      </c>
      <c r="E159" s="1">
        <v>264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13</v>
      </c>
      <c r="E161" s="31">
        <v>18</v>
      </c>
      <c r="F161" s="32">
        <v>6.8181818181818177E-2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7</v>
      </c>
      <c r="E162" s="31">
        <v>11</v>
      </c>
      <c r="F162" s="32">
        <v>4.1666666666666664E-2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1.5151515151515152E-2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8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5.6603773584905662E-2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1.8867924528301886E-2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5.6603773584905662E-2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1.8867924528301886E-2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0.13207547169811321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3.7735849056603772E-2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5.6603773584905662E-2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5.6603773584905662E-2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0.16981132075471697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0.15094339622641509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0</v>
      </c>
      <c r="E104" s="44">
        <v>4</v>
      </c>
      <c r="F104" s="45">
        <v>7.5471698113207544E-2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1.8867924528301886E-2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3.7735849056603772E-2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0.11320754716981132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</v>
      </c>
      <c r="D147" s="77">
        <v>28</v>
      </c>
      <c r="E147" s="77">
        <v>53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11</v>
      </c>
      <c r="D151" s="19">
        <v>9</v>
      </c>
      <c r="E151" s="19">
        <v>20</v>
      </c>
      <c r="F151" s="32">
        <v>0.37735849056603776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19</v>
      </c>
      <c r="E152" s="21">
        <v>33</v>
      </c>
      <c r="F152" s="32">
        <v>0.62264150943396224</v>
      </c>
    </row>
    <row r="153" spans="1:6" ht="15" customHeight="1" x14ac:dyDescent="0.2">
      <c r="B153" s="2" t="s">
        <v>8</v>
      </c>
      <c r="C153" s="1">
        <v>25</v>
      </c>
      <c r="D153" s="1">
        <v>28</v>
      </c>
      <c r="E153" s="1">
        <v>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11</v>
      </c>
      <c r="D156" s="19">
        <v>9</v>
      </c>
      <c r="E156" s="19">
        <v>20</v>
      </c>
      <c r="F156" s="32">
        <v>0.37735849056603776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6</v>
      </c>
      <c r="E157" s="21">
        <v>12</v>
      </c>
      <c r="F157" s="32">
        <v>0.22641509433962265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13</v>
      </c>
      <c r="E158" s="27">
        <v>21</v>
      </c>
      <c r="F158" s="32">
        <v>0.39622641509433965</v>
      </c>
    </row>
    <row r="159" spans="1:6" ht="15" customHeight="1" x14ac:dyDescent="0.2">
      <c r="B159" s="2" t="s">
        <v>8</v>
      </c>
      <c r="C159" s="1">
        <v>25</v>
      </c>
      <c r="D159" s="1">
        <v>28</v>
      </c>
      <c r="E159" s="1">
        <v>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7</v>
      </c>
      <c r="E161" s="31">
        <v>9</v>
      </c>
      <c r="F161" s="32">
        <v>0.16981132075471697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0.15094339622641509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0.11320754716981132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9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1.4044943820224719E-2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2.8089887640449437E-2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1.9662921348314606E-2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11</v>
      </c>
      <c r="E26" s="41">
        <v>22</v>
      </c>
      <c r="F26" s="42">
        <v>6.1797752808988762E-2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10</v>
      </c>
      <c r="E32" s="41">
        <v>17</v>
      </c>
      <c r="F32" s="42">
        <v>4.7752808988764044E-2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2.5280898876404494E-2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1.9662921348314606E-2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10</v>
      </c>
      <c r="E50" s="41">
        <v>15</v>
      </c>
      <c r="F50" s="42">
        <v>4.2134831460674156E-2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0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7</v>
      </c>
      <c r="E56" s="41">
        <v>20</v>
      </c>
      <c r="F56" s="42">
        <v>5.6179775280898875E-2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12</v>
      </c>
      <c r="E62" s="41">
        <v>23</v>
      </c>
      <c r="F62" s="42">
        <v>6.4606741573033713E-2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12</v>
      </c>
      <c r="E68" s="41">
        <v>24</v>
      </c>
      <c r="F68" s="42">
        <v>6.741573033707865E-2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9</v>
      </c>
      <c r="E74" s="41">
        <v>19</v>
      </c>
      <c r="F74" s="42">
        <v>5.3370786516853931E-2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0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9</v>
      </c>
      <c r="E80" s="41">
        <v>25</v>
      </c>
      <c r="F80" s="42">
        <v>7.02247191011236E-2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17</v>
      </c>
      <c r="E86" s="44">
        <v>31</v>
      </c>
      <c r="F86" s="45">
        <v>8.7078651685393263E-2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15</v>
      </c>
      <c r="E92" s="44">
        <v>30</v>
      </c>
      <c r="F92" s="45">
        <v>8.4269662921348312E-2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13</v>
      </c>
      <c r="E98" s="44">
        <v>28</v>
      </c>
      <c r="F98" s="45">
        <v>7.8651685393258425E-2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7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18</v>
      </c>
      <c r="E104" s="44">
        <v>28</v>
      </c>
      <c r="F104" s="45">
        <v>7.8651685393258425E-2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12</v>
      </c>
      <c r="E110" s="44">
        <v>23</v>
      </c>
      <c r="F110" s="45">
        <v>6.4606741573033713E-2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3.3707865168539325E-2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2.8089887640449437E-3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175</v>
      </c>
      <c r="D147" s="77">
        <v>181</v>
      </c>
      <c r="E147" s="77">
        <v>356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11</v>
      </c>
      <c r="E150" s="17">
        <v>22</v>
      </c>
      <c r="F150" s="32">
        <v>6.1797752808988762E-2</v>
      </c>
    </row>
    <row r="151" spans="1:6" ht="15" customHeight="1" x14ac:dyDescent="0.2">
      <c r="A151" s="18"/>
      <c r="B151" s="18" t="s">
        <v>49</v>
      </c>
      <c r="C151" s="19">
        <v>94</v>
      </c>
      <c r="D151" s="19">
        <v>87</v>
      </c>
      <c r="E151" s="19">
        <v>181</v>
      </c>
      <c r="F151" s="32">
        <v>0.5084269662921348</v>
      </c>
    </row>
    <row r="152" spans="1:6" ht="15" customHeight="1" x14ac:dyDescent="0.2">
      <c r="A152" s="33"/>
      <c r="B152" s="20" t="s">
        <v>6</v>
      </c>
      <c r="C152" s="21">
        <v>70</v>
      </c>
      <c r="D152" s="21">
        <v>83</v>
      </c>
      <c r="E152" s="21">
        <v>153</v>
      </c>
      <c r="F152" s="32">
        <v>0.4297752808988764</v>
      </c>
    </row>
    <row r="153" spans="1:6" ht="15" customHeight="1" x14ac:dyDescent="0.2">
      <c r="B153" s="2" t="s">
        <v>8</v>
      </c>
      <c r="C153" s="1">
        <v>175</v>
      </c>
      <c r="D153" s="1">
        <v>181</v>
      </c>
      <c r="E153" s="1">
        <v>356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11</v>
      </c>
      <c r="E155" s="17">
        <v>22</v>
      </c>
      <c r="F155" s="32">
        <v>6.1797752808988762E-2</v>
      </c>
    </row>
    <row r="156" spans="1:6" ht="15" customHeight="1" x14ac:dyDescent="0.2">
      <c r="A156" s="28"/>
      <c r="B156" s="18" t="s">
        <v>49</v>
      </c>
      <c r="C156" s="19">
        <v>94</v>
      </c>
      <c r="D156" s="19">
        <v>87</v>
      </c>
      <c r="E156" s="19">
        <v>181</v>
      </c>
      <c r="F156" s="32">
        <v>0.5084269662921348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32</v>
      </c>
      <c r="E157" s="21">
        <v>61</v>
      </c>
      <c r="F157" s="32">
        <v>0.17134831460674158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51</v>
      </c>
      <c r="E158" s="27">
        <v>92</v>
      </c>
      <c r="F158" s="32">
        <v>0.25842696629213485</v>
      </c>
    </row>
    <row r="159" spans="1:6" ht="15" customHeight="1" x14ac:dyDescent="0.2">
      <c r="B159" s="2" t="s">
        <v>8</v>
      </c>
      <c r="C159" s="1">
        <v>175</v>
      </c>
      <c r="D159" s="1">
        <v>181</v>
      </c>
      <c r="E159" s="1">
        <v>356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20</v>
      </c>
      <c r="E161" s="31">
        <v>36</v>
      </c>
      <c r="F161" s="32">
        <v>0.10112359550561797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3.6516853932584269E-2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2.8089887640449437E-3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0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6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23</v>
      </c>
      <c r="E8" s="38">
        <v>42</v>
      </c>
      <c r="F8" s="39">
        <v>6.25E-2</v>
      </c>
    </row>
    <row r="9" spans="1:6" ht="15" customHeight="1" x14ac:dyDescent="0.2">
      <c r="A9" s="12"/>
      <c r="B9" s="35">
        <v>5</v>
      </c>
      <c r="C9" s="94">
        <v>6</v>
      </c>
      <c r="D9" s="94">
        <v>5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5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3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5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20</v>
      </c>
      <c r="E14" s="48">
        <v>47</v>
      </c>
      <c r="F14" s="39">
        <v>6.9940476190476192E-2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5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7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19</v>
      </c>
      <c r="E20" s="48">
        <v>38</v>
      </c>
      <c r="F20" s="39">
        <v>5.6547619047619048E-2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19</v>
      </c>
      <c r="E26" s="41">
        <v>33</v>
      </c>
      <c r="F26" s="42">
        <v>4.9107142857142856E-2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5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15</v>
      </c>
      <c r="E32" s="41">
        <v>28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11</v>
      </c>
      <c r="E38" s="41">
        <v>21</v>
      </c>
      <c r="F38" s="42">
        <v>3.125E-2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11</v>
      </c>
      <c r="E44" s="41">
        <v>24</v>
      </c>
      <c r="F44" s="42">
        <v>3.5714285714285712E-2</v>
      </c>
    </row>
    <row r="45" spans="1:6" ht="15" customHeight="1" x14ac:dyDescent="0.2">
      <c r="A45" s="12"/>
      <c r="B45" s="35">
        <v>35</v>
      </c>
      <c r="C45" s="94">
        <v>2</v>
      </c>
      <c r="D45" s="94">
        <v>7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20</v>
      </c>
      <c r="E50" s="41">
        <v>38</v>
      </c>
      <c r="F50" s="42">
        <v>5.6547619047619048E-2</v>
      </c>
    </row>
    <row r="51" spans="1:6" ht="15" customHeight="1" x14ac:dyDescent="0.2">
      <c r="A51" s="12"/>
      <c r="B51" s="35">
        <v>40</v>
      </c>
      <c r="C51" s="94">
        <v>7</v>
      </c>
      <c r="D51" s="94">
        <v>4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7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10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3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26</v>
      </c>
      <c r="E56" s="41">
        <v>53</v>
      </c>
      <c r="F56" s="42">
        <v>7.8869047619047616E-2</v>
      </c>
    </row>
    <row r="57" spans="1:6" ht="15" customHeight="1" x14ac:dyDescent="0.2">
      <c r="A57" s="12"/>
      <c r="B57" s="35">
        <v>45</v>
      </c>
      <c r="C57" s="94">
        <v>7</v>
      </c>
      <c r="D57" s="94">
        <v>3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5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22</v>
      </c>
      <c r="E62" s="41">
        <v>49</v>
      </c>
      <c r="F62" s="42">
        <v>7.2916666666666671E-2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7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8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5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29</v>
      </c>
      <c r="E68" s="41">
        <v>54</v>
      </c>
      <c r="F68" s="42">
        <v>8.0357142857142863E-2</v>
      </c>
    </row>
    <row r="69" spans="1:6" ht="15" customHeight="1" x14ac:dyDescent="0.2">
      <c r="A69" s="12"/>
      <c r="B69" s="35">
        <v>55</v>
      </c>
      <c r="C69" s="94">
        <v>4</v>
      </c>
      <c r="D69" s="94">
        <v>7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4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7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28</v>
      </c>
      <c r="E74" s="41">
        <v>48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13</v>
      </c>
      <c r="E80" s="41">
        <v>26</v>
      </c>
      <c r="F80" s="42">
        <v>3.8690476190476192E-2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7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2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18</v>
      </c>
      <c r="E86" s="44">
        <v>37</v>
      </c>
      <c r="F86" s="45">
        <v>5.5059523809523808E-2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26</v>
      </c>
      <c r="E92" s="44">
        <v>43</v>
      </c>
      <c r="F92" s="45">
        <v>6.3988095238095233E-2</v>
      </c>
    </row>
    <row r="93" spans="1:6" ht="15" customHeight="1" x14ac:dyDescent="0.2">
      <c r="A93" s="12"/>
      <c r="B93" s="35">
        <v>75</v>
      </c>
      <c r="C93" s="94">
        <v>6</v>
      </c>
      <c r="D93" s="94">
        <v>4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6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13</v>
      </c>
      <c r="E98" s="44">
        <v>28</v>
      </c>
      <c r="F98" s="45">
        <v>4.1666666666666664E-2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17</v>
      </c>
      <c r="E104" s="44">
        <v>26</v>
      </c>
      <c r="F104" s="45">
        <v>3.8690476190476192E-2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12</v>
      </c>
      <c r="E110" s="44">
        <v>22</v>
      </c>
      <c r="F110" s="45">
        <v>3.273809523809524E-2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1.636904761904762E-2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5.9523809523809521E-3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321</v>
      </c>
      <c r="D147" s="77">
        <v>351</v>
      </c>
      <c r="E147" s="77">
        <v>672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65</v>
      </c>
      <c r="D150" s="17">
        <v>62</v>
      </c>
      <c r="E150" s="17">
        <v>127</v>
      </c>
      <c r="F150" s="32">
        <v>0.18898809523809523</v>
      </c>
    </row>
    <row r="151" spans="1:6" ht="15" customHeight="1" x14ac:dyDescent="0.2">
      <c r="A151" s="18"/>
      <c r="B151" s="18" t="s">
        <v>49</v>
      </c>
      <c r="C151" s="19">
        <v>180</v>
      </c>
      <c r="D151" s="19">
        <v>194</v>
      </c>
      <c r="E151" s="19">
        <v>374</v>
      </c>
      <c r="F151" s="32">
        <v>0.55654761904761907</v>
      </c>
    </row>
    <row r="152" spans="1:6" ht="15" customHeight="1" x14ac:dyDescent="0.2">
      <c r="A152" s="33"/>
      <c r="B152" s="20" t="s">
        <v>6</v>
      </c>
      <c r="C152" s="21">
        <v>76</v>
      </c>
      <c r="D152" s="21">
        <v>95</v>
      </c>
      <c r="E152" s="21">
        <v>171</v>
      </c>
      <c r="F152" s="32">
        <v>0.2544642857142857</v>
      </c>
    </row>
    <row r="153" spans="1:6" ht="15" customHeight="1" x14ac:dyDescent="0.2">
      <c r="B153" s="2" t="s">
        <v>8</v>
      </c>
      <c r="C153" s="1">
        <v>321</v>
      </c>
      <c r="D153" s="1">
        <v>351</v>
      </c>
      <c r="E153" s="1">
        <v>672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65</v>
      </c>
      <c r="D155" s="17">
        <v>62</v>
      </c>
      <c r="E155" s="17">
        <v>127</v>
      </c>
      <c r="F155" s="32">
        <v>0.18898809523809523</v>
      </c>
    </row>
    <row r="156" spans="1:6" ht="15" customHeight="1" x14ac:dyDescent="0.2">
      <c r="A156" s="28"/>
      <c r="B156" s="18" t="s">
        <v>49</v>
      </c>
      <c r="C156" s="19">
        <v>180</v>
      </c>
      <c r="D156" s="19">
        <v>194</v>
      </c>
      <c r="E156" s="19">
        <v>374</v>
      </c>
      <c r="F156" s="32">
        <v>0.55654761904761907</v>
      </c>
    </row>
    <row r="157" spans="1:6" ht="15" customHeight="1" x14ac:dyDescent="0.2">
      <c r="A157" s="25"/>
      <c r="B157" s="20" t="s">
        <v>10</v>
      </c>
      <c r="C157" s="21">
        <v>36</v>
      </c>
      <c r="D157" s="21">
        <v>44</v>
      </c>
      <c r="E157" s="21">
        <v>80</v>
      </c>
      <c r="F157" s="32">
        <v>0.11904761904761904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51</v>
      </c>
      <c r="E158" s="27">
        <v>91</v>
      </c>
      <c r="F158" s="32">
        <v>0.13541666666666666</v>
      </c>
    </row>
    <row r="159" spans="1:6" ht="15" customHeight="1" x14ac:dyDescent="0.2">
      <c r="B159" s="2" t="s">
        <v>8</v>
      </c>
      <c r="C159" s="1">
        <v>321</v>
      </c>
      <c r="D159" s="1">
        <v>351</v>
      </c>
      <c r="E159" s="1">
        <v>672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21</v>
      </c>
      <c r="E161" s="31">
        <v>37</v>
      </c>
      <c r="F161" s="32">
        <v>5.5059523809523808E-2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9</v>
      </c>
      <c r="E162" s="31">
        <v>15</v>
      </c>
      <c r="F162" s="32">
        <v>2.2321428571428572E-2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</v>
      </c>
      <c r="E163" s="31">
        <v>4</v>
      </c>
      <c r="F163" s="32">
        <v>5.9523809523809521E-3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1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10</v>
      </c>
      <c r="E8" s="38">
        <v>19</v>
      </c>
      <c r="F8" s="39">
        <v>1.8375241779497099E-2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6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21</v>
      </c>
      <c r="E14" s="48">
        <v>39</v>
      </c>
      <c r="F14" s="39">
        <v>3.7717601547388784E-2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8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22</v>
      </c>
      <c r="E20" s="48">
        <v>40</v>
      </c>
      <c r="F20" s="39">
        <v>3.8684719535783368E-2</v>
      </c>
    </row>
    <row r="21" spans="1:6" ht="15" customHeight="1" x14ac:dyDescent="0.2">
      <c r="A21" s="12"/>
      <c r="B21" s="35">
        <v>15</v>
      </c>
      <c r="C21" s="94">
        <v>4</v>
      </c>
      <c r="D21" s="94">
        <v>7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6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8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2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8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31</v>
      </c>
      <c r="E26" s="41">
        <v>59</v>
      </c>
      <c r="F26" s="42">
        <v>5.7059961315280461E-2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5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2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20</v>
      </c>
      <c r="E32" s="41">
        <v>45</v>
      </c>
      <c r="F32" s="42">
        <v>4.3520309477756286E-2</v>
      </c>
    </row>
    <row r="33" spans="1:6" ht="15" customHeight="1" x14ac:dyDescent="0.2">
      <c r="A33" s="12"/>
      <c r="B33" s="35">
        <v>25</v>
      </c>
      <c r="C33" s="94">
        <v>9</v>
      </c>
      <c r="D33" s="94">
        <v>2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4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6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4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28</v>
      </c>
      <c r="D38" s="49">
        <v>20</v>
      </c>
      <c r="E38" s="41">
        <v>48</v>
      </c>
      <c r="F38" s="42">
        <v>4.6421663442940041E-2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15</v>
      </c>
      <c r="E44" s="41">
        <v>30</v>
      </c>
      <c r="F44" s="42">
        <v>2.9013539651837523E-2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6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4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22</v>
      </c>
      <c r="E50" s="41">
        <v>45</v>
      </c>
      <c r="F50" s="42">
        <v>4.3520309477756286E-2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8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6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9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32</v>
      </c>
      <c r="E56" s="41">
        <v>62</v>
      </c>
      <c r="F56" s="42">
        <v>5.9961315280464215E-2</v>
      </c>
    </row>
    <row r="57" spans="1:6" ht="15" customHeight="1" x14ac:dyDescent="0.2">
      <c r="A57" s="12"/>
      <c r="B57" s="35">
        <v>45</v>
      </c>
      <c r="C57" s="94">
        <v>4</v>
      </c>
      <c r="D57" s="94">
        <v>10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8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4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11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13</v>
      </c>
      <c r="E61" s="95">
        <v>22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46</v>
      </c>
      <c r="E62" s="41">
        <v>83</v>
      </c>
      <c r="F62" s="42">
        <v>8.0270793036750485E-2</v>
      </c>
    </row>
    <row r="63" spans="1:6" ht="15" customHeight="1" x14ac:dyDescent="0.2">
      <c r="A63" s="12"/>
      <c r="B63" s="35">
        <v>50</v>
      </c>
      <c r="C63" s="94">
        <v>9</v>
      </c>
      <c r="D63" s="94">
        <v>10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8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15</v>
      </c>
      <c r="E65" s="95">
        <v>22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6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39</v>
      </c>
      <c r="D68" s="49">
        <v>44</v>
      </c>
      <c r="E68" s="41">
        <v>83</v>
      </c>
      <c r="F68" s="42">
        <v>8.0270793036750485E-2</v>
      </c>
    </row>
    <row r="69" spans="1:6" ht="15" customHeight="1" x14ac:dyDescent="0.2">
      <c r="A69" s="12"/>
      <c r="B69" s="35">
        <v>55</v>
      </c>
      <c r="C69" s="94">
        <v>4</v>
      </c>
      <c r="D69" s="94">
        <v>10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6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5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10</v>
      </c>
      <c r="E72" s="95">
        <v>19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10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41</v>
      </c>
      <c r="E74" s="41">
        <v>73</v>
      </c>
      <c r="F74" s="42">
        <v>7.0599613152804636E-2</v>
      </c>
    </row>
    <row r="75" spans="1:6" ht="15" customHeight="1" x14ac:dyDescent="0.2">
      <c r="A75" s="12"/>
      <c r="B75" s="35">
        <v>60</v>
      </c>
      <c r="C75" s="94">
        <v>4</v>
      </c>
      <c r="D75" s="94">
        <v>12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7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5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9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10</v>
      </c>
      <c r="E79" s="95">
        <v>19</v>
      </c>
      <c r="F79" s="32"/>
    </row>
    <row r="80" spans="1:6" ht="15" customHeight="1" x14ac:dyDescent="0.2">
      <c r="A80" s="12"/>
      <c r="B80" s="40" t="s">
        <v>39</v>
      </c>
      <c r="C80" s="49">
        <v>41</v>
      </c>
      <c r="D80" s="49">
        <v>43</v>
      </c>
      <c r="E80" s="41">
        <v>84</v>
      </c>
      <c r="F80" s="42">
        <v>8.1237911025145063E-2</v>
      </c>
    </row>
    <row r="81" spans="1:6" ht="15" customHeight="1" x14ac:dyDescent="0.2">
      <c r="A81" s="12"/>
      <c r="B81" s="35">
        <v>65</v>
      </c>
      <c r="C81" s="94">
        <v>9</v>
      </c>
      <c r="D81" s="94">
        <v>11</v>
      </c>
      <c r="E81" s="95">
        <v>20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7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7</v>
      </c>
      <c r="E83" s="95">
        <v>19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10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40</v>
      </c>
      <c r="E86" s="44">
        <v>78</v>
      </c>
      <c r="F86" s="45">
        <v>7.5435203094777567E-2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8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11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11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8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44</v>
      </c>
      <c r="E92" s="44">
        <v>78</v>
      </c>
      <c r="F92" s="45">
        <v>7.5435203094777567E-2</v>
      </c>
    </row>
    <row r="93" spans="1:6" ht="15" customHeight="1" x14ac:dyDescent="0.2">
      <c r="A93" s="12"/>
      <c r="B93" s="35">
        <v>75</v>
      </c>
      <c r="C93" s="94">
        <v>7</v>
      </c>
      <c r="D93" s="94">
        <v>8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9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10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28</v>
      </c>
      <c r="D98" s="71">
        <v>37</v>
      </c>
      <c r="E98" s="44">
        <v>65</v>
      </c>
      <c r="F98" s="45">
        <v>6.286266924564797E-2</v>
      </c>
    </row>
    <row r="99" spans="1:6" ht="15" customHeight="1" x14ac:dyDescent="0.2">
      <c r="A99" s="12"/>
      <c r="B99" s="35">
        <v>80</v>
      </c>
      <c r="C99" s="94">
        <v>5</v>
      </c>
      <c r="D99" s="94">
        <v>2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7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7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21</v>
      </c>
      <c r="E104" s="44">
        <v>37</v>
      </c>
      <c r="F104" s="45">
        <v>3.5783365570599614E-2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6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8</v>
      </c>
      <c r="E108" s="95">
        <v>14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29</v>
      </c>
      <c r="E110" s="44">
        <v>41</v>
      </c>
      <c r="F110" s="45">
        <v>3.9651837524177946E-2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12</v>
      </c>
      <c r="E116" s="44">
        <v>18</v>
      </c>
      <c r="F116" s="45">
        <v>1.7408123791102514E-2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7</v>
      </c>
      <c r="E122" s="44">
        <v>7</v>
      </c>
      <c r="F122" s="45">
        <v>6.7698259187620891E-3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477</v>
      </c>
      <c r="D147" s="77">
        <v>557</v>
      </c>
      <c r="E147" s="77">
        <v>1034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45</v>
      </c>
      <c r="D150" s="17">
        <v>53</v>
      </c>
      <c r="E150" s="17">
        <v>98</v>
      </c>
      <c r="F150" s="32">
        <v>9.4777562862669251E-2</v>
      </c>
    </row>
    <row r="151" spans="1:6" ht="15" customHeight="1" x14ac:dyDescent="0.2">
      <c r="A151" s="18"/>
      <c r="B151" s="18" t="s">
        <v>49</v>
      </c>
      <c r="C151" s="19">
        <v>298</v>
      </c>
      <c r="D151" s="19">
        <v>314</v>
      </c>
      <c r="E151" s="19">
        <v>612</v>
      </c>
      <c r="F151" s="32">
        <v>0.59187620889748549</v>
      </c>
    </row>
    <row r="152" spans="1:6" ht="15" customHeight="1" x14ac:dyDescent="0.2">
      <c r="A152" s="33"/>
      <c r="B152" s="20" t="s">
        <v>6</v>
      </c>
      <c r="C152" s="21">
        <v>134</v>
      </c>
      <c r="D152" s="21">
        <v>190</v>
      </c>
      <c r="E152" s="21">
        <v>324</v>
      </c>
      <c r="F152" s="32">
        <v>0.31334622823984526</v>
      </c>
    </row>
    <row r="153" spans="1:6" ht="15" customHeight="1" x14ac:dyDescent="0.2">
      <c r="B153" s="2" t="s">
        <v>8</v>
      </c>
      <c r="C153" s="1">
        <v>477</v>
      </c>
      <c r="D153" s="1">
        <v>557</v>
      </c>
      <c r="E153" s="1">
        <v>1034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45</v>
      </c>
      <c r="D155" s="17">
        <v>53</v>
      </c>
      <c r="E155" s="17">
        <v>98</v>
      </c>
      <c r="F155" s="32">
        <v>9.4777562862669251E-2</v>
      </c>
    </row>
    <row r="156" spans="1:6" ht="15" customHeight="1" x14ac:dyDescent="0.2">
      <c r="A156" s="28"/>
      <c r="B156" s="18" t="s">
        <v>49</v>
      </c>
      <c r="C156" s="19">
        <v>298</v>
      </c>
      <c r="D156" s="19">
        <v>314</v>
      </c>
      <c r="E156" s="19">
        <v>612</v>
      </c>
      <c r="F156" s="32">
        <v>0.59187620889748549</v>
      </c>
    </row>
    <row r="157" spans="1:6" ht="15" customHeight="1" x14ac:dyDescent="0.2">
      <c r="A157" s="25"/>
      <c r="B157" s="20" t="s">
        <v>10</v>
      </c>
      <c r="C157" s="21">
        <v>72</v>
      </c>
      <c r="D157" s="21">
        <v>84</v>
      </c>
      <c r="E157" s="21">
        <v>156</v>
      </c>
      <c r="F157" s="32">
        <v>0.15087040618955513</v>
      </c>
    </row>
    <row r="158" spans="1:6" ht="15" customHeight="1" x14ac:dyDescent="0.2">
      <c r="A158" s="26"/>
      <c r="B158" s="29" t="s">
        <v>11</v>
      </c>
      <c r="C158" s="27">
        <v>62</v>
      </c>
      <c r="D158" s="27">
        <v>106</v>
      </c>
      <c r="E158" s="27">
        <v>168</v>
      </c>
      <c r="F158" s="32">
        <v>0.16247582205029013</v>
      </c>
    </row>
    <row r="159" spans="1:6" ht="15" customHeight="1" x14ac:dyDescent="0.2">
      <c r="B159" s="2" t="s">
        <v>8</v>
      </c>
      <c r="C159" s="1">
        <v>477</v>
      </c>
      <c r="D159" s="1">
        <v>557</v>
      </c>
      <c r="E159" s="1">
        <v>1034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48</v>
      </c>
      <c r="E161" s="31">
        <v>66</v>
      </c>
      <c r="F161" s="32">
        <v>6.3829787234042548E-2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19</v>
      </c>
      <c r="E162" s="31">
        <v>25</v>
      </c>
      <c r="F162" s="32">
        <v>2.4177949709864602E-2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7</v>
      </c>
      <c r="E163" s="31">
        <v>7</v>
      </c>
      <c r="F163" s="32">
        <v>6.7698259187620891E-3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2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8</v>
      </c>
      <c r="E8" s="38">
        <v>16</v>
      </c>
      <c r="F8" s="39">
        <v>3.1936127744510975E-2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2.5948103792415168E-2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2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10</v>
      </c>
      <c r="E20" s="48">
        <v>25</v>
      </c>
      <c r="F20" s="39">
        <v>4.9900199600798403E-2</v>
      </c>
    </row>
    <row r="21" spans="1:6" ht="15" customHeight="1" x14ac:dyDescent="0.2">
      <c r="A21" s="12"/>
      <c r="B21" s="35">
        <v>15</v>
      </c>
      <c r="C21" s="94">
        <v>7</v>
      </c>
      <c r="D21" s="94">
        <v>3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17</v>
      </c>
      <c r="E26" s="41">
        <v>37</v>
      </c>
      <c r="F26" s="42">
        <v>7.3852295409181631E-2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17</v>
      </c>
      <c r="E32" s="41">
        <v>34</v>
      </c>
      <c r="F32" s="42">
        <v>6.7864271457085831E-2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2.7944111776447105E-2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12</v>
      </c>
      <c r="E44" s="41">
        <v>24</v>
      </c>
      <c r="F44" s="42">
        <v>4.790419161676647E-2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7</v>
      </c>
      <c r="E50" s="41">
        <v>17</v>
      </c>
      <c r="F50" s="42">
        <v>3.3932135728542916E-2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18</v>
      </c>
      <c r="E56" s="41">
        <v>29</v>
      </c>
      <c r="F56" s="42">
        <v>5.7884231536926151E-2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5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25</v>
      </c>
      <c r="E62" s="41">
        <v>47</v>
      </c>
      <c r="F62" s="42">
        <v>9.3812375249500993E-2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6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19</v>
      </c>
      <c r="E68" s="41">
        <v>34</v>
      </c>
      <c r="F68" s="42">
        <v>6.7864271457085831E-2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15</v>
      </c>
      <c r="E74" s="41">
        <v>33</v>
      </c>
      <c r="F74" s="42">
        <v>6.5868263473053898E-2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6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2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16</v>
      </c>
      <c r="E80" s="41">
        <v>35</v>
      </c>
      <c r="F80" s="42">
        <v>6.9860279441117765E-2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19</v>
      </c>
      <c r="E86" s="44">
        <v>40</v>
      </c>
      <c r="F86" s="45">
        <v>7.9840319361277445E-2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2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19</v>
      </c>
      <c r="E92" s="44">
        <v>38</v>
      </c>
      <c r="F92" s="45">
        <v>7.5848303393213579E-2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3.3932135728542916E-2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2.9940119760479042E-2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2.3952095808383235E-2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4</v>
      </c>
      <c r="D114" s="94">
        <v>0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9</v>
      </c>
      <c r="E116" s="44">
        <v>16</v>
      </c>
      <c r="F116" s="45">
        <v>3.1936127744510975E-2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9.9800399201596807E-3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250</v>
      </c>
      <c r="D147" s="77">
        <v>251</v>
      </c>
      <c r="E147" s="77">
        <v>501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31</v>
      </c>
      <c r="D150" s="17">
        <v>23</v>
      </c>
      <c r="E150" s="17">
        <v>54</v>
      </c>
      <c r="F150" s="32">
        <v>0.10778443113772455</v>
      </c>
    </row>
    <row r="151" spans="1:6" ht="15" customHeight="1" x14ac:dyDescent="0.2">
      <c r="A151" s="18"/>
      <c r="B151" s="18" t="s">
        <v>49</v>
      </c>
      <c r="C151" s="19">
        <v>153</v>
      </c>
      <c r="D151" s="19">
        <v>151</v>
      </c>
      <c r="E151" s="19">
        <v>304</v>
      </c>
      <c r="F151" s="32">
        <v>0.60678642714570863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77</v>
      </c>
      <c r="E152" s="21">
        <v>143</v>
      </c>
      <c r="F152" s="32">
        <v>0.28542914171656686</v>
      </c>
    </row>
    <row r="153" spans="1:6" ht="15" customHeight="1" x14ac:dyDescent="0.2">
      <c r="B153" s="2" t="s">
        <v>8</v>
      </c>
      <c r="C153" s="1">
        <v>250</v>
      </c>
      <c r="D153" s="1">
        <v>251</v>
      </c>
      <c r="E153" s="1">
        <v>501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31</v>
      </c>
      <c r="D155" s="17">
        <v>23</v>
      </c>
      <c r="E155" s="17">
        <v>54</v>
      </c>
      <c r="F155" s="32">
        <v>0.10778443113772455</v>
      </c>
    </row>
    <row r="156" spans="1:6" ht="15" customHeight="1" x14ac:dyDescent="0.2">
      <c r="A156" s="28"/>
      <c r="B156" s="18" t="s">
        <v>49</v>
      </c>
      <c r="C156" s="19">
        <v>153</v>
      </c>
      <c r="D156" s="19">
        <v>151</v>
      </c>
      <c r="E156" s="19">
        <v>304</v>
      </c>
      <c r="F156" s="32">
        <v>0.60678642714570863</v>
      </c>
    </row>
    <row r="157" spans="1:6" ht="15" customHeight="1" x14ac:dyDescent="0.2">
      <c r="A157" s="25"/>
      <c r="B157" s="20" t="s">
        <v>10</v>
      </c>
      <c r="C157" s="21">
        <v>40</v>
      </c>
      <c r="D157" s="21">
        <v>38</v>
      </c>
      <c r="E157" s="21">
        <v>78</v>
      </c>
      <c r="F157" s="32">
        <v>0.15568862275449102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39</v>
      </c>
      <c r="E158" s="27">
        <v>65</v>
      </c>
      <c r="F158" s="32">
        <v>0.12974051896207583</v>
      </c>
    </row>
    <row r="159" spans="1:6" ht="15" customHeight="1" x14ac:dyDescent="0.2">
      <c r="B159" s="2" t="s">
        <v>8</v>
      </c>
      <c r="C159" s="1">
        <v>250</v>
      </c>
      <c r="D159" s="1">
        <v>251</v>
      </c>
      <c r="E159" s="1">
        <v>501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21</v>
      </c>
      <c r="E161" s="31">
        <v>33</v>
      </c>
      <c r="F161" s="32">
        <v>6.5868263473053898E-2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14</v>
      </c>
      <c r="E162" s="31">
        <v>21</v>
      </c>
      <c r="F162" s="32">
        <v>4.1916167664670656E-2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9.9800399201596807E-3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3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5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3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18</v>
      </c>
      <c r="E8" s="38">
        <v>40</v>
      </c>
      <c r="F8" s="39">
        <v>5.2015604681404419E-2</v>
      </c>
    </row>
    <row r="9" spans="1:6" ht="15" customHeight="1" x14ac:dyDescent="0.2">
      <c r="A9" s="12"/>
      <c r="B9" s="35">
        <v>5</v>
      </c>
      <c r="C9" s="94">
        <v>5</v>
      </c>
      <c r="D9" s="94">
        <v>4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4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4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7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34</v>
      </c>
      <c r="D14" s="70">
        <v>21</v>
      </c>
      <c r="E14" s="48">
        <v>55</v>
      </c>
      <c r="F14" s="39">
        <v>7.1521456436931086E-2</v>
      </c>
    </row>
    <row r="15" spans="1:6" ht="15" customHeight="1" x14ac:dyDescent="0.2">
      <c r="A15" s="12"/>
      <c r="B15" s="35">
        <v>10</v>
      </c>
      <c r="C15" s="94">
        <v>7</v>
      </c>
      <c r="D15" s="94">
        <v>6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6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23</v>
      </c>
      <c r="E20" s="48">
        <v>48</v>
      </c>
      <c r="F20" s="39">
        <v>6.2418725617685307E-2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5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6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18</v>
      </c>
      <c r="E26" s="41">
        <v>42</v>
      </c>
      <c r="F26" s="42">
        <v>5.4616384915474644E-2</v>
      </c>
    </row>
    <row r="27" spans="1:6" ht="15" customHeight="1" x14ac:dyDescent="0.2">
      <c r="A27" s="12"/>
      <c r="B27" s="35">
        <v>20</v>
      </c>
      <c r="C27" s="94">
        <v>3</v>
      </c>
      <c r="D27" s="94">
        <v>10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25</v>
      </c>
      <c r="E32" s="41">
        <v>41</v>
      </c>
      <c r="F32" s="42">
        <v>5.3315994798439535E-2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8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6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3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24</v>
      </c>
      <c r="E38" s="41">
        <v>46</v>
      </c>
      <c r="F38" s="42">
        <v>5.9817945383615082E-2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19</v>
      </c>
      <c r="E44" s="41">
        <v>42</v>
      </c>
      <c r="F44" s="42">
        <v>5.4616384915474644E-2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6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7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8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30</v>
      </c>
      <c r="E50" s="41">
        <v>49</v>
      </c>
      <c r="F50" s="42">
        <v>6.3719115734720416E-2</v>
      </c>
    </row>
    <row r="51" spans="1:6" ht="15" customHeight="1" x14ac:dyDescent="0.2">
      <c r="A51" s="12"/>
      <c r="B51" s="35">
        <v>40</v>
      </c>
      <c r="C51" s="94">
        <v>6</v>
      </c>
      <c r="D51" s="94">
        <v>8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9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6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5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33</v>
      </c>
      <c r="E56" s="41">
        <v>64</v>
      </c>
      <c r="F56" s="42">
        <v>8.3224967490247076E-2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24</v>
      </c>
      <c r="E62" s="41">
        <v>48</v>
      </c>
      <c r="F62" s="42">
        <v>6.2418725617685307E-2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3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7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26</v>
      </c>
      <c r="E68" s="41">
        <v>48</v>
      </c>
      <c r="F68" s="42">
        <v>6.2418725617685307E-2</v>
      </c>
    </row>
    <row r="69" spans="1:6" ht="15" customHeight="1" x14ac:dyDescent="0.2">
      <c r="A69" s="12"/>
      <c r="B69" s="35">
        <v>55</v>
      </c>
      <c r="C69" s="94">
        <v>3</v>
      </c>
      <c r="D69" s="94">
        <v>7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24</v>
      </c>
      <c r="E74" s="41">
        <v>47</v>
      </c>
      <c r="F74" s="42">
        <v>6.1118335500650198E-2</v>
      </c>
    </row>
    <row r="75" spans="1:6" ht="15" customHeight="1" x14ac:dyDescent="0.2">
      <c r="A75" s="12"/>
      <c r="B75" s="35">
        <v>60</v>
      </c>
      <c r="C75" s="94">
        <v>6</v>
      </c>
      <c r="D75" s="94">
        <v>7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5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10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32</v>
      </c>
      <c r="E80" s="41">
        <v>57</v>
      </c>
      <c r="F80" s="42">
        <v>7.4122236671001304E-2</v>
      </c>
    </row>
    <row r="81" spans="1:6" ht="15" customHeight="1" x14ac:dyDescent="0.2">
      <c r="A81" s="12"/>
      <c r="B81" s="35">
        <v>65</v>
      </c>
      <c r="C81" s="94">
        <v>5</v>
      </c>
      <c r="D81" s="94">
        <v>9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2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20</v>
      </c>
      <c r="E86" s="44">
        <v>43</v>
      </c>
      <c r="F86" s="45">
        <v>5.5916775032509754E-2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14</v>
      </c>
      <c r="E92" s="44">
        <v>30</v>
      </c>
      <c r="F92" s="45">
        <v>3.9011703511053319E-2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14</v>
      </c>
      <c r="E98" s="44">
        <v>21</v>
      </c>
      <c r="F98" s="45">
        <v>2.7308192457737322E-2</v>
      </c>
    </row>
    <row r="99" spans="1:6" ht="15" customHeight="1" x14ac:dyDescent="0.2">
      <c r="A99" s="12"/>
      <c r="B99" s="35">
        <v>80</v>
      </c>
      <c r="C99" s="94">
        <v>4</v>
      </c>
      <c r="D99" s="94">
        <v>0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11</v>
      </c>
      <c r="E104" s="44">
        <v>21</v>
      </c>
      <c r="F104" s="45">
        <v>2.7308192457737322E-2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10</v>
      </c>
      <c r="E110" s="44">
        <v>12</v>
      </c>
      <c r="F110" s="45">
        <v>1.5604681404421327E-2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1.6905071521456438E-2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2.6007802340702211E-3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375</v>
      </c>
      <c r="D147" s="77">
        <v>394</v>
      </c>
      <c r="E147" s="77">
        <v>769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81</v>
      </c>
      <c r="D150" s="17">
        <v>62</v>
      </c>
      <c r="E150" s="17">
        <v>143</v>
      </c>
      <c r="F150" s="32">
        <v>0.18595578673602081</v>
      </c>
    </row>
    <row r="151" spans="1:6" ht="15" customHeight="1" x14ac:dyDescent="0.2">
      <c r="A151" s="18"/>
      <c r="B151" s="18" t="s">
        <v>49</v>
      </c>
      <c r="C151" s="19">
        <v>229</v>
      </c>
      <c r="D151" s="19">
        <v>255</v>
      </c>
      <c r="E151" s="19">
        <v>484</v>
      </c>
      <c r="F151" s="32">
        <v>0.62938881664499347</v>
      </c>
    </row>
    <row r="152" spans="1:6" ht="15" customHeight="1" x14ac:dyDescent="0.2">
      <c r="A152" s="33"/>
      <c r="B152" s="20" t="s">
        <v>6</v>
      </c>
      <c r="C152" s="21">
        <v>65</v>
      </c>
      <c r="D152" s="21">
        <v>77</v>
      </c>
      <c r="E152" s="21">
        <v>142</v>
      </c>
      <c r="F152" s="32">
        <v>0.1846553966189857</v>
      </c>
    </row>
    <row r="153" spans="1:6" ht="15" customHeight="1" x14ac:dyDescent="0.2">
      <c r="B153" s="2" t="s">
        <v>8</v>
      </c>
      <c r="C153" s="1">
        <v>375</v>
      </c>
      <c r="D153" s="1">
        <v>394</v>
      </c>
      <c r="E153" s="1">
        <v>769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81</v>
      </c>
      <c r="D155" s="17">
        <v>62</v>
      </c>
      <c r="E155" s="17">
        <v>143</v>
      </c>
      <c r="F155" s="32">
        <v>0.18595578673602081</v>
      </c>
    </row>
    <row r="156" spans="1:6" ht="15" customHeight="1" x14ac:dyDescent="0.2">
      <c r="A156" s="28"/>
      <c r="B156" s="18" t="s">
        <v>49</v>
      </c>
      <c r="C156" s="19">
        <v>229</v>
      </c>
      <c r="D156" s="19">
        <v>255</v>
      </c>
      <c r="E156" s="19">
        <v>484</v>
      </c>
      <c r="F156" s="32">
        <v>0.62938881664499347</v>
      </c>
    </row>
    <row r="157" spans="1:6" ht="15" customHeight="1" x14ac:dyDescent="0.2">
      <c r="A157" s="25"/>
      <c r="B157" s="20" t="s">
        <v>10</v>
      </c>
      <c r="C157" s="21">
        <v>39</v>
      </c>
      <c r="D157" s="21">
        <v>34</v>
      </c>
      <c r="E157" s="21">
        <v>73</v>
      </c>
      <c r="F157" s="32">
        <v>9.4928478543563066E-2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43</v>
      </c>
      <c r="E158" s="27">
        <v>69</v>
      </c>
      <c r="F158" s="32">
        <v>8.9726918075422629E-2</v>
      </c>
    </row>
    <row r="159" spans="1:6" ht="15" customHeight="1" x14ac:dyDescent="0.2">
      <c r="B159" s="2" t="s">
        <v>8</v>
      </c>
      <c r="C159" s="1">
        <v>375</v>
      </c>
      <c r="D159" s="1">
        <v>394</v>
      </c>
      <c r="E159" s="1">
        <v>769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18</v>
      </c>
      <c r="E161" s="31">
        <v>27</v>
      </c>
      <c r="F161" s="32">
        <v>3.5110533159947985E-2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8</v>
      </c>
      <c r="E162" s="31">
        <v>15</v>
      </c>
      <c r="F162" s="32">
        <v>1.950585175552666E-2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2.6007802340702211E-3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4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2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12</v>
      </c>
      <c r="E8" s="38">
        <v>28</v>
      </c>
      <c r="F8" s="39">
        <v>6.7307692307692304E-2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13</v>
      </c>
      <c r="E14" s="48">
        <v>29</v>
      </c>
      <c r="F14" s="39">
        <v>6.9711538461538464E-2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6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12</v>
      </c>
      <c r="E20" s="48">
        <v>23</v>
      </c>
      <c r="F20" s="39">
        <v>5.5288461538461536E-2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12</v>
      </c>
      <c r="E26" s="41">
        <v>21</v>
      </c>
      <c r="F26" s="42">
        <v>5.0480769230769232E-2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10</v>
      </c>
      <c r="E32" s="41">
        <v>19</v>
      </c>
      <c r="F32" s="42">
        <v>4.567307692307692E-2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4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11</v>
      </c>
      <c r="E38" s="41">
        <v>23</v>
      </c>
      <c r="F38" s="42">
        <v>5.5288461538461536E-2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6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17</v>
      </c>
      <c r="E44" s="41">
        <v>31</v>
      </c>
      <c r="F44" s="42">
        <v>7.4519230769230768E-2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4.567307692307692E-2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11</v>
      </c>
      <c r="E56" s="41">
        <v>22</v>
      </c>
      <c r="F56" s="42">
        <v>5.2884615384615384E-2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15</v>
      </c>
      <c r="E62" s="41">
        <v>33</v>
      </c>
      <c r="F62" s="42">
        <v>7.9326923076923073E-2</v>
      </c>
    </row>
    <row r="63" spans="1:6" ht="15" customHeight="1" x14ac:dyDescent="0.2">
      <c r="A63" s="12"/>
      <c r="B63" s="35">
        <v>50</v>
      </c>
      <c r="C63" s="94">
        <v>4</v>
      </c>
      <c r="D63" s="94">
        <v>6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17</v>
      </c>
      <c r="E74" s="41">
        <v>30</v>
      </c>
      <c r="F74" s="42">
        <v>7.2115384615384609E-2</v>
      </c>
    </row>
    <row r="75" spans="1:6" ht="15" customHeight="1" x14ac:dyDescent="0.2">
      <c r="A75" s="12"/>
      <c r="B75" s="35">
        <v>60</v>
      </c>
      <c r="C75" s="94">
        <v>0</v>
      </c>
      <c r="D75" s="94">
        <v>4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4.567307692307692E-2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3.6057692307692304E-2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14</v>
      </c>
      <c r="E92" s="44">
        <v>24</v>
      </c>
      <c r="F92" s="45">
        <v>5.7692307692307696E-2</v>
      </c>
    </row>
    <row r="93" spans="1:6" ht="15" customHeight="1" x14ac:dyDescent="0.2">
      <c r="A93" s="12"/>
      <c r="B93" s="35">
        <v>75</v>
      </c>
      <c r="C93" s="94">
        <v>0</v>
      </c>
      <c r="D93" s="94">
        <v>4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2.8846153846153848E-2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14</v>
      </c>
      <c r="E104" s="44">
        <v>18</v>
      </c>
      <c r="F104" s="45">
        <v>4.3269230769230768E-2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1.9230769230769232E-2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1.6826923076923076E-2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7.2115384615384619E-3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198</v>
      </c>
      <c r="D147" s="77">
        <v>218</v>
      </c>
      <c r="E147" s="77">
        <v>416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43</v>
      </c>
      <c r="D150" s="17">
        <v>37</v>
      </c>
      <c r="E150" s="17">
        <v>80</v>
      </c>
      <c r="F150" s="32">
        <v>0.19230769230769232</v>
      </c>
    </row>
    <row r="151" spans="1:6" ht="15" customHeight="1" x14ac:dyDescent="0.2">
      <c r="A151" s="18"/>
      <c r="B151" s="18" t="s">
        <v>49</v>
      </c>
      <c r="C151" s="19">
        <v>121</v>
      </c>
      <c r="D151" s="19">
        <v>128</v>
      </c>
      <c r="E151" s="19">
        <v>249</v>
      </c>
      <c r="F151" s="32">
        <v>0.59855769230769229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53</v>
      </c>
      <c r="E152" s="21">
        <v>87</v>
      </c>
      <c r="F152" s="32">
        <v>0.20913461538461539</v>
      </c>
    </row>
    <row r="153" spans="1:6" ht="15" customHeight="1" x14ac:dyDescent="0.2">
      <c r="B153" s="2" t="s">
        <v>8</v>
      </c>
      <c r="C153" s="1">
        <v>198</v>
      </c>
      <c r="D153" s="1">
        <v>218</v>
      </c>
      <c r="E153" s="1">
        <v>416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43</v>
      </c>
      <c r="D155" s="17">
        <v>37</v>
      </c>
      <c r="E155" s="17">
        <v>80</v>
      </c>
      <c r="F155" s="32">
        <v>0.19230769230769232</v>
      </c>
    </row>
    <row r="156" spans="1:6" ht="15" customHeight="1" x14ac:dyDescent="0.2">
      <c r="A156" s="28"/>
      <c r="B156" s="18" t="s">
        <v>49</v>
      </c>
      <c r="C156" s="19">
        <v>121</v>
      </c>
      <c r="D156" s="19">
        <v>128</v>
      </c>
      <c r="E156" s="19">
        <v>249</v>
      </c>
      <c r="F156" s="32">
        <v>0.59855769230769229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21</v>
      </c>
      <c r="E157" s="21">
        <v>39</v>
      </c>
      <c r="F157" s="32">
        <v>9.375E-2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32</v>
      </c>
      <c r="E158" s="27">
        <v>48</v>
      </c>
      <c r="F158" s="32">
        <v>0.11538461538461539</v>
      </c>
    </row>
    <row r="159" spans="1:6" ht="15" customHeight="1" x14ac:dyDescent="0.2">
      <c r="B159" s="2" t="s">
        <v>8</v>
      </c>
      <c r="C159" s="1">
        <v>198</v>
      </c>
      <c r="D159" s="1">
        <v>218</v>
      </c>
      <c r="E159" s="1">
        <v>416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11</v>
      </c>
      <c r="E161" s="31">
        <v>18</v>
      </c>
      <c r="F161" s="32">
        <v>4.3269230769230768E-2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2.403846153846154E-2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7.2115384615384619E-3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5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3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18</v>
      </c>
      <c r="E8" s="38">
        <v>35</v>
      </c>
      <c r="F8" s="39">
        <v>3.8631346578366449E-2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7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6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21</v>
      </c>
      <c r="E14" s="48">
        <v>31</v>
      </c>
      <c r="F14" s="39">
        <v>3.4216335540838853E-2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5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5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20</v>
      </c>
      <c r="E20" s="48">
        <v>41</v>
      </c>
      <c r="F20" s="39">
        <v>4.5253863134657839E-2</v>
      </c>
    </row>
    <row r="21" spans="1:6" ht="15" customHeight="1" x14ac:dyDescent="0.2">
      <c r="A21" s="12"/>
      <c r="B21" s="35">
        <v>15</v>
      </c>
      <c r="C21" s="94">
        <v>7</v>
      </c>
      <c r="D21" s="94">
        <v>8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2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9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27</v>
      </c>
      <c r="E26" s="41">
        <v>55</v>
      </c>
      <c r="F26" s="42">
        <v>6.0706401766004413E-2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11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6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2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27</v>
      </c>
      <c r="E32" s="41">
        <v>54</v>
      </c>
      <c r="F32" s="42">
        <v>5.9602649006622516E-2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17</v>
      </c>
      <c r="E38" s="41">
        <v>32</v>
      </c>
      <c r="F38" s="42">
        <v>3.5320088300220751E-2</v>
      </c>
    </row>
    <row r="39" spans="1:6" ht="15" customHeight="1" x14ac:dyDescent="0.2">
      <c r="A39" s="12"/>
      <c r="B39" s="35">
        <v>30</v>
      </c>
      <c r="C39" s="94">
        <v>4</v>
      </c>
      <c r="D39" s="94">
        <v>6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7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6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8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31</v>
      </c>
      <c r="E44" s="41">
        <v>54</v>
      </c>
      <c r="F44" s="42">
        <v>5.9602649006622516E-2</v>
      </c>
    </row>
    <row r="45" spans="1:6" ht="15" customHeight="1" x14ac:dyDescent="0.2">
      <c r="A45" s="12"/>
      <c r="B45" s="35">
        <v>35</v>
      </c>
      <c r="C45" s="94">
        <v>3</v>
      </c>
      <c r="D45" s="94">
        <v>5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5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4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6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8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28</v>
      </c>
      <c r="E50" s="41">
        <v>55</v>
      </c>
      <c r="F50" s="42">
        <v>6.0706401766004413E-2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5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10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27</v>
      </c>
      <c r="E56" s="41">
        <v>56</v>
      </c>
      <c r="F56" s="42">
        <v>6.1810154525386317E-2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8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7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23</v>
      </c>
      <c r="E62" s="41">
        <v>46</v>
      </c>
      <c r="F62" s="42">
        <v>5.0772626931567331E-2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7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9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7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35</v>
      </c>
      <c r="E68" s="41">
        <v>68</v>
      </c>
      <c r="F68" s="42">
        <v>7.505518763796909E-2</v>
      </c>
    </row>
    <row r="69" spans="1:6" ht="15" customHeight="1" x14ac:dyDescent="0.2">
      <c r="A69" s="12"/>
      <c r="B69" s="35">
        <v>55</v>
      </c>
      <c r="C69" s="94">
        <v>11</v>
      </c>
      <c r="D69" s="94">
        <v>5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8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9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5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32</v>
      </c>
      <c r="E74" s="41">
        <v>64</v>
      </c>
      <c r="F74" s="42">
        <v>7.0640176600441501E-2</v>
      </c>
    </row>
    <row r="75" spans="1:6" ht="15" customHeight="1" x14ac:dyDescent="0.2">
      <c r="A75" s="12"/>
      <c r="B75" s="35">
        <v>60</v>
      </c>
      <c r="C75" s="94">
        <v>8</v>
      </c>
      <c r="D75" s="94">
        <v>11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10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10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41</v>
      </c>
      <c r="E80" s="41">
        <v>75</v>
      </c>
      <c r="F80" s="42">
        <v>8.2781456953642391E-2</v>
      </c>
    </row>
    <row r="81" spans="1:6" ht="15" customHeight="1" x14ac:dyDescent="0.2">
      <c r="A81" s="12"/>
      <c r="B81" s="35">
        <v>65</v>
      </c>
      <c r="C81" s="94">
        <v>8</v>
      </c>
      <c r="D81" s="94">
        <v>11</v>
      </c>
      <c r="E81" s="95">
        <v>19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7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7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31</v>
      </c>
      <c r="E86" s="44">
        <v>64</v>
      </c>
      <c r="F86" s="45">
        <v>7.0640176600441501E-2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9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31</v>
      </c>
      <c r="E92" s="44">
        <v>55</v>
      </c>
      <c r="F92" s="45">
        <v>6.0706401766004413E-2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6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24</v>
      </c>
      <c r="E98" s="44">
        <v>42</v>
      </c>
      <c r="F98" s="45">
        <v>4.6357615894039736E-2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5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4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18</v>
      </c>
      <c r="E104" s="44">
        <v>34</v>
      </c>
      <c r="F104" s="45">
        <v>3.7527593818984545E-2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3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15</v>
      </c>
      <c r="E110" s="44">
        <v>24</v>
      </c>
      <c r="F110" s="45">
        <v>2.6490066225165563E-2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9</v>
      </c>
      <c r="E116" s="44">
        <v>14</v>
      </c>
      <c r="F116" s="45">
        <v>1.5452538631346579E-2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6.6225165562913907E-3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1.1037527593818985E-3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426</v>
      </c>
      <c r="D147" s="77">
        <v>480</v>
      </c>
      <c r="E147" s="77">
        <v>906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48</v>
      </c>
      <c r="D150" s="17">
        <v>59</v>
      </c>
      <c r="E150" s="17">
        <v>107</v>
      </c>
      <c r="F150" s="32">
        <v>0.11810154525386314</v>
      </c>
    </row>
    <row r="151" spans="1:6" ht="15" customHeight="1" x14ac:dyDescent="0.2">
      <c r="A151" s="18"/>
      <c r="B151" s="18" t="s">
        <v>49</v>
      </c>
      <c r="C151" s="19">
        <v>271</v>
      </c>
      <c r="D151" s="19">
        <v>288</v>
      </c>
      <c r="E151" s="19">
        <v>559</v>
      </c>
      <c r="F151" s="32">
        <v>0.61699779249448128</v>
      </c>
    </row>
    <row r="152" spans="1:6" ht="15" customHeight="1" x14ac:dyDescent="0.2">
      <c r="A152" s="33"/>
      <c r="B152" s="20" t="s">
        <v>6</v>
      </c>
      <c r="C152" s="21">
        <v>107</v>
      </c>
      <c r="D152" s="21">
        <v>133</v>
      </c>
      <c r="E152" s="21">
        <v>240</v>
      </c>
      <c r="F152" s="32">
        <v>0.26490066225165565</v>
      </c>
    </row>
    <row r="153" spans="1:6" ht="15" customHeight="1" x14ac:dyDescent="0.2">
      <c r="B153" s="2" t="s">
        <v>8</v>
      </c>
      <c r="C153" s="1">
        <v>426</v>
      </c>
      <c r="D153" s="1">
        <v>480</v>
      </c>
      <c r="E153" s="1">
        <v>906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48</v>
      </c>
      <c r="D155" s="17">
        <v>59</v>
      </c>
      <c r="E155" s="17">
        <v>107</v>
      </c>
      <c r="F155" s="32">
        <v>0.11810154525386314</v>
      </c>
    </row>
    <row r="156" spans="1:6" ht="15" customHeight="1" x14ac:dyDescent="0.2">
      <c r="A156" s="28"/>
      <c r="B156" s="18" t="s">
        <v>49</v>
      </c>
      <c r="C156" s="19">
        <v>271</v>
      </c>
      <c r="D156" s="19">
        <v>288</v>
      </c>
      <c r="E156" s="19">
        <v>559</v>
      </c>
      <c r="F156" s="32">
        <v>0.61699779249448128</v>
      </c>
    </row>
    <row r="157" spans="1:6" ht="15" customHeight="1" x14ac:dyDescent="0.2">
      <c r="A157" s="25"/>
      <c r="B157" s="20" t="s">
        <v>10</v>
      </c>
      <c r="C157" s="21">
        <v>57</v>
      </c>
      <c r="D157" s="21">
        <v>62</v>
      </c>
      <c r="E157" s="21">
        <v>119</v>
      </c>
      <c r="F157" s="32">
        <v>0.13134657836644592</v>
      </c>
    </row>
    <row r="158" spans="1:6" ht="15" customHeight="1" x14ac:dyDescent="0.2">
      <c r="A158" s="26"/>
      <c r="B158" s="29" t="s">
        <v>11</v>
      </c>
      <c r="C158" s="27">
        <v>50</v>
      </c>
      <c r="D158" s="27">
        <v>71</v>
      </c>
      <c r="E158" s="27">
        <v>121</v>
      </c>
      <c r="F158" s="32">
        <v>0.1335540838852097</v>
      </c>
    </row>
    <row r="159" spans="1:6" ht="15" customHeight="1" x14ac:dyDescent="0.2">
      <c r="B159" s="2" t="s">
        <v>8</v>
      </c>
      <c r="C159" s="1">
        <v>426</v>
      </c>
      <c r="D159" s="1">
        <v>480</v>
      </c>
      <c r="E159" s="1">
        <v>906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29</v>
      </c>
      <c r="E161" s="31">
        <v>45</v>
      </c>
      <c r="F161" s="32">
        <v>4.9668874172185427E-2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14</v>
      </c>
      <c r="E162" s="31">
        <v>21</v>
      </c>
      <c r="F162" s="32">
        <v>2.3178807947019868E-2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7.7262693156732896E-3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1.1037527593818985E-3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6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5</v>
      </c>
      <c r="E8" s="38">
        <v>12</v>
      </c>
      <c r="F8" s="39">
        <v>5.106382978723404E-2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1.7021276595744681E-2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</v>
      </c>
      <c r="E26" s="41">
        <v>10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4.2553191489361701E-2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10</v>
      </c>
      <c r="E38" s="41">
        <v>17</v>
      </c>
      <c r="F38" s="42">
        <v>7.2340425531914887E-2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3.4042553191489362E-2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7</v>
      </c>
      <c r="E50" s="41">
        <v>11</v>
      </c>
      <c r="F50" s="42">
        <v>4.6808510638297871E-2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3.8297872340425532E-2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9</v>
      </c>
      <c r="E62" s="41">
        <v>16</v>
      </c>
      <c r="F62" s="42">
        <v>6.8085106382978725E-2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7</v>
      </c>
      <c r="E68" s="41">
        <v>20</v>
      </c>
      <c r="F68" s="42">
        <v>8.5106382978723402E-2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5</v>
      </c>
      <c r="E74" s="41">
        <v>16</v>
      </c>
      <c r="F74" s="42">
        <v>6.8085106382978725E-2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4.6808510638297871E-2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5.5319148936170209E-2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8</v>
      </c>
      <c r="E92" s="44">
        <v>21</v>
      </c>
      <c r="F92" s="45">
        <v>8.9361702127659579E-2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6</v>
      </c>
      <c r="E98" s="44">
        <v>15</v>
      </c>
      <c r="F98" s="45">
        <v>6.3829787234042548E-2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5.106382978723404E-2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5.5319148936170209E-2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2.553191489361702E-2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4.2553191489361703E-3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127</v>
      </c>
      <c r="D147" s="77">
        <v>108</v>
      </c>
      <c r="E147" s="77">
        <v>235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12</v>
      </c>
      <c r="E150" s="17">
        <v>26</v>
      </c>
      <c r="F150" s="32">
        <v>0.11063829787234042</v>
      </c>
    </row>
    <row r="151" spans="1:6" ht="15" customHeight="1" x14ac:dyDescent="0.2">
      <c r="A151" s="18"/>
      <c r="B151" s="18" t="s">
        <v>49</v>
      </c>
      <c r="C151" s="19">
        <v>74</v>
      </c>
      <c r="D151" s="19">
        <v>54</v>
      </c>
      <c r="E151" s="19">
        <v>128</v>
      </c>
      <c r="F151" s="32">
        <v>0.5446808510638298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42</v>
      </c>
      <c r="E152" s="21">
        <v>81</v>
      </c>
      <c r="F152" s="32">
        <v>0.34468085106382979</v>
      </c>
    </row>
    <row r="153" spans="1:6" ht="15" customHeight="1" x14ac:dyDescent="0.2">
      <c r="B153" s="2" t="s">
        <v>8</v>
      </c>
      <c r="C153" s="1">
        <v>127</v>
      </c>
      <c r="D153" s="1">
        <v>108</v>
      </c>
      <c r="E153" s="1">
        <v>235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12</v>
      </c>
      <c r="E155" s="17">
        <v>26</v>
      </c>
      <c r="F155" s="32">
        <v>0.11063829787234042</v>
      </c>
    </row>
    <row r="156" spans="1:6" ht="15" customHeight="1" x14ac:dyDescent="0.2">
      <c r="A156" s="28"/>
      <c r="B156" s="18" t="s">
        <v>49</v>
      </c>
      <c r="C156" s="19">
        <v>74</v>
      </c>
      <c r="D156" s="19">
        <v>54</v>
      </c>
      <c r="E156" s="19">
        <v>128</v>
      </c>
      <c r="F156" s="32">
        <v>0.5446808510638298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16</v>
      </c>
      <c r="E157" s="21">
        <v>34</v>
      </c>
      <c r="F157" s="32">
        <v>0.14468085106382977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26</v>
      </c>
      <c r="E158" s="27">
        <v>47</v>
      </c>
      <c r="F158" s="32">
        <v>0.2</v>
      </c>
    </row>
    <row r="159" spans="1:6" ht="15" customHeight="1" x14ac:dyDescent="0.2">
      <c r="B159" s="2" t="s">
        <v>8</v>
      </c>
      <c r="C159" s="1">
        <v>127</v>
      </c>
      <c r="D159" s="1">
        <v>108</v>
      </c>
      <c r="E159" s="1">
        <v>235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13</v>
      </c>
      <c r="E161" s="31">
        <v>20</v>
      </c>
      <c r="F161" s="32">
        <v>8.5106382978723402E-2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2.9787234042553193E-2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4.2553191489361703E-3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11</v>
      </c>
      <c r="E8" s="38">
        <v>20</v>
      </c>
      <c r="F8" s="39">
        <v>3.1645569620253167E-2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7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16</v>
      </c>
      <c r="E14" s="48">
        <v>27</v>
      </c>
      <c r="F14" s="39">
        <v>4.2721518987341771E-2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1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11</v>
      </c>
      <c r="E20" s="48">
        <v>30</v>
      </c>
      <c r="F20" s="39">
        <v>4.746835443037975E-2</v>
      </c>
    </row>
    <row r="21" spans="1:6" ht="15" customHeight="1" x14ac:dyDescent="0.2">
      <c r="A21" s="12"/>
      <c r="B21" s="35">
        <v>15</v>
      </c>
      <c r="C21" s="94">
        <v>5</v>
      </c>
      <c r="D21" s="94">
        <v>6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22</v>
      </c>
      <c r="E26" s="41">
        <v>38</v>
      </c>
      <c r="F26" s="42">
        <v>6.0126582278481014E-2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9</v>
      </c>
      <c r="E32" s="41">
        <v>22</v>
      </c>
      <c r="F32" s="42">
        <v>3.4810126582278479E-2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13</v>
      </c>
      <c r="E38" s="41">
        <v>30</v>
      </c>
      <c r="F38" s="42">
        <v>4.746835443037975E-2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12</v>
      </c>
      <c r="E44" s="41">
        <v>31</v>
      </c>
      <c r="F44" s="42">
        <v>4.9050632911392403E-2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16</v>
      </c>
      <c r="E50" s="41">
        <v>30</v>
      </c>
      <c r="F50" s="42">
        <v>4.746835443037975E-2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16</v>
      </c>
      <c r="E56" s="41">
        <v>33</v>
      </c>
      <c r="F56" s="42">
        <v>5.2215189873417722E-2</v>
      </c>
    </row>
    <row r="57" spans="1:6" ht="15" customHeight="1" x14ac:dyDescent="0.2">
      <c r="A57" s="12"/>
      <c r="B57" s="35">
        <v>45</v>
      </c>
      <c r="C57" s="94">
        <v>7</v>
      </c>
      <c r="D57" s="94">
        <v>5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7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11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31</v>
      </c>
      <c r="E62" s="41">
        <v>58</v>
      </c>
      <c r="F62" s="42">
        <v>9.1772151898734181E-2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8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2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27</v>
      </c>
      <c r="E68" s="41">
        <v>51</v>
      </c>
      <c r="F68" s="42">
        <v>8.0696202531645569E-2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8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6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24</v>
      </c>
      <c r="E74" s="41">
        <v>50</v>
      </c>
      <c r="F74" s="42">
        <v>7.9113924050632917E-2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8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18</v>
      </c>
      <c r="E80" s="41">
        <v>38</v>
      </c>
      <c r="F80" s="42">
        <v>6.0126582278481014E-2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11</v>
      </c>
      <c r="E86" s="44">
        <v>25</v>
      </c>
      <c r="F86" s="45">
        <v>3.9556962025316458E-2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3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19</v>
      </c>
      <c r="E92" s="44">
        <v>37</v>
      </c>
      <c r="F92" s="45">
        <v>5.8544303797468354E-2</v>
      </c>
    </row>
    <row r="93" spans="1:6" ht="15" customHeight="1" x14ac:dyDescent="0.2">
      <c r="A93" s="12"/>
      <c r="B93" s="35">
        <v>75</v>
      </c>
      <c r="C93" s="94">
        <v>5</v>
      </c>
      <c r="D93" s="94">
        <v>8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25</v>
      </c>
      <c r="E98" s="44">
        <v>46</v>
      </c>
      <c r="F98" s="45">
        <v>7.2784810126582278E-2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6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19</v>
      </c>
      <c r="E104" s="44">
        <v>28</v>
      </c>
      <c r="F104" s="45">
        <v>4.4303797468354431E-2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15</v>
      </c>
      <c r="E110" s="44">
        <v>24</v>
      </c>
      <c r="F110" s="45">
        <v>3.7974683544303799E-2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1.5822784810126583E-2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6.3291139240506328E-3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307</v>
      </c>
      <c r="D147" s="77">
        <v>325</v>
      </c>
      <c r="E147" s="77">
        <v>632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39</v>
      </c>
      <c r="D150" s="17">
        <v>38</v>
      </c>
      <c r="E150" s="17">
        <v>77</v>
      </c>
      <c r="F150" s="32">
        <v>0.12183544303797468</v>
      </c>
    </row>
    <row r="151" spans="1:6" ht="15" customHeight="1" x14ac:dyDescent="0.2">
      <c r="A151" s="18"/>
      <c r="B151" s="18" t="s">
        <v>49</v>
      </c>
      <c r="C151" s="19">
        <v>193</v>
      </c>
      <c r="D151" s="19">
        <v>188</v>
      </c>
      <c r="E151" s="19">
        <v>381</v>
      </c>
      <c r="F151" s="32">
        <v>0.60284810126582278</v>
      </c>
    </row>
    <row r="152" spans="1:6" ht="15" customHeight="1" x14ac:dyDescent="0.2">
      <c r="A152" s="33"/>
      <c r="B152" s="20" t="s">
        <v>6</v>
      </c>
      <c r="C152" s="21">
        <v>75</v>
      </c>
      <c r="D152" s="21">
        <v>99</v>
      </c>
      <c r="E152" s="21">
        <v>174</v>
      </c>
      <c r="F152" s="32">
        <v>0.27531645569620256</v>
      </c>
    </row>
    <row r="153" spans="1:6" ht="15" customHeight="1" x14ac:dyDescent="0.2">
      <c r="B153" s="2" t="s">
        <v>8</v>
      </c>
      <c r="C153" s="1">
        <v>307</v>
      </c>
      <c r="D153" s="1">
        <v>325</v>
      </c>
      <c r="E153" s="1">
        <v>632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39</v>
      </c>
      <c r="D155" s="17">
        <v>38</v>
      </c>
      <c r="E155" s="17">
        <v>77</v>
      </c>
      <c r="F155" s="32">
        <v>0.12183544303797468</v>
      </c>
    </row>
    <row r="156" spans="1:6" ht="15" customHeight="1" x14ac:dyDescent="0.2">
      <c r="A156" s="28"/>
      <c r="B156" s="18" t="s">
        <v>49</v>
      </c>
      <c r="C156" s="19">
        <v>193</v>
      </c>
      <c r="D156" s="19">
        <v>188</v>
      </c>
      <c r="E156" s="19">
        <v>381</v>
      </c>
      <c r="F156" s="32">
        <v>0.60284810126582278</v>
      </c>
    </row>
    <row r="157" spans="1:6" ht="15" customHeight="1" x14ac:dyDescent="0.2">
      <c r="A157" s="25"/>
      <c r="B157" s="20" t="s">
        <v>10</v>
      </c>
      <c r="C157" s="21">
        <v>32</v>
      </c>
      <c r="D157" s="21">
        <v>30</v>
      </c>
      <c r="E157" s="21">
        <v>62</v>
      </c>
      <c r="F157" s="32">
        <v>9.8101265822784806E-2</v>
      </c>
    </row>
    <row r="158" spans="1:6" ht="15" customHeight="1" x14ac:dyDescent="0.2">
      <c r="A158" s="26"/>
      <c r="B158" s="29" t="s">
        <v>11</v>
      </c>
      <c r="C158" s="27">
        <v>43</v>
      </c>
      <c r="D158" s="27">
        <v>69</v>
      </c>
      <c r="E158" s="27">
        <v>112</v>
      </c>
      <c r="F158" s="32">
        <v>0.17721518987341772</v>
      </c>
    </row>
    <row r="159" spans="1:6" ht="15" customHeight="1" x14ac:dyDescent="0.2">
      <c r="B159" s="2" t="s">
        <v>8</v>
      </c>
      <c r="C159" s="1">
        <v>307</v>
      </c>
      <c r="D159" s="1">
        <v>325</v>
      </c>
      <c r="E159" s="1">
        <v>632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25</v>
      </c>
      <c r="E161" s="31">
        <v>38</v>
      </c>
      <c r="F161" s="32">
        <v>6.0126582278481014E-2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10</v>
      </c>
      <c r="E162" s="31">
        <v>14</v>
      </c>
      <c r="F162" s="32">
        <v>2.2151898734177215E-2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6.3291139240506328E-3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8">
    <tabColor rgb="FFCC99FF"/>
  </sheetPr>
  <dimension ref="A1:F167"/>
  <sheetViews>
    <sheetView zoomScale="106" zoomScaleNormal="106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4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15</v>
      </c>
      <c r="E8" s="38">
        <v>29</v>
      </c>
      <c r="F8" s="39">
        <v>6.2770562770562768E-2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19</v>
      </c>
      <c r="E14" s="48">
        <v>35</v>
      </c>
      <c r="F14" s="39">
        <v>7.575757575757576E-2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10</v>
      </c>
      <c r="E20" s="48">
        <v>16</v>
      </c>
      <c r="F20" s="39">
        <v>3.4632034632034632E-2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10</v>
      </c>
      <c r="E26" s="41">
        <v>15</v>
      </c>
      <c r="F26" s="42">
        <v>3.2467532467532464E-2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6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4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14</v>
      </c>
      <c r="E32" s="41">
        <v>31</v>
      </c>
      <c r="F32" s="42">
        <v>6.7099567099567103E-2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0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6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15</v>
      </c>
      <c r="E38" s="41">
        <v>38</v>
      </c>
      <c r="F38" s="42">
        <v>8.2251082251082255E-2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5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16</v>
      </c>
      <c r="E44" s="41">
        <v>37</v>
      </c>
      <c r="F44" s="42">
        <v>8.0086580086580081E-2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5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18</v>
      </c>
      <c r="E50" s="41">
        <v>36</v>
      </c>
      <c r="F50" s="42">
        <v>7.792207792207792E-2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14</v>
      </c>
      <c r="E56" s="41">
        <v>32</v>
      </c>
      <c r="F56" s="42">
        <v>6.9264069264069264E-2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15</v>
      </c>
      <c r="E62" s="41">
        <v>27</v>
      </c>
      <c r="F62" s="42">
        <v>5.844155844155844E-2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14</v>
      </c>
      <c r="E68" s="41">
        <v>30</v>
      </c>
      <c r="F68" s="42">
        <v>6.4935064935064929E-2</v>
      </c>
    </row>
    <row r="69" spans="1:6" ht="15" customHeight="1" x14ac:dyDescent="0.2">
      <c r="A69" s="12"/>
      <c r="B69" s="35">
        <v>55</v>
      </c>
      <c r="C69" s="94">
        <v>5</v>
      </c>
      <c r="D69" s="94">
        <v>0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6</v>
      </c>
      <c r="E74" s="41">
        <v>18</v>
      </c>
      <c r="F74" s="42">
        <v>3.896103896103896E-2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3.4632034632034632E-2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3.67965367965368E-2</v>
      </c>
    </row>
    <row r="87" spans="1:6" ht="15" customHeight="1" x14ac:dyDescent="0.2">
      <c r="A87" s="12"/>
      <c r="B87" s="35">
        <v>70</v>
      </c>
      <c r="C87" s="94">
        <v>1</v>
      </c>
      <c r="D87" s="94">
        <v>6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0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13</v>
      </c>
      <c r="E92" s="44">
        <v>31</v>
      </c>
      <c r="F92" s="45">
        <v>6.7099567099567103E-2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13</v>
      </c>
      <c r="E98" s="44">
        <v>19</v>
      </c>
      <c r="F98" s="45">
        <v>4.1125541125541128E-2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7</v>
      </c>
      <c r="E104" s="44">
        <v>16</v>
      </c>
      <c r="F104" s="45">
        <v>3.4632034632034632E-2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2.3809523809523808E-2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2.1645021645021645E-3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236</v>
      </c>
      <c r="D147" s="77">
        <v>226</v>
      </c>
      <c r="E147" s="77">
        <v>462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36</v>
      </c>
      <c r="D150" s="17">
        <v>44</v>
      </c>
      <c r="E150" s="17">
        <v>80</v>
      </c>
      <c r="F150" s="32">
        <v>0.17316017316017315</v>
      </c>
    </row>
    <row r="151" spans="1:6" ht="15" customHeight="1" x14ac:dyDescent="0.2">
      <c r="A151" s="18"/>
      <c r="B151" s="18" t="s">
        <v>49</v>
      </c>
      <c r="C151" s="19">
        <v>149</v>
      </c>
      <c r="D151" s="19">
        <v>131</v>
      </c>
      <c r="E151" s="19">
        <v>280</v>
      </c>
      <c r="F151" s="32">
        <v>0.60606060606060608</v>
      </c>
    </row>
    <row r="152" spans="1:6" ht="15" customHeight="1" x14ac:dyDescent="0.2">
      <c r="A152" s="33"/>
      <c r="B152" s="20" t="s">
        <v>6</v>
      </c>
      <c r="C152" s="21">
        <v>51</v>
      </c>
      <c r="D152" s="21">
        <v>51</v>
      </c>
      <c r="E152" s="21">
        <v>102</v>
      </c>
      <c r="F152" s="32">
        <v>0.22077922077922077</v>
      </c>
    </row>
    <row r="153" spans="1:6" ht="15" customHeight="1" x14ac:dyDescent="0.2">
      <c r="B153" s="2" t="s">
        <v>8</v>
      </c>
      <c r="C153" s="1">
        <v>236</v>
      </c>
      <c r="D153" s="1">
        <v>226</v>
      </c>
      <c r="E153" s="1">
        <v>462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36</v>
      </c>
      <c r="D155" s="17">
        <v>44</v>
      </c>
      <c r="E155" s="17">
        <v>80</v>
      </c>
      <c r="F155" s="32">
        <v>0.17316017316017315</v>
      </c>
    </row>
    <row r="156" spans="1:6" ht="15" customHeight="1" x14ac:dyDescent="0.2">
      <c r="A156" s="28"/>
      <c r="B156" s="18" t="s">
        <v>49</v>
      </c>
      <c r="C156" s="19">
        <v>149</v>
      </c>
      <c r="D156" s="19">
        <v>131</v>
      </c>
      <c r="E156" s="19">
        <v>280</v>
      </c>
      <c r="F156" s="32">
        <v>0.60606060606060608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20</v>
      </c>
      <c r="E157" s="21">
        <v>48</v>
      </c>
      <c r="F157" s="32">
        <v>0.1038961038961039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31</v>
      </c>
      <c r="E158" s="27">
        <v>54</v>
      </c>
      <c r="F158" s="32">
        <v>0.11688311688311688</v>
      </c>
    </row>
    <row r="159" spans="1:6" ht="15" customHeight="1" x14ac:dyDescent="0.2">
      <c r="B159" s="2" t="s">
        <v>8</v>
      </c>
      <c r="C159" s="1">
        <v>236</v>
      </c>
      <c r="D159" s="1">
        <v>226</v>
      </c>
      <c r="E159" s="1">
        <v>462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11</v>
      </c>
      <c r="E161" s="31">
        <v>19</v>
      </c>
      <c r="F161" s="32">
        <v>4.1125541125541128E-2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3</v>
      </c>
      <c r="E162" s="31">
        <v>8</v>
      </c>
      <c r="F162" s="32">
        <v>1.7316017316017316E-2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2.1645021645021645E-3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59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8.4507042253521118E-3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4.507042253521127E-2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7</v>
      </c>
      <c r="E20" s="48">
        <v>20</v>
      </c>
      <c r="F20" s="39">
        <v>5.6338028169014086E-2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8</v>
      </c>
      <c r="E26" s="41">
        <v>16</v>
      </c>
      <c r="F26" s="42">
        <v>4.507042253521127E-2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3.0985915492957747E-2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4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7</v>
      </c>
      <c r="E38" s="41">
        <v>9</v>
      </c>
      <c r="F38" s="42">
        <v>2.5352112676056339E-2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1.6901408450704224E-2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2.2535211267605635E-2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12</v>
      </c>
      <c r="E56" s="41">
        <v>23</v>
      </c>
      <c r="F56" s="42">
        <v>6.4788732394366194E-2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21</v>
      </c>
      <c r="E62" s="41">
        <v>42</v>
      </c>
      <c r="F62" s="42">
        <v>0.11830985915492957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10</v>
      </c>
      <c r="E68" s="41">
        <v>23</v>
      </c>
      <c r="F68" s="42">
        <v>6.4788732394366194E-2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10</v>
      </c>
      <c r="E74" s="41">
        <v>25</v>
      </c>
      <c r="F74" s="42">
        <v>7.0422535211267609E-2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2.5352112676056339E-2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7</v>
      </c>
      <c r="E86" s="44">
        <v>10</v>
      </c>
      <c r="F86" s="45">
        <v>2.8169014084507043E-2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8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21</v>
      </c>
      <c r="E92" s="44">
        <v>31</v>
      </c>
      <c r="F92" s="45">
        <v>8.7323943661971826E-2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3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18</v>
      </c>
      <c r="E98" s="44">
        <v>36</v>
      </c>
      <c r="F98" s="45">
        <v>0.10140845070422536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7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19</v>
      </c>
      <c r="E104" s="44">
        <v>30</v>
      </c>
      <c r="F104" s="45">
        <v>8.4507042253521125E-2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6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16</v>
      </c>
      <c r="E110" s="44">
        <v>29</v>
      </c>
      <c r="F110" s="45">
        <v>8.1690140845070425E-2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1.6901408450704224E-2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5.6338028169014088E-3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166</v>
      </c>
      <c r="D147" s="77">
        <v>189</v>
      </c>
      <c r="E147" s="77">
        <v>355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17</v>
      </c>
      <c r="E150" s="17">
        <v>39</v>
      </c>
      <c r="F150" s="32">
        <v>0.10985915492957747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85</v>
      </c>
      <c r="E151" s="19">
        <v>172</v>
      </c>
      <c r="F151" s="32">
        <v>0.48450704225352115</v>
      </c>
    </row>
    <row r="152" spans="1:6" ht="15" customHeight="1" x14ac:dyDescent="0.2">
      <c r="A152" s="33"/>
      <c r="B152" s="20" t="s">
        <v>6</v>
      </c>
      <c r="C152" s="21">
        <v>57</v>
      </c>
      <c r="D152" s="21">
        <v>87</v>
      </c>
      <c r="E152" s="21">
        <v>144</v>
      </c>
      <c r="F152" s="32">
        <v>0.40563380281690142</v>
      </c>
    </row>
    <row r="153" spans="1:6" ht="15" customHeight="1" x14ac:dyDescent="0.2">
      <c r="B153" s="2" t="s">
        <v>8</v>
      </c>
      <c r="C153" s="1">
        <v>166</v>
      </c>
      <c r="D153" s="1">
        <v>189</v>
      </c>
      <c r="E153" s="1">
        <v>355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17</v>
      </c>
      <c r="E155" s="17">
        <v>39</v>
      </c>
      <c r="F155" s="32">
        <v>0.10985915492957747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85</v>
      </c>
      <c r="E156" s="19">
        <v>172</v>
      </c>
      <c r="F156" s="32">
        <v>0.48450704225352115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28</v>
      </c>
      <c r="E157" s="21">
        <v>41</v>
      </c>
      <c r="F157" s="32">
        <v>0.11549295774647887</v>
      </c>
    </row>
    <row r="158" spans="1:6" ht="15" customHeight="1" x14ac:dyDescent="0.2">
      <c r="A158" s="26"/>
      <c r="B158" s="29" t="s">
        <v>11</v>
      </c>
      <c r="C158" s="27">
        <v>44</v>
      </c>
      <c r="D158" s="27">
        <v>59</v>
      </c>
      <c r="E158" s="27">
        <v>103</v>
      </c>
      <c r="F158" s="32">
        <v>0.29014084507042254</v>
      </c>
    </row>
    <row r="159" spans="1:6" ht="15" customHeight="1" x14ac:dyDescent="0.2">
      <c r="B159" s="2" t="s">
        <v>8</v>
      </c>
      <c r="C159" s="1">
        <v>166</v>
      </c>
      <c r="D159" s="1">
        <v>189</v>
      </c>
      <c r="E159" s="1">
        <v>355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22</v>
      </c>
      <c r="E161" s="31">
        <v>37</v>
      </c>
      <c r="F161" s="32">
        <v>0.10422535211267606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2.2535211267605635E-2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5.6338028169014088E-3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64">
    <tabColor indexed="27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2</v>
      </c>
      <c r="D3" s="74">
        <f>上桜井!D3+中桜井!D3+下桜井!D3+北桜井!D3</f>
        <v>0</v>
      </c>
      <c r="E3" s="9">
        <f>上桜井!E3+中桜井!E3+下桜井!E3+北桜井!E3</f>
        <v>2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0</v>
      </c>
      <c r="D4" s="75">
        <f>上桜井!D4+中桜井!D4+下桜井!D4+北桜井!D4</f>
        <v>1</v>
      </c>
      <c r="E4" s="10">
        <f>上桜井!E4+中桜井!E4+下桜井!E4+北桜井!E4</f>
        <v>1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3</v>
      </c>
      <c r="D5" s="75">
        <f>上桜井!D5+中桜井!D5+下桜井!D5+北桜井!D5</f>
        <v>2</v>
      </c>
      <c r="E5" s="10">
        <f>上桜井!E5+中桜井!E5+下桜井!E5+北桜井!E5</f>
        <v>5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3</v>
      </c>
      <c r="D6" s="75">
        <f>上桜井!D6+中桜井!D6+下桜井!D6+北桜井!D6</f>
        <v>5</v>
      </c>
      <c r="E6" s="10">
        <f>上桜井!E6+中桜井!E6+下桜井!E6+北桜井!E6</f>
        <v>8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3</v>
      </c>
      <c r="D7" s="75">
        <f>上桜井!D7+中桜井!D7+下桜井!D7+北桜井!D7</f>
        <v>3</v>
      </c>
      <c r="E7" s="10">
        <f>上桜井!E7+中桜井!E7+下桜井!E7+北桜井!E7</f>
        <v>6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11</v>
      </c>
      <c r="D8" s="70">
        <f>上桜井!D8+中桜井!D8+下桜井!D8+北桜井!D8</f>
        <v>11</v>
      </c>
      <c r="E8" s="38">
        <f>上桜井!E8+中桜井!E8+下桜井!E8+北桜井!E8</f>
        <v>22</v>
      </c>
      <c r="F8" s="39">
        <f>E8/E147</f>
        <v>2.1760633036597428E-2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5</v>
      </c>
      <c r="D9" s="75">
        <f>上桜井!D9+中桜井!D9+下桜井!D9+北桜井!D9</f>
        <v>3</v>
      </c>
      <c r="E9" s="10">
        <f>上桜井!E9+中桜井!E9+下桜井!E9+北桜井!E9</f>
        <v>8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7</v>
      </c>
      <c r="D10" s="75">
        <f>上桜井!D10+中桜井!D10+下桜井!D10+北桜井!D10</f>
        <v>5</v>
      </c>
      <c r="E10" s="10">
        <f>上桜井!E10+中桜井!E10+下桜井!E10+北桜井!E10</f>
        <v>12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7</v>
      </c>
      <c r="D11" s="75">
        <f>上桜井!D11+中桜井!D11+下桜井!D11+北桜井!D11</f>
        <v>0</v>
      </c>
      <c r="E11" s="10">
        <f>上桜井!E11+中桜井!E11+下桜井!E11+北桜井!E11</f>
        <v>7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5</v>
      </c>
      <c r="D12" s="75">
        <f>上桜井!D12+中桜井!D12+下桜井!D12+北桜井!D12</f>
        <v>3</v>
      </c>
      <c r="E12" s="10">
        <f>上桜井!E12+中桜井!E12+下桜井!E12+北桜井!E12</f>
        <v>8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5</v>
      </c>
      <c r="D13" s="75">
        <f>上桜井!D13+中桜井!D13+下桜井!D13+北桜井!D13</f>
        <v>4</v>
      </c>
      <c r="E13" s="10">
        <f>上桜井!E13+中桜井!E13+下桜井!E13+北桜井!E13</f>
        <v>9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29</v>
      </c>
      <c r="D14" s="70">
        <f>上桜井!D14+中桜井!D14+下桜井!D14+北桜井!D14</f>
        <v>15</v>
      </c>
      <c r="E14" s="48">
        <f>上桜井!E14+中桜井!E14+下桜井!E14+北桜井!E14</f>
        <v>44</v>
      </c>
      <c r="F14" s="39">
        <f>E14/E147</f>
        <v>4.3521266073194856E-2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1</v>
      </c>
      <c r="D15" s="75">
        <f>上桜井!D15+中桜井!D15+下桜井!D15+北桜井!D15</f>
        <v>3</v>
      </c>
      <c r="E15" s="10">
        <f>上桜井!E15+中桜井!E15+下桜井!E15+北桜井!E15</f>
        <v>4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3</v>
      </c>
      <c r="D16" s="75">
        <f>上桜井!D16+中桜井!D16+下桜井!D16+北桜井!D16</f>
        <v>2</v>
      </c>
      <c r="E16" s="10">
        <f>上桜井!E16+中桜井!E16+下桜井!E16+北桜井!E16</f>
        <v>5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6</v>
      </c>
      <c r="D17" s="75">
        <f>上桜井!D17+中桜井!D17+下桜井!D17+北桜井!D17</f>
        <v>4</v>
      </c>
      <c r="E17" s="10">
        <f>上桜井!E17+中桜井!E17+下桜井!E17+北桜井!E17</f>
        <v>10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5</v>
      </c>
      <c r="D18" s="75">
        <f>上桜井!D18+中桜井!D18+下桜井!D18+北桜井!D18</f>
        <v>9</v>
      </c>
      <c r="E18" s="10">
        <f>上桜井!E18+中桜井!E18+下桜井!E18+北桜井!E18</f>
        <v>14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6</v>
      </c>
      <c r="D19" s="75">
        <f>上桜井!D19+中桜井!D19+下桜井!D19+北桜井!D19</f>
        <v>0</v>
      </c>
      <c r="E19" s="10">
        <f>上桜井!E19+中桜井!E19+下桜井!E19+北桜井!E19</f>
        <v>6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21</v>
      </c>
      <c r="D20" s="70">
        <f>上桜井!D20+中桜井!D20+下桜井!D20+北桜井!D20</f>
        <v>18</v>
      </c>
      <c r="E20" s="48">
        <f>上桜井!E20+中桜井!E20+下桜井!E20+北桜井!E20</f>
        <v>39</v>
      </c>
      <c r="F20" s="39">
        <f>E20/E147</f>
        <v>3.857566765578635E-2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8</v>
      </c>
      <c r="D21" s="75">
        <f>上桜井!D21+中桜井!D21+下桜井!D21+北桜井!D21</f>
        <v>5</v>
      </c>
      <c r="E21" s="10">
        <f>上桜井!E21+中桜井!E21+下桜井!E21+北桜井!E21</f>
        <v>13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4</v>
      </c>
      <c r="D22" s="75">
        <f>上桜井!D22+中桜井!D22+下桜井!D22+北桜井!D22</f>
        <v>4</v>
      </c>
      <c r="E22" s="10">
        <f>上桜井!E22+中桜井!E22+下桜井!E22+北桜井!E22</f>
        <v>8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5</v>
      </c>
      <c r="D23" s="75">
        <f>上桜井!D23+中桜井!D23+下桜井!D23+北桜井!D23</f>
        <v>7</v>
      </c>
      <c r="E23" s="10">
        <f>上桜井!E23+中桜井!E23+下桜井!E23+北桜井!E23</f>
        <v>12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5</v>
      </c>
      <c r="D24" s="75">
        <f>上桜井!D24+中桜井!D24+下桜井!D24+北桜井!D24</f>
        <v>4</v>
      </c>
      <c r="E24" s="10">
        <f>上桜井!E24+中桜井!E24+下桜井!E24+北桜井!E24</f>
        <v>9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9</v>
      </c>
      <c r="D25" s="75">
        <f>上桜井!D25+中桜井!D25+下桜井!D25+北桜井!D25</f>
        <v>8</v>
      </c>
      <c r="E25" s="10">
        <f>上桜井!E25+中桜井!E25+下桜井!E25+北桜井!E25</f>
        <v>17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31</v>
      </c>
      <c r="D26" s="49">
        <f>上桜井!D26+中桜井!D26+下桜井!D26+北桜井!D26</f>
        <v>28</v>
      </c>
      <c r="E26" s="41">
        <f>上桜井!E26+中桜井!E26+下桜井!E26+北桜井!E26</f>
        <v>59</v>
      </c>
      <c r="F26" s="42">
        <f>E26/E147</f>
        <v>5.8358061325420374E-2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6</v>
      </c>
      <c r="D27" s="75">
        <f>上桜井!D27+中桜井!D27+下桜井!D27+北桜井!D27</f>
        <v>5</v>
      </c>
      <c r="E27" s="10">
        <f>上桜井!E27+中桜井!E27+下桜井!E27+北桜井!E27</f>
        <v>11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2</v>
      </c>
      <c r="D28" s="75">
        <f>上桜井!D28+中桜井!D28+下桜井!D28+北桜井!D28</f>
        <v>6</v>
      </c>
      <c r="E28" s="10">
        <f>上桜井!E28+中桜井!E28+下桜井!E28+北桜井!E28</f>
        <v>8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10</v>
      </c>
      <c r="D29" s="75">
        <f>上桜井!D29+中桜井!D29+下桜井!D29+北桜井!D29</f>
        <v>3</v>
      </c>
      <c r="E29" s="10">
        <f>上桜井!E29+中桜井!E29+下桜井!E29+北桜井!E29</f>
        <v>13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5</v>
      </c>
      <c r="D30" s="75">
        <f>上桜井!D30+中桜井!D30+下桜井!D30+北桜井!D30</f>
        <v>2</v>
      </c>
      <c r="E30" s="10">
        <f>上桜井!E30+中桜井!E30+下桜井!E30+北桜井!E30</f>
        <v>7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3</v>
      </c>
      <c r="D31" s="75">
        <f>上桜井!D31+中桜井!D31+下桜井!D31+北桜井!D31</f>
        <v>7</v>
      </c>
      <c r="E31" s="10">
        <f>上桜井!E31+中桜井!E31+下桜井!E31+北桜井!E31</f>
        <v>10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26</v>
      </c>
      <c r="D32" s="49">
        <f>上桜井!D32+中桜井!D32+下桜井!D32+北桜井!D32</f>
        <v>23</v>
      </c>
      <c r="E32" s="41">
        <f>上桜井!E32+中桜井!E32+下桜井!E32+北桜井!E32</f>
        <v>49</v>
      </c>
      <c r="F32" s="42">
        <f>E32/E147</f>
        <v>4.8466864490603362E-2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1</v>
      </c>
      <c r="D33" s="75">
        <f>上桜井!D33+中桜井!D33+下桜井!D33+北桜井!D33</f>
        <v>4</v>
      </c>
      <c r="E33" s="10">
        <f>上桜井!E33+中桜井!E33+下桜井!E33+北桜井!E33</f>
        <v>5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5</v>
      </c>
      <c r="D34" s="75">
        <f>上桜井!D34+中桜井!D34+下桜井!D34+北桜井!D34</f>
        <v>3</v>
      </c>
      <c r="E34" s="10">
        <f>上桜井!E34+中桜井!E34+下桜井!E34+北桜井!E34</f>
        <v>8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0</v>
      </c>
      <c r="D35" s="75">
        <f>上桜井!D35+中桜井!D35+下桜井!D35+北桜井!D35</f>
        <v>1</v>
      </c>
      <c r="E35" s="10">
        <f>上桜井!E35+中桜井!E35+下桜井!E35+北桜井!E35</f>
        <v>1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0</v>
      </c>
      <c r="D36" s="75">
        <f>上桜井!D36+中桜井!D36+下桜井!D36+北桜井!D36</f>
        <v>3</v>
      </c>
      <c r="E36" s="10">
        <f>上桜井!E36+中桜井!E36+下桜井!E36+北桜井!E36</f>
        <v>3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2</v>
      </c>
      <c r="D37" s="75">
        <f>上桜井!D37+中桜井!D37+下桜井!D37+北桜井!D37</f>
        <v>3</v>
      </c>
      <c r="E37" s="10">
        <f>上桜井!E37+中桜井!E37+下桜井!E37+北桜井!E37</f>
        <v>5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8</v>
      </c>
      <c r="D38" s="49">
        <f>上桜井!D38+中桜井!D38+下桜井!D38+北桜井!D38</f>
        <v>14</v>
      </c>
      <c r="E38" s="41">
        <f>上桜井!E38+中桜井!E38+下桜井!E38+北桜井!E38</f>
        <v>22</v>
      </c>
      <c r="F38" s="42">
        <f>E38/E147</f>
        <v>2.1760633036597428E-2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5</v>
      </c>
      <c r="D39" s="75">
        <f>上桜井!D39+中桜井!D39+下桜井!D39+北桜井!D39</f>
        <v>4</v>
      </c>
      <c r="E39" s="10">
        <f>上桜井!E39+中桜井!E39+下桜井!E39+北桜井!E39</f>
        <v>9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7</v>
      </c>
      <c r="D40" s="75">
        <f>上桜井!D40+中桜井!D40+下桜井!D40+北桜井!D40</f>
        <v>4</v>
      </c>
      <c r="E40" s="10">
        <f>上桜井!E40+中桜井!E40+下桜井!E40+北桜井!E40</f>
        <v>11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3</v>
      </c>
      <c r="D41" s="75">
        <f>上桜井!D41+中桜井!D41+下桜井!D41+北桜井!D41</f>
        <v>1</v>
      </c>
      <c r="E41" s="10">
        <f>上桜井!E41+中桜井!E41+下桜井!E41+北桜井!E41</f>
        <v>4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6</v>
      </c>
      <c r="D42" s="75">
        <f>上桜井!D42+中桜井!D42+下桜井!D42+北桜井!D42</f>
        <v>3</v>
      </c>
      <c r="E42" s="10">
        <f>上桜井!E42+中桜井!E42+下桜井!E42+北桜井!E42</f>
        <v>9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4</v>
      </c>
      <c r="D43" s="75">
        <f>上桜井!D43+中桜井!D43+下桜井!D43+北桜井!D43</f>
        <v>3</v>
      </c>
      <c r="E43" s="10">
        <f>上桜井!E43+中桜井!E43+下桜井!E43+北桜井!E43</f>
        <v>7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25</v>
      </c>
      <c r="D44" s="49">
        <f>上桜井!D44+中桜井!D44+下桜井!D44+北桜井!D44</f>
        <v>15</v>
      </c>
      <c r="E44" s="41">
        <f>上桜井!E44+中桜井!E44+下桜井!E44+北桜井!E44</f>
        <v>40</v>
      </c>
      <c r="F44" s="42">
        <f>E44/E147</f>
        <v>3.9564787339268048E-2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3</v>
      </c>
      <c r="D45" s="75">
        <f>上桜井!D45+中桜井!D45+下桜井!D45+北桜井!D45</f>
        <v>5</v>
      </c>
      <c r="E45" s="10">
        <f>上桜井!E45+中桜井!E45+下桜井!E45+北桜井!E45</f>
        <v>8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10</v>
      </c>
      <c r="D46" s="75">
        <f>上桜井!D46+中桜井!D46+下桜井!D46+北桜井!D46</f>
        <v>5</v>
      </c>
      <c r="E46" s="10">
        <f>上桜井!E46+中桜井!E46+下桜井!E46+北桜井!E46</f>
        <v>15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3</v>
      </c>
      <c r="D47" s="75">
        <f>上桜井!D47+中桜井!D47+下桜井!D47+北桜井!D47</f>
        <v>4</v>
      </c>
      <c r="E47" s="10">
        <f>上桜井!E47+中桜井!E47+下桜井!E47+北桜井!E47</f>
        <v>7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5</v>
      </c>
      <c r="D48" s="75">
        <f>上桜井!D48+中桜井!D48+下桜井!D48+北桜井!D48</f>
        <v>0</v>
      </c>
      <c r="E48" s="10">
        <f>上桜井!E48+中桜井!E48+下桜井!E48+北桜井!E48</f>
        <v>5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4</v>
      </c>
      <c r="D49" s="75">
        <f>上桜井!D49+中桜井!D49+下桜井!D49+北桜井!D49</f>
        <v>3</v>
      </c>
      <c r="E49" s="10">
        <f>上桜井!E49+中桜井!E49+下桜井!E49+北桜井!E49</f>
        <v>7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25</v>
      </c>
      <c r="D50" s="49">
        <f>上桜井!D50+中桜井!D50+下桜井!D50+北桜井!D50</f>
        <v>17</v>
      </c>
      <c r="E50" s="41">
        <f>上桜井!E50+中桜井!E50+下桜井!E50+北桜井!E50</f>
        <v>42</v>
      </c>
      <c r="F50" s="42">
        <f>E50/E147</f>
        <v>4.1543026706231452E-2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4</v>
      </c>
      <c r="D51" s="75">
        <f>上桜井!D51+中桜井!D51+下桜井!D51+北桜井!D51</f>
        <v>6</v>
      </c>
      <c r="E51" s="10">
        <f>上桜井!E51+中桜井!E51+下桜井!E51+北桜井!E51</f>
        <v>10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1</v>
      </c>
      <c r="D52" s="75">
        <f>上桜井!D52+中桜井!D52+下桜井!D52+北桜井!D52</f>
        <v>3</v>
      </c>
      <c r="E52" s="10">
        <f>上桜井!E52+中桜井!E52+下桜井!E52+北桜井!E52</f>
        <v>4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3</v>
      </c>
      <c r="D53" s="75">
        <f>上桜井!D53+中桜井!D53+下桜井!D53+北桜井!D53</f>
        <v>4</v>
      </c>
      <c r="E53" s="10">
        <f>上桜井!E53+中桜井!E53+下桜井!E53+北桜井!E53</f>
        <v>7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4</v>
      </c>
      <c r="D54" s="75">
        <f>上桜井!D54+中桜井!D54+下桜井!D54+北桜井!D54</f>
        <v>5</v>
      </c>
      <c r="E54" s="10">
        <f>上桜井!E54+中桜井!E54+下桜井!E54+北桜井!E54</f>
        <v>9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4</v>
      </c>
      <c r="D55" s="75">
        <f>上桜井!D55+中桜井!D55+下桜井!D55+北桜井!D55</f>
        <v>5</v>
      </c>
      <c r="E55" s="10">
        <f>上桜井!E55+中桜井!E55+下桜井!E55+北桜井!E55</f>
        <v>9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16</v>
      </c>
      <c r="D56" s="49">
        <f>上桜井!D56+中桜井!D56+下桜井!D56+北桜井!D56</f>
        <v>23</v>
      </c>
      <c r="E56" s="41">
        <f>上桜井!E56+中桜井!E56+下桜井!E56+北桜井!E56</f>
        <v>39</v>
      </c>
      <c r="F56" s="42">
        <f>E56/E147</f>
        <v>3.857566765578635E-2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7</v>
      </c>
      <c r="D57" s="75">
        <f>上桜井!D57+中桜井!D57+下桜井!D57+北桜井!D57</f>
        <v>7</v>
      </c>
      <c r="E57" s="10">
        <f>上桜井!E57+中桜井!E57+下桜井!E57+北桜井!E57</f>
        <v>14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3</v>
      </c>
      <c r="D58" s="75">
        <f>上桜井!D58+中桜井!D58+下桜井!D58+北桜井!D58</f>
        <v>6</v>
      </c>
      <c r="E58" s="10">
        <f>上桜井!E58+中桜井!E58+下桜井!E58+北桜井!E58</f>
        <v>9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11</v>
      </c>
      <c r="D59" s="75">
        <f>上桜井!D59+中桜井!D59+下桜井!D59+北桜井!D59</f>
        <v>10</v>
      </c>
      <c r="E59" s="10">
        <f>上桜井!E59+中桜井!E59+下桜井!E59+北桜井!E59</f>
        <v>21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9</v>
      </c>
      <c r="D60" s="75">
        <f>上桜井!D60+中桜井!D60+下桜井!D60+北桜井!D60</f>
        <v>7</v>
      </c>
      <c r="E60" s="10">
        <f>上桜井!E60+中桜井!E60+下桜井!E60+北桜井!E60</f>
        <v>16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13</v>
      </c>
      <c r="D61" s="75">
        <f>上桜井!D61+中桜井!D61+下桜井!D61+北桜井!D61</f>
        <v>7</v>
      </c>
      <c r="E61" s="10">
        <f>上桜井!E61+中桜井!E61+下桜井!E61+北桜井!E61</f>
        <v>20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43</v>
      </c>
      <c r="D62" s="49">
        <f>上桜井!D62+中桜井!D62+下桜井!D62+北桜井!D62</f>
        <v>37</v>
      </c>
      <c r="E62" s="41">
        <f>上桜井!E62+中桜井!E62+下桜井!E62+北桜井!E62</f>
        <v>80</v>
      </c>
      <c r="F62" s="42">
        <f>E62/E147</f>
        <v>7.9129574678536096E-2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8</v>
      </c>
      <c r="D63" s="75">
        <f>上桜井!D63+中桜井!D63+下桜井!D63+北桜井!D63</f>
        <v>11</v>
      </c>
      <c r="E63" s="10">
        <f>上桜井!E63+中桜井!E63+下桜井!E63+北桜井!E63</f>
        <v>19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5</v>
      </c>
      <c r="D64" s="75">
        <f>上桜井!D64+中桜井!D64+下桜井!D64+北桜井!D64</f>
        <v>8</v>
      </c>
      <c r="E64" s="10">
        <f>上桜井!E64+中桜井!E64+下桜井!E64+北桜井!E64</f>
        <v>13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11</v>
      </c>
      <c r="D65" s="75">
        <f>上桜井!D65+中桜井!D65+下桜井!D65+北桜井!D65</f>
        <v>11</v>
      </c>
      <c r="E65" s="10">
        <f>上桜井!E65+中桜井!E65+下桜井!E65+北桜井!E65</f>
        <v>22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7</v>
      </c>
      <c r="D66" s="75">
        <f>上桜井!D66+中桜井!D66+下桜井!D66+北桜井!D66</f>
        <v>10</v>
      </c>
      <c r="E66" s="10">
        <f>上桜井!E66+中桜井!E66+下桜井!E66+北桜井!E66</f>
        <v>17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12</v>
      </c>
      <c r="D67" s="75">
        <f>上桜井!D67+中桜井!D67+下桜井!D67+北桜井!D67</f>
        <v>8</v>
      </c>
      <c r="E67" s="10">
        <f>上桜井!E67+中桜井!E67+下桜井!E67+北桜井!E67</f>
        <v>20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43</v>
      </c>
      <c r="D68" s="49">
        <f>上桜井!D68+中桜井!D68+下桜井!D68+北桜井!D68</f>
        <v>48</v>
      </c>
      <c r="E68" s="41">
        <f>上桜井!E68+中桜井!E68+下桜井!E68+北桜井!E68</f>
        <v>91</v>
      </c>
      <c r="F68" s="42">
        <f>E68/E147</f>
        <v>9.0009891196834821E-2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8</v>
      </c>
      <c r="D69" s="75">
        <f>上桜井!D69+中桜井!D69+下桜井!D69+北桜井!D69</f>
        <v>7</v>
      </c>
      <c r="E69" s="10">
        <f>上桜井!E69+中桜井!E69+下桜井!E69+北桜井!E69</f>
        <v>15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5</v>
      </c>
      <c r="D70" s="75">
        <f>上桜井!D70+中桜井!D70+下桜井!D70+北桜井!D70</f>
        <v>5</v>
      </c>
      <c r="E70" s="10">
        <f>上桜井!E70+中桜井!E70+下桜井!E70+北桜井!E70</f>
        <v>10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10</v>
      </c>
      <c r="D71" s="75">
        <f>上桜井!D71+中桜井!D71+下桜井!D71+北桜井!D71</f>
        <v>3</v>
      </c>
      <c r="E71" s="10">
        <f>上桜井!E71+中桜井!E71+下桜井!E71+北桜井!E71</f>
        <v>13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8</v>
      </c>
      <c r="D72" s="75">
        <f>上桜井!D72+中桜井!D72+下桜井!D72+北桜井!D72</f>
        <v>4</v>
      </c>
      <c r="E72" s="10">
        <f>上桜井!E72+中桜井!E72+下桜井!E72+北桜井!E72</f>
        <v>12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4</v>
      </c>
      <c r="D73" s="75">
        <f>上桜井!D73+中桜井!D73+下桜井!D73+北桜井!D73</f>
        <v>9</v>
      </c>
      <c r="E73" s="10">
        <f>上桜井!E73+中桜井!E73+下桜井!E73+北桜井!E73</f>
        <v>13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35</v>
      </c>
      <c r="D74" s="49">
        <f>上桜井!D74+中桜井!D74+下桜井!D74+北桜井!D74</f>
        <v>28</v>
      </c>
      <c r="E74" s="41">
        <f>上桜井!E74+中桜井!E74+下桜井!E74+北桜井!E74</f>
        <v>63</v>
      </c>
      <c r="F74" s="42">
        <f>E74/E147</f>
        <v>6.2314540059347182E-2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5</v>
      </c>
      <c r="D75" s="75">
        <f>上桜井!D75+中桜井!D75+下桜井!D75+北桜井!D75</f>
        <v>6</v>
      </c>
      <c r="E75" s="10">
        <f>上桜井!E75+中桜井!E75+下桜井!E75+北桜井!E75</f>
        <v>11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4</v>
      </c>
      <c r="D76" s="75">
        <f>上桜井!D76+中桜井!D76+下桜井!D76+北桜井!D76</f>
        <v>6</v>
      </c>
      <c r="E76" s="10">
        <f>上桜井!E76+中桜井!E76+下桜井!E76+北桜井!E76</f>
        <v>10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12</v>
      </c>
      <c r="D77" s="75">
        <f>上桜井!D77+中桜井!D77+下桜井!D77+北桜井!D77</f>
        <v>7</v>
      </c>
      <c r="E77" s="10">
        <f>上桜井!E77+中桜井!E77+下桜井!E77+北桜井!E77</f>
        <v>19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5</v>
      </c>
      <c r="D78" s="75">
        <f>上桜井!D78+中桜井!D78+下桜井!D78+北桜井!D78</f>
        <v>7</v>
      </c>
      <c r="E78" s="10">
        <f>上桜井!E78+中桜井!E78+下桜井!E78+北桜井!E78</f>
        <v>12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10</v>
      </c>
      <c r="D79" s="75">
        <f>上桜井!D79+中桜井!D79+下桜井!D79+北桜井!D79</f>
        <v>4</v>
      </c>
      <c r="E79" s="10">
        <f>上桜井!E79+中桜井!E79+下桜井!E79+北桜井!E79</f>
        <v>14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36</v>
      </c>
      <c r="D80" s="49">
        <f>上桜井!D80+中桜井!D80+下桜井!D80+北桜井!D80</f>
        <v>30</v>
      </c>
      <c r="E80" s="41">
        <f>上桜井!E80+中桜井!E80+下桜井!E80+北桜井!E80</f>
        <v>66</v>
      </c>
      <c r="F80" s="42">
        <f>E80/E147</f>
        <v>6.5281899109792291E-2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9</v>
      </c>
      <c r="D81" s="75">
        <f>上桜井!D81+中桜井!D81+下桜井!D81+北桜井!D81</f>
        <v>8</v>
      </c>
      <c r="E81" s="10">
        <f>上桜井!E81+中桜井!E81+下桜井!E81+北桜井!E81</f>
        <v>17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6</v>
      </c>
      <c r="D82" s="75">
        <f>上桜井!D82+中桜井!D82+下桜井!D82+北桜井!D82</f>
        <v>10</v>
      </c>
      <c r="E82" s="10">
        <f>上桜井!E82+中桜井!E82+下桜井!E82+北桜井!E82</f>
        <v>16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4</v>
      </c>
      <c r="D83" s="75">
        <f>上桜井!D83+中桜井!D83+下桜井!D83+北桜井!D83</f>
        <v>9</v>
      </c>
      <c r="E83" s="10">
        <f>上桜井!E83+中桜井!E83+下桜井!E83+北桜井!E83</f>
        <v>13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8</v>
      </c>
      <c r="D84" s="75">
        <f>上桜井!D84+中桜井!D84+下桜井!D84+北桜井!D84</f>
        <v>5</v>
      </c>
      <c r="E84" s="10">
        <f>上桜井!E84+中桜井!E84+下桜井!E84+北桜井!E84</f>
        <v>13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6</v>
      </c>
      <c r="D85" s="75">
        <f>上桜井!D85+中桜井!D85+下桜井!D85+北桜井!D85</f>
        <v>4</v>
      </c>
      <c r="E85" s="10">
        <f>上桜井!E85+中桜井!E85+下桜井!E85+北桜井!E85</f>
        <v>10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33</v>
      </c>
      <c r="D86" s="71">
        <f>上桜井!D86+中桜井!D86+下桜井!D86+北桜井!D86</f>
        <v>36</v>
      </c>
      <c r="E86" s="44">
        <f>上桜井!E86+中桜井!E86+下桜井!E86+北桜井!E86</f>
        <v>69</v>
      </c>
      <c r="F86" s="45">
        <f>E86/E147</f>
        <v>6.8249258160237386E-2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3</v>
      </c>
      <c r="D87" s="75">
        <f>上桜井!D87+中桜井!D87+下桜井!D87+北桜井!D87</f>
        <v>7</v>
      </c>
      <c r="E87" s="10">
        <f>上桜井!E87+中桜井!E87+下桜井!E87+北桜井!E87</f>
        <v>10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6</v>
      </c>
      <c r="D88" s="75">
        <f>上桜井!D88+中桜井!D88+下桜井!D88+北桜井!D88</f>
        <v>7</v>
      </c>
      <c r="E88" s="10">
        <f>上桜井!E88+中桜井!E88+下桜井!E88+北桜井!E88</f>
        <v>13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6</v>
      </c>
      <c r="D89" s="75">
        <f>上桜井!D89+中桜井!D89+下桜井!D89+北桜井!D89</f>
        <v>6</v>
      </c>
      <c r="E89" s="10">
        <f>上桜井!E89+中桜井!E89+下桜井!E89+北桜井!E89</f>
        <v>12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7</v>
      </c>
      <c r="D90" s="75">
        <f>上桜井!D90+中桜井!D90+下桜井!D90+北桜井!D90</f>
        <v>11</v>
      </c>
      <c r="E90" s="10">
        <f>上桜井!E90+中桜井!E90+下桜井!E90+北桜井!E90</f>
        <v>18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5</v>
      </c>
      <c r="D91" s="75">
        <f>上桜井!D91+中桜井!D91+下桜井!D91+北桜井!D91</f>
        <v>10</v>
      </c>
      <c r="E91" s="10">
        <f>上桜井!E91+中桜井!E91+下桜井!E91+北桜井!E91</f>
        <v>15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27</v>
      </c>
      <c r="D92" s="71">
        <f>上桜井!D92+中桜井!D92+下桜井!D92+北桜井!D92</f>
        <v>41</v>
      </c>
      <c r="E92" s="44">
        <f>上桜井!E92+中桜井!E92+下桜井!E92+北桜井!E92</f>
        <v>68</v>
      </c>
      <c r="F92" s="45">
        <f>E92/E147</f>
        <v>6.7260138476755688E-2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7</v>
      </c>
      <c r="D93" s="75">
        <f>上桜井!D93+中桜井!D93+下桜井!D93+北桜井!D93</f>
        <v>5</v>
      </c>
      <c r="E93" s="10">
        <f>上桜井!E93+中桜井!E93+下桜井!E93+北桜井!E93</f>
        <v>12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2</v>
      </c>
      <c r="D94" s="75">
        <f>上桜井!D94+中桜井!D94+下桜井!D94+北桜井!D94</f>
        <v>11</v>
      </c>
      <c r="E94" s="10">
        <f>上桜井!E94+中桜井!E94+下桜井!E94+北桜井!E94</f>
        <v>13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5</v>
      </c>
      <c r="D95" s="75">
        <f>上桜井!D95+中桜井!D95+下桜井!D95+北桜井!D95</f>
        <v>6</v>
      </c>
      <c r="E95" s="10">
        <f>上桜井!E95+中桜井!E95+下桜井!E95+北桜井!E95</f>
        <v>11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6</v>
      </c>
      <c r="D96" s="75">
        <f>上桜井!D96+中桜井!D96+下桜井!D96+北桜井!D96</f>
        <v>7</v>
      </c>
      <c r="E96" s="10">
        <f>上桜井!E96+中桜井!E96+下桜井!E96+北桜井!E96</f>
        <v>13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10</v>
      </c>
      <c r="D97" s="75">
        <f>上桜井!D97+中桜井!D97+下桜井!D97+北桜井!D97</f>
        <v>8</v>
      </c>
      <c r="E97" s="10">
        <f>上桜井!E97+中桜井!E97+下桜井!E97+北桜井!E97</f>
        <v>18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30</v>
      </c>
      <c r="D98" s="71">
        <f>上桜井!D98+中桜井!D98+下桜井!D98+北桜井!D98</f>
        <v>37</v>
      </c>
      <c r="E98" s="44">
        <f>上桜井!E98+中桜井!E98+下桜井!E98+北桜井!E98</f>
        <v>67</v>
      </c>
      <c r="F98" s="45">
        <f>E98/E147</f>
        <v>6.6271018793273989E-2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9</v>
      </c>
      <c r="D99" s="75">
        <f>上桜井!D99+中桜井!D99+下桜井!D99+北桜井!D99</f>
        <v>8</v>
      </c>
      <c r="E99" s="10">
        <f>上桜井!E99+中桜井!E99+下桜井!E99+北桜井!E99</f>
        <v>17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5</v>
      </c>
      <c r="D100" s="75">
        <f>上桜井!D100+中桜井!D100+下桜井!D100+北桜井!D100</f>
        <v>6</v>
      </c>
      <c r="E100" s="10">
        <f>上桜井!E100+中桜井!E100+下桜井!E100+北桜井!E100</f>
        <v>11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3</v>
      </c>
      <c r="D101" s="75">
        <f>上桜井!D101+中桜井!D101+下桜井!D101+北桜井!D101</f>
        <v>6</v>
      </c>
      <c r="E101" s="10">
        <f>上桜井!E101+中桜井!E101+下桜井!E101+北桜井!E101</f>
        <v>9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5</v>
      </c>
      <c r="D102" s="75">
        <f>上桜井!D102+中桜井!D102+下桜井!D102+北桜井!D102</f>
        <v>8</v>
      </c>
      <c r="E102" s="10">
        <f>上桜井!E102+中桜井!E102+下桜井!E102+北桜井!E102</f>
        <v>13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4</v>
      </c>
      <c r="D103" s="75">
        <f>上桜井!D103+中桜井!D103+下桜井!D103+北桜井!D103</f>
        <v>8</v>
      </c>
      <c r="E103" s="10">
        <f>上桜井!E103+中桜井!E103+下桜井!E103+北桜井!E103</f>
        <v>12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26</v>
      </c>
      <c r="D104" s="71">
        <f>上桜井!D104+中桜井!D104+下桜井!D104+北桜井!D104</f>
        <v>36</v>
      </c>
      <c r="E104" s="44">
        <f>上桜井!E104+中桜井!E104+下桜井!E104+北桜井!E104</f>
        <v>62</v>
      </c>
      <c r="F104" s="45">
        <f>E104/E147</f>
        <v>6.1325420375865483E-2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7</v>
      </c>
      <c r="D105" s="75">
        <f>上桜井!D105+中桜井!D105+下桜井!D105+北桜井!D105</f>
        <v>8</v>
      </c>
      <c r="E105" s="10">
        <f>上桜井!E105+中桜井!E105+下桜井!E105+北桜井!E105</f>
        <v>15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2</v>
      </c>
      <c r="D106" s="75">
        <f>上桜井!D106+中桜井!D106+下桜井!D106+北桜井!D106</f>
        <v>6</v>
      </c>
      <c r="E106" s="10">
        <f>上桜井!E106+中桜井!E106+下桜井!E106+北桜井!E106</f>
        <v>8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3</v>
      </c>
      <c r="D107" s="75">
        <f>上桜井!D107+中桜井!D107+下桜井!D107+北桜井!D107</f>
        <v>6</v>
      </c>
      <c r="E107" s="10">
        <f>上桜井!E107+中桜井!E107+下桜井!E107+北桜井!E107</f>
        <v>9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7</v>
      </c>
      <c r="D108" s="75">
        <f>上桜井!D108+中桜井!D108+下桜井!D108+北桜井!D108</f>
        <v>6</v>
      </c>
      <c r="E108" s="10">
        <f>上桜井!E108+中桜井!E108+下桜井!E108+北桜井!E108</f>
        <v>13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2</v>
      </c>
      <c r="D109" s="75">
        <f>上桜井!D109+中桜井!D109+下桜井!D109+北桜井!D109</f>
        <v>7</v>
      </c>
      <c r="E109" s="10">
        <f>上桜井!E109+中桜井!E109+下桜井!E109+北桜井!E109</f>
        <v>9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21</v>
      </c>
      <c r="D110" s="71">
        <f>上桜井!D110+中桜井!D110+下桜井!D110+北桜井!D110</f>
        <v>33</v>
      </c>
      <c r="E110" s="44">
        <f>上桜井!E110+中桜井!E110+下桜井!E110+北桜井!E110</f>
        <v>54</v>
      </c>
      <c r="F110" s="45">
        <f>E110/E147</f>
        <v>5.3412462908011868E-2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3</v>
      </c>
      <c r="D111" s="75">
        <f>上桜井!D111+中桜井!D111+下桜井!D111+北桜井!D111</f>
        <v>2</v>
      </c>
      <c r="E111" s="10">
        <f>上桜井!E111+中桜井!E111+下桜井!E111+北桜井!E111</f>
        <v>5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1</v>
      </c>
      <c r="D112" s="75">
        <f>上桜井!D112+中桜井!D112+下桜井!D112+北桜井!D112</f>
        <v>3</v>
      </c>
      <c r="E112" s="10">
        <f>上桜井!E112+中桜井!E112+下桜井!E112+北桜井!E112</f>
        <v>4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2</v>
      </c>
      <c r="D113" s="75">
        <f>上桜井!D113+中桜井!D113+下桜井!D113+北桜井!D113</f>
        <v>3</v>
      </c>
      <c r="E113" s="10">
        <f>上桜井!E113+中桜井!E113+下桜井!E113+北桜井!E113</f>
        <v>5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2</v>
      </c>
      <c r="D114" s="75">
        <f>上桜井!D114+中桜井!D114+下桜井!D114+北桜井!D114</f>
        <v>3</v>
      </c>
      <c r="E114" s="10">
        <f>上桜井!E114+中桜井!E114+下桜井!E114+北桜井!E114</f>
        <v>5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1</v>
      </c>
      <c r="D115" s="75">
        <f>上桜井!D115+中桜井!D115+下桜井!D115+北桜井!D115</f>
        <v>3</v>
      </c>
      <c r="E115" s="10">
        <f>上桜井!E115+中桜井!E115+下桜井!E115+北桜井!E115</f>
        <v>4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9</v>
      </c>
      <c r="D116" s="71">
        <f>上桜井!D116+中桜井!D116+下桜井!D116+北桜井!D116</f>
        <v>14</v>
      </c>
      <c r="E116" s="44">
        <f>上桜井!E116+中桜井!E116+下桜井!E116+北桜井!E116</f>
        <v>23</v>
      </c>
      <c r="F116" s="45">
        <f>E116/E147</f>
        <v>2.274975272007913E-2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0</v>
      </c>
      <c r="D117" s="75">
        <f>上桜井!D117+中桜井!D117+下桜井!D117+北桜井!D117</f>
        <v>5</v>
      </c>
      <c r="E117" s="10">
        <f>上桜井!E117+中桜井!E117+下桜井!E117+北桜井!E117</f>
        <v>5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1</v>
      </c>
      <c r="D118" s="75">
        <f>上桜井!D118+中桜井!D118+下桜井!D118+北桜井!D118</f>
        <v>1</v>
      </c>
      <c r="E118" s="10">
        <f>上桜井!E118+中桜井!E118+下桜井!E118+北桜井!E118</f>
        <v>2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0</v>
      </c>
      <c r="D119" s="75">
        <f>上桜井!D119+中桜井!D119+下桜井!D119+北桜井!D119</f>
        <v>0</v>
      </c>
      <c r="E119" s="10">
        <f>上桜井!E119+中桜井!E119+下桜井!E119+北桜井!E119</f>
        <v>0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1</v>
      </c>
      <c r="D120" s="75">
        <f>上桜井!D120+中桜井!D120+下桜井!D120+北桜井!D120</f>
        <v>2</v>
      </c>
      <c r="E120" s="10">
        <f>上桜井!E120+中桜井!E120+下桜井!E120+北桜井!E120</f>
        <v>3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0</v>
      </c>
      <c r="D121" s="75">
        <f>上桜井!D121+中桜井!D121+下桜井!D121+北桜井!D121</f>
        <v>2</v>
      </c>
      <c r="E121" s="10">
        <f>上桜井!E121+中桜井!E121+下桜井!E121+北桜井!E121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2</v>
      </c>
      <c r="D122" s="71">
        <f>上桜井!D122+中桜井!D122+下桜井!D122+北桜井!D122</f>
        <v>10</v>
      </c>
      <c r="E122" s="44">
        <f>上桜井!E122+中桜井!E122+下桜井!E122+北桜井!E122</f>
        <v>12</v>
      </c>
      <c r="F122" s="45">
        <f>E122/E147</f>
        <v>1.1869436201780416E-2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0</v>
      </c>
      <c r="E123" s="10">
        <f>上桜井!E123+中桜井!E123+下桜井!E123+北桜井!E123</f>
        <v>0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0</v>
      </c>
      <c r="E124" s="10">
        <f>上桜井!E124+中桜井!E124+下桜井!E124+北桜井!E124</f>
        <v>0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0</v>
      </c>
      <c r="E125" s="10">
        <f>上桜井!E125+中桜井!E125+下桜井!E125+北桜井!E125</f>
        <v>0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0</v>
      </c>
      <c r="E126" s="10">
        <f>上桜井!E126+中桜井!E126+下桜井!E126+北桜井!E126</f>
        <v>0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0</v>
      </c>
      <c r="E127" s="10">
        <f>上桜井!E127+中桜井!E127+下桜井!E127+北桜井!E127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0</v>
      </c>
      <c r="E128" s="44">
        <f>上桜井!E128+中桜井!E128+下桜井!E128+北桜井!E128</f>
        <v>0</v>
      </c>
      <c r="F128" s="45">
        <f>E128/E147</f>
        <v>0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0</v>
      </c>
      <c r="E129" s="10">
        <f>上桜井!E129+中桜井!E129+下桜井!E129+北桜井!E129</f>
        <v>0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0</v>
      </c>
      <c r="E134" s="47">
        <f>上桜井!E134+中桜井!E134+下桜井!E134+北桜井!E134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上桜井!C135+中桜井!C135+下桜井!C135+北桜井!C135</f>
        <v>0</v>
      </c>
      <c r="D135" s="75">
        <f>上桜井!D135+中桜井!D135+下桜井!D135+北桜井!D135</f>
        <v>0</v>
      </c>
      <c r="E135" s="10">
        <f>上桜井!E135+中桜井!E135+下桜井!E135+北桜井!E135</f>
        <v>0</v>
      </c>
      <c r="F135" s="32"/>
    </row>
    <row r="136" spans="1:6" ht="15" customHeight="1" x14ac:dyDescent="0.2">
      <c r="A136" s="36"/>
      <c r="B136" s="35">
        <v>111</v>
      </c>
      <c r="C136" s="75">
        <f>上桜井!C136+中桜井!C136+下桜井!C136+北桜井!C136</f>
        <v>0</v>
      </c>
      <c r="D136" s="75">
        <f>上桜井!D136+中桜井!D136+下桜井!D136+北桜井!D136</f>
        <v>0</v>
      </c>
      <c r="E136" s="10">
        <f>上桜井!E136+中桜井!E136+下桜井!E136+北桜井!E136</f>
        <v>0</v>
      </c>
      <c r="F136" s="32"/>
    </row>
    <row r="137" spans="1:6" ht="15" customHeight="1" x14ac:dyDescent="0.2">
      <c r="A137" s="36"/>
      <c r="B137" s="35">
        <v>112</v>
      </c>
      <c r="C137" s="75">
        <f>上桜井!C137+中桜井!C137+下桜井!C137+北桜井!C137</f>
        <v>0</v>
      </c>
      <c r="D137" s="75">
        <f>上桜井!D137+中桜井!D137+下桜井!D137+北桜井!D137</f>
        <v>0</v>
      </c>
      <c r="E137" s="10">
        <f>上桜井!E137+中桜井!E137+下桜井!E137+北桜井!E137</f>
        <v>0</v>
      </c>
      <c r="F137" s="32"/>
    </row>
    <row r="138" spans="1:6" ht="15" customHeight="1" x14ac:dyDescent="0.2">
      <c r="A138" s="36"/>
      <c r="B138" s="35">
        <v>113</v>
      </c>
      <c r="C138" s="75">
        <f>上桜井!C138+中桜井!C138+下桜井!C138+北桜井!C138</f>
        <v>0</v>
      </c>
      <c r="D138" s="75">
        <f>上桜井!D138+中桜井!D138+下桜井!D138+北桜井!D138</f>
        <v>0</v>
      </c>
      <c r="E138" s="10">
        <f>上桜井!E138+中桜井!E138+下桜井!E138+北桜井!E138</f>
        <v>0</v>
      </c>
      <c r="F138" s="32"/>
    </row>
    <row r="139" spans="1:6" ht="15" customHeight="1" x14ac:dyDescent="0.2">
      <c r="A139" s="36"/>
      <c r="B139" s="35">
        <v>114</v>
      </c>
      <c r="C139" s="75">
        <f>上桜井!C139+中桜井!C139+下桜井!C139+北桜井!C139</f>
        <v>0</v>
      </c>
      <c r="D139" s="75">
        <f>上桜井!D139+中桜井!D139+下桜井!D139+北桜井!D139</f>
        <v>0</v>
      </c>
      <c r="E139" s="10">
        <f>上桜井!E139+中桜井!E139+下桜井!E139+北桜井!E139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上桜井!C140+中桜井!C140+下桜井!C140+北桜井!C140</f>
        <v>0</v>
      </c>
      <c r="D140" s="71">
        <f>上桜井!D140+中桜井!D140+下桜井!D140+北桜井!D140</f>
        <v>0</v>
      </c>
      <c r="E140" s="44">
        <f>上桜井!E140+中桜井!E140+下桜井!E140+北桜井!E140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上桜井!C141+中桜井!C141+下桜井!C141+北桜井!C141</f>
        <v>0</v>
      </c>
      <c r="D141" s="75">
        <f>上桜井!D141+中桜井!D141+下桜井!D141+北桜井!D141</f>
        <v>0</v>
      </c>
      <c r="E141" s="10">
        <f>上桜井!E141+中桜井!E141+下桜井!E141+北桜井!E141</f>
        <v>0</v>
      </c>
      <c r="F141" s="32"/>
    </row>
    <row r="142" spans="1:6" ht="15" customHeight="1" x14ac:dyDescent="0.2">
      <c r="A142" s="36"/>
      <c r="B142" s="35">
        <v>116</v>
      </c>
      <c r="C142" s="75">
        <f>上桜井!C142+中桜井!C142+下桜井!C142+北桜井!C142</f>
        <v>0</v>
      </c>
      <c r="D142" s="75">
        <f>上桜井!D142+中桜井!D142+下桜井!D142+北桜井!D142</f>
        <v>0</v>
      </c>
      <c r="E142" s="10">
        <f>上桜井!E142+中桜井!E142+下桜井!E142+北桜井!E142</f>
        <v>0</v>
      </c>
      <c r="F142" s="32"/>
    </row>
    <row r="143" spans="1:6" ht="15" customHeight="1" x14ac:dyDescent="0.2">
      <c r="A143" s="36"/>
      <c r="B143" s="35">
        <v>117</v>
      </c>
      <c r="C143" s="75">
        <f>上桜井!C143+中桜井!C143+下桜井!C143+北桜井!C143</f>
        <v>0</v>
      </c>
      <c r="D143" s="75">
        <f>上桜井!D143+中桜井!D143+下桜井!D143+北桜井!D143</f>
        <v>0</v>
      </c>
      <c r="E143" s="10">
        <f>上桜井!E143+中桜井!E143+下桜井!E143+北桜井!E143</f>
        <v>0</v>
      </c>
      <c r="F143" s="32"/>
    </row>
    <row r="144" spans="1:6" ht="15" customHeight="1" x14ac:dyDescent="0.2">
      <c r="A144" s="36"/>
      <c r="B144" s="35">
        <v>118</v>
      </c>
      <c r="C144" s="75">
        <f>上桜井!C144+中桜井!C144+下桜井!C144+北桜井!C144</f>
        <v>0</v>
      </c>
      <c r="D144" s="75">
        <f>上桜井!D144+中桜井!D144+下桜井!D144+北桜井!D144</f>
        <v>0</v>
      </c>
      <c r="E144" s="10">
        <f>上桜井!E144+中桜井!E144+下桜井!E144+北桜井!E144</f>
        <v>0</v>
      </c>
      <c r="F144" s="32"/>
    </row>
    <row r="145" spans="1:6" ht="15" customHeight="1" x14ac:dyDescent="0.2">
      <c r="A145" s="36"/>
      <c r="B145" s="35">
        <v>119</v>
      </c>
      <c r="C145" s="75">
        <f>上桜井!C145+中桜井!C145+下桜井!C145+北桜井!C145</f>
        <v>0</v>
      </c>
      <c r="D145" s="75">
        <f>上桜井!D145+中桜井!D145+下桜井!D145+北桜井!D145</f>
        <v>0</v>
      </c>
      <c r="E145" s="10">
        <f>上桜井!E145+中桜井!E145+下桜井!E145+北桜井!E145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上桜井!C146+中桜井!C146+下桜井!C146+北桜井!C146</f>
        <v>0</v>
      </c>
      <c r="D146" s="76">
        <f>上桜井!D146+中桜井!D146+下桜井!D146+北桜井!D146</f>
        <v>0</v>
      </c>
      <c r="E146" s="47">
        <f>上桜井!E146+中桜井!E146+下桜井!E146+北桜井!E146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上桜井!C147+中桜井!C147+下桜井!C147+北桜井!C147</f>
        <v>497</v>
      </c>
      <c r="D147" s="77">
        <f>上桜井!D147+中桜井!D147+下桜井!D147+北桜井!D147</f>
        <v>514</v>
      </c>
      <c r="E147" s="8">
        <f>上桜井!E147+中桜井!E147+下桜井!E147+北桜井!E147</f>
        <v>1011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61</v>
      </c>
      <c r="D150" s="17">
        <f>D8+D14+D20</f>
        <v>44</v>
      </c>
      <c r="E150" s="17">
        <f>E8+E14+E20</f>
        <v>105</v>
      </c>
      <c r="F150" s="32">
        <f>E150/E153</f>
        <v>0.10385756676557864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288</v>
      </c>
      <c r="D151" s="19">
        <f>D26+D32+D38+D44+D50+D56+D62+D68+D74+D80</f>
        <v>263</v>
      </c>
      <c r="E151" s="19">
        <f>E26+E32+E38+E44+E50+E56+E62+E68+E74+E80</f>
        <v>551</v>
      </c>
      <c r="F151" s="32">
        <f>E151/E153</f>
        <v>0.54500494559841739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148</v>
      </c>
      <c r="D152" s="21">
        <f t="shared" ref="D152:E152" si="0">D86+D92+D98+D104+D110+D116+D122+D128+D134+D140+D146</f>
        <v>207</v>
      </c>
      <c r="E152" s="21">
        <f t="shared" si="0"/>
        <v>355</v>
      </c>
      <c r="F152" s="32">
        <f>E152/E153</f>
        <v>0.35113748763600394</v>
      </c>
    </row>
    <row r="153" spans="1:6" ht="15" customHeight="1" x14ac:dyDescent="0.2">
      <c r="B153" s="2" t="s">
        <v>8</v>
      </c>
      <c r="C153" s="1">
        <f>SUM(C150:C152)</f>
        <v>497</v>
      </c>
      <c r="D153" s="1">
        <f>SUM(D150:D152)</f>
        <v>514</v>
      </c>
      <c r="E153" s="1">
        <f>SUM(E150:E152)</f>
        <v>1011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61</v>
      </c>
      <c r="D155" s="17">
        <f>D8+D14+D20</f>
        <v>44</v>
      </c>
      <c r="E155" s="17">
        <f>E8+E14+E20</f>
        <v>105</v>
      </c>
      <c r="F155" s="32">
        <f>E155/E159</f>
        <v>0.10385756676557864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288</v>
      </c>
      <c r="D156" s="19">
        <f>D26+D32+D38+D44+D50+D56+D62+D68+D74+D80</f>
        <v>263</v>
      </c>
      <c r="E156" s="19">
        <f>E26+E32+E38+E44+E50+E56+E62+E68+E74+E80</f>
        <v>551</v>
      </c>
      <c r="F156" s="32">
        <f>E156/E159</f>
        <v>0.54500494559841739</v>
      </c>
    </row>
    <row r="157" spans="1:6" ht="15" customHeight="1" x14ac:dyDescent="0.2">
      <c r="A157" s="25"/>
      <c r="B157" s="20" t="s">
        <v>10</v>
      </c>
      <c r="C157" s="21">
        <f>C86+C92</f>
        <v>60</v>
      </c>
      <c r="D157" s="21">
        <f>D86+D92</f>
        <v>77</v>
      </c>
      <c r="E157" s="21">
        <f>E86+E92</f>
        <v>137</v>
      </c>
      <c r="F157" s="32">
        <f>E157/E159</f>
        <v>0.13550939663699307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88</v>
      </c>
      <c r="D158" s="27">
        <f t="shared" ref="D158:E158" si="1">D98+D104+D110+D116+D122+D128+D134+D140+D146</f>
        <v>130</v>
      </c>
      <c r="E158" s="27">
        <f t="shared" si="1"/>
        <v>218</v>
      </c>
      <c r="F158" s="32">
        <f>E158/E159</f>
        <v>0.21562809099901087</v>
      </c>
    </row>
    <row r="159" spans="1:6" ht="15" customHeight="1" x14ac:dyDescent="0.2">
      <c r="B159" s="2" t="s">
        <v>8</v>
      </c>
      <c r="C159" s="1">
        <f>SUM(C155:C158)</f>
        <v>497</v>
      </c>
      <c r="D159" s="1">
        <f>SUM(D155:D158)</f>
        <v>514</v>
      </c>
      <c r="E159" s="1">
        <f>SUM(E155:E158)</f>
        <v>1011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32</v>
      </c>
      <c r="D161" s="31">
        <f t="shared" ref="D161:E161" si="2">D110+D116+D122+D128+D134+D140+D146</f>
        <v>57</v>
      </c>
      <c r="E161" s="31">
        <f t="shared" si="2"/>
        <v>89</v>
      </c>
      <c r="F161" s="32">
        <f>E161/E159</f>
        <v>8.803165182987141E-2</v>
      </c>
    </row>
    <row r="162" spans="1:6" ht="15" customHeight="1" x14ac:dyDescent="0.2">
      <c r="A162" s="30"/>
      <c r="B162" s="23" t="s">
        <v>15</v>
      </c>
      <c r="C162" s="31">
        <f>C116+C122+C128+C134+C140+C146</f>
        <v>11</v>
      </c>
      <c r="D162" s="31">
        <f t="shared" ref="D162:E162" si="3">D116+D122+D128+D134+D140+D146</f>
        <v>24</v>
      </c>
      <c r="E162" s="31">
        <f t="shared" si="3"/>
        <v>35</v>
      </c>
      <c r="F162" s="32">
        <f>E162/E159</f>
        <v>3.4619188921859542E-2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10</v>
      </c>
      <c r="E163" s="31">
        <f t="shared" si="4"/>
        <v>12</v>
      </c>
      <c r="F163" s="32">
        <f>E163/E159</f>
        <v>1.1869436201780416E-2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0</v>
      </c>
      <c r="E164" s="1">
        <f t="shared" si="5"/>
        <v>0</v>
      </c>
      <c r="F164" s="32">
        <f>E164/E159</f>
        <v>0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0">
    <tabColor rgb="FFCCFF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2.2263450834879406E-2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2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0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10</v>
      </c>
      <c r="E14" s="48">
        <v>33</v>
      </c>
      <c r="F14" s="39">
        <v>6.1224489795918366E-2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9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0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17</v>
      </c>
      <c r="E20" s="48">
        <v>29</v>
      </c>
      <c r="F20" s="39">
        <v>5.3803339517625233E-2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6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19</v>
      </c>
      <c r="E26" s="41">
        <v>38</v>
      </c>
      <c r="F26" s="42">
        <v>7.050092764378478E-2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14</v>
      </c>
      <c r="E32" s="41">
        <v>29</v>
      </c>
      <c r="F32" s="42">
        <v>5.3803339517625233E-2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2.2263450834879406E-2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8</v>
      </c>
      <c r="E44" s="41">
        <v>19</v>
      </c>
      <c r="F44" s="42">
        <v>3.525046382189239E-2</v>
      </c>
    </row>
    <row r="45" spans="1:6" ht="15" customHeight="1" x14ac:dyDescent="0.2">
      <c r="A45" s="12"/>
      <c r="B45" s="35">
        <v>35</v>
      </c>
      <c r="C45" s="94">
        <v>1</v>
      </c>
      <c r="D45" s="94">
        <v>5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7</v>
      </c>
      <c r="E50" s="41">
        <v>19</v>
      </c>
      <c r="F50" s="42">
        <v>3.525046382189239E-2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17</v>
      </c>
      <c r="E56" s="41">
        <v>26</v>
      </c>
      <c r="F56" s="42">
        <v>4.8237476808905382E-2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9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26</v>
      </c>
      <c r="E62" s="41">
        <v>50</v>
      </c>
      <c r="F62" s="42">
        <v>9.2764378478664186E-2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7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7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3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26</v>
      </c>
      <c r="E68" s="41">
        <v>53</v>
      </c>
      <c r="F68" s="42">
        <v>9.8330241187384038E-2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3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18</v>
      </c>
      <c r="E74" s="41">
        <v>40</v>
      </c>
      <c r="F74" s="42">
        <v>7.4211502782931357E-2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11</v>
      </c>
      <c r="E80" s="41">
        <v>28</v>
      </c>
      <c r="F80" s="42">
        <v>5.1948051948051951E-2</v>
      </c>
    </row>
    <row r="81" spans="1:6" ht="15" customHeight="1" x14ac:dyDescent="0.2">
      <c r="A81" s="12"/>
      <c r="B81" s="35">
        <v>65</v>
      </c>
      <c r="C81" s="94">
        <v>3</v>
      </c>
      <c r="D81" s="94">
        <v>7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20</v>
      </c>
      <c r="E86" s="44">
        <v>35</v>
      </c>
      <c r="F86" s="45">
        <v>6.4935064935064929E-2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17</v>
      </c>
      <c r="E92" s="44">
        <v>29</v>
      </c>
      <c r="F92" s="45">
        <v>5.3803339517625233E-2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4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15</v>
      </c>
      <c r="E98" s="44">
        <v>26</v>
      </c>
      <c r="F98" s="45">
        <v>4.8237476808905382E-2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20</v>
      </c>
      <c r="E104" s="44">
        <v>32</v>
      </c>
      <c r="F104" s="45">
        <v>5.9369202226345084E-2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3.525046382189239E-2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1.2987012987012988E-2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5.5658627087198514E-3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263</v>
      </c>
      <c r="D147" s="77">
        <v>276</v>
      </c>
      <c r="E147" s="77">
        <v>539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41</v>
      </c>
      <c r="D150" s="17">
        <v>33</v>
      </c>
      <c r="E150" s="17">
        <v>74</v>
      </c>
      <c r="F150" s="32">
        <v>0.13729128014842301</v>
      </c>
    </row>
    <row r="151" spans="1:6" ht="15" customHeight="1" x14ac:dyDescent="0.2">
      <c r="A151" s="18"/>
      <c r="B151" s="18" t="s">
        <v>49</v>
      </c>
      <c r="C151" s="19">
        <v>161</v>
      </c>
      <c r="D151" s="19">
        <v>153</v>
      </c>
      <c r="E151" s="19">
        <v>314</v>
      </c>
      <c r="F151" s="32">
        <v>0.58256029684601118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90</v>
      </c>
      <c r="E152" s="21">
        <v>151</v>
      </c>
      <c r="F152" s="32">
        <v>0.28014842300556586</v>
      </c>
    </row>
    <row r="153" spans="1:6" ht="15" customHeight="1" x14ac:dyDescent="0.2">
      <c r="B153" s="2" t="s">
        <v>8</v>
      </c>
      <c r="C153" s="1">
        <v>263</v>
      </c>
      <c r="D153" s="1">
        <v>276</v>
      </c>
      <c r="E153" s="1">
        <v>539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41</v>
      </c>
      <c r="D155" s="17">
        <v>33</v>
      </c>
      <c r="E155" s="17">
        <v>74</v>
      </c>
      <c r="F155" s="32">
        <v>0.13729128014842301</v>
      </c>
    </row>
    <row r="156" spans="1:6" ht="15" customHeight="1" x14ac:dyDescent="0.2">
      <c r="A156" s="28"/>
      <c r="B156" s="18" t="s">
        <v>49</v>
      </c>
      <c r="C156" s="19">
        <v>161</v>
      </c>
      <c r="D156" s="19">
        <v>153</v>
      </c>
      <c r="E156" s="19">
        <v>314</v>
      </c>
      <c r="F156" s="32">
        <v>0.58256029684601118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37</v>
      </c>
      <c r="E157" s="21">
        <v>64</v>
      </c>
      <c r="F157" s="32">
        <v>0.11873840445269017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53</v>
      </c>
      <c r="E158" s="27">
        <v>87</v>
      </c>
      <c r="F158" s="32">
        <v>0.16141001855287571</v>
      </c>
    </row>
    <row r="159" spans="1:6" ht="15" customHeight="1" x14ac:dyDescent="0.2">
      <c r="B159" s="2" t="s">
        <v>8</v>
      </c>
      <c r="C159" s="1">
        <v>263</v>
      </c>
      <c r="D159" s="1">
        <v>276</v>
      </c>
      <c r="E159" s="1">
        <v>539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18</v>
      </c>
      <c r="E161" s="31">
        <v>29</v>
      </c>
      <c r="F161" s="32">
        <v>5.3803339517625233E-2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1.8552875695732839E-2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5.5658627087198514E-3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1">
    <tabColor rgb="FFCCFF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3.7267080745341616E-2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3.1055900621118012E-2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2.4844720496894408E-2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6.2111801242236024E-2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3.7267080745341616E-2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5.5900621118012424E-2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1.8633540372670808E-2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3.1055900621118012E-2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3.1055900621118012E-2</v>
      </c>
    </row>
    <row r="63" spans="1:6" ht="15" customHeight="1" x14ac:dyDescent="0.2">
      <c r="A63" s="12"/>
      <c r="B63" s="35">
        <v>50</v>
      </c>
      <c r="C63" s="94">
        <v>0</v>
      </c>
      <c r="D63" s="94">
        <v>5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9.9378881987577633E-2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6.2111801242236024E-2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6.2111801242236024E-2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8.6956521739130432E-2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5.5900621118012424E-2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4</v>
      </c>
      <c r="E98" s="44">
        <v>12</v>
      </c>
      <c r="F98" s="45">
        <v>7.4534161490683232E-2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7</v>
      </c>
      <c r="E104" s="44">
        <v>8</v>
      </c>
      <c r="F104" s="45">
        <v>4.9689440993788817E-2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0.11801242236024845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3.7267080745341616E-2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2.4844720496894408E-2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73</v>
      </c>
      <c r="D147" s="77">
        <v>88</v>
      </c>
      <c r="E147" s="77">
        <v>161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7</v>
      </c>
      <c r="E150" s="17">
        <v>11</v>
      </c>
      <c r="F150" s="32">
        <v>6.8322981366459631E-2</v>
      </c>
    </row>
    <row r="151" spans="1:6" ht="15" customHeight="1" x14ac:dyDescent="0.2">
      <c r="A151" s="18"/>
      <c r="B151" s="18" t="s">
        <v>49</v>
      </c>
      <c r="C151" s="19">
        <v>40</v>
      </c>
      <c r="D151" s="19">
        <v>38</v>
      </c>
      <c r="E151" s="19">
        <v>78</v>
      </c>
      <c r="F151" s="32">
        <v>0.48447204968944102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43</v>
      </c>
      <c r="E152" s="21">
        <v>72</v>
      </c>
      <c r="F152" s="32">
        <v>0.44720496894409939</v>
      </c>
    </row>
    <row r="153" spans="1:6" ht="15" customHeight="1" x14ac:dyDescent="0.2">
      <c r="B153" s="2" t="s">
        <v>8</v>
      </c>
      <c r="C153" s="1">
        <v>73</v>
      </c>
      <c r="D153" s="1">
        <v>88</v>
      </c>
      <c r="E153" s="1">
        <v>161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7</v>
      </c>
      <c r="E155" s="17">
        <v>11</v>
      </c>
      <c r="F155" s="32">
        <v>6.8322981366459631E-2</v>
      </c>
    </row>
    <row r="156" spans="1:6" ht="15" customHeight="1" x14ac:dyDescent="0.2">
      <c r="A156" s="28"/>
      <c r="B156" s="18" t="s">
        <v>49</v>
      </c>
      <c r="C156" s="19">
        <v>40</v>
      </c>
      <c r="D156" s="19">
        <v>38</v>
      </c>
      <c r="E156" s="19">
        <v>78</v>
      </c>
      <c r="F156" s="32">
        <v>0.48447204968944102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12</v>
      </c>
      <c r="E157" s="21">
        <v>23</v>
      </c>
      <c r="F157" s="32">
        <v>0.14285714285714285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31</v>
      </c>
      <c r="E158" s="27">
        <v>49</v>
      </c>
      <c r="F158" s="32">
        <v>0.30434782608695654</v>
      </c>
    </row>
    <row r="159" spans="1:6" ht="15" customHeight="1" x14ac:dyDescent="0.2">
      <c r="B159" s="2" t="s">
        <v>8</v>
      </c>
      <c r="C159" s="1">
        <v>73</v>
      </c>
      <c r="D159" s="1">
        <v>88</v>
      </c>
      <c r="E159" s="1">
        <v>161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20</v>
      </c>
      <c r="E161" s="31">
        <v>29</v>
      </c>
      <c r="F161" s="32">
        <v>0.18012422360248448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6.2111801242236024E-2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2.4844720496894408E-2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2">
    <tabColor rgb="FFCCFF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9.1324200913242004E-3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2.7397260273972601E-2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</v>
      </c>
      <c r="E20" s="48">
        <v>7</v>
      </c>
      <c r="F20" s="39">
        <v>3.1963470319634701E-2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3.6529680365296802E-2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4.1095890410958902E-2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1.3698630136986301E-2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</v>
      </c>
      <c r="E44" s="41">
        <v>9</v>
      </c>
      <c r="F44" s="42">
        <v>4.1095890410958902E-2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6</v>
      </c>
      <c r="E50" s="41">
        <v>15</v>
      </c>
      <c r="F50" s="42">
        <v>6.8493150684931503E-2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2.2831050228310501E-2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6.8493150684931503E-2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10</v>
      </c>
      <c r="E68" s="41">
        <v>16</v>
      </c>
      <c r="F68" s="42">
        <v>7.3059360730593603E-2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3.1963470319634701E-2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0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0.1004566210045662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6.8493150684931503E-2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5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13</v>
      </c>
      <c r="E92" s="44">
        <v>20</v>
      </c>
      <c r="F92" s="45">
        <v>9.1324200913242004E-2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14</v>
      </c>
      <c r="E98" s="44">
        <v>23</v>
      </c>
      <c r="F98" s="45">
        <v>0.1050228310502283</v>
      </c>
    </row>
    <row r="99" spans="1:6" ht="15" customHeight="1" x14ac:dyDescent="0.2">
      <c r="A99" s="12"/>
      <c r="B99" s="35">
        <v>80</v>
      </c>
      <c r="C99" s="94">
        <v>4</v>
      </c>
      <c r="D99" s="94">
        <v>0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6</v>
      </c>
      <c r="E104" s="44">
        <v>16</v>
      </c>
      <c r="F104" s="45">
        <v>7.3059360730593603E-2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3.6529680365296802E-2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4.1095890410958902E-2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1.8264840182648401E-2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117</v>
      </c>
      <c r="D147" s="77">
        <v>102</v>
      </c>
      <c r="E147" s="77">
        <v>219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3</v>
      </c>
      <c r="E150" s="17">
        <v>15</v>
      </c>
      <c r="F150" s="32">
        <v>6.8493150684931503E-2</v>
      </c>
    </row>
    <row r="151" spans="1:6" ht="15" customHeight="1" x14ac:dyDescent="0.2">
      <c r="A151" s="18"/>
      <c r="B151" s="18" t="s">
        <v>49</v>
      </c>
      <c r="C151" s="19">
        <v>63</v>
      </c>
      <c r="D151" s="19">
        <v>46</v>
      </c>
      <c r="E151" s="19">
        <v>109</v>
      </c>
      <c r="F151" s="32">
        <v>0.49771689497716892</v>
      </c>
    </row>
    <row r="152" spans="1:6" ht="15" customHeight="1" x14ac:dyDescent="0.2">
      <c r="A152" s="33"/>
      <c r="B152" s="20" t="s">
        <v>6</v>
      </c>
      <c r="C152" s="21">
        <v>42</v>
      </c>
      <c r="D152" s="21">
        <v>53</v>
      </c>
      <c r="E152" s="21">
        <v>95</v>
      </c>
      <c r="F152" s="32">
        <v>0.43378995433789952</v>
      </c>
    </row>
    <row r="153" spans="1:6" ht="15" customHeight="1" x14ac:dyDescent="0.2">
      <c r="B153" s="2" t="s">
        <v>8</v>
      </c>
      <c r="C153" s="1">
        <v>117</v>
      </c>
      <c r="D153" s="1">
        <v>102</v>
      </c>
      <c r="E153" s="1">
        <v>219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3</v>
      </c>
      <c r="E155" s="17">
        <v>15</v>
      </c>
      <c r="F155" s="32">
        <v>6.8493150684931503E-2</v>
      </c>
    </row>
    <row r="156" spans="1:6" ht="15" customHeight="1" x14ac:dyDescent="0.2">
      <c r="A156" s="28"/>
      <c r="B156" s="18" t="s">
        <v>49</v>
      </c>
      <c r="C156" s="19">
        <v>63</v>
      </c>
      <c r="D156" s="19">
        <v>46</v>
      </c>
      <c r="E156" s="19">
        <v>109</v>
      </c>
      <c r="F156" s="32">
        <v>0.49771689497716892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20</v>
      </c>
      <c r="E157" s="21">
        <v>35</v>
      </c>
      <c r="F157" s="32">
        <v>0.15981735159817351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33</v>
      </c>
      <c r="E158" s="27">
        <v>60</v>
      </c>
      <c r="F158" s="32">
        <v>0.27397260273972601</v>
      </c>
    </row>
    <row r="159" spans="1:6" ht="15" customHeight="1" x14ac:dyDescent="0.2">
      <c r="B159" s="2" t="s">
        <v>8</v>
      </c>
      <c r="C159" s="1">
        <v>117</v>
      </c>
      <c r="D159" s="1">
        <v>102</v>
      </c>
      <c r="E159" s="1">
        <v>219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13</v>
      </c>
      <c r="E161" s="31">
        <v>21</v>
      </c>
      <c r="F161" s="32">
        <v>9.5890410958904104E-2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5.9360730593607303E-2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1.8264840182648401E-2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3">
    <tabColor rgb="FFCCFF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2.1739130434782608E-2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3.2608695652173912E-2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9.7826086956521743E-2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1.0869565217391304E-2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1.0869565217391304E-2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3.2608695652173912E-2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5.434782608695652E-2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3</v>
      </c>
      <c r="E56" s="41">
        <v>3</v>
      </c>
      <c r="F56" s="42">
        <v>3.2608695652173912E-2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3</v>
      </c>
      <c r="E62" s="41">
        <v>10</v>
      </c>
      <c r="F62" s="42">
        <v>0.10869565217391304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6.5217391304347824E-2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6.5217391304347824E-2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6.5217391304347824E-2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5.434782608695652E-2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0.10869565217391304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6.5217391304347824E-2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6.5217391304347824E-2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8.6956521739130432E-2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1.0869565217391304E-2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1.0869565217391304E-2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</v>
      </c>
      <c r="D147" s="77">
        <v>48</v>
      </c>
      <c r="E147" s="77">
        <v>92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5.434782608695652E-2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26</v>
      </c>
      <c r="E151" s="19">
        <v>50</v>
      </c>
      <c r="F151" s="32">
        <v>0.54347826086956519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21</v>
      </c>
      <c r="E152" s="21">
        <v>37</v>
      </c>
      <c r="F152" s="32">
        <v>0.40217391304347827</v>
      </c>
    </row>
    <row r="153" spans="1:6" ht="15" customHeight="1" x14ac:dyDescent="0.2">
      <c r="B153" s="2" t="s">
        <v>8</v>
      </c>
      <c r="C153" s="1">
        <v>44</v>
      </c>
      <c r="D153" s="1">
        <v>48</v>
      </c>
      <c r="E153" s="1">
        <v>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5.434782608695652E-2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26</v>
      </c>
      <c r="E156" s="19">
        <v>50</v>
      </c>
      <c r="F156" s="32">
        <v>0.54347826086956519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8</v>
      </c>
      <c r="E157" s="21">
        <v>15</v>
      </c>
      <c r="F157" s="32">
        <v>0.16304347826086957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13</v>
      </c>
      <c r="E158" s="27">
        <v>22</v>
      </c>
      <c r="F158" s="32">
        <v>0.2391304347826087</v>
      </c>
    </row>
    <row r="159" spans="1:6" ht="15" customHeight="1" x14ac:dyDescent="0.2">
      <c r="B159" s="2" t="s">
        <v>8</v>
      </c>
      <c r="C159" s="1">
        <v>44</v>
      </c>
      <c r="D159" s="1">
        <v>48</v>
      </c>
      <c r="E159" s="1">
        <v>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0.10869565217391304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2.1739130434782608E-2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1.0869565217391304E-2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265">
    <tabColor indexed="5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5</v>
      </c>
      <c r="D3" s="74">
        <f>今岡!D3+下県東!D3+下県西!D3+相浜!D3+平井!D3+沓沢!D3+糠尾!D3+日向!D3+竹田!D3+下平!D3+熊久保!D3+東立科!D3</f>
        <v>3</v>
      </c>
      <c r="E3" s="9">
        <f>今岡!E3+下県東!E3+下県西!E3+相浜!E3+平井!E3+沓沢!E3+糠尾!E3+日向!E3+竹田!E3+下平!E3+熊久保!E3+東立科!E3</f>
        <v>8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7</v>
      </c>
      <c r="D4" s="75">
        <f>今岡!D4+下県東!D4+下県西!D4+相浜!D4+平井!D4+沓沢!D4+糠尾!D4+日向!D4+竹田!D4+下平!D4+熊久保!D4+東立科!D4</f>
        <v>5</v>
      </c>
      <c r="E4" s="10">
        <f>今岡!E4+下県東!E4+下県西!E4+相浜!E4+平井!E4+沓沢!E4+糠尾!E4+日向!E4+竹田!E4+下平!E4+熊久保!E4+東立科!E4</f>
        <v>12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3</v>
      </c>
      <c r="D5" s="75">
        <f>今岡!D5+下県東!D5+下県西!D5+相浜!D5+平井!D5+沓沢!D5+糠尾!D5+日向!D5+竹田!D5+下平!D5+熊久保!D5+東立科!D5</f>
        <v>8</v>
      </c>
      <c r="E5" s="10">
        <f>今岡!E5+下県東!E5+下県西!E5+相浜!E5+平井!E5+沓沢!E5+糠尾!E5+日向!E5+竹田!E5+下平!E5+熊久保!E5+東立科!E5</f>
        <v>11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14</v>
      </c>
      <c r="D6" s="75">
        <f>今岡!D6+下県東!D6+下県西!D6+相浜!D6+平井!D6+沓沢!D6+糠尾!D6+日向!D6+竹田!D6+下平!D6+熊久保!D6+東立科!D6</f>
        <v>7</v>
      </c>
      <c r="E6" s="10">
        <f>今岡!E6+下県東!E6+下県西!E6+相浜!E6+平井!E6+沓沢!E6+糠尾!E6+日向!E6+竹田!E6+下平!E6+熊久保!E6+東立科!E6</f>
        <v>21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8</v>
      </c>
      <c r="D7" s="75">
        <f>今岡!D7+下県東!D7+下県西!D7+相浜!D7+平井!D7+沓沢!D7+糠尾!D7+日向!D7+竹田!D7+下平!D7+熊久保!D7+東立科!D7</f>
        <v>12</v>
      </c>
      <c r="E7" s="10">
        <f>今岡!E7+下県東!E7+下県西!E7+相浜!E7+平井!E7+沓沢!E7+糠尾!E7+日向!E7+竹田!E7+下平!E7+熊久保!E7+東立科!E7</f>
        <v>20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37</v>
      </c>
      <c r="D8" s="70">
        <f>今岡!D8+下県東!D8+下県西!D8+相浜!D8+平井!D8+沓沢!D8+糠尾!D8+日向!D8+竹田!D8+下平!D8+熊久保!D8+東立科!D8</f>
        <v>35</v>
      </c>
      <c r="E8" s="38">
        <f>今岡!E8+下県東!E8+下県西!E8+相浜!E8+平井!E8+沓沢!E8+糠尾!E8+日向!E8+竹田!E8+下平!E8+熊久保!E8+東立科!E8</f>
        <v>72</v>
      </c>
      <c r="F8" s="39">
        <f>E8/E147</f>
        <v>2.3944130362487531E-2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7</v>
      </c>
      <c r="D9" s="75">
        <f>今岡!D9+下県東!D9+下県西!D9+相浜!D9+平井!D9+沓沢!D9+糠尾!D9+日向!D9+竹田!D9+下平!D9+熊久保!D9+東立科!D9</f>
        <v>8</v>
      </c>
      <c r="E9" s="10">
        <f>今岡!E9+下県東!E9+下県西!E9+相浜!E9+平井!E9+沓沢!E9+糠尾!E9+日向!E9+竹田!E9+下平!E9+熊久保!E9+東立科!E9</f>
        <v>15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7</v>
      </c>
      <c r="D10" s="75">
        <f>今岡!D10+下県東!D10+下県西!D10+相浜!D10+平井!D10+沓沢!D10+糠尾!D10+日向!D10+竹田!D10+下平!D10+熊久保!D10+東立科!D10</f>
        <v>8</v>
      </c>
      <c r="E10" s="10">
        <f>今岡!E10+下県東!E10+下県西!E10+相浜!E10+平井!E10+沓沢!E10+糠尾!E10+日向!E10+竹田!E10+下平!E10+熊久保!E10+東立科!E10</f>
        <v>15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14</v>
      </c>
      <c r="D11" s="75">
        <f>今岡!D11+下県東!D11+下県西!D11+相浜!D11+平井!D11+沓沢!D11+糠尾!D11+日向!D11+竹田!D11+下平!D11+熊久保!D11+東立科!D11</f>
        <v>7</v>
      </c>
      <c r="E11" s="10">
        <f>今岡!E11+下県東!E11+下県西!E11+相浜!E11+平井!E11+沓沢!E11+糠尾!E11+日向!E11+竹田!E11+下平!E11+熊久保!E11+東立科!E11</f>
        <v>21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10</v>
      </c>
      <c r="D12" s="75">
        <f>今岡!D12+下県東!D12+下県西!D12+相浜!D12+平井!D12+沓沢!D12+糠尾!D12+日向!D12+竹田!D12+下平!D12+熊久保!D12+東立科!D12</f>
        <v>8</v>
      </c>
      <c r="E12" s="10">
        <f>今岡!E12+下県東!E12+下県西!E12+相浜!E12+平井!E12+沓沢!E12+糠尾!E12+日向!E12+竹田!E12+下平!E12+熊久保!E12+東立科!E12</f>
        <v>18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11</v>
      </c>
      <c r="D13" s="75">
        <f>今岡!D13+下県東!D13+下県西!D13+相浜!D13+平井!D13+沓沢!D13+糠尾!D13+日向!D13+竹田!D13+下平!D13+熊久保!D13+東立科!D13</f>
        <v>14</v>
      </c>
      <c r="E13" s="10">
        <f>今岡!E13+下県東!E13+下県西!E13+相浜!E13+平井!E13+沓沢!E13+糠尾!E13+日向!E13+竹田!E13+下平!E13+熊久保!E13+東立科!E13</f>
        <v>25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49</v>
      </c>
      <c r="D14" s="70">
        <f>今岡!D14+下県東!D14+下県西!D14+相浜!D14+平井!D14+沓沢!D14+糠尾!D14+日向!D14+竹田!D14+下平!D14+熊久保!D14+東立科!D14</f>
        <v>45</v>
      </c>
      <c r="E14" s="48">
        <f>今岡!E14+下県東!E14+下県西!E14+相浜!E14+平井!E14+沓沢!E14+糠尾!E14+日向!E14+竹田!E14+下平!E14+熊久保!E14+東立科!E14</f>
        <v>94</v>
      </c>
      <c r="F14" s="39">
        <f>E14/E147</f>
        <v>3.1260392417692053E-2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10</v>
      </c>
      <c r="D15" s="75">
        <f>今岡!D15+下県東!D15+下県西!D15+相浜!D15+平井!D15+沓沢!D15+糠尾!D15+日向!D15+竹田!D15+下平!D15+熊久保!D15+東立科!D15</f>
        <v>6</v>
      </c>
      <c r="E15" s="10">
        <f>今岡!E15+下県東!E15+下県西!E15+相浜!E15+平井!E15+沓沢!E15+糠尾!E15+日向!E15+竹田!E15+下平!E15+熊久保!E15+東立科!E15</f>
        <v>16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17</v>
      </c>
      <c r="D16" s="75">
        <f>今岡!D16+下県東!D16+下県西!D16+相浜!D16+平井!D16+沓沢!D16+糠尾!D16+日向!D16+竹田!D16+下平!D16+熊久保!D16+東立科!D16</f>
        <v>15</v>
      </c>
      <c r="E16" s="10">
        <f>今岡!E16+下県東!E16+下県西!E16+相浜!E16+平井!E16+沓沢!E16+糠尾!E16+日向!E16+竹田!E16+下平!E16+熊久保!E16+東立科!E16</f>
        <v>32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16</v>
      </c>
      <c r="D17" s="75">
        <f>今岡!D17+下県東!D17+下県西!D17+相浜!D17+平井!D17+沓沢!D17+糠尾!D17+日向!D17+竹田!D17+下平!D17+熊久保!D17+東立科!D17</f>
        <v>15</v>
      </c>
      <c r="E17" s="10">
        <f>今岡!E17+下県東!E17+下県西!E17+相浜!E17+平井!E17+沓沢!E17+糠尾!E17+日向!E17+竹田!E17+下平!E17+熊久保!E17+東立科!E17</f>
        <v>31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12</v>
      </c>
      <c r="D18" s="75">
        <f>今岡!D18+下県東!D18+下県西!D18+相浜!D18+平井!D18+沓沢!D18+糠尾!D18+日向!D18+竹田!D18+下平!D18+熊久保!D18+東立科!D18</f>
        <v>11</v>
      </c>
      <c r="E18" s="10">
        <f>今岡!E18+下県東!E18+下県西!E18+相浜!E18+平井!E18+沓沢!E18+糠尾!E18+日向!E18+竹田!E18+下平!E18+熊久保!E18+東立科!E18</f>
        <v>23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22</v>
      </c>
      <c r="D19" s="75">
        <f>今岡!D19+下県東!D19+下県西!D19+相浜!D19+平井!D19+沓沢!D19+糠尾!D19+日向!D19+竹田!D19+下平!D19+熊久保!D19+東立科!D19</f>
        <v>16</v>
      </c>
      <c r="E19" s="10">
        <f>今岡!E19+下県東!E19+下県西!E19+相浜!E19+平井!E19+沓沢!E19+糠尾!E19+日向!E19+竹田!E19+下平!E19+熊久保!E19+東立科!E19</f>
        <v>38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77</v>
      </c>
      <c r="D20" s="70">
        <f>今岡!D20+下県東!D20+下県西!D20+相浜!D20+平井!D20+沓沢!D20+糠尾!D20+日向!D20+竹田!D20+下平!D20+熊久保!D20+東立科!D20</f>
        <v>63</v>
      </c>
      <c r="E20" s="48">
        <f>今岡!E20+下県東!E20+下県西!E20+相浜!E20+平井!E20+沓沢!E20+糠尾!E20+日向!E20+竹田!E20+下平!E20+熊久保!E20+東立科!E20</f>
        <v>140</v>
      </c>
      <c r="F20" s="39">
        <f>E20/E147</f>
        <v>4.6558031260392416E-2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13</v>
      </c>
      <c r="D21" s="75">
        <f>今岡!D21+下県東!D21+下県西!D21+相浜!D21+平井!D21+沓沢!D21+糠尾!D21+日向!D21+竹田!D21+下平!D21+熊久保!D21+東立科!D21</f>
        <v>9</v>
      </c>
      <c r="E21" s="10">
        <f>今岡!E21+下県東!E21+下県西!E21+相浜!E21+平井!E21+沓沢!E21+糠尾!E21+日向!E21+竹田!E21+下平!E21+熊久保!E21+東立科!E21</f>
        <v>22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14</v>
      </c>
      <c r="D22" s="75">
        <f>今岡!D22+下県東!D22+下県西!D22+相浜!D22+平井!D22+沓沢!D22+糠尾!D22+日向!D22+竹田!D22+下平!D22+熊久保!D22+東立科!D22</f>
        <v>16</v>
      </c>
      <c r="E22" s="10">
        <f>今岡!E22+下県東!E22+下県西!E22+相浜!E22+平井!E22+沓沢!E22+糠尾!E22+日向!E22+竹田!E22+下平!E22+熊久保!E22+東立科!E22</f>
        <v>30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16</v>
      </c>
      <c r="D23" s="75">
        <f>今岡!D23+下県東!D23+下県西!D23+相浜!D23+平井!D23+沓沢!D23+糠尾!D23+日向!D23+竹田!D23+下平!D23+熊久保!D23+東立科!D23</f>
        <v>4</v>
      </c>
      <c r="E23" s="10">
        <f>今岡!E23+下県東!E23+下県西!E23+相浜!E23+平井!E23+沓沢!E23+糠尾!E23+日向!E23+竹田!E23+下平!E23+熊久保!E23+東立科!E23</f>
        <v>20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17</v>
      </c>
      <c r="D24" s="75">
        <f>今岡!D24+下県東!D24+下県西!D24+相浜!D24+平井!D24+沓沢!D24+糠尾!D24+日向!D24+竹田!D24+下平!D24+熊久保!D24+東立科!D24</f>
        <v>11</v>
      </c>
      <c r="E24" s="10">
        <f>今岡!E24+下県東!E24+下県西!E24+相浜!E24+平井!E24+沓沢!E24+糠尾!E24+日向!E24+竹田!E24+下平!E24+熊久保!E24+東立科!E24</f>
        <v>28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16</v>
      </c>
      <c r="D25" s="75">
        <f>今岡!D25+下県東!D25+下県西!D25+相浜!D25+平井!D25+沓沢!D25+糠尾!D25+日向!D25+竹田!D25+下平!D25+熊久保!D25+東立科!D25</f>
        <v>11</v>
      </c>
      <c r="E25" s="10">
        <f>今岡!E25+下県東!E25+下県西!E25+相浜!E25+平井!E25+沓沢!E25+糠尾!E25+日向!E25+竹田!E25+下平!E25+熊久保!E25+東立科!E25</f>
        <v>27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76</v>
      </c>
      <c r="D26" s="49">
        <f>今岡!D26+下県東!D26+下県西!D26+相浜!D26+平井!D26+沓沢!D26+糠尾!D26+日向!D26+竹田!D26+下平!D26+熊久保!D26+東立科!D26</f>
        <v>51</v>
      </c>
      <c r="E26" s="41">
        <f>今岡!E26+下県東!E26+下県西!E26+相浜!E26+平井!E26+沓沢!E26+糠尾!E26+日向!E26+竹田!E26+下平!E26+熊久保!E26+東立科!E26</f>
        <v>127</v>
      </c>
      <c r="F26" s="42">
        <f>E26/E147</f>
        <v>4.2234785500498834E-2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16</v>
      </c>
      <c r="D27" s="75">
        <f>今岡!D27+下県東!D27+下県西!D27+相浜!D27+平井!D27+沓沢!D27+糠尾!D27+日向!D27+竹田!D27+下平!D27+熊久保!D27+東立科!D27</f>
        <v>11</v>
      </c>
      <c r="E27" s="10">
        <f>今岡!E27+下県東!E27+下県西!E27+相浜!E27+平井!E27+沓沢!E27+糠尾!E27+日向!E27+竹田!E27+下平!E27+熊久保!E27+東立科!E27</f>
        <v>27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13</v>
      </c>
      <c r="D28" s="75">
        <f>今岡!D28+下県東!D28+下県西!D28+相浜!D28+平井!D28+沓沢!D28+糠尾!D28+日向!D28+竹田!D28+下平!D28+熊久保!D28+東立科!D28</f>
        <v>16</v>
      </c>
      <c r="E28" s="10">
        <f>今岡!E28+下県東!E28+下県西!E28+相浜!E28+平井!E28+沓沢!E28+糠尾!E28+日向!E28+竹田!E28+下平!E28+熊久保!E28+東立科!E28</f>
        <v>29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14</v>
      </c>
      <c r="D29" s="75">
        <f>今岡!D29+下県東!D29+下県西!D29+相浜!D29+平井!D29+沓沢!D29+糠尾!D29+日向!D29+竹田!D29+下平!D29+熊久保!D29+東立科!D29</f>
        <v>11</v>
      </c>
      <c r="E29" s="10">
        <f>今岡!E29+下県東!E29+下県西!E29+相浜!E29+平井!E29+沓沢!E29+糠尾!E29+日向!E29+竹田!E29+下平!E29+熊久保!E29+東立科!E29</f>
        <v>25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10</v>
      </c>
      <c r="D30" s="75">
        <f>今岡!D30+下県東!D30+下県西!D30+相浜!D30+平井!D30+沓沢!D30+糠尾!D30+日向!D30+竹田!D30+下平!D30+熊久保!D30+東立科!D30</f>
        <v>10</v>
      </c>
      <c r="E30" s="10">
        <f>今岡!E30+下県東!E30+下県西!E30+相浜!E30+平井!E30+沓沢!E30+糠尾!E30+日向!E30+竹田!E30+下平!E30+熊久保!E30+東立科!E30</f>
        <v>20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7</v>
      </c>
      <c r="D31" s="75">
        <f>今岡!D31+下県東!D31+下県西!D31+相浜!D31+平井!D31+沓沢!D31+糠尾!D31+日向!D31+竹田!D31+下平!D31+熊久保!D31+東立科!D31</f>
        <v>7</v>
      </c>
      <c r="E31" s="10">
        <f>今岡!E31+下県東!E31+下県西!E31+相浜!E31+平井!E31+沓沢!E31+糠尾!E31+日向!E31+竹田!E31+下平!E31+熊久保!E31+東立科!E31</f>
        <v>14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60</v>
      </c>
      <c r="D32" s="49">
        <f>今岡!D32+下県東!D32+下県西!D32+相浜!D32+平井!D32+沓沢!D32+糠尾!D32+日向!D32+竹田!D32+下平!D32+熊久保!D32+東立科!D32</f>
        <v>55</v>
      </c>
      <c r="E32" s="41">
        <f>今岡!E32+下県東!E32+下県西!E32+相浜!E32+平井!E32+沓沢!E32+糠尾!E32+日向!E32+竹田!E32+下平!E32+熊久保!E32+東立科!E32</f>
        <v>115</v>
      </c>
      <c r="F32" s="42">
        <f>E32/E147</f>
        <v>3.8244097106750911E-2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11</v>
      </c>
      <c r="D33" s="75">
        <f>今岡!D33+下県東!D33+下県西!D33+相浜!D33+平井!D33+沓沢!D33+糠尾!D33+日向!D33+竹田!D33+下平!D33+熊久保!D33+東立科!D33</f>
        <v>9</v>
      </c>
      <c r="E33" s="10">
        <f>今岡!E33+下県東!E33+下県西!E33+相浜!E33+平井!E33+沓沢!E33+糠尾!E33+日向!E33+竹田!E33+下平!E33+熊久保!E33+東立科!E33</f>
        <v>20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14</v>
      </c>
      <c r="D34" s="75">
        <f>今岡!D34+下県東!D34+下県西!D34+相浜!D34+平井!D34+沓沢!D34+糠尾!D34+日向!D34+竹田!D34+下平!D34+熊久保!D34+東立科!D34</f>
        <v>11</v>
      </c>
      <c r="E34" s="10">
        <f>今岡!E34+下県東!E34+下県西!E34+相浜!E34+平井!E34+沓沢!E34+糠尾!E34+日向!E34+竹田!E34+下平!E34+熊久保!E34+東立科!E34</f>
        <v>25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8</v>
      </c>
      <c r="D35" s="75">
        <f>今岡!D35+下県東!D35+下県西!D35+相浜!D35+平井!D35+沓沢!D35+糠尾!D35+日向!D35+竹田!D35+下平!D35+熊久保!D35+東立科!D35</f>
        <v>6</v>
      </c>
      <c r="E35" s="10">
        <f>今岡!E35+下県東!E35+下県西!E35+相浜!E35+平井!E35+沓沢!E35+糠尾!E35+日向!E35+竹田!E35+下平!E35+熊久保!E35+東立科!E35</f>
        <v>14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10</v>
      </c>
      <c r="D36" s="75">
        <f>今岡!D36+下県東!D36+下県西!D36+相浜!D36+平井!D36+沓沢!D36+糠尾!D36+日向!D36+竹田!D36+下平!D36+熊久保!D36+東立科!D36</f>
        <v>5</v>
      </c>
      <c r="E36" s="10">
        <f>今岡!E36+下県東!E36+下県西!E36+相浜!E36+平井!E36+沓沢!E36+糠尾!E36+日向!E36+竹田!E36+下平!E36+熊久保!E36+東立科!E36</f>
        <v>15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10</v>
      </c>
      <c r="D37" s="75">
        <f>今岡!D37+下県東!D37+下県西!D37+相浜!D37+平井!D37+沓沢!D37+糠尾!D37+日向!D37+竹田!D37+下平!D37+熊久保!D37+東立科!D37</f>
        <v>9</v>
      </c>
      <c r="E37" s="10">
        <f>今岡!E37+下県東!E37+下県西!E37+相浜!E37+平井!E37+沓沢!E37+糠尾!E37+日向!E37+竹田!E37+下平!E37+熊久保!E37+東立科!E37</f>
        <v>19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53</v>
      </c>
      <c r="D38" s="49">
        <f>今岡!D38+下県東!D38+下県西!D38+相浜!D38+平井!D38+沓沢!D38+糠尾!D38+日向!D38+竹田!D38+下平!D38+熊久保!D38+東立科!D38</f>
        <v>40</v>
      </c>
      <c r="E38" s="41">
        <f>今岡!E38+下県東!E38+下県西!E38+相浜!E38+平井!E38+沓沢!E38+糠尾!E38+日向!E38+竹田!E38+下平!E38+熊久保!E38+東立科!E38</f>
        <v>93</v>
      </c>
      <c r="F38" s="42">
        <f>E38/E147</f>
        <v>3.0927835051546393E-2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8</v>
      </c>
      <c r="D39" s="75">
        <f>今岡!D39+下県東!D39+下県西!D39+相浜!D39+平井!D39+沓沢!D39+糠尾!D39+日向!D39+竹田!D39+下平!D39+熊久保!D39+東立科!D39</f>
        <v>12</v>
      </c>
      <c r="E39" s="10">
        <f>今岡!E39+下県東!E39+下県西!E39+相浜!E39+平井!E39+沓沢!E39+糠尾!E39+日向!E39+竹田!E39+下平!E39+熊久保!E39+東立科!E39</f>
        <v>20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10</v>
      </c>
      <c r="D40" s="75">
        <f>今岡!D40+下県東!D40+下県西!D40+相浜!D40+平井!D40+沓沢!D40+糠尾!D40+日向!D40+竹田!D40+下平!D40+熊久保!D40+東立科!D40</f>
        <v>3</v>
      </c>
      <c r="E40" s="10">
        <f>今岡!E40+下県東!E40+下県西!E40+相浜!E40+平井!E40+沓沢!E40+糠尾!E40+日向!E40+竹田!E40+下平!E40+熊久保!E40+東立科!E40</f>
        <v>13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10</v>
      </c>
      <c r="D41" s="75">
        <f>今岡!D41+下県東!D41+下県西!D41+相浜!D41+平井!D41+沓沢!D41+糠尾!D41+日向!D41+竹田!D41+下平!D41+熊久保!D41+東立科!D41</f>
        <v>13</v>
      </c>
      <c r="E41" s="10">
        <f>今岡!E41+下県東!E41+下県西!E41+相浜!E41+平井!E41+沓沢!E41+糠尾!E41+日向!E41+竹田!E41+下平!E41+熊久保!E41+東立科!E41</f>
        <v>23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10</v>
      </c>
      <c r="D42" s="75">
        <f>今岡!D42+下県東!D42+下県西!D42+相浜!D42+平井!D42+沓沢!D42+糠尾!D42+日向!D42+竹田!D42+下平!D42+熊久保!D42+東立科!D42</f>
        <v>14</v>
      </c>
      <c r="E42" s="10">
        <f>今岡!E42+下県東!E42+下県西!E42+相浜!E42+平井!E42+沓沢!E42+糠尾!E42+日向!E42+竹田!E42+下平!E42+熊久保!E42+東立科!E42</f>
        <v>24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19</v>
      </c>
      <c r="D43" s="75">
        <f>今岡!D43+下県東!D43+下県西!D43+相浜!D43+平井!D43+沓沢!D43+糠尾!D43+日向!D43+竹田!D43+下平!D43+熊久保!D43+東立科!D43</f>
        <v>12</v>
      </c>
      <c r="E43" s="10">
        <f>今岡!E43+下県東!E43+下県西!E43+相浜!E43+平井!E43+沓沢!E43+糠尾!E43+日向!E43+竹田!E43+下平!E43+熊久保!E43+東立科!E43</f>
        <v>31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57</v>
      </c>
      <c r="D44" s="49">
        <f>今岡!D44+下県東!D44+下県西!D44+相浜!D44+平井!D44+沓沢!D44+糠尾!D44+日向!D44+竹田!D44+下平!D44+熊久保!D44+東立科!D44</f>
        <v>54</v>
      </c>
      <c r="E44" s="41">
        <f>今岡!E44+下県東!E44+下県西!E44+相浜!E44+平井!E44+沓沢!E44+糠尾!E44+日向!E44+竹田!E44+下平!E44+熊久保!E44+東立科!E44</f>
        <v>111</v>
      </c>
      <c r="F44" s="42">
        <f>E44/E147</f>
        <v>3.6913867642168273E-2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5</v>
      </c>
      <c r="D45" s="75">
        <f>今岡!D45+下県東!D45+下県西!D45+相浜!D45+平井!D45+沓沢!D45+糠尾!D45+日向!D45+竹田!D45+下平!D45+熊久保!D45+東立科!D45</f>
        <v>9</v>
      </c>
      <c r="E45" s="10">
        <f>今岡!E45+下県東!E45+下県西!E45+相浜!E45+平井!E45+沓沢!E45+糠尾!E45+日向!E45+竹田!E45+下平!E45+熊久保!E45+東立科!E45</f>
        <v>14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17</v>
      </c>
      <c r="D46" s="75">
        <f>今岡!D46+下県東!D46+下県西!D46+相浜!D46+平井!D46+沓沢!D46+糠尾!D46+日向!D46+竹田!D46+下平!D46+熊久保!D46+東立科!D46</f>
        <v>10</v>
      </c>
      <c r="E46" s="10">
        <f>今岡!E46+下県東!E46+下県西!E46+相浜!E46+平井!E46+沓沢!E46+糠尾!E46+日向!E46+竹田!E46+下平!E46+熊久保!E46+東立科!E46</f>
        <v>27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14</v>
      </c>
      <c r="D47" s="75">
        <f>今岡!D47+下県東!D47+下県西!D47+相浜!D47+平井!D47+沓沢!D47+糠尾!D47+日向!D47+竹田!D47+下平!D47+熊久保!D47+東立科!D47</f>
        <v>16</v>
      </c>
      <c r="E47" s="10">
        <f>今岡!E47+下県東!E47+下県西!E47+相浜!E47+平井!E47+沓沢!E47+糠尾!E47+日向!E47+竹田!E47+下平!E47+熊久保!E47+東立科!E47</f>
        <v>30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11</v>
      </c>
      <c r="D48" s="75">
        <f>今岡!D48+下県東!D48+下県西!D48+相浜!D48+平井!D48+沓沢!D48+糠尾!D48+日向!D48+竹田!D48+下平!D48+熊久保!D48+東立科!D48</f>
        <v>11</v>
      </c>
      <c r="E48" s="10">
        <f>今岡!E48+下県東!E48+下県西!E48+相浜!E48+平井!E48+沓沢!E48+糠尾!E48+日向!E48+竹田!E48+下平!E48+熊久保!E48+東立科!E48</f>
        <v>22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14</v>
      </c>
      <c r="D49" s="75">
        <f>今岡!D49+下県東!D49+下県西!D49+相浜!D49+平井!D49+沓沢!D49+糠尾!D49+日向!D49+竹田!D49+下平!D49+熊久保!D49+東立科!D49</f>
        <v>12</v>
      </c>
      <c r="E49" s="10">
        <f>今岡!E49+下県東!E49+下県西!E49+相浜!E49+平井!E49+沓沢!E49+糠尾!E49+日向!E49+竹田!E49+下平!E49+熊久保!E49+東立科!E49</f>
        <v>26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61</v>
      </c>
      <c r="D50" s="49">
        <f>今岡!D50+下県東!D50+下県西!D50+相浜!D50+平井!D50+沓沢!D50+糠尾!D50+日向!D50+竹田!D50+下平!D50+熊久保!D50+東立科!D50</f>
        <v>58</v>
      </c>
      <c r="E50" s="41">
        <f>今岡!E50+下県東!E50+下県西!E50+相浜!E50+平井!E50+沓沢!E50+糠尾!E50+日向!E50+竹田!E50+下平!E50+熊久保!E50+東立科!E50</f>
        <v>119</v>
      </c>
      <c r="F50" s="42">
        <f>E50/E147</f>
        <v>3.9574326571333557E-2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12</v>
      </c>
      <c r="D51" s="75">
        <f>今岡!D51+下県東!D51+下県西!D51+相浜!D51+平井!D51+沓沢!D51+糠尾!D51+日向!D51+竹田!D51+下平!D51+熊久保!D51+東立科!D51</f>
        <v>10</v>
      </c>
      <c r="E51" s="10">
        <f>今岡!E51+下県東!E51+下県西!E51+相浜!E51+平井!E51+沓沢!E51+糠尾!E51+日向!E51+竹田!E51+下平!E51+熊久保!E51+東立科!E51</f>
        <v>22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20</v>
      </c>
      <c r="D52" s="75">
        <f>今岡!D52+下県東!D52+下県西!D52+相浜!D52+平井!D52+沓沢!D52+糠尾!D52+日向!D52+竹田!D52+下平!D52+熊久保!D52+東立科!D52</f>
        <v>6</v>
      </c>
      <c r="E52" s="10">
        <f>今岡!E52+下県東!E52+下県西!E52+相浜!E52+平井!E52+沓沢!E52+糠尾!E52+日向!E52+竹田!E52+下平!E52+熊久保!E52+東立科!E52</f>
        <v>26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15</v>
      </c>
      <c r="D53" s="75">
        <f>今岡!D53+下県東!D53+下県西!D53+相浜!D53+平井!D53+沓沢!D53+糠尾!D53+日向!D53+竹田!D53+下平!D53+熊久保!D53+東立科!D53</f>
        <v>16</v>
      </c>
      <c r="E53" s="10">
        <f>今岡!E53+下県東!E53+下県西!E53+相浜!E53+平井!E53+沓沢!E53+糠尾!E53+日向!E53+竹田!E53+下平!E53+熊久保!E53+東立科!E53</f>
        <v>31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15</v>
      </c>
      <c r="D54" s="75">
        <f>今岡!D54+下県東!D54+下県西!D54+相浜!D54+平井!D54+沓沢!D54+糠尾!D54+日向!D54+竹田!D54+下平!D54+熊久保!D54+東立科!D54</f>
        <v>13</v>
      </c>
      <c r="E54" s="10">
        <f>今岡!E54+下県東!E54+下県西!E54+相浜!E54+平井!E54+沓沢!E54+糠尾!E54+日向!E54+竹田!E54+下平!E54+熊久保!E54+東立科!E54</f>
        <v>28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24</v>
      </c>
      <c r="D55" s="75">
        <f>今岡!D55+下県東!D55+下県西!D55+相浜!D55+平井!D55+沓沢!D55+糠尾!D55+日向!D55+竹田!D55+下平!D55+熊久保!D55+東立科!D55</f>
        <v>21</v>
      </c>
      <c r="E55" s="10">
        <f>今岡!E55+下県東!E55+下県西!E55+相浜!E55+平井!E55+沓沢!E55+糠尾!E55+日向!E55+竹田!E55+下平!E55+熊久保!E55+東立科!E55</f>
        <v>45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86</v>
      </c>
      <c r="D56" s="49">
        <f>今岡!D56+下県東!D56+下県西!D56+相浜!D56+平井!D56+沓沢!D56+糠尾!D56+日向!D56+竹田!D56+下平!D56+熊久保!D56+東立科!D56</f>
        <v>66</v>
      </c>
      <c r="E56" s="41">
        <f>今岡!E56+下県東!E56+下県西!E56+相浜!E56+平井!E56+沓沢!E56+糠尾!E56+日向!E56+竹田!E56+下平!E56+熊久保!E56+東立科!E56</f>
        <v>152</v>
      </c>
      <c r="F56" s="42">
        <f>E56/E147</f>
        <v>5.0548719654140338E-2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17</v>
      </c>
      <c r="D57" s="75">
        <f>今岡!D57+下県東!D57+下県西!D57+相浜!D57+平井!D57+沓沢!D57+糠尾!D57+日向!D57+竹田!D57+下平!D57+熊久保!D57+東立科!D57</f>
        <v>16</v>
      </c>
      <c r="E57" s="10">
        <f>今岡!E57+下県東!E57+下県西!E57+相浜!E57+平井!E57+沓沢!E57+糠尾!E57+日向!E57+竹田!E57+下平!E57+熊久保!E57+東立科!E57</f>
        <v>33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24</v>
      </c>
      <c r="D58" s="75">
        <f>今岡!D58+下県東!D58+下県西!D58+相浜!D58+平井!D58+沓沢!D58+糠尾!D58+日向!D58+竹田!D58+下平!D58+熊久保!D58+東立科!D58</f>
        <v>24</v>
      </c>
      <c r="E58" s="10">
        <f>今岡!E58+下県東!E58+下県西!E58+相浜!E58+平井!E58+沓沢!E58+糠尾!E58+日向!E58+竹田!E58+下平!E58+熊久保!E58+東立科!E58</f>
        <v>48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20</v>
      </c>
      <c r="D59" s="75">
        <f>今岡!D59+下県東!D59+下県西!D59+相浜!D59+平井!D59+沓沢!D59+糠尾!D59+日向!D59+竹田!D59+下平!D59+熊久保!D59+東立科!D59</f>
        <v>12</v>
      </c>
      <c r="E59" s="10">
        <f>今岡!E59+下県東!E59+下県西!E59+相浜!E59+平井!E59+沓沢!E59+糠尾!E59+日向!E59+竹田!E59+下平!E59+熊久保!E59+東立科!E59</f>
        <v>32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19</v>
      </c>
      <c r="D60" s="75">
        <f>今岡!D60+下県東!D60+下県西!D60+相浜!D60+平井!D60+沓沢!D60+糠尾!D60+日向!D60+竹田!D60+下平!D60+熊久保!D60+東立科!D60</f>
        <v>18</v>
      </c>
      <c r="E60" s="10">
        <f>今岡!E60+下県東!E60+下県西!E60+相浜!E60+平井!E60+沓沢!E60+糠尾!E60+日向!E60+竹田!E60+下平!E60+熊久保!E60+東立科!E60</f>
        <v>37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26</v>
      </c>
      <c r="D61" s="75">
        <f>今岡!D61+下県東!D61+下県西!D61+相浜!D61+平井!D61+沓沢!D61+糠尾!D61+日向!D61+竹田!D61+下平!D61+熊久保!D61+東立科!D61</f>
        <v>23</v>
      </c>
      <c r="E61" s="10">
        <f>今岡!E61+下県東!E61+下県西!E61+相浜!E61+平井!E61+沓沢!E61+糠尾!E61+日向!E61+竹田!E61+下平!E61+熊久保!E61+東立科!E61</f>
        <v>49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106</v>
      </c>
      <c r="D62" s="49">
        <f>今岡!D62+下県東!D62+下県西!D62+相浜!D62+平井!D62+沓沢!D62+糠尾!D62+日向!D62+竹田!D62+下平!D62+熊久保!D62+東立科!D62</f>
        <v>93</v>
      </c>
      <c r="E62" s="41">
        <f>今岡!E62+下県東!E62+下県西!E62+相浜!E62+平井!E62+沓沢!E62+糠尾!E62+日向!E62+竹田!E62+下平!E62+熊久保!E62+東立科!E62</f>
        <v>199</v>
      </c>
      <c r="F62" s="42">
        <f>E62/E147</f>
        <v>6.6178915862986368E-2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24</v>
      </c>
      <c r="D63" s="75">
        <f>今岡!D63+下県東!D63+下県西!D63+相浜!D63+平井!D63+沓沢!D63+糠尾!D63+日向!D63+竹田!D63+下平!D63+熊久保!D63+東立科!D63</f>
        <v>18</v>
      </c>
      <c r="E63" s="10">
        <f>今岡!E63+下県東!E63+下県西!E63+相浜!E63+平井!E63+沓沢!E63+糠尾!E63+日向!E63+竹田!E63+下平!E63+熊久保!E63+東立科!E63</f>
        <v>42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20</v>
      </c>
      <c r="D64" s="75">
        <f>今岡!D64+下県東!D64+下県西!D64+相浜!D64+平井!D64+沓沢!D64+糠尾!D64+日向!D64+竹田!D64+下平!D64+熊久保!D64+東立科!D64</f>
        <v>20</v>
      </c>
      <c r="E64" s="10">
        <f>今岡!E64+下県東!E64+下県西!E64+相浜!E64+平井!E64+沓沢!E64+糠尾!E64+日向!E64+竹田!E64+下平!E64+熊久保!E64+東立科!E64</f>
        <v>40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17</v>
      </c>
      <c r="D65" s="75">
        <f>今岡!D65+下県東!D65+下県西!D65+相浜!D65+平井!D65+沓沢!D65+糠尾!D65+日向!D65+竹田!D65+下平!D65+熊久保!D65+東立科!D65</f>
        <v>21</v>
      </c>
      <c r="E65" s="10">
        <f>今岡!E65+下県東!E65+下県西!E65+相浜!E65+平井!E65+沓沢!E65+糠尾!E65+日向!E65+竹田!E65+下平!E65+熊久保!E65+東立科!E65</f>
        <v>38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16</v>
      </c>
      <c r="D66" s="75">
        <f>今岡!D66+下県東!D66+下県西!D66+相浜!D66+平井!D66+沓沢!D66+糠尾!D66+日向!D66+竹田!D66+下平!D66+熊久保!D66+東立科!D66</f>
        <v>16</v>
      </c>
      <c r="E66" s="10">
        <f>今岡!E66+下県東!E66+下県西!E66+相浜!E66+平井!E66+沓沢!E66+糠尾!E66+日向!E66+竹田!E66+下平!E66+熊久保!E66+東立科!E66</f>
        <v>32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16</v>
      </c>
      <c r="D67" s="75">
        <f>今岡!D67+下県東!D67+下県西!D67+相浜!D67+平井!D67+沓沢!D67+糠尾!D67+日向!D67+竹田!D67+下平!D67+熊久保!D67+東立科!D67</f>
        <v>18</v>
      </c>
      <c r="E67" s="10">
        <f>今岡!E67+下県東!E67+下県西!E67+相浜!E67+平井!E67+沓沢!E67+糠尾!E67+日向!E67+竹田!E67+下平!E67+熊久保!E67+東立科!E67</f>
        <v>34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93</v>
      </c>
      <c r="D68" s="49">
        <f>今岡!D68+下県東!D68+下県西!D68+相浜!D68+平井!D68+沓沢!D68+糠尾!D68+日向!D68+竹田!D68+下平!D68+熊久保!D68+東立科!D68</f>
        <v>93</v>
      </c>
      <c r="E68" s="41">
        <f>今岡!E68+下県東!E68+下県西!E68+相浜!E68+平井!E68+沓沢!E68+糠尾!E68+日向!E68+竹田!E68+下平!E68+熊久保!E68+東立科!E68</f>
        <v>186</v>
      </c>
      <c r="F68" s="42">
        <f>E68/E147</f>
        <v>6.1855670103092786E-2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20</v>
      </c>
      <c r="D69" s="75">
        <f>今岡!D69+下県東!D69+下県西!D69+相浜!D69+平井!D69+沓沢!D69+糠尾!D69+日向!D69+竹田!D69+下平!D69+熊久保!D69+東立科!D69</f>
        <v>24</v>
      </c>
      <c r="E69" s="10">
        <f>今岡!E69+下県東!E69+下県西!E69+相浜!E69+平井!E69+沓沢!E69+糠尾!E69+日向!E69+竹田!E69+下平!E69+熊久保!E69+東立科!E69</f>
        <v>44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23</v>
      </c>
      <c r="D70" s="75">
        <f>今岡!D70+下県東!D70+下県西!D70+相浜!D70+平井!D70+沓沢!D70+糠尾!D70+日向!D70+竹田!D70+下平!D70+熊久保!D70+東立科!D70</f>
        <v>17</v>
      </c>
      <c r="E70" s="10">
        <f>今岡!E70+下県東!E70+下県西!E70+相浜!E70+平井!E70+沓沢!E70+糠尾!E70+日向!E70+竹田!E70+下平!E70+熊久保!E70+東立科!E70</f>
        <v>40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13</v>
      </c>
      <c r="D71" s="75">
        <f>今岡!D71+下県東!D71+下県西!D71+相浜!D71+平井!D71+沓沢!D71+糠尾!D71+日向!D71+竹田!D71+下平!D71+熊久保!D71+東立科!D71</f>
        <v>16</v>
      </c>
      <c r="E71" s="10">
        <f>今岡!E71+下県東!E71+下県西!E71+相浜!E71+平井!E71+沓沢!E71+糠尾!E71+日向!E71+竹田!E71+下平!E71+熊久保!E71+東立科!E71</f>
        <v>29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33</v>
      </c>
      <c r="D72" s="75">
        <f>今岡!D72+下県東!D72+下県西!D72+相浜!D72+平井!D72+沓沢!D72+糠尾!D72+日向!D72+竹田!D72+下平!D72+熊久保!D72+東立科!D72</f>
        <v>26</v>
      </c>
      <c r="E72" s="10">
        <f>今岡!E72+下県東!E72+下県西!E72+相浜!E72+平井!E72+沓沢!E72+糠尾!E72+日向!E72+竹田!E72+下平!E72+熊久保!E72+東立科!E72</f>
        <v>59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16</v>
      </c>
      <c r="D73" s="75">
        <f>今岡!D73+下県東!D73+下県西!D73+相浜!D73+平井!D73+沓沢!D73+糠尾!D73+日向!D73+竹田!D73+下平!D73+熊久保!D73+東立科!D73</f>
        <v>7</v>
      </c>
      <c r="E73" s="10">
        <f>今岡!E73+下県東!E73+下県西!E73+相浜!E73+平井!E73+沓沢!E73+糠尾!E73+日向!E73+竹田!E73+下平!E73+熊久保!E73+東立科!E73</f>
        <v>23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105</v>
      </c>
      <c r="D74" s="49">
        <f>今岡!D74+下県東!D74+下県西!D74+相浜!D74+平井!D74+沓沢!D74+糠尾!D74+日向!D74+竹田!D74+下平!D74+熊久保!D74+東立科!D74</f>
        <v>90</v>
      </c>
      <c r="E74" s="41">
        <f>今岡!E74+下県東!E74+下県西!E74+相浜!E74+平井!E74+沓沢!E74+糠尾!E74+日向!E74+竹田!E74+下平!E74+熊久保!E74+東立科!E74</f>
        <v>195</v>
      </c>
      <c r="F74" s="42">
        <f>E74/E147</f>
        <v>6.4848686398403729E-2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15</v>
      </c>
      <c r="D75" s="75">
        <f>今岡!D75+下県東!D75+下県西!D75+相浜!D75+平井!D75+沓沢!D75+糠尾!D75+日向!D75+竹田!D75+下平!D75+熊久保!D75+東立科!D75</f>
        <v>16</v>
      </c>
      <c r="E75" s="10">
        <f>今岡!E75+下県東!E75+下県西!E75+相浜!E75+平井!E75+沓沢!E75+糠尾!E75+日向!E75+竹田!E75+下平!E75+熊久保!E75+東立科!E75</f>
        <v>31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19</v>
      </c>
      <c r="D76" s="75">
        <f>今岡!D76+下県東!D76+下県西!D76+相浜!D76+平井!D76+沓沢!D76+糠尾!D76+日向!D76+竹田!D76+下平!D76+熊久保!D76+東立科!D76</f>
        <v>19</v>
      </c>
      <c r="E76" s="10">
        <f>今岡!E76+下県東!E76+下県西!E76+相浜!E76+平井!E76+沓沢!E76+糠尾!E76+日向!E76+竹田!E76+下平!E76+熊久保!E76+東立科!E76</f>
        <v>38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28</v>
      </c>
      <c r="D77" s="75">
        <f>今岡!D77+下県東!D77+下県西!D77+相浜!D77+平井!D77+沓沢!D77+糠尾!D77+日向!D77+竹田!D77+下平!D77+熊久保!D77+東立科!D77</f>
        <v>20</v>
      </c>
      <c r="E77" s="10">
        <f>今岡!E77+下県東!E77+下県西!E77+相浜!E77+平井!E77+沓沢!E77+糠尾!E77+日向!E77+竹田!E77+下平!E77+熊久保!E77+東立科!E77</f>
        <v>48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19</v>
      </c>
      <c r="D78" s="75">
        <f>今岡!D78+下県東!D78+下県西!D78+相浜!D78+平井!D78+沓沢!D78+糠尾!D78+日向!D78+竹田!D78+下平!D78+熊久保!D78+東立科!D78</f>
        <v>19</v>
      </c>
      <c r="E78" s="10">
        <f>今岡!E78+下県東!E78+下県西!E78+相浜!E78+平井!E78+沓沢!E78+糠尾!E78+日向!E78+竹田!E78+下平!E78+熊久保!E78+東立科!E78</f>
        <v>38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24</v>
      </c>
      <c r="D79" s="75">
        <f>今岡!D79+下県東!D79+下県西!D79+相浜!D79+平井!D79+沓沢!D79+糠尾!D79+日向!D79+竹田!D79+下平!D79+熊久保!D79+東立科!D79</f>
        <v>24</v>
      </c>
      <c r="E79" s="10">
        <f>今岡!E79+下県東!E79+下県西!E79+相浜!E79+平井!E79+沓沢!E79+糠尾!E79+日向!E79+竹田!E79+下平!E79+熊久保!E79+東立科!E79</f>
        <v>48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105</v>
      </c>
      <c r="D80" s="49">
        <f>今岡!D80+下県東!D80+下県西!D80+相浜!D80+平井!D80+沓沢!D80+糠尾!D80+日向!D80+竹田!D80+下平!D80+熊久保!D80+東立科!D80</f>
        <v>98</v>
      </c>
      <c r="E80" s="41">
        <f>今岡!E80+下県東!E80+下県西!E80+相浜!E80+平井!E80+沓沢!E80+糠尾!E80+日向!E80+竹田!E80+下平!E80+熊久保!E80+東立科!E80</f>
        <v>203</v>
      </c>
      <c r="F80" s="42">
        <f>E80/E147</f>
        <v>6.7509145327569006E-2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14</v>
      </c>
      <c r="D81" s="75">
        <f>今岡!D81+下県東!D81+下県西!D81+相浜!D81+平井!D81+沓沢!D81+糠尾!D81+日向!D81+竹田!D81+下平!D81+熊久保!D81+東立科!D81</f>
        <v>23</v>
      </c>
      <c r="E81" s="10">
        <f>今岡!E81+下県東!E81+下県西!E81+相浜!E81+平井!E81+沓沢!E81+糠尾!E81+日向!E81+竹田!E81+下平!E81+熊久保!E81+東立科!E81</f>
        <v>37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25</v>
      </c>
      <c r="D82" s="75">
        <f>今岡!D82+下県東!D82+下県西!D82+相浜!D82+平井!D82+沓沢!D82+糠尾!D82+日向!D82+竹田!D82+下平!D82+熊久保!D82+東立科!D82</f>
        <v>23</v>
      </c>
      <c r="E82" s="10">
        <f>今岡!E82+下県東!E82+下県西!E82+相浜!E82+平井!E82+沓沢!E82+糠尾!E82+日向!E82+竹田!E82+下平!E82+熊久保!E82+東立科!E82</f>
        <v>48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19</v>
      </c>
      <c r="D83" s="75">
        <f>今岡!D83+下県東!D83+下県西!D83+相浜!D83+平井!D83+沓沢!D83+糠尾!D83+日向!D83+竹田!D83+下平!D83+熊久保!D83+東立科!D83</f>
        <v>24</v>
      </c>
      <c r="E83" s="10">
        <f>今岡!E83+下県東!E83+下県西!E83+相浜!E83+平井!E83+沓沢!E83+糠尾!E83+日向!E83+竹田!E83+下平!E83+熊久保!E83+東立科!E83</f>
        <v>43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39</v>
      </c>
      <c r="D84" s="75">
        <f>今岡!D84+下県東!D84+下県西!D84+相浜!D84+平井!D84+沓沢!D84+糠尾!D84+日向!D84+竹田!D84+下平!D84+熊久保!D84+東立科!D84</f>
        <v>26</v>
      </c>
      <c r="E84" s="10">
        <f>今岡!E84+下県東!E84+下県西!E84+相浜!E84+平井!E84+沓沢!E84+糠尾!E84+日向!E84+竹田!E84+下平!E84+熊久保!E84+東立科!E84</f>
        <v>65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24</v>
      </c>
      <c r="D85" s="75">
        <f>今岡!D85+下県東!D85+下県西!D85+相浜!D85+平井!D85+沓沢!D85+糠尾!D85+日向!D85+竹田!D85+下平!D85+熊久保!D85+東立科!D85</f>
        <v>20</v>
      </c>
      <c r="E85" s="10">
        <f>今岡!E85+下県東!E85+下県西!E85+相浜!E85+平井!E85+沓沢!E85+糠尾!E85+日向!E85+竹田!E85+下平!E85+熊久保!E85+東立科!E85</f>
        <v>44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121</v>
      </c>
      <c r="D86" s="71">
        <f>今岡!D86+下県東!D86+下県西!D86+相浜!D86+平井!D86+沓沢!D86+糠尾!D86+日向!D86+竹田!D86+下平!D86+熊久保!D86+東立科!D86</f>
        <v>116</v>
      </c>
      <c r="E86" s="44">
        <f>今岡!E86+下県東!E86+下県西!E86+相浜!E86+平井!E86+沓沢!E86+糠尾!E86+日向!E86+竹田!E86+下平!E86+熊久保!E86+東立科!E86</f>
        <v>237</v>
      </c>
      <c r="F86" s="45">
        <f>E86/E147</f>
        <v>7.8816095776521447E-2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24</v>
      </c>
      <c r="D87" s="75">
        <f>今岡!D87+下県東!D87+下県西!D87+相浜!D87+平井!D87+沓沢!D87+糠尾!D87+日向!D87+竹田!D87+下平!D87+熊久保!D87+東立科!D87</f>
        <v>20</v>
      </c>
      <c r="E87" s="10">
        <f>今岡!E87+下県東!E87+下県西!E87+相浜!E87+平井!E87+沓沢!E87+糠尾!E87+日向!E87+竹田!E87+下平!E87+熊久保!E87+東立科!E87</f>
        <v>44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25</v>
      </c>
      <c r="D88" s="75">
        <f>今岡!D88+下県東!D88+下県西!D88+相浜!D88+平井!D88+沓沢!D88+糠尾!D88+日向!D88+竹田!D88+下平!D88+熊久保!D88+東立科!D88</f>
        <v>39</v>
      </c>
      <c r="E88" s="10">
        <f>今岡!E88+下県東!E88+下県西!E88+相浜!E88+平井!E88+沓沢!E88+糠尾!E88+日向!E88+竹田!E88+下平!E88+熊久保!E88+東立科!E88</f>
        <v>64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34</v>
      </c>
      <c r="D89" s="75">
        <f>今岡!D89+下県東!D89+下県西!D89+相浜!D89+平井!D89+沓沢!D89+糠尾!D89+日向!D89+竹田!D89+下平!D89+熊久保!D89+東立科!D89</f>
        <v>40</v>
      </c>
      <c r="E89" s="10">
        <f>今岡!E89+下県東!E89+下県西!E89+相浜!E89+平井!E89+沓沢!E89+糠尾!E89+日向!E89+竹田!E89+下平!E89+熊久保!E89+東立科!E89</f>
        <v>74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23</v>
      </c>
      <c r="D90" s="75">
        <f>今岡!D90+下県東!D90+下県西!D90+相浜!D90+平井!D90+沓沢!D90+糠尾!D90+日向!D90+竹田!D90+下平!D90+熊久保!D90+東立科!D90</f>
        <v>26</v>
      </c>
      <c r="E90" s="10">
        <f>今岡!E90+下県東!E90+下県西!E90+相浜!E90+平井!E90+沓沢!E90+糠尾!E90+日向!E90+竹田!E90+下平!E90+熊久保!E90+東立科!E90</f>
        <v>49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28</v>
      </c>
      <c r="D91" s="75">
        <f>今岡!D91+下県東!D91+下県西!D91+相浜!D91+平井!D91+沓沢!D91+糠尾!D91+日向!D91+竹田!D91+下平!D91+熊久保!D91+東立科!D91</f>
        <v>25</v>
      </c>
      <c r="E91" s="10">
        <f>今岡!E91+下県東!E91+下県西!E91+相浜!E91+平井!E91+沓沢!E91+糠尾!E91+日向!E91+竹田!E91+下平!E91+熊久保!E91+東立科!E91</f>
        <v>53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134</v>
      </c>
      <c r="D92" s="71">
        <f>今岡!D92+下県東!D92+下県西!D92+相浜!D92+平井!D92+沓沢!D92+糠尾!D92+日向!D92+竹田!D92+下平!D92+熊久保!D92+東立科!D92</f>
        <v>150</v>
      </c>
      <c r="E92" s="44">
        <f>今岡!E92+下県東!E92+下県西!E92+相浜!E92+平井!E92+沓沢!E92+糠尾!E92+日向!E92+竹田!E92+下平!E92+熊久保!E92+東立科!E92</f>
        <v>284</v>
      </c>
      <c r="F92" s="45">
        <f>E92/E147</f>
        <v>9.444629198536747E-2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29</v>
      </c>
      <c r="D93" s="75">
        <f>今岡!D93+下県東!D93+下県西!D93+相浜!D93+平井!D93+沓沢!D93+糠尾!D93+日向!D93+竹田!D93+下平!D93+熊久保!D93+東立科!D93</f>
        <v>26</v>
      </c>
      <c r="E93" s="10">
        <f>今岡!E93+下県東!E93+下県西!E93+相浜!E93+平井!E93+沓沢!E93+糠尾!E93+日向!E93+竹田!E93+下平!E93+熊久保!E93+東立科!E93</f>
        <v>55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25</v>
      </c>
      <c r="D94" s="75">
        <f>今岡!D94+下県東!D94+下県西!D94+相浜!D94+平井!D94+沓沢!D94+糠尾!D94+日向!D94+竹田!D94+下平!D94+熊久保!D94+東立科!D94</f>
        <v>27</v>
      </c>
      <c r="E94" s="10">
        <f>今岡!E94+下県東!E94+下県西!E94+相浜!E94+平井!E94+沓沢!E94+糠尾!E94+日向!E94+竹田!E94+下平!E94+熊久保!E94+東立科!E94</f>
        <v>52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20</v>
      </c>
      <c r="D95" s="75">
        <f>今岡!D95+下県東!D95+下県西!D95+相浜!D95+平井!D95+沓沢!D95+糠尾!D95+日向!D95+竹田!D95+下平!D95+熊久保!D95+東立科!D95</f>
        <v>14</v>
      </c>
      <c r="E95" s="10">
        <f>今岡!E95+下県東!E95+下県西!E95+相浜!E95+平井!E95+沓沢!E95+糠尾!E95+日向!E95+竹田!E95+下平!E95+熊久保!E95+東立科!E95</f>
        <v>34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13</v>
      </c>
      <c r="D96" s="75">
        <f>今岡!D96+下県東!D96+下県西!D96+相浜!D96+平井!D96+沓沢!D96+糠尾!D96+日向!D96+竹田!D96+下平!D96+熊久保!D96+東立科!D96</f>
        <v>19</v>
      </c>
      <c r="E96" s="10">
        <f>今岡!E96+下県東!E96+下県西!E96+相浜!E96+平井!E96+沓沢!E96+糠尾!E96+日向!E96+竹田!E96+下平!E96+熊久保!E96+東立科!E96</f>
        <v>32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23</v>
      </c>
      <c r="D97" s="75">
        <f>今岡!D97+下県東!D97+下県西!D97+相浜!D97+平井!D97+沓沢!D97+糠尾!D97+日向!D97+竹田!D97+下平!D97+熊久保!D97+東立科!D97</f>
        <v>23</v>
      </c>
      <c r="E97" s="10">
        <f>今岡!E97+下県東!E97+下県西!E97+相浜!E97+平井!E97+沓沢!E97+糠尾!E97+日向!E97+竹田!E97+下平!E97+熊久保!E97+東立科!E97</f>
        <v>46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110</v>
      </c>
      <c r="D98" s="71">
        <f>今岡!D98+下県東!D98+下県西!D98+相浜!D98+平井!D98+沓沢!D98+糠尾!D98+日向!D98+竹田!D98+下平!D98+熊久保!D98+東立科!D98</f>
        <v>109</v>
      </c>
      <c r="E98" s="44">
        <f>今岡!E98+下県東!E98+下県西!E98+相浜!E98+平井!E98+沓沢!E98+糠尾!E98+日向!E98+竹田!E98+下平!E98+熊久保!E98+東立科!E98</f>
        <v>219</v>
      </c>
      <c r="F98" s="45">
        <f>E98/E147</f>
        <v>7.2830063185899574E-2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22</v>
      </c>
      <c r="D99" s="75">
        <f>今岡!D99+下県東!D99+下県西!D99+相浜!D99+平井!D99+沓沢!D99+糠尾!D99+日向!D99+竹田!D99+下平!D99+熊久保!D99+東立科!D99</f>
        <v>16</v>
      </c>
      <c r="E99" s="10">
        <f>今岡!E99+下県東!E99+下県西!E99+相浜!E99+平井!E99+沓沢!E99+糠尾!E99+日向!E99+竹田!E99+下平!E99+熊久保!E99+東立科!E99</f>
        <v>38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20</v>
      </c>
      <c r="D100" s="75">
        <f>今岡!D100+下県東!D100+下県西!D100+相浜!D100+平井!D100+沓沢!D100+糠尾!D100+日向!D100+竹田!D100+下平!D100+熊久保!D100+東立科!D100</f>
        <v>17</v>
      </c>
      <c r="E100" s="10">
        <f>今岡!E100+下県東!E100+下県西!E100+相浜!E100+平井!E100+沓沢!E100+糠尾!E100+日向!E100+竹田!E100+下平!E100+熊久保!E100+東立科!E100</f>
        <v>37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15</v>
      </c>
      <c r="D101" s="75">
        <f>今岡!D101+下県東!D101+下県西!D101+相浜!D101+平井!D101+沓沢!D101+糠尾!D101+日向!D101+竹田!D101+下平!D101+熊久保!D101+東立科!D101</f>
        <v>16</v>
      </c>
      <c r="E101" s="10">
        <f>今岡!E101+下県東!E101+下県西!E101+相浜!E101+平井!E101+沓沢!E101+糠尾!E101+日向!E101+竹田!E101+下平!E101+熊久保!E101+東立科!E101</f>
        <v>31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13</v>
      </c>
      <c r="D102" s="75">
        <f>今岡!D102+下県東!D102+下県西!D102+相浜!D102+平井!D102+沓沢!D102+糠尾!D102+日向!D102+竹田!D102+下平!D102+熊久保!D102+東立科!D102</f>
        <v>18</v>
      </c>
      <c r="E102" s="10">
        <f>今岡!E102+下県東!E102+下県西!E102+相浜!E102+平井!E102+沓沢!E102+糠尾!E102+日向!E102+竹田!E102+下平!E102+熊久保!E102+東立科!E102</f>
        <v>31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11</v>
      </c>
      <c r="D103" s="75">
        <f>今岡!D103+下県東!D103+下県西!D103+相浜!D103+平井!D103+沓沢!D103+糠尾!D103+日向!D103+竹田!D103+下平!D103+熊久保!D103+東立科!D103</f>
        <v>9</v>
      </c>
      <c r="E103" s="10">
        <f>今岡!E103+下県東!E103+下県西!E103+相浜!E103+平井!E103+沓沢!E103+糠尾!E103+日向!E103+竹田!E103+下平!E103+熊久保!E103+東立科!E103</f>
        <v>20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81</v>
      </c>
      <c r="D104" s="71">
        <f>今岡!D104+下県東!D104+下県西!D104+相浜!D104+平井!D104+沓沢!D104+糠尾!D104+日向!D104+竹田!D104+下平!D104+熊久保!D104+東立科!D104</f>
        <v>76</v>
      </c>
      <c r="E104" s="44">
        <f>今岡!E104+下県東!E104+下県西!E104+相浜!E104+平井!E104+沓沢!E104+糠尾!E104+日向!E104+竹田!E104+下平!E104+熊久保!E104+東立科!E104</f>
        <v>157</v>
      </c>
      <c r="F104" s="45">
        <f>E104/E147</f>
        <v>5.2211506484868643E-2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6</v>
      </c>
      <c r="D105" s="75">
        <f>今岡!D105+下県東!D105+下県西!D105+相浜!D105+平井!D105+沓沢!D105+糠尾!D105+日向!D105+竹田!D105+下平!D105+熊久保!D105+東立科!D105</f>
        <v>22</v>
      </c>
      <c r="E105" s="10">
        <f>今岡!E105+下県東!E105+下県西!E105+相浜!E105+平井!E105+沓沢!E105+糠尾!E105+日向!E105+竹田!E105+下平!E105+熊久保!E105+東立科!E105</f>
        <v>28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19</v>
      </c>
      <c r="D106" s="75">
        <f>今岡!D106+下県東!D106+下県西!D106+相浜!D106+平井!D106+沓沢!D106+糠尾!D106+日向!D106+竹田!D106+下平!D106+熊久保!D106+東立科!D106</f>
        <v>18</v>
      </c>
      <c r="E106" s="10">
        <f>今岡!E106+下県東!E106+下県西!E106+相浜!E106+平井!E106+沓沢!E106+糠尾!E106+日向!E106+竹田!E106+下平!E106+熊久保!E106+東立科!E106</f>
        <v>37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10</v>
      </c>
      <c r="D107" s="75">
        <f>今岡!D107+下県東!D107+下県西!D107+相浜!D107+平井!D107+沓沢!D107+糠尾!D107+日向!D107+竹田!D107+下平!D107+熊久保!D107+東立科!D107</f>
        <v>14</v>
      </c>
      <c r="E107" s="10">
        <f>今岡!E107+下県東!E107+下県西!E107+相浜!E107+平井!E107+沓沢!E107+糠尾!E107+日向!E107+竹田!E107+下平!E107+熊久保!E107+東立科!E107</f>
        <v>24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8</v>
      </c>
      <c r="D108" s="75">
        <f>今岡!D108+下県東!D108+下県西!D108+相浜!D108+平井!D108+沓沢!D108+糠尾!D108+日向!D108+竹田!D108+下平!D108+熊久保!D108+東立科!D108</f>
        <v>14</v>
      </c>
      <c r="E108" s="10">
        <f>今岡!E108+下県東!E108+下県西!E108+相浜!E108+平井!E108+沓沢!E108+糠尾!E108+日向!E108+竹田!E108+下平!E108+熊久保!E108+東立科!E108</f>
        <v>22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9</v>
      </c>
      <c r="D109" s="75">
        <f>今岡!D109+下県東!D109+下県西!D109+相浜!D109+平井!D109+沓沢!D109+糠尾!D109+日向!D109+竹田!D109+下平!D109+熊久保!D109+東立科!D109</f>
        <v>13</v>
      </c>
      <c r="E109" s="10">
        <f>今岡!E109+下県東!E109+下県西!E109+相浜!E109+平井!E109+沓沢!E109+糠尾!E109+日向!E109+竹田!E109+下平!E109+熊久保!E109+東立科!E109</f>
        <v>22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52</v>
      </c>
      <c r="D110" s="71">
        <f>今岡!D110+下県東!D110+下県西!D110+相浜!D110+平井!D110+沓沢!D110+糠尾!D110+日向!D110+竹田!D110+下平!D110+熊久保!D110+東立科!D110</f>
        <v>81</v>
      </c>
      <c r="E110" s="44">
        <f>今岡!E110+下県東!E110+下県西!E110+相浜!E110+平井!E110+沓沢!E110+糠尾!E110+日向!E110+竹田!E110+下平!E110+熊久保!E110+東立科!E110</f>
        <v>133</v>
      </c>
      <c r="F110" s="45">
        <f>E110/E147</f>
        <v>4.4230129697372798E-2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10</v>
      </c>
      <c r="D111" s="75">
        <f>今岡!D111+下県東!D111+下県西!D111+相浜!D111+平井!D111+沓沢!D111+糠尾!D111+日向!D111+竹田!D111+下平!D111+熊久保!D111+東立科!D111</f>
        <v>22</v>
      </c>
      <c r="E111" s="10">
        <f>今岡!E111+下県東!E111+下県西!E111+相浜!E111+平井!E111+沓沢!E111+糠尾!E111+日向!E111+竹田!E111+下平!E111+熊久保!E111+東立科!E111</f>
        <v>32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4</v>
      </c>
      <c r="D112" s="75">
        <f>今岡!D112+下県東!D112+下県西!D112+相浜!D112+平井!D112+沓沢!D112+糠尾!D112+日向!D112+竹田!D112+下平!D112+熊久保!D112+東立科!D112</f>
        <v>23</v>
      </c>
      <c r="E112" s="10">
        <f>今岡!E112+下県東!E112+下県西!E112+相浜!E112+平井!E112+沓沢!E112+糠尾!E112+日向!E112+竹田!E112+下平!E112+熊久保!E112+東立科!E112</f>
        <v>27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7</v>
      </c>
      <c r="D113" s="75">
        <f>今岡!D113+下県東!D113+下県西!D113+相浜!D113+平井!D113+沓沢!D113+糠尾!D113+日向!D113+竹田!D113+下平!D113+熊久保!D113+東立科!D113</f>
        <v>23</v>
      </c>
      <c r="E113" s="10">
        <f>今岡!E113+下県東!E113+下県西!E113+相浜!E113+平井!E113+沓沢!E113+糠尾!E113+日向!E113+竹田!E113+下平!E113+熊久保!E113+東立科!E113</f>
        <v>30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3</v>
      </c>
      <c r="D114" s="75">
        <f>今岡!D114+下県東!D114+下県西!D114+相浜!D114+平井!D114+沓沢!D114+糠尾!D114+日向!D114+竹田!D114+下平!D114+熊久保!D114+東立科!D114</f>
        <v>10</v>
      </c>
      <c r="E114" s="10">
        <f>今岡!E114+下県東!E114+下県西!E114+相浜!E114+平井!E114+沓沢!E114+糠尾!E114+日向!E114+竹田!E114+下平!E114+熊久保!E114+東立科!E114</f>
        <v>13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5</v>
      </c>
      <c r="D115" s="75">
        <f>今岡!D115+下県東!D115+下県西!D115+相浜!D115+平井!D115+沓沢!D115+糠尾!D115+日向!D115+竹田!D115+下平!D115+熊久保!D115+東立科!D115</f>
        <v>14</v>
      </c>
      <c r="E115" s="10">
        <f>今岡!E115+下県東!E115+下県西!E115+相浜!E115+平井!E115+沓沢!E115+糠尾!E115+日向!E115+竹田!E115+下平!E115+熊久保!E115+東立科!E115</f>
        <v>19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29</v>
      </c>
      <c r="D116" s="71">
        <f>今岡!D116+下県東!D116+下県西!D116+相浜!D116+平井!D116+沓沢!D116+糠尾!D116+日向!D116+竹田!D116+下平!D116+熊久保!D116+東立科!D116</f>
        <v>92</v>
      </c>
      <c r="E116" s="44">
        <f>今岡!E116+下県東!E116+下県西!E116+相浜!E116+平井!E116+沓沢!E116+糠尾!E116+日向!E116+竹田!E116+下平!E116+熊久保!E116+東立科!E116</f>
        <v>121</v>
      </c>
      <c r="F116" s="45">
        <f>E116/E147</f>
        <v>4.0239441303624876E-2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5</v>
      </c>
      <c r="D117" s="75">
        <f>今岡!D117+下県東!D117+下県西!D117+相浜!D117+平井!D117+沓沢!D117+糠尾!D117+日向!D117+竹田!D117+下平!D117+熊久保!D117+東立科!D117</f>
        <v>9</v>
      </c>
      <c r="E117" s="10">
        <f>今岡!E117+下県東!E117+下県西!E117+相浜!E117+平井!E117+沓沢!E117+糠尾!E117+日向!E117+竹田!E117+下平!E117+熊久保!E117+東立科!E117</f>
        <v>14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3</v>
      </c>
      <c r="D118" s="75">
        <f>今岡!D118+下県東!D118+下県西!D118+相浜!D118+平井!D118+沓沢!D118+糠尾!D118+日向!D118+竹田!D118+下平!D118+熊久保!D118+東立科!D118</f>
        <v>6</v>
      </c>
      <c r="E118" s="10">
        <f>今岡!E118+下県東!E118+下県西!E118+相浜!E118+平井!E118+沓沢!E118+糠尾!E118+日向!E118+竹田!E118+下平!E118+熊久保!E118+東立科!E118</f>
        <v>9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4</v>
      </c>
      <c r="D119" s="75">
        <f>今岡!D119+下県東!D119+下県西!D119+相浜!D119+平井!D119+沓沢!D119+糠尾!D119+日向!D119+竹田!D119+下平!D119+熊久保!D119+東立科!D119</f>
        <v>4</v>
      </c>
      <c r="E119" s="10">
        <f>今岡!E119+下県東!E119+下県西!E119+相浜!E119+平井!E119+沓沢!E119+糠尾!E119+日向!E119+竹田!E119+下平!E119+熊久保!E119+東立科!E119</f>
        <v>8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0</v>
      </c>
      <c r="D120" s="75">
        <f>今岡!D120+下県東!D120+下県西!D120+相浜!D120+平井!D120+沓沢!D120+糠尾!D120+日向!D120+竹田!D120+下平!D120+熊久保!D120+東立科!D120</f>
        <v>8</v>
      </c>
      <c r="E120" s="10">
        <f>今岡!E120+下県東!E120+下県西!E120+相浜!E120+平井!E120+沓沢!E120+糠尾!E120+日向!E120+竹田!E120+下平!E120+熊久保!E120+東立科!E120</f>
        <v>8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0</v>
      </c>
      <c r="D121" s="75">
        <f>今岡!D121+下県東!D121+下県西!D121+相浜!D121+平井!D121+沓沢!D121+糠尾!D121+日向!D121+竹田!D121+下平!D121+熊久保!D121+東立科!D121</f>
        <v>5</v>
      </c>
      <c r="E121" s="10">
        <f>今岡!E121+下県東!E121+下県西!E121+相浜!E121+平井!E121+沓沢!E121+糠尾!E121+日向!E121+竹田!E121+下平!E121+熊久保!E121+東立科!E121</f>
        <v>5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12</v>
      </c>
      <c r="D122" s="71">
        <f>今岡!D122+下県東!D122+下県西!D122+相浜!D122+平井!D122+沓沢!D122+糠尾!D122+日向!D122+竹田!D122+下平!D122+熊久保!D122+東立科!D122</f>
        <v>32</v>
      </c>
      <c r="E122" s="44">
        <f>今岡!E122+下県東!E122+下県西!E122+相浜!E122+平井!E122+沓沢!E122+糠尾!E122+日向!E122+竹田!E122+下平!E122+熊久保!E122+東立科!E122</f>
        <v>44</v>
      </c>
      <c r="F122" s="45">
        <f>E122/E147</f>
        <v>1.4632524110409046E-2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0</v>
      </c>
      <c r="D123" s="75">
        <f>今岡!D123+下県東!D123+下県西!D123+相浜!D123+平井!D123+沓沢!D123+糠尾!D123+日向!D123+竹田!D123+下平!D123+熊久保!D123+東立科!D123</f>
        <v>3</v>
      </c>
      <c r="E123" s="10">
        <f>今岡!E123+下県東!E123+下県西!E123+相浜!E123+平井!E123+沓沢!E123+糠尾!E123+日向!E123+竹田!E123+下平!E123+熊久保!E123+東立科!E123</f>
        <v>3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0</v>
      </c>
      <c r="D124" s="75">
        <f>今岡!D124+下県東!D124+下県西!D124+相浜!D124+平井!D124+沓沢!D124+糠尾!D124+日向!D124+竹田!D124+下平!D124+熊久保!D124+東立科!D124</f>
        <v>0</v>
      </c>
      <c r="E124" s="10">
        <f>今岡!E124+下県東!E124+下県西!E124+相浜!E124+平井!E124+沓沢!E124+糠尾!E124+日向!E124+竹田!E124+下平!E124+熊久保!E124+東立科!E124</f>
        <v>0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0</v>
      </c>
      <c r="D125" s="75">
        <f>今岡!D125+下県東!D125+下県西!D125+相浜!D125+平井!D125+沓沢!D125+糠尾!D125+日向!D125+竹田!D125+下平!D125+熊久保!D125+東立科!D125</f>
        <v>0</v>
      </c>
      <c r="E125" s="10">
        <f>今岡!E125+下県東!E125+下県西!E125+相浜!E125+平井!E125+沓沢!E125+糠尾!E125+日向!E125+竹田!E125+下平!E125+熊久保!E125+東立科!E125</f>
        <v>0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1</v>
      </c>
      <c r="D126" s="75">
        <f>今岡!D126+下県東!D126+下県西!D126+相浜!D126+平井!D126+沓沢!D126+糠尾!D126+日向!D126+竹田!D126+下平!D126+熊久保!D126+東立科!D126</f>
        <v>1</v>
      </c>
      <c r="E126" s="10">
        <f>今岡!E126+下県東!E126+下県西!E126+相浜!E126+平井!E126+沓沢!E126+糠尾!E126+日向!E126+竹田!E126+下平!E126+熊久保!E126+東立科!E126</f>
        <v>2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1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1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2</v>
      </c>
      <c r="D128" s="71">
        <f>今岡!D128+下県東!D128+下県西!D128+相浜!D128+平井!D128+沓沢!D128+糠尾!D128+日向!D128+竹田!D128+下平!D128+熊久保!D128+東立科!D128</f>
        <v>4</v>
      </c>
      <c r="E128" s="44">
        <f>今岡!E128+下県東!E128+下県西!E128+相浜!E128+平井!E128+沓沢!E128+糠尾!E128+日向!E128+竹田!E128+下平!E128+熊久保!E128+東立科!E128</f>
        <v>6</v>
      </c>
      <c r="F128" s="45">
        <f>E128/E147</f>
        <v>1.9953441968739607E-3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x14ac:dyDescent="0.2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今岡!C135+下県東!C135+下県西!C135+相浜!C135+平井!C135+沓沢!C135+糠尾!C135+日向!C135+竹田!C135+下平!C135+熊久保!C135+東立科!C135</f>
        <v>0</v>
      </c>
      <c r="D135" s="75">
        <f>今岡!D135+下県東!D135+下県西!D135+相浜!D135+平井!D135+沓沢!D135+糠尾!D135+日向!D135+竹田!D135+下平!D135+熊久保!D135+東立科!D135</f>
        <v>0</v>
      </c>
      <c r="E135" s="10">
        <f>今岡!E135+下県東!E135+下県西!E135+相浜!E135+平井!E135+沓沢!E135+糠尾!E135+日向!E135+竹田!E135+下平!E135+熊久保!E135+東立科!E135</f>
        <v>0</v>
      </c>
      <c r="F135" s="32"/>
    </row>
    <row r="136" spans="1:6" ht="15" customHeight="1" x14ac:dyDescent="0.2">
      <c r="A136" s="36"/>
      <c r="B136" s="35">
        <v>111</v>
      </c>
      <c r="C136" s="75">
        <f>今岡!C136+下県東!C136+下県西!C136+相浜!C136+平井!C136+沓沢!C136+糠尾!C136+日向!C136+竹田!C136+下平!C136+熊久保!C136+東立科!C136</f>
        <v>0</v>
      </c>
      <c r="D136" s="75">
        <f>今岡!D136+下県東!D136+下県西!D136+相浜!D136+平井!D136+沓沢!D136+糠尾!D136+日向!D136+竹田!D136+下平!D136+熊久保!D136+東立科!D136</f>
        <v>0</v>
      </c>
      <c r="E136" s="10">
        <f>今岡!E136+下県東!E136+下県西!E136+相浜!E136+平井!E136+沓沢!E136+糠尾!E136+日向!E136+竹田!E136+下平!E136+熊久保!E136+東立科!E136</f>
        <v>0</v>
      </c>
      <c r="F136" s="32"/>
    </row>
    <row r="137" spans="1:6" ht="15" customHeight="1" x14ac:dyDescent="0.2">
      <c r="A137" s="36"/>
      <c r="B137" s="35">
        <v>112</v>
      </c>
      <c r="C137" s="75">
        <f>今岡!C137+下県東!C137+下県西!C137+相浜!C137+平井!C137+沓沢!C137+糠尾!C137+日向!C137+竹田!C137+下平!C137+熊久保!C137+東立科!C137</f>
        <v>0</v>
      </c>
      <c r="D137" s="75">
        <f>今岡!D137+下県東!D137+下県西!D137+相浜!D137+平井!D137+沓沢!D137+糠尾!D137+日向!D137+竹田!D137+下平!D137+熊久保!D137+東立科!D137</f>
        <v>0</v>
      </c>
      <c r="E137" s="10">
        <f>今岡!E137+下県東!E137+下県西!E137+相浜!E137+平井!E137+沓沢!E137+糠尾!E137+日向!E137+竹田!E137+下平!E137+熊久保!E137+東立科!E137</f>
        <v>0</v>
      </c>
      <c r="F137" s="32"/>
    </row>
    <row r="138" spans="1:6" ht="15" customHeight="1" x14ac:dyDescent="0.2">
      <c r="A138" s="36"/>
      <c r="B138" s="35">
        <v>113</v>
      </c>
      <c r="C138" s="75">
        <f>今岡!C138+下県東!C138+下県西!C138+相浜!C138+平井!C138+沓沢!C138+糠尾!C138+日向!C138+竹田!C138+下平!C138+熊久保!C138+東立科!C138</f>
        <v>0</v>
      </c>
      <c r="D138" s="75">
        <f>今岡!D138+下県東!D138+下県西!D138+相浜!D138+平井!D138+沓沢!D138+糠尾!D138+日向!D138+竹田!D138+下平!D138+熊久保!D138+東立科!D138</f>
        <v>0</v>
      </c>
      <c r="E138" s="10">
        <f>今岡!E138+下県東!E138+下県西!E138+相浜!E138+平井!E138+沓沢!E138+糠尾!E138+日向!E138+竹田!E138+下平!E138+熊久保!E138+東立科!E138</f>
        <v>0</v>
      </c>
      <c r="F138" s="32"/>
    </row>
    <row r="139" spans="1:6" ht="15" customHeight="1" x14ac:dyDescent="0.2">
      <c r="A139" s="36"/>
      <c r="B139" s="35">
        <v>114</v>
      </c>
      <c r="C139" s="75">
        <f>今岡!C139+下県東!C139+下県西!C139+相浜!C139+平井!C139+沓沢!C139+糠尾!C139+日向!C139+竹田!C139+下平!C139+熊久保!C139+東立科!C139</f>
        <v>0</v>
      </c>
      <c r="D139" s="75">
        <f>今岡!D139+下県東!D139+下県西!D139+相浜!D139+平井!D139+沓沢!D139+糠尾!D139+日向!D139+竹田!D139+下平!D139+熊久保!D139+東立科!D139</f>
        <v>0</v>
      </c>
      <c r="E139" s="10">
        <f>今岡!E139+下県東!E139+下県西!E139+相浜!E139+平井!E139+沓沢!E139+糠尾!E139+日向!E139+竹田!E139+下平!E139+熊久保!E139+東立科!E139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今岡!C140+下県東!C140+下県西!C140+相浜!C140+平井!C140+沓沢!C140+糠尾!C140+日向!C140+竹田!C140+下平!C140+熊久保!C140+東立科!C140</f>
        <v>0</v>
      </c>
      <c r="D140" s="71">
        <f>今岡!D140+下県東!D140+下県西!D140+相浜!D140+平井!D140+沓沢!D140+糠尾!D140+日向!D140+竹田!D140+下平!D140+熊久保!D140+東立科!D140</f>
        <v>0</v>
      </c>
      <c r="E140" s="44">
        <f>今岡!E140+下県東!E140+下県西!E140+相浜!E140+平井!E140+沓沢!E140+糠尾!E140+日向!E140+竹田!E140+下平!E140+熊久保!E140+東立科!E140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今岡!C141+下県東!C141+下県西!C141+相浜!C141+平井!C141+沓沢!C141+糠尾!C141+日向!C141+竹田!C141+下平!C141+熊久保!C141+東立科!C141</f>
        <v>0</v>
      </c>
      <c r="D141" s="75">
        <f>今岡!D141+下県東!D141+下県西!D141+相浜!D141+平井!D141+沓沢!D141+糠尾!D141+日向!D141+竹田!D141+下平!D141+熊久保!D141+東立科!D141</f>
        <v>0</v>
      </c>
      <c r="E141" s="10">
        <f>今岡!E141+下県東!E141+下県西!E141+相浜!E141+平井!E141+沓沢!E141+糠尾!E141+日向!E141+竹田!E141+下平!E141+熊久保!E141+東立科!E141</f>
        <v>0</v>
      </c>
      <c r="F141" s="32"/>
    </row>
    <row r="142" spans="1:6" ht="15" customHeight="1" x14ac:dyDescent="0.2">
      <c r="A142" s="36"/>
      <c r="B142" s="35">
        <v>116</v>
      </c>
      <c r="C142" s="75">
        <f>今岡!C142+下県東!C142+下県西!C142+相浜!C142+平井!C142+沓沢!C142+糠尾!C142+日向!C142+竹田!C142+下平!C142+熊久保!C142+東立科!C142</f>
        <v>0</v>
      </c>
      <c r="D142" s="75">
        <f>今岡!D142+下県東!D142+下県西!D142+相浜!D142+平井!D142+沓沢!D142+糠尾!D142+日向!D142+竹田!D142+下平!D142+熊久保!D142+東立科!D142</f>
        <v>0</v>
      </c>
      <c r="E142" s="10">
        <f>今岡!E142+下県東!E142+下県西!E142+相浜!E142+平井!E142+沓沢!E142+糠尾!E142+日向!E142+竹田!E142+下平!E142+熊久保!E142+東立科!E142</f>
        <v>0</v>
      </c>
      <c r="F142" s="32"/>
    </row>
    <row r="143" spans="1:6" ht="15" customHeight="1" x14ac:dyDescent="0.2">
      <c r="A143" s="36"/>
      <c r="B143" s="35">
        <v>117</v>
      </c>
      <c r="C143" s="75">
        <f>今岡!C143+下県東!C143+下県西!C143+相浜!C143+平井!C143+沓沢!C143+糠尾!C143+日向!C143+竹田!C143+下平!C143+熊久保!C143+東立科!C143</f>
        <v>0</v>
      </c>
      <c r="D143" s="75">
        <f>今岡!D143+下県東!D143+下県西!D143+相浜!D143+平井!D143+沓沢!D143+糠尾!D143+日向!D143+竹田!D143+下平!D143+熊久保!D143+東立科!D143</f>
        <v>0</v>
      </c>
      <c r="E143" s="10">
        <f>今岡!E143+下県東!E143+下県西!E143+相浜!E143+平井!E143+沓沢!E143+糠尾!E143+日向!E143+竹田!E143+下平!E143+熊久保!E143+東立科!E143</f>
        <v>0</v>
      </c>
      <c r="F143" s="32"/>
    </row>
    <row r="144" spans="1:6" ht="15" customHeight="1" x14ac:dyDescent="0.2">
      <c r="A144" s="36"/>
      <c r="B144" s="35">
        <v>118</v>
      </c>
      <c r="C144" s="75">
        <f>今岡!C144+下県東!C144+下県西!C144+相浜!C144+平井!C144+沓沢!C144+糠尾!C144+日向!C144+竹田!C144+下平!C144+熊久保!C144+東立科!C144</f>
        <v>0</v>
      </c>
      <c r="D144" s="75">
        <f>今岡!D144+下県東!D144+下県西!D144+相浜!D144+平井!D144+沓沢!D144+糠尾!D144+日向!D144+竹田!D144+下平!D144+熊久保!D144+東立科!D144</f>
        <v>0</v>
      </c>
      <c r="E144" s="10">
        <f>今岡!E144+下県東!E144+下県西!E144+相浜!E144+平井!E144+沓沢!E144+糠尾!E144+日向!E144+竹田!E144+下平!E144+熊久保!E144+東立科!E144</f>
        <v>0</v>
      </c>
      <c r="F144" s="32"/>
    </row>
    <row r="145" spans="1:6" ht="15" customHeight="1" x14ac:dyDescent="0.2">
      <c r="A145" s="36"/>
      <c r="B145" s="35">
        <v>119</v>
      </c>
      <c r="C145" s="75">
        <f>今岡!C145+下県東!C145+下県西!C145+相浜!C145+平井!C145+沓沢!C145+糠尾!C145+日向!C145+竹田!C145+下平!C145+熊久保!C145+東立科!C145</f>
        <v>0</v>
      </c>
      <c r="D145" s="75">
        <f>今岡!D145+下県東!D145+下県西!D145+相浜!D145+平井!D145+沓沢!D145+糠尾!D145+日向!D145+竹田!D145+下平!D145+熊久保!D145+東立科!D145</f>
        <v>0</v>
      </c>
      <c r="E145" s="10">
        <f>今岡!E145+下県東!E145+下県西!E145+相浜!E145+平井!E145+沓沢!E145+糠尾!E145+日向!E145+竹田!E145+下平!E145+熊久保!E145+東立科!E145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今岡!C146+下県東!C146+下県西!C146+相浜!C146+平井!C146+沓沢!C146+糠尾!C146+日向!C146+竹田!C146+下平!C146+熊久保!C146+東立科!C146</f>
        <v>0</v>
      </c>
      <c r="D146" s="76">
        <f>今岡!D146+下県東!D146+下県西!D146+相浜!D146+平井!D146+沓沢!D146+糠尾!D146+日向!D146+竹田!D146+下平!D146+熊久保!D146+東立科!D146</f>
        <v>0</v>
      </c>
      <c r="E146" s="47">
        <f>今岡!E146+下県東!E146+下県西!E146+相浜!E146+平井!E146+沓沢!E146+糠尾!E146+日向!E146+竹田!E146+下平!E146+熊久保!E146+東立科!E146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今岡!C147+下県東!C147+下県西!C147+相浜!C147+平井!C147+沓沢!C147+糠尾!C147+日向!C147+竹田!C147+下平!C147+熊久保!C147+東立科!C147</f>
        <v>1506</v>
      </c>
      <c r="D147" s="77">
        <f>今岡!D147+下県東!D147+下県西!D147+相浜!D147+平井!D147+沓沢!D147+糠尾!D147+日向!D147+竹田!D147+下平!D147+熊久保!D147+東立科!D147</f>
        <v>1501</v>
      </c>
      <c r="E147" s="8">
        <f>今岡!E147+下県東!E147+下県西!E147+相浜!E147+平井!E147+沓沢!E147+糠尾!E147+日向!E147+竹田!E147+下平!E147+熊久保!E147+東立科!E147</f>
        <v>3007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163</v>
      </c>
      <c r="D150" s="17">
        <f>D8+D14+D20</f>
        <v>143</v>
      </c>
      <c r="E150" s="17">
        <f>E8+E14+E20</f>
        <v>306</v>
      </c>
      <c r="F150" s="32">
        <f>E150/E153</f>
        <v>0.101762554040572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802</v>
      </c>
      <c r="D151" s="19">
        <f>D26+D32+D38+D44+D50+D56+D62+D68+D74+D80</f>
        <v>698</v>
      </c>
      <c r="E151" s="19">
        <f>E26+E32+E38+E44+E50+E56+E62+E68+E74+E80</f>
        <v>1500</v>
      </c>
      <c r="F151" s="32">
        <f>E151/E153</f>
        <v>0.49883604921849017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541</v>
      </c>
      <c r="D152" s="21">
        <f t="shared" ref="D152:E152" si="0">D86+D92+D98+D104+D110+D116+D122+D128+D134+D140+D146</f>
        <v>660</v>
      </c>
      <c r="E152" s="21">
        <f t="shared" si="0"/>
        <v>1201</v>
      </c>
      <c r="F152" s="32">
        <f>E152/E153</f>
        <v>0.39940139674093783</v>
      </c>
    </row>
    <row r="153" spans="1:6" ht="15" customHeight="1" x14ac:dyDescent="0.2">
      <c r="B153" s="2" t="s">
        <v>8</v>
      </c>
      <c r="C153" s="1">
        <f>SUM(C150:C152)</f>
        <v>1506</v>
      </c>
      <c r="D153" s="1">
        <f>SUM(D150:D152)</f>
        <v>1501</v>
      </c>
      <c r="E153" s="1">
        <f>SUM(E150:E152)</f>
        <v>3007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163</v>
      </c>
      <c r="D155" s="17">
        <f>D8+D14+D20</f>
        <v>143</v>
      </c>
      <c r="E155" s="17">
        <f>E8+E14+E20</f>
        <v>306</v>
      </c>
      <c r="F155" s="32">
        <f>E155/E159</f>
        <v>0.101762554040572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802</v>
      </c>
      <c r="D156" s="19">
        <f>D26+D32+D38+D44+D50+D56+D62+D68+D74+D80</f>
        <v>698</v>
      </c>
      <c r="E156" s="19">
        <f>E26+E32+E38+E44+E50+E56+E62+E68+E74+E80</f>
        <v>1500</v>
      </c>
      <c r="F156" s="32">
        <f>E156/E159</f>
        <v>0.49883604921849017</v>
      </c>
    </row>
    <row r="157" spans="1:6" ht="15" customHeight="1" x14ac:dyDescent="0.2">
      <c r="A157" s="25"/>
      <c r="B157" s="20" t="s">
        <v>10</v>
      </c>
      <c r="C157" s="21">
        <f>C86+C92</f>
        <v>255</v>
      </c>
      <c r="D157" s="21">
        <f>D86+D92</f>
        <v>266</v>
      </c>
      <c r="E157" s="21">
        <f>E86+E92</f>
        <v>521</v>
      </c>
      <c r="F157" s="32">
        <f>E157/E159</f>
        <v>0.17326238776188893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286</v>
      </c>
      <c r="D158" s="27">
        <f t="shared" ref="D158:E158" si="1">D98+D104+D110+D116+D122+D128+D134+D140+D146</f>
        <v>394</v>
      </c>
      <c r="E158" s="27">
        <f t="shared" si="1"/>
        <v>680</v>
      </c>
      <c r="F158" s="32">
        <f>E158/E159</f>
        <v>0.22613900897904887</v>
      </c>
    </row>
    <row r="159" spans="1:6" ht="15" customHeight="1" x14ac:dyDescent="0.2">
      <c r="B159" s="2" t="s">
        <v>8</v>
      </c>
      <c r="C159" s="1">
        <f>SUM(C155:C158)</f>
        <v>1506</v>
      </c>
      <c r="D159" s="1">
        <f>SUM(D155:D158)</f>
        <v>1501</v>
      </c>
      <c r="E159" s="1">
        <f>SUM(E155:E158)</f>
        <v>3007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95</v>
      </c>
      <c r="D161" s="31">
        <f t="shared" ref="D161:E161" si="2">D110+D116+D122+D128+D134+D140+D146</f>
        <v>209</v>
      </c>
      <c r="E161" s="31">
        <f t="shared" si="2"/>
        <v>304</v>
      </c>
      <c r="F161" s="32">
        <f>E161/E159</f>
        <v>0.10109743930828068</v>
      </c>
    </row>
    <row r="162" spans="1:6" ht="15" customHeight="1" x14ac:dyDescent="0.2">
      <c r="A162" s="30"/>
      <c r="B162" s="23" t="s">
        <v>15</v>
      </c>
      <c r="C162" s="31">
        <f>C116+C122+C128+C134+C140+C146</f>
        <v>43</v>
      </c>
      <c r="D162" s="31">
        <f t="shared" ref="D162:E162" si="3">D116+D122+D128+D134+D140+D146</f>
        <v>128</v>
      </c>
      <c r="E162" s="31">
        <f t="shared" si="3"/>
        <v>171</v>
      </c>
      <c r="F162" s="32">
        <f>E162/E159</f>
        <v>5.6867309610907885E-2</v>
      </c>
    </row>
    <row r="163" spans="1:6" ht="15" customHeight="1" x14ac:dyDescent="0.2">
      <c r="A163" s="30"/>
      <c r="B163" s="23" t="s">
        <v>13</v>
      </c>
      <c r="C163" s="31">
        <f>C122+C128+C134+C140+C146</f>
        <v>14</v>
      </c>
      <c r="D163" s="31">
        <f t="shared" ref="D163:E163" si="4">D122+D128+D134+D140+D146</f>
        <v>36</v>
      </c>
      <c r="E163" s="31">
        <f t="shared" si="4"/>
        <v>50</v>
      </c>
      <c r="F163" s="32">
        <f>E163/E159</f>
        <v>1.6627868307283005E-2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4</v>
      </c>
      <c r="E164" s="1">
        <f t="shared" si="5"/>
        <v>6</v>
      </c>
      <c r="F164" s="32">
        <f>E164/E159</f>
        <v>1.9953441968739607E-3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4">
    <tabColor rgb="FF99CC00"/>
  </sheetPr>
  <dimension ref="A1:F167"/>
  <sheetViews>
    <sheetView zoomScale="106" zoomScaleNormal="106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2.5862068965517241E-2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5.1724137931034482E-2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2</v>
      </c>
      <c r="E20" s="48">
        <v>8</v>
      </c>
      <c r="F20" s="39">
        <v>6.8965517241379309E-2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1.7241379310344827E-2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1.7241379310344827E-2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8.6206896551724137E-3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4.3103448275862072E-2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5.1724137931034482E-2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6</v>
      </c>
      <c r="E56" s="41">
        <v>7</v>
      </c>
      <c r="F56" s="42">
        <v>6.0344827586206899E-2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0</v>
      </c>
      <c r="E62" s="41">
        <v>3</v>
      </c>
      <c r="F62" s="42">
        <v>2.5862068965517241E-2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8.6206896551724144E-2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8.6206896551724137E-3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7.7586206896551727E-2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0.11206896551724138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3.4482758620689655E-2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7.7586206896551727E-2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0.10344827586206896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5.1724137931034482E-2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6.0344827586206899E-2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8.6206896551724137E-3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8.6206896551724137E-3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55</v>
      </c>
      <c r="D147" s="77">
        <v>61</v>
      </c>
      <c r="E147" s="77">
        <v>116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7</v>
      </c>
      <c r="E150" s="17">
        <v>17</v>
      </c>
      <c r="F150" s="32">
        <v>0.14655172413793102</v>
      </c>
    </row>
    <row r="151" spans="1:6" ht="15" customHeight="1" x14ac:dyDescent="0.2">
      <c r="A151" s="18"/>
      <c r="B151" s="18" t="s">
        <v>49</v>
      </c>
      <c r="C151" s="19">
        <v>19</v>
      </c>
      <c r="D151" s="19">
        <v>27</v>
      </c>
      <c r="E151" s="19">
        <v>46</v>
      </c>
      <c r="F151" s="32">
        <v>0.39655172413793105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27</v>
      </c>
      <c r="E152" s="21">
        <v>53</v>
      </c>
      <c r="F152" s="32">
        <v>0.45689655172413796</v>
      </c>
    </row>
    <row r="153" spans="1:6" ht="15" customHeight="1" x14ac:dyDescent="0.2">
      <c r="B153" s="2" t="s">
        <v>8</v>
      </c>
      <c r="C153" s="1">
        <v>55</v>
      </c>
      <c r="D153" s="1">
        <v>61</v>
      </c>
      <c r="E153" s="1">
        <v>116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7</v>
      </c>
      <c r="E155" s="17">
        <v>17</v>
      </c>
      <c r="F155" s="32">
        <v>0.14655172413793102</v>
      </c>
    </row>
    <row r="156" spans="1:6" ht="15" customHeight="1" x14ac:dyDescent="0.2">
      <c r="A156" s="28"/>
      <c r="B156" s="18" t="s">
        <v>49</v>
      </c>
      <c r="C156" s="19">
        <v>19</v>
      </c>
      <c r="D156" s="19">
        <v>27</v>
      </c>
      <c r="E156" s="19">
        <v>46</v>
      </c>
      <c r="F156" s="32">
        <v>0.39655172413793105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7</v>
      </c>
      <c r="E157" s="21">
        <v>17</v>
      </c>
      <c r="F157" s="32">
        <v>0.14655172413793102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20</v>
      </c>
      <c r="E158" s="27">
        <v>36</v>
      </c>
      <c r="F158" s="32">
        <v>0.31034482758620691</v>
      </c>
    </row>
    <row r="159" spans="1:6" ht="15" customHeight="1" x14ac:dyDescent="0.2">
      <c r="B159" s="2" t="s">
        <v>8</v>
      </c>
      <c r="C159" s="1">
        <v>55</v>
      </c>
      <c r="D159" s="1">
        <v>61</v>
      </c>
      <c r="E159" s="1">
        <v>116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10</v>
      </c>
      <c r="E161" s="31">
        <v>15</v>
      </c>
      <c r="F161" s="32">
        <v>0.12931034482758622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7.7586206896551727E-2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1.7241379310344827E-2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8.6206896551724137E-3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5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2.3529411764705882E-2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2.9411764705882353E-2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4</v>
      </c>
      <c r="E20" s="48">
        <v>14</v>
      </c>
      <c r="F20" s="39">
        <v>4.1176470588235294E-2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5</v>
      </c>
      <c r="E26" s="41">
        <v>14</v>
      </c>
      <c r="F26" s="42">
        <v>4.1176470588235294E-2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2.6470588235294117E-2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9</v>
      </c>
      <c r="E38" s="41">
        <v>12</v>
      </c>
      <c r="F38" s="42">
        <v>3.5294117647058823E-2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9</v>
      </c>
      <c r="E44" s="41">
        <v>20</v>
      </c>
      <c r="F44" s="42">
        <v>5.8823529411764705E-2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2.9411764705882353E-2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5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10</v>
      </c>
      <c r="E56" s="41">
        <v>20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9</v>
      </c>
      <c r="E62" s="41">
        <v>20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10</v>
      </c>
      <c r="E68" s="41">
        <v>22</v>
      </c>
      <c r="F68" s="42">
        <v>6.4705882352941183E-2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11</v>
      </c>
      <c r="E74" s="41">
        <v>28</v>
      </c>
      <c r="F74" s="42">
        <v>8.2352941176470587E-2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9</v>
      </c>
      <c r="E80" s="41">
        <v>22</v>
      </c>
      <c r="F80" s="42">
        <v>6.4705882352941183E-2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15</v>
      </c>
      <c r="E86" s="44">
        <v>23</v>
      </c>
      <c r="F86" s="45">
        <v>6.7647058823529407E-2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6.1764705882352944E-2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5.2941176470588235E-2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6</v>
      </c>
      <c r="E104" s="44">
        <v>15</v>
      </c>
      <c r="F104" s="45">
        <v>4.4117647058823532E-2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16</v>
      </c>
      <c r="E110" s="44">
        <v>29</v>
      </c>
      <c r="F110" s="45">
        <v>8.5294117647058826E-2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17</v>
      </c>
      <c r="E116" s="44">
        <v>18</v>
      </c>
      <c r="F116" s="45">
        <v>5.2941176470588235E-2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3</v>
      </c>
      <c r="D119" s="94">
        <v>0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3</v>
      </c>
      <c r="E122" s="44">
        <v>7</v>
      </c>
      <c r="F122" s="45">
        <v>2.0588235294117647E-2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169</v>
      </c>
      <c r="D147" s="77">
        <v>171</v>
      </c>
      <c r="E147" s="77">
        <v>340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12</v>
      </c>
      <c r="E150" s="17">
        <v>32</v>
      </c>
      <c r="F150" s="32">
        <v>9.4117647058823528E-2</v>
      </c>
    </row>
    <row r="151" spans="1:6" ht="15" customHeight="1" x14ac:dyDescent="0.2">
      <c r="A151" s="18"/>
      <c r="B151" s="18" t="s">
        <v>49</v>
      </c>
      <c r="C151" s="19">
        <v>95</v>
      </c>
      <c r="D151" s="19">
        <v>82</v>
      </c>
      <c r="E151" s="19">
        <v>177</v>
      </c>
      <c r="F151" s="32">
        <v>0.52058823529411768</v>
      </c>
    </row>
    <row r="152" spans="1:6" ht="15" customHeight="1" x14ac:dyDescent="0.2">
      <c r="A152" s="33"/>
      <c r="B152" s="20" t="s">
        <v>6</v>
      </c>
      <c r="C152" s="21">
        <v>54</v>
      </c>
      <c r="D152" s="21">
        <v>77</v>
      </c>
      <c r="E152" s="21">
        <v>131</v>
      </c>
      <c r="F152" s="32">
        <v>0.38529411764705884</v>
      </c>
    </row>
    <row r="153" spans="1:6" ht="15" customHeight="1" x14ac:dyDescent="0.2">
      <c r="B153" s="2" t="s">
        <v>8</v>
      </c>
      <c r="C153" s="1">
        <v>169</v>
      </c>
      <c r="D153" s="1">
        <v>171</v>
      </c>
      <c r="E153" s="1">
        <v>340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12</v>
      </c>
      <c r="E155" s="17">
        <v>32</v>
      </c>
      <c r="F155" s="32">
        <v>9.4117647058823528E-2</v>
      </c>
    </row>
    <row r="156" spans="1:6" ht="15" customHeight="1" x14ac:dyDescent="0.2">
      <c r="A156" s="28"/>
      <c r="B156" s="18" t="s">
        <v>49</v>
      </c>
      <c r="C156" s="19">
        <v>95</v>
      </c>
      <c r="D156" s="19">
        <v>82</v>
      </c>
      <c r="E156" s="19">
        <v>177</v>
      </c>
      <c r="F156" s="32">
        <v>0.52058823529411768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26</v>
      </c>
      <c r="E157" s="21">
        <v>44</v>
      </c>
      <c r="F157" s="32">
        <v>0.12941176470588237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51</v>
      </c>
      <c r="E158" s="27">
        <v>87</v>
      </c>
      <c r="F158" s="32">
        <v>0.25588235294117645</v>
      </c>
    </row>
    <row r="159" spans="1:6" ht="15" customHeight="1" x14ac:dyDescent="0.2">
      <c r="B159" s="2" t="s">
        <v>8</v>
      </c>
      <c r="C159" s="1">
        <v>169</v>
      </c>
      <c r="D159" s="1">
        <v>171</v>
      </c>
      <c r="E159" s="1">
        <v>340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36</v>
      </c>
      <c r="E161" s="31">
        <v>54</v>
      </c>
      <c r="F161" s="32">
        <v>0.1588235294117647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20</v>
      </c>
      <c r="E162" s="31">
        <v>25</v>
      </c>
      <c r="F162" s="32">
        <v>7.3529411764705885E-2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3</v>
      </c>
      <c r="E163" s="31">
        <v>7</v>
      </c>
      <c r="F163" s="32">
        <v>2.0588235294117647E-2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6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6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7</v>
      </c>
      <c r="E8" s="38">
        <v>11</v>
      </c>
      <c r="F8" s="39">
        <v>2.5114155251141551E-2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7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15</v>
      </c>
      <c r="E14" s="48">
        <v>22</v>
      </c>
      <c r="F14" s="39">
        <v>5.0228310502283102E-2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12</v>
      </c>
      <c r="E20" s="48">
        <v>22</v>
      </c>
      <c r="F20" s="39">
        <v>5.0228310502283102E-2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9</v>
      </c>
      <c r="E26" s="41">
        <v>19</v>
      </c>
      <c r="F26" s="42">
        <v>4.3378995433789952E-2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7</v>
      </c>
      <c r="E32" s="41">
        <v>19</v>
      </c>
      <c r="F32" s="42">
        <v>4.3378995433789952E-2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2.7397260273972601E-2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11</v>
      </c>
      <c r="E44" s="41">
        <v>24</v>
      </c>
      <c r="F44" s="42">
        <v>5.4794520547945202E-2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0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11</v>
      </c>
      <c r="E50" s="41">
        <v>28</v>
      </c>
      <c r="F50" s="42">
        <v>6.3926940639269403E-2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8</v>
      </c>
      <c r="E56" s="41">
        <v>19</v>
      </c>
      <c r="F56" s="42">
        <v>4.3378995433789952E-2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17</v>
      </c>
      <c r="E62" s="41">
        <v>31</v>
      </c>
      <c r="F62" s="42">
        <v>7.0776255707762553E-2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8</v>
      </c>
      <c r="E68" s="41">
        <v>17</v>
      </c>
      <c r="F68" s="42">
        <v>3.8812785388127852E-2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1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15</v>
      </c>
      <c r="E74" s="41">
        <v>30</v>
      </c>
      <c r="F74" s="42">
        <v>6.8493150684931503E-2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20</v>
      </c>
      <c r="E80" s="41">
        <v>40</v>
      </c>
      <c r="F80" s="42">
        <v>9.1324200913242004E-2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19</v>
      </c>
      <c r="E86" s="44">
        <v>36</v>
      </c>
      <c r="F86" s="45">
        <v>8.2191780821917804E-2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13</v>
      </c>
      <c r="E92" s="44">
        <v>29</v>
      </c>
      <c r="F92" s="45">
        <v>6.6210045662100453E-2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6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5.7077625570776253E-2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3.8812785388127852E-2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3.4246575342465752E-2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12</v>
      </c>
      <c r="E116" s="44">
        <v>16</v>
      </c>
      <c r="F116" s="45">
        <v>3.6529680365296802E-2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1.1415525114155251E-2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2.2831050228310501E-3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209</v>
      </c>
      <c r="D147" s="77">
        <v>229</v>
      </c>
      <c r="E147" s="77">
        <v>438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34</v>
      </c>
      <c r="E150" s="17">
        <v>55</v>
      </c>
      <c r="F150" s="32">
        <v>0.12557077625570776</v>
      </c>
    </row>
    <row r="151" spans="1:6" ht="15" customHeight="1" x14ac:dyDescent="0.2">
      <c r="A151" s="18"/>
      <c r="B151" s="18" t="s">
        <v>49</v>
      </c>
      <c r="C151" s="19">
        <v>128</v>
      </c>
      <c r="D151" s="19">
        <v>111</v>
      </c>
      <c r="E151" s="19">
        <v>239</v>
      </c>
      <c r="F151" s="32">
        <v>0.545662100456621</v>
      </c>
    </row>
    <row r="152" spans="1:6" ht="15" customHeight="1" x14ac:dyDescent="0.2">
      <c r="A152" s="33"/>
      <c r="B152" s="20" t="s">
        <v>6</v>
      </c>
      <c r="C152" s="21">
        <v>60</v>
      </c>
      <c r="D152" s="21">
        <v>84</v>
      </c>
      <c r="E152" s="21">
        <v>144</v>
      </c>
      <c r="F152" s="32">
        <v>0.32876712328767121</v>
      </c>
    </row>
    <row r="153" spans="1:6" ht="15" customHeight="1" x14ac:dyDescent="0.2">
      <c r="B153" s="2" t="s">
        <v>8</v>
      </c>
      <c r="C153" s="1">
        <v>209</v>
      </c>
      <c r="D153" s="1">
        <v>229</v>
      </c>
      <c r="E153" s="1">
        <v>438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34</v>
      </c>
      <c r="E155" s="17">
        <v>55</v>
      </c>
      <c r="F155" s="32">
        <v>0.12557077625570776</v>
      </c>
    </row>
    <row r="156" spans="1:6" ht="15" customHeight="1" x14ac:dyDescent="0.2">
      <c r="A156" s="28"/>
      <c r="B156" s="18" t="s">
        <v>49</v>
      </c>
      <c r="C156" s="19">
        <v>128</v>
      </c>
      <c r="D156" s="19">
        <v>111</v>
      </c>
      <c r="E156" s="19">
        <v>239</v>
      </c>
      <c r="F156" s="32">
        <v>0.545662100456621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32</v>
      </c>
      <c r="E157" s="21">
        <v>65</v>
      </c>
      <c r="F157" s="32">
        <v>0.14840182648401826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52</v>
      </c>
      <c r="E158" s="27">
        <v>79</v>
      </c>
      <c r="F158" s="32">
        <v>0.18036529680365296</v>
      </c>
    </row>
    <row r="159" spans="1:6" ht="15" customHeight="1" x14ac:dyDescent="0.2">
      <c r="B159" s="2" t="s">
        <v>8</v>
      </c>
      <c r="C159" s="1">
        <v>209</v>
      </c>
      <c r="D159" s="1">
        <v>229</v>
      </c>
      <c r="E159" s="1">
        <v>438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27</v>
      </c>
      <c r="E161" s="31">
        <v>37</v>
      </c>
      <c r="F161" s="32">
        <v>8.4474885844748854E-2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17</v>
      </c>
      <c r="E162" s="31">
        <v>22</v>
      </c>
      <c r="F162" s="32">
        <v>5.0228310502283102E-2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1.3698630136986301E-2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2.2831050228310501E-3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7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1.8726591760299626E-2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6</v>
      </c>
      <c r="E14" s="48">
        <v>11</v>
      </c>
      <c r="F14" s="39">
        <v>4.1198501872659173E-2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3.3707865168539325E-2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2</v>
      </c>
      <c r="E26" s="41">
        <v>10</v>
      </c>
      <c r="F26" s="42">
        <v>3.7453183520599252E-2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5</v>
      </c>
      <c r="E32" s="41">
        <v>16</v>
      </c>
      <c r="F32" s="42">
        <v>5.9925093632958802E-2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2.6217228464419477E-2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2.9962546816479401E-2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2.247191011235955E-2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5</v>
      </c>
      <c r="E56" s="41">
        <v>13</v>
      </c>
      <c r="F56" s="42">
        <v>4.8689138576779027E-2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2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10</v>
      </c>
      <c r="E62" s="41">
        <v>21</v>
      </c>
      <c r="F62" s="42">
        <v>7.8651685393258425E-2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6.741573033707865E-2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13</v>
      </c>
      <c r="E74" s="41">
        <v>24</v>
      </c>
      <c r="F74" s="42">
        <v>8.98876404494382E-2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0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6.3670411985018729E-2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8.2397003745318345E-2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12</v>
      </c>
      <c r="E92" s="44">
        <v>27</v>
      </c>
      <c r="F92" s="45">
        <v>0.10112359550561797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7.116104868913857E-2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8</v>
      </c>
      <c r="E104" s="44">
        <v>16</v>
      </c>
      <c r="F104" s="45">
        <v>5.9925093632958802E-2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3.7453183520599252E-2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2.9962546816479401E-2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133</v>
      </c>
      <c r="D147" s="77">
        <v>134</v>
      </c>
      <c r="E147" s="77">
        <v>267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14</v>
      </c>
      <c r="E150" s="17">
        <v>25</v>
      </c>
      <c r="F150" s="32">
        <v>9.3632958801498134E-2</v>
      </c>
    </row>
    <row r="151" spans="1:6" ht="15" customHeight="1" x14ac:dyDescent="0.2">
      <c r="A151" s="18"/>
      <c r="B151" s="18" t="s">
        <v>49</v>
      </c>
      <c r="C151" s="19">
        <v>78</v>
      </c>
      <c r="D151" s="19">
        <v>62</v>
      </c>
      <c r="E151" s="19">
        <v>140</v>
      </c>
      <c r="F151" s="32">
        <v>0.52434456928838946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58</v>
      </c>
      <c r="E152" s="21">
        <v>102</v>
      </c>
      <c r="F152" s="32">
        <v>0.38202247191011235</v>
      </c>
    </row>
    <row r="153" spans="1:6" ht="15" customHeight="1" x14ac:dyDescent="0.2">
      <c r="B153" s="2" t="s">
        <v>8</v>
      </c>
      <c r="C153" s="1">
        <v>133</v>
      </c>
      <c r="D153" s="1">
        <v>134</v>
      </c>
      <c r="E153" s="1">
        <v>267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14</v>
      </c>
      <c r="E155" s="17">
        <v>25</v>
      </c>
      <c r="F155" s="32">
        <v>9.3632958801498134E-2</v>
      </c>
    </row>
    <row r="156" spans="1:6" ht="15" customHeight="1" x14ac:dyDescent="0.2">
      <c r="A156" s="28"/>
      <c r="B156" s="18" t="s">
        <v>49</v>
      </c>
      <c r="C156" s="19">
        <v>78</v>
      </c>
      <c r="D156" s="19">
        <v>62</v>
      </c>
      <c r="E156" s="19">
        <v>140</v>
      </c>
      <c r="F156" s="32">
        <v>0.52434456928838946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23</v>
      </c>
      <c r="E157" s="21">
        <v>49</v>
      </c>
      <c r="F157" s="32">
        <v>0.18352059925093633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35</v>
      </c>
      <c r="E158" s="27">
        <v>53</v>
      </c>
      <c r="F158" s="32">
        <v>0.19850187265917604</v>
      </c>
    </row>
    <row r="159" spans="1:6" ht="15" customHeight="1" x14ac:dyDescent="0.2">
      <c r="B159" s="2" t="s">
        <v>8</v>
      </c>
      <c r="C159" s="1">
        <v>133</v>
      </c>
      <c r="D159" s="1">
        <v>134</v>
      </c>
      <c r="E159" s="1">
        <v>267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16</v>
      </c>
      <c r="E161" s="31">
        <v>18</v>
      </c>
      <c r="F161" s="32">
        <v>6.741573033707865E-2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8</v>
      </c>
      <c r="E162" s="31">
        <v>8</v>
      </c>
      <c r="F162" s="32">
        <v>2.9962546816479401E-2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68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0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1.8975332068311195E-2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2</v>
      </c>
      <c r="E14" s="48">
        <v>9</v>
      </c>
      <c r="F14" s="39">
        <v>1.7077798861480076E-2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15</v>
      </c>
      <c r="E20" s="48">
        <v>29</v>
      </c>
      <c r="F20" s="39">
        <v>5.5028462998102469E-2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0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10</v>
      </c>
      <c r="E26" s="41">
        <v>24</v>
      </c>
      <c r="F26" s="42">
        <v>4.5540796963946868E-2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8</v>
      </c>
      <c r="E32" s="41">
        <v>18</v>
      </c>
      <c r="F32" s="42">
        <v>3.4155597722960153E-2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2.2770398481973434E-2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12</v>
      </c>
      <c r="E50" s="41">
        <v>19</v>
      </c>
      <c r="F50" s="42">
        <v>3.6053130929791274E-2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3.7950664136622389E-2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8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22</v>
      </c>
      <c r="E62" s="41">
        <v>45</v>
      </c>
      <c r="F62" s="42">
        <v>8.5388994307400379E-2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19</v>
      </c>
      <c r="E68" s="41">
        <v>40</v>
      </c>
      <c r="F68" s="42">
        <v>7.5901328273244778E-2</v>
      </c>
    </row>
    <row r="69" spans="1:6" ht="15" customHeight="1" x14ac:dyDescent="0.2">
      <c r="A69" s="12"/>
      <c r="B69" s="35">
        <v>55</v>
      </c>
      <c r="C69" s="94">
        <v>6</v>
      </c>
      <c r="D69" s="94">
        <v>8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4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18</v>
      </c>
      <c r="E74" s="41">
        <v>38</v>
      </c>
      <c r="F74" s="42">
        <v>7.2106261859582549E-2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3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15</v>
      </c>
      <c r="E80" s="41">
        <v>33</v>
      </c>
      <c r="F80" s="42">
        <v>6.2618595825426948E-2</v>
      </c>
    </row>
    <row r="81" spans="1:6" ht="15" customHeight="1" x14ac:dyDescent="0.2">
      <c r="A81" s="12"/>
      <c r="B81" s="35">
        <v>65</v>
      </c>
      <c r="C81" s="94">
        <v>2</v>
      </c>
      <c r="D81" s="94">
        <v>7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18</v>
      </c>
      <c r="E86" s="44">
        <v>38</v>
      </c>
      <c r="F86" s="45">
        <v>7.2106261859582549E-2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10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7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10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38</v>
      </c>
      <c r="E92" s="44">
        <v>66</v>
      </c>
      <c r="F92" s="45">
        <v>0.1252371916508539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5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3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9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23</v>
      </c>
      <c r="E98" s="44">
        <v>46</v>
      </c>
      <c r="F98" s="45">
        <v>8.7286527514231493E-2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4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13</v>
      </c>
      <c r="E104" s="44">
        <v>29</v>
      </c>
      <c r="F104" s="45">
        <v>5.5028462998102469E-2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2.2770398481973434E-2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11</v>
      </c>
      <c r="E116" s="44">
        <v>16</v>
      </c>
      <c r="F116" s="45">
        <v>3.0360531309297913E-2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1.1385199240986717E-2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266</v>
      </c>
      <c r="D147" s="77">
        <v>261</v>
      </c>
      <c r="E147" s="77">
        <v>527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27</v>
      </c>
      <c r="D150" s="17">
        <v>21</v>
      </c>
      <c r="E150" s="17">
        <v>48</v>
      </c>
      <c r="F150" s="32">
        <v>9.1081593927893736E-2</v>
      </c>
    </row>
    <row r="151" spans="1:6" ht="15" customHeight="1" x14ac:dyDescent="0.2">
      <c r="A151" s="18"/>
      <c r="B151" s="18" t="s">
        <v>49</v>
      </c>
      <c r="C151" s="19">
        <v>140</v>
      </c>
      <c r="D151" s="19">
        <v>126</v>
      </c>
      <c r="E151" s="19">
        <v>266</v>
      </c>
      <c r="F151" s="32">
        <v>0.50474383301707781</v>
      </c>
    </row>
    <row r="152" spans="1:6" ht="15" customHeight="1" x14ac:dyDescent="0.2">
      <c r="A152" s="33"/>
      <c r="B152" s="20" t="s">
        <v>6</v>
      </c>
      <c r="C152" s="21">
        <v>99</v>
      </c>
      <c r="D152" s="21">
        <v>114</v>
      </c>
      <c r="E152" s="21">
        <v>213</v>
      </c>
      <c r="F152" s="32">
        <v>0.40417457305502846</v>
      </c>
    </row>
    <row r="153" spans="1:6" ht="15" customHeight="1" x14ac:dyDescent="0.2">
      <c r="B153" s="2" t="s">
        <v>8</v>
      </c>
      <c r="C153" s="1">
        <v>266</v>
      </c>
      <c r="D153" s="1">
        <v>261</v>
      </c>
      <c r="E153" s="1">
        <v>527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27</v>
      </c>
      <c r="D155" s="17">
        <v>21</v>
      </c>
      <c r="E155" s="17">
        <v>48</v>
      </c>
      <c r="F155" s="32">
        <v>9.1081593927893736E-2</v>
      </c>
    </row>
    <row r="156" spans="1:6" ht="15" customHeight="1" x14ac:dyDescent="0.2">
      <c r="A156" s="28"/>
      <c r="B156" s="18" t="s">
        <v>49</v>
      </c>
      <c r="C156" s="19">
        <v>140</v>
      </c>
      <c r="D156" s="19">
        <v>126</v>
      </c>
      <c r="E156" s="19">
        <v>266</v>
      </c>
      <c r="F156" s="32">
        <v>0.50474383301707781</v>
      </c>
    </row>
    <row r="157" spans="1:6" ht="15" customHeight="1" x14ac:dyDescent="0.2">
      <c r="A157" s="25"/>
      <c r="B157" s="20" t="s">
        <v>10</v>
      </c>
      <c r="C157" s="21">
        <v>48</v>
      </c>
      <c r="D157" s="21">
        <v>56</v>
      </c>
      <c r="E157" s="21">
        <v>104</v>
      </c>
      <c r="F157" s="32">
        <v>0.19734345351043645</v>
      </c>
    </row>
    <row r="158" spans="1:6" ht="15" customHeight="1" x14ac:dyDescent="0.2">
      <c r="A158" s="26"/>
      <c r="B158" s="29" t="s">
        <v>11</v>
      </c>
      <c r="C158" s="27">
        <v>51</v>
      </c>
      <c r="D158" s="27">
        <v>58</v>
      </c>
      <c r="E158" s="27">
        <v>109</v>
      </c>
      <c r="F158" s="32">
        <v>0.20683111954459202</v>
      </c>
    </row>
    <row r="159" spans="1:6" ht="15" customHeight="1" x14ac:dyDescent="0.2">
      <c r="B159" s="2" t="s">
        <v>8</v>
      </c>
      <c r="C159" s="1">
        <v>266</v>
      </c>
      <c r="D159" s="1">
        <v>261</v>
      </c>
      <c r="E159" s="1">
        <v>527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22</v>
      </c>
      <c r="E161" s="31">
        <v>34</v>
      </c>
      <c r="F161" s="32">
        <v>6.4516129032258063E-2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16</v>
      </c>
      <c r="E162" s="31">
        <v>22</v>
      </c>
      <c r="F162" s="32">
        <v>4.1745730550284632E-2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1.1385199240986717E-2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69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2.0477815699658702E-2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1.0238907849829351E-2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4.0955631399317405E-2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3.0716723549488054E-2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2.0477815699658702E-2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2</v>
      </c>
      <c r="E38" s="41">
        <v>12</v>
      </c>
      <c r="F38" s="42">
        <v>4.0955631399317405E-2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3.0716723549488054E-2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2.7303754266211604E-2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5</v>
      </c>
      <c r="E56" s="41">
        <v>15</v>
      </c>
      <c r="F56" s="42">
        <v>5.1194539249146756E-2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3.7542662116040959E-2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6.8259385665529013E-2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6</v>
      </c>
      <c r="E74" s="41">
        <v>15</v>
      </c>
      <c r="F74" s="42">
        <v>5.1194539249146756E-2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4.778156996587031E-2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7</v>
      </c>
      <c r="E86" s="44">
        <v>19</v>
      </c>
      <c r="F86" s="45">
        <v>6.4846416382252553E-2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17</v>
      </c>
      <c r="E92" s="44">
        <v>24</v>
      </c>
      <c r="F92" s="45">
        <v>8.191126279863481E-2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13</v>
      </c>
      <c r="E98" s="44">
        <v>28</v>
      </c>
      <c r="F98" s="45">
        <v>9.556313993174062E-2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6.1433447098976107E-2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6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17</v>
      </c>
      <c r="E110" s="44">
        <v>28</v>
      </c>
      <c r="F110" s="45">
        <v>9.556313993174062E-2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4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2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11</v>
      </c>
      <c r="D116" s="71">
        <v>14</v>
      </c>
      <c r="E116" s="44">
        <v>25</v>
      </c>
      <c r="F116" s="45">
        <v>8.5324232081911269E-2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7</v>
      </c>
      <c r="E122" s="44">
        <v>10</v>
      </c>
      <c r="F122" s="45">
        <v>3.4129692832764506E-2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3.4129692832764505E-3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143</v>
      </c>
      <c r="D147" s="77">
        <v>150</v>
      </c>
      <c r="E147" s="77">
        <v>293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13</v>
      </c>
      <c r="E150" s="17">
        <v>21</v>
      </c>
      <c r="F150" s="32">
        <v>7.1672354948805458E-2</v>
      </c>
    </row>
    <row r="151" spans="1:6" ht="15" customHeight="1" x14ac:dyDescent="0.2">
      <c r="A151" s="18"/>
      <c r="B151" s="18" t="s">
        <v>49</v>
      </c>
      <c r="C151" s="19">
        <v>68</v>
      </c>
      <c r="D151" s="19">
        <v>51</v>
      </c>
      <c r="E151" s="19">
        <v>119</v>
      </c>
      <c r="F151" s="32">
        <v>0.4061433447098976</v>
      </c>
    </row>
    <row r="152" spans="1:6" ht="15" customHeight="1" x14ac:dyDescent="0.2">
      <c r="A152" s="33"/>
      <c r="B152" s="20" t="s">
        <v>6</v>
      </c>
      <c r="C152" s="21">
        <v>67</v>
      </c>
      <c r="D152" s="21">
        <v>86</v>
      </c>
      <c r="E152" s="21">
        <v>153</v>
      </c>
      <c r="F152" s="32">
        <v>0.52218430034129693</v>
      </c>
    </row>
    <row r="153" spans="1:6" ht="15" customHeight="1" x14ac:dyDescent="0.2">
      <c r="B153" s="2" t="s">
        <v>8</v>
      </c>
      <c r="C153" s="1">
        <v>143</v>
      </c>
      <c r="D153" s="1">
        <v>150</v>
      </c>
      <c r="E153" s="1">
        <v>293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13</v>
      </c>
      <c r="E155" s="17">
        <v>21</v>
      </c>
      <c r="F155" s="32">
        <v>7.1672354948805458E-2</v>
      </c>
    </row>
    <row r="156" spans="1:6" ht="15" customHeight="1" x14ac:dyDescent="0.2">
      <c r="A156" s="28"/>
      <c r="B156" s="18" t="s">
        <v>49</v>
      </c>
      <c r="C156" s="19">
        <v>68</v>
      </c>
      <c r="D156" s="19">
        <v>51</v>
      </c>
      <c r="E156" s="19">
        <v>119</v>
      </c>
      <c r="F156" s="32">
        <v>0.4061433447098976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24</v>
      </c>
      <c r="E157" s="21">
        <v>43</v>
      </c>
      <c r="F157" s="32">
        <v>0.14675767918088736</v>
      </c>
    </row>
    <row r="158" spans="1:6" ht="15" customHeight="1" x14ac:dyDescent="0.2">
      <c r="A158" s="26"/>
      <c r="B158" s="29" t="s">
        <v>11</v>
      </c>
      <c r="C158" s="27">
        <v>48</v>
      </c>
      <c r="D158" s="27">
        <v>62</v>
      </c>
      <c r="E158" s="27">
        <v>110</v>
      </c>
      <c r="F158" s="32">
        <v>0.37542662116040953</v>
      </c>
    </row>
    <row r="159" spans="1:6" ht="15" customHeight="1" x14ac:dyDescent="0.2">
      <c r="B159" s="2" t="s">
        <v>8</v>
      </c>
      <c r="C159" s="1">
        <v>143</v>
      </c>
      <c r="D159" s="1">
        <v>150</v>
      </c>
      <c r="E159" s="1">
        <v>293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25</v>
      </c>
      <c r="D161" s="31">
        <v>39</v>
      </c>
      <c r="E161" s="31">
        <v>64</v>
      </c>
      <c r="F161" s="32">
        <v>0.21843003412969283</v>
      </c>
    </row>
    <row r="162" spans="1:6" ht="15" customHeight="1" x14ac:dyDescent="0.2">
      <c r="A162" s="30"/>
      <c r="B162" s="23" t="s">
        <v>15</v>
      </c>
      <c r="C162" s="31">
        <v>14</v>
      </c>
      <c r="D162" s="31">
        <v>22</v>
      </c>
      <c r="E162" s="31">
        <v>36</v>
      </c>
      <c r="F162" s="32">
        <v>0.12286689419795221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8</v>
      </c>
      <c r="E163" s="31">
        <v>11</v>
      </c>
      <c r="F163" s="32">
        <v>3.7542662116040959E-2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3.4129692832764505E-3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0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1.1428571428571429E-2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5.1428571428571428E-2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5.7142857142857141E-2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5.1428571428571428E-2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4.5714285714285714E-2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2.2857142857142857E-2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5.7142857142857143E-3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0.08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2</v>
      </c>
      <c r="E56" s="41">
        <v>8</v>
      </c>
      <c r="F56" s="42">
        <v>4.5714285714285714E-2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7.4285714285714288E-2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6.8571428571428575E-2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4.5714285714285714E-2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4.5714285714285714E-2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11</v>
      </c>
      <c r="E86" s="44">
        <v>19</v>
      </c>
      <c r="F86" s="45">
        <v>0.10857142857142857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11</v>
      </c>
      <c r="E92" s="44">
        <v>20</v>
      </c>
      <c r="F92" s="45">
        <v>0.11428571428571428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3</v>
      </c>
      <c r="E98" s="44">
        <v>12</v>
      </c>
      <c r="F98" s="45">
        <v>6.8571428571428575E-2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6.2857142857142861E-2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2.8571428571428571E-2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5.7142857142857143E-3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5.7142857142857143E-3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94</v>
      </c>
      <c r="D147" s="77">
        <v>81</v>
      </c>
      <c r="E147" s="77">
        <v>175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7</v>
      </c>
      <c r="E150" s="17">
        <v>21</v>
      </c>
      <c r="F150" s="32">
        <v>0.12</v>
      </c>
    </row>
    <row r="151" spans="1:6" ht="15" customHeight="1" x14ac:dyDescent="0.2">
      <c r="A151" s="18"/>
      <c r="B151" s="18" t="s">
        <v>49</v>
      </c>
      <c r="C151" s="19">
        <v>46</v>
      </c>
      <c r="D151" s="19">
        <v>39</v>
      </c>
      <c r="E151" s="19">
        <v>85</v>
      </c>
      <c r="F151" s="32">
        <v>0.48571428571428571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35</v>
      </c>
      <c r="E152" s="21">
        <v>69</v>
      </c>
      <c r="F152" s="32">
        <v>0.39428571428571429</v>
      </c>
    </row>
    <row r="153" spans="1:6" ht="15" customHeight="1" x14ac:dyDescent="0.2">
      <c r="B153" s="2" t="s">
        <v>8</v>
      </c>
      <c r="C153" s="1">
        <v>94</v>
      </c>
      <c r="D153" s="1">
        <v>81</v>
      </c>
      <c r="E153" s="1">
        <v>175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7</v>
      </c>
      <c r="E155" s="17">
        <v>21</v>
      </c>
      <c r="F155" s="32">
        <v>0.12</v>
      </c>
    </row>
    <row r="156" spans="1:6" ht="15" customHeight="1" x14ac:dyDescent="0.2">
      <c r="A156" s="28"/>
      <c r="B156" s="18" t="s">
        <v>49</v>
      </c>
      <c r="C156" s="19">
        <v>46</v>
      </c>
      <c r="D156" s="19">
        <v>39</v>
      </c>
      <c r="E156" s="19">
        <v>85</v>
      </c>
      <c r="F156" s="32">
        <v>0.48571428571428571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22</v>
      </c>
      <c r="E157" s="21">
        <v>39</v>
      </c>
      <c r="F157" s="32">
        <v>0.22285714285714286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13</v>
      </c>
      <c r="E158" s="27">
        <v>30</v>
      </c>
      <c r="F158" s="32">
        <v>0.17142857142857143</v>
      </c>
    </row>
    <row r="159" spans="1:6" ht="15" customHeight="1" x14ac:dyDescent="0.2">
      <c r="B159" s="2" t="s">
        <v>8</v>
      </c>
      <c r="C159" s="1">
        <v>94</v>
      </c>
      <c r="D159" s="1">
        <v>81</v>
      </c>
      <c r="E159" s="1">
        <v>175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4</v>
      </c>
      <c r="E161" s="31">
        <v>7</v>
      </c>
      <c r="F161" s="32">
        <v>0.04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1.1428571428571429E-2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5.7142857142857143E-3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1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4.9689440993788817E-2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1.2422360248447204E-2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3.7267080745341616E-2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3.1055900621118012E-2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2.4844720496894408E-2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3.7267080745341616E-2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3.1055900621118012E-2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3.1055900621118012E-2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6.8322981366459631E-2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6.8322981366459631E-2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4.9689440993788817E-2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4.9689440993788817E-2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8</v>
      </c>
      <c r="E86" s="44">
        <v>20</v>
      </c>
      <c r="F86" s="45">
        <v>0.12422360248447205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7.4534161490683232E-2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0.14285714285714285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5.5900621118012424E-2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3.7267080745341616E-2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2.4844720496894408E-2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6.2111801242236021E-3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81</v>
      </c>
      <c r="D147" s="77">
        <v>80</v>
      </c>
      <c r="E147" s="77">
        <v>161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9</v>
      </c>
      <c r="E150" s="17">
        <v>16</v>
      </c>
      <c r="F150" s="32">
        <v>9.9378881987577633E-2</v>
      </c>
    </row>
    <row r="151" spans="1:6" ht="15" customHeight="1" x14ac:dyDescent="0.2">
      <c r="A151" s="18"/>
      <c r="B151" s="18" t="s">
        <v>49</v>
      </c>
      <c r="C151" s="19">
        <v>34</v>
      </c>
      <c r="D151" s="19">
        <v>36</v>
      </c>
      <c r="E151" s="19">
        <v>70</v>
      </c>
      <c r="F151" s="32">
        <v>0.43478260869565216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35</v>
      </c>
      <c r="E152" s="21">
        <v>75</v>
      </c>
      <c r="F152" s="32">
        <v>0.46583850931677018</v>
      </c>
    </row>
    <row r="153" spans="1:6" ht="15" customHeight="1" x14ac:dyDescent="0.2">
      <c r="B153" s="2" t="s">
        <v>8</v>
      </c>
      <c r="C153" s="1">
        <v>81</v>
      </c>
      <c r="D153" s="1">
        <v>80</v>
      </c>
      <c r="E153" s="1">
        <v>161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9</v>
      </c>
      <c r="E155" s="17">
        <v>16</v>
      </c>
      <c r="F155" s="32">
        <v>9.9378881987577633E-2</v>
      </c>
    </row>
    <row r="156" spans="1:6" ht="15" customHeight="1" x14ac:dyDescent="0.2">
      <c r="A156" s="28"/>
      <c r="B156" s="18" t="s">
        <v>49</v>
      </c>
      <c r="C156" s="19">
        <v>34</v>
      </c>
      <c r="D156" s="19">
        <v>36</v>
      </c>
      <c r="E156" s="19">
        <v>70</v>
      </c>
      <c r="F156" s="32">
        <v>0.43478260869565216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14</v>
      </c>
      <c r="E157" s="21">
        <v>32</v>
      </c>
      <c r="F157" s="32">
        <v>0.19875776397515527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21</v>
      </c>
      <c r="E158" s="27">
        <v>43</v>
      </c>
      <c r="F158" s="32">
        <v>0.26708074534161491</v>
      </c>
    </row>
    <row r="159" spans="1:6" ht="15" customHeight="1" x14ac:dyDescent="0.2">
      <c r="B159" s="2" t="s">
        <v>8</v>
      </c>
      <c r="C159" s="1">
        <v>81</v>
      </c>
      <c r="D159" s="1">
        <v>80</v>
      </c>
      <c r="E159" s="1">
        <v>161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7</v>
      </c>
      <c r="E161" s="31">
        <v>11</v>
      </c>
      <c r="F161" s="32">
        <v>6.8322981366459631E-2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2</v>
      </c>
      <c r="E162" s="31">
        <v>5</v>
      </c>
      <c r="F162" s="32">
        <v>3.1055900621118012E-2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6.2111801242236021E-3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6.2111801242236021E-3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2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3</v>
      </c>
      <c r="E8" s="38">
        <v>9</v>
      </c>
      <c r="F8" s="39">
        <v>2.6785714285714284E-2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5</v>
      </c>
      <c r="E14" s="48">
        <v>14</v>
      </c>
      <c r="F14" s="39">
        <v>4.1666666666666664E-2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8</v>
      </c>
      <c r="E20" s="48">
        <v>13</v>
      </c>
      <c r="F20" s="39">
        <v>3.8690476190476192E-2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8</v>
      </c>
      <c r="E26" s="41">
        <v>17</v>
      </c>
      <c r="F26" s="42">
        <v>5.0595238095238096E-2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11</v>
      </c>
      <c r="E32" s="41">
        <v>17</v>
      </c>
      <c r="F32" s="42">
        <v>5.0595238095238096E-2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2.6785714285714284E-2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6</v>
      </c>
      <c r="E44" s="41">
        <v>8</v>
      </c>
      <c r="F44" s="42">
        <v>2.3809523809523808E-2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4</v>
      </c>
      <c r="E50" s="41">
        <v>11</v>
      </c>
      <c r="F50" s="42">
        <v>3.273809523809524E-2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7</v>
      </c>
      <c r="E56" s="41">
        <v>18</v>
      </c>
      <c r="F56" s="42">
        <v>5.3571428571428568E-2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14</v>
      </c>
      <c r="E62" s="41">
        <v>27</v>
      </c>
      <c r="F62" s="42">
        <v>8.0357142857142863E-2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9</v>
      </c>
      <c r="E68" s="41">
        <v>18</v>
      </c>
      <c r="F68" s="42">
        <v>5.3571428571428568E-2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11</v>
      </c>
      <c r="E74" s="41">
        <v>21</v>
      </c>
      <c r="F74" s="42">
        <v>6.25E-2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8</v>
      </c>
      <c r="E80" s="41">
        <v>19</v>
      </c>
      <c r="F80" s="42">
        <v>5.6547619047619048E-2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11</v>
      </c>
      <c r="E86" s="44">
        <v>18</v>
      </c>
      <c r="F86" s="45">
        <v>5.3571428571428568E-2</v>
      </c>
    </row>
    <row r="87" spans="1:6" ht="15" customHeight="1" x14ac:dyDescent="0.2">
      <c r="A87" s="12"/>
      <c r="B87" s="35">
        <v>70</v>
      </c>
      <c r="C87" s="94">
        <v>7</v>
      </c>
      <c r="D87" s="94">
        <v>1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8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5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19</v>
      </c>
      <c r="E92" s="44">
        <v>44</v>
      </c>
      <c r="F92" s="45">
        <v>0.13095238095238096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6.8452380952380959E-2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3.8690476190476192E-2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6</v>
      </c>
      <c r="E110" s="44">
        <v>13</v>
      </c>
      <c r="F110" s="45">
        <v>3.8690476190476192E-2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13</v>
      </c>
      <c r="E116" s="44">
        <v>15</v>
      </c>
      <c r="F116" s="45">
        <v>4.4642857142857144E-2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2.0833333333333332E-2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5.9523809523809521E-3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164</v>
      </c>
      <c r="D147" s="77">
        <v>172</v>
      </c>
      <c r="E147" s="77">
        <v>336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16</v>
      </c>
      <c r="E150" s="17">
        <v>36</v>
      </c>
      <c r="F150" s="32">
        <v>0.10714285714285714</v>
      </c>
    </row>
    <row r="151" spans="1:6" ht="15" customHeight="1" x14ac:dyDescent="0.2">
      <c r="A151" s="18"/>
      <c r="B151" s="18" t="s">
        <v>49</v>
      </c>
      <c r="C151" s="19">
        <v>83</v>
      </c>
      <c r="D151" s="19">
        <v>82</v>
      </c>
      <c r="E151" s="19">
        <v>165</v>
      </c>
      <c r="F151" s="32">
        <v>0.49107142857142855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74</v>
      </c>
      <c r="E152" s="21">
        <v>135</v>
      </c>
      <c r="F152" s="32">
        <v>0.4017857142857143</v>
      </c>
    </row>
    <row r="153" spans="1:6" ht="15" customHeight="1" x14ac:dyDescent="0.2">
      <c r="B153" s="2" t="s">
        <v>8</v>
      </c>
      <c r="C153" s="1">
        <v>164</v>
      </c>
      <c r="D153" s="1">
        <v>172</v>
      </c>
      <c r="E153" s="1">
        <v>336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16</v>
      </c>
      <c r="E155" s="17">
        <v>36</v>
      </c>
      <c r="F155" s="32">
        <v>0.10714285714285714</v>
      </c>
    </row>
    <row r="156" spans="1:6" ht="15" customHeight="1" x14ac:dyDescent="0.2">
      <c r="A156" s="28"/>
      <c r="B156" s="18" t="s">
        <v>49</v>
      </c>
      <c r="C156" s="19">
        <v>83</v>
      </c>
      <c r="D156" s="19">
        <v>82</v>
      </c>
      <c r="E156" s="19">
        <v>165</v>
      </c>
      <c r="F156" s="32">
        <v>0.49107142857142855</v>
      </c>
    </row>
    <row r="157" spans="1:6" ht="15" customHeight="1" x14ac:dyDescent="0.2">
      <c r="A157" s="25"/>
      <c r="B157" s="20" t="s">
        <v>10</v>
      </c>
      <c r="C157" s="21">
        <v>32</v>
      </c>
      <c r="D157" s="21">
        <v>30</v>
      </c>
      <c r="E157" s="21">
        <v>62</v>
      </c>
      <c r="F157" s="32">
        <v>0.18452380952380953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44</v>
      </c>
      <c r="E158" s="27">
        <v>73</v>
      </c>
      <c r="F158" s="32">
        <v>0.21726190476190477</v>
      </c>
    </row>
    <row r="159" spans="1:6" ht="15" customHeight="1" x14ac:dyDescent="0.2">
      <c r="B159" s="2" t="s">
        <v>8</v>
      </c>
      <c r="C159" s="1">
        <v>164</v>
      </c>
      <c r="D159" s="1">
        <v>172</v>
      </c>
      <c r="E159" s="1">
        <v>336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27</v>
      </c>
      <c r="E161" s="31">
        <v>37</v>
      </c>
      <c r="F161" s="32">
        <v>0.11011904761904762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21</v>
      </c>
      <c r="E162" s="31">
        <v>24</v>
      </c>
      <c r="F162" s="32">
        <v>7.1428571428571425E-2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8</v>
      </c>
      <c r="E163" s="31">
        <v>9</v>
      </c>
      <c r="F163" s="32">
        <v>2.6785714285714284E-2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5.9523809523809521E-3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3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4.0201005025125629E-2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3.015075376884422E-2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3</v>
      </c>
      <c r="E20" s="48">
        <v>11</v>
      </c>
      <c r="F20" s="39">
        <v>5.5276381909547742E-2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3</v>
      </c>
      <c r="E26" s="41">
        <v>12</v>
      </c>
      <c r="F26" s="42">
        <v>6.030150753768844E-2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3.015075376884422E-2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4.5226130653266333E-2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5.0251256281407038E-2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3.015075376884422E-2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6</v>
      </c>
      <c r="E56" s="41">
        <v>15</v>
      </c>
      <c r="F56" s="42">
        <v>7.5376884422110546E-2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2</v>
      </c>
      <c r="E62" s="41">
        <v>11</v>
      </c>
      <c r="F62" s="42">
        <v>5.5276381909547742E-2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4.5226130653266333E-2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7</v>
      </c>
      <c r="E74" s="41">
        <v>16</v>
      </c>
      <c r="F74" s="42">
        <v>8.0402010050251257E-2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7.0351758793969849E-2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7.5376884422110546E-2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10</v>
      </c>
      <c r="E92" s="44">
        <v>20</v>
      </c>
      <c r="F92" s="45">
        <v>0.10050251256281408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2.5125628140703519E-2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5.0251256281407038E-2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2.5125628140703519E-2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4.0201005025125629E-2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1.507537688442211E-2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111</v>
      </c>
      <c r="D147" s="77">
        <v>88</v>
      </c>
      <c r="E147" s="77">
        <v>199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7</v>
      </c>
      <c r="E150" s="17">
        <v>25</v>
      </c>
      <c r="F150" s="32">
        <v>0.12562814070351758</v>
      </c>
    </row>
    <row r="151" spans="1:6" ht="15" customHeight="1" x14ac:dyDescent="0.2">
      <c r="A151" s="18"/>
      <c r="B151" s="18" t="s">
        <v>49</v>
      </c>
      <c r="C151" s="19">
        <v>64</v>
      </c>
      <c r="D151" s="19">
        <v>44</v>
      </c>
      <c r="E151" s="19">
        <v>108</v>
      </c>
      <c r="F151" s="32">
        <v>0.542713567839196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37</v>
      </c>
      <c r="E152" s="21">
        <v>66</v>
      </c>
      <c r="F152" s="32">
        <v>0.33165829145728642</v>
      </c>
    </row>
    <row r="153" spans="1:6" ht="15" customHeight="1" x14ac:dyDescent="0.2">
      <c r="B153" s="2" t="s">
        <v>8</v>
      </c>
      <c r="C153" s="1">
        <v>111</v>
      </c>
      <c r="D153" s="1">
        <v>88</v>
      </c>
      <c r="E153" s="1">
        <v>199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7</v>
      </c>
      <c r="E155" s="17">
        <v>25</v>
      </c>
      <c r="F155" s="32">
        <v>0.12562814070351758</v>
      </c>
    </row>
    <row r="156" spans="1:6" ht="15" customHeight="1" x14ac:dyDescent="0.2">
      <c r="A156" s="28"/>
      <c r="B156" s="18" t="s">
        <v>49</v>
      </c>
      <c r="C156" s="19">
        <v>64</v>
      </c>
      <c r="D156" s="19">
        <v>44</v>
      </c>
      <c r="E156" s="19">
        <v>108</v>
      </c>
      <c r="F156" s="32">
        <v>0.542713567839196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16</v>
      </c>
      <c r="E157" s="21">
        <v>35</v>
      </c>
      <c r="F157" s="32">
        <v>0.17587939698492464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21</v>
      </c>
      <c r="E158" s="27">
        <v>31</v>
      </c>
      <c r="F158" s="32">
        <v>0.15577889447236182</v>
      </c>
    </row>
    <row r="159" spans="1:6" ht="15" customHeight="1" x14ac:dyDescent="0.2">
      <c r="B159" s="2" t="s">
        <v>8</v>
      </c>
      <c r="C159" s="1">
        <v>111</v>
      </c>
      <c r="D159" s="1">
        <v>88</v>
      </c>
      <c r="E159" s="1">
        <v>199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12</v>
      </c>
      <c r="E161" s="31">
        <v>16</v>
      </c>
      <c r="F161" s="32">
        <v>8.0402010050251257E-2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5.5276381909547742E-2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1.507537688442211E-2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4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1.6393442622950821E-2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4.9180327868852458E-2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4.9180327868852458E-2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3.2786885245901641E-2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4.9180327868852458E-2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1.6393442622950821E-2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1.6393442622950821E-2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4.9180327868852458E-2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8.1967213114754092E-2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8.1967213114754092E-2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0.14754098360655737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8.1967213114754092E-2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8.1967213114754092E-2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8.1967213114754092E-2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6.5573770491803282E-2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4.9180327868852458E-2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3.2786885245901641E-2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1.6393442622950821E-2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</v>
      </c>
      <c r="D147" s="77">
        <v>29</v>
      </c>
      <c r="E147" s="77">
        <v>61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1.6393442622950821E-2</v>
      </c>
    </row>
    <row r="151" spans="1:6" ht="15" customHeight="1" x14ac:dyDescent="0.2">
      <c r="A151" s="18"/>
      <c r="B151" s="18" t="s">
        <v>49</v>
      </c>
      <c r="C151" s="19">
        <v>19</v>
      </c>
      <c r="D151" s="19">
        <v>16</v>
      </c>
      <c r="E151" s="19">
        <v>35</v>
      </c>
      <c r="F151" s="32">
        <v>0.57377049180327866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12</v>
      </c>
      <c r="E152" s="21">
        <v>25</v>
      </c>
      <c r="F152" s="32">
        <v>0.4098360655737705</v>
      </c>
    </row>
    <row r="153" spans="1:6" ht="15" customHeight="1" x14ac:dyDescent="0.2">
      <c r="B153" s="2" t="s">
        <v>8</v>
      </c>
      <c r="C153" s="1">
        <v>32</v>
      </c>
      <c r="D153" s="1">
        <v>29</v>
      </c>
      <c r="E153" s="1">
        <v>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1.6393442622950821E-2</v>
      </c>
    </row>
    <row r="156" spans="1:6" ht="15" customHeight="1" x14ac:dyDescent="0.2">
      <c r="A156" s="28"/>
      <c r="B156" s="18" t="s">
        <v>49</v>
      </c>
      <c r="C156" s="19">
        <v>19</v>
      </c>
      <c r="D156" s="19">
        <v>16</v>
      </c>
      <c r="E156" s="19">
        <v>35</v>
      </c>
      <c r="F156" s="32">
        <v>0.57377049180327866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4</v>
      </c>
      <c r="E157" s="21">
        <v>10</v>
      </c>
      <c r="F157" s="32">
        <v>0.16393442622950818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8</v>
      </c>
      <c r="E158" s="27">
        <v>15</v>
      </c>
      <c r="F158" s="32">
        <v>0.24590163934426229</v>
      </c>
    </row>
    <row r="159" spans="1:6" ht="15" customHeight="1" x14ac:dyDescent="0.2">
      <c r="B159" s="2" t="s">
        <v>8</v>
      </c>
      <c r="C159" s="1">
        <v>32</v>
      </c>
      <c r="D159" s="1">
        <v>29</v>
      </c>
      <c r="E159" s="1">
        <v>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9.8360655737704916E-2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4.9180327868852458E-2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1.6393442622950821E-2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5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1.0638297872340425E-2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2.1276595744680851E-2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6.3829787234042548E-2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3.1914893617021274E-2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7.4468085106382975E-2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1.0638297872340425E-2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5.3191489361702128E-2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5</v>
      </c>
      <c r="E50" s="41">
        <v>5</v>
      </c>
      <c r="F50" s="42">
        <v>5.3191489361702128E-2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3</v>
      </c>
      <c r="E56" s="41">
        <v>11</v>
      </c>
      <c r="F56" s="42">
        <v>0.11702127659574468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3.1914893617021274E-2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4.2553191489361701E-2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1.0638297872340425E-2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0.10638297872340426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9.5744680851063829E-2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8</v>
      </c>
      <c r="E92" s="44">
        <v>12</v>
      </c>
      <c r="F92" s="45">
        <v>0.1276595744680851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6.3829787234042548E-2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3.1914893617021274E-2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1.0638297872340425E-2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1.0638297872340425E-2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3.1914893617021274E-2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</v>
      </c>
      <c r="D147" s="77">
        <v>45</v>
      </c>
      <c r="E147" s="77">
        <v>94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2</v>
      </c>
      <c r="E150" s="17">
        <v>9</v>
      </c>
      <c r="F150" s="32">
        <v>9.5744680851063829E-2</v>
      </c>
    </row>
    <row r="151" spans="1:6" ht="15" customHeight="1" x14ac:dyDescent="0.2">
      <c r="A151" s="18"/>
      <c r="B151" s="18" t="s">
        <v>49</v>
      </c>
      <c r="C151" s="19">
        <v>28</v>
      </c>
      <c r="D151" s="19">
        <v>22</v>
      </c>
      <c r="E151" s="19">
        <v>50</v>
      </c>
      <c r="F151" s="32">
        <v>0.53191489361702127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21</v>
      </c>
      <c r="E152" s="21">
        <v>35</v>
      </c>
      <c r="F152" s="32">
        <v>0.37234042553191488</v>
      </c>
    </row>
    <row r="153" spans="1:6" ht="15" customHeight="1" x14ac:dyDescent="0.2">
      <c r="B153" s="2" t="s">
        <v>8</v>
      </c>
      <c r="C153" s="1">
        <v>49</v>
      </c>
      <c r="D153" s="1">
        <v>45</v>
      </c>
      <c r="E153" s="1">
        <v>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2</v>
      </c>
      <c r="E155" s="17">
        <v>9</v>
      </c>
      <c r="F155" s="32">
        <v>9.5744680851063829E-2</v>
      </c>
    </row>
    <row r="156" spans="1:6" ht="15" customHeight="1" x14ac:dyDescent="0.2">
      <c r="A156" s="28"/>
      <c r="B156" s="18" t="s">
        <v>49</v>
      </c>
      <c r="C156" s="19">
        <v>28</v>
      </c>
      <c r="D156" s="19">
        <v>22</v>
      </c>
      <c r="E156" s="19">
        <v>50</v>
      </c>
      <c r="F156" s="32">
        <v>0.53191489361702127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12</v>
      </c>
      <c r="E157" s="21">
        <v>21</v>
      </c>
      <c r="F157" s="32">
        <v>0.22340425531914893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9</v>
      </c>
      <c r="E158" s="27">
        <v>14</v>
      </c>
      <c r="F158" s="32">
        <v>0.14893617021276595</v>
      </c>
    </row>
    <row r="159" spans="1:6" ht="15" customHeight="1" x14ac:dyDescent="0.2">
      <c r="B159" s="2" t="s">
        <v>8</v>
      </c>
      <c r="C159" s="1">
        <v>49</v>
      </c>
      <c r="D159" s="1">
        <v>45</v>
      </c>
      <c r="E159" s="1">
        <v>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5</v>
      </c>
      <c r="E161" s="31">
        <v>5</v>
      </c>
      <c r="F161" s="32">
        <v>5.3191489361702128E-2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4.2553191489361701E-2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3.1914893617021274E-2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266">
    <tabColor indexed="52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7</v>
      </c>
      <c r="D3" s="74">
        <f>小宮山!D3+弥生が丘!D3+前山北中!D3+前山南!D3+洞源!D3+美笹!D3+泉!D3</f>
        <v>7</v>
      </c>
      <c r="E3" s="9">
        <f>小宮山!E3+弥生が丘!E3+前山北中!E3+前山南!E3+洞源!E3+美笹!E3+泉!E3</f>
        <v>14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15</v>
      </c>
      <c r="D4" s="75">
        <f>小宮山!D4+弥生が丘!D4+前山北中!D4+前山南!D4+洞源!D4+美笹!D4+泉!D4</f>
        <v>7</v>
      </c>
      <c r="E4" s="10">
        <f>小宮山!E4+弥生が丘!E4+前山北中!E4+前山南!E4+洞源!E4+美笹!E4+泉!E4</f>
        <v>22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7</v>
      </c>
      <c r="D5" s="75">
        <f>小宮山!D5+弥生が丘!D5+前山北中!D5+前山南!D5+洞源!D5+美笹!D5+泉!D5</f>
        <v>14</v>
      </c>
      <c r="E5" s="10">
        <f>小宮山!E5+弥生が丘!E5+前山北中!E5+前山南!E5+洞源!E5+美笹!E5+泉!E5</f>
        <v>21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12</v>
      </c>
      <c r="D6" s="75">
        <f>小宮山!D6+弥生が丘!D6+前山北中!D6+前山南!D6+洞源!D6+美笹!D6+泉!D6</f>
        <v>9</v>
      </c>
      <c r="E6" s="10">
        <f>小宮山!E6+弥生が丘!E6+前山北中!E6+前山南!E6+洞源!E6+美笹!E6+泉!E6</f>
        <v>21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10</v>
      </c>
      <c r="D7" s="75">
        <f>小宮山!D7+弥生が丘!D7+前山北中!D7+前山南!D7+洞源!D7+美笹!D7+泉!D7</f>
        <v>10</v>
      </c>
      <c r="E7" s="10">
        <f>小宮山!E7+弥生が丘!E7+前山北中!E7+前山南!E7+洞源!E7+美笹!E7+泉!E7</f>
        <v>20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51</v>
      </c>
      <c r="D8" s="70">
        <f>小宮山!D8+弥生が丘!D8+前山北中!D8+前山南!D8+洞源!D8+美笹!D8+泉!D8</f>
        <v>47</v>
      </c>
      <c r="E8" s="38">
        <f>小宮山!E8+弥生が丘!E8+前山北中!E8+前山南!E8+洞源!E8+美笹!E8+泉!E8</f>
        <v>98</v>
      </c>
      <c r="F8" s="39">
        <f>E8/E147</f>
        <v>3.8147138964577658E-2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10</v>
      </c>
      <c r="D9" s="75">
        <f>小宮山!D9+弥生が丘!D9+前山北中!D9+前山南!D9+洞源!D9+美笹!D9+泉!D9</f>
        <v>9</v>
      </c>
      <c r="E9" s="10">
        <f>小宮山!E9+弥生が丘!E9+前山北中!E9+前山南!E9+洞源!E9+美笹!E9+泉!E9</f>
        <v>19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17</v>
      </c>
      <c r="D10" s="75">
        <f>小宮山!D10+弥生が丘!D10+前山北中!D10+前山南!D10+洞源!D10+美笹!D10+泉!D10</f>
        <v>10</v>
      </c>
      <c r="E10" s="10">
        <f>小宮山!E10+弥生が丘!E10+前山北中!E10+前山南!E10+洞源!E10+美笹!E10+泉!E10</f>
        <v>27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9</v>
      </c>
      <c r="D11" s="75">
        <f>小宮山!D11+弥生が丘!D11+前山北中!D11+前山南!D11+洞源!D11+美笹!D11+泉!D11</f>
        <v>12</v>
      </c>
      <c r="E11" s="10">
        <f>小宮山!E11+弥生が丘!E11+前山北中!E11+前山南!E11+洞源!E11+美笹!E11+泉!E11</f>
        <v>21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11</v>
      </c>
      <c r="D12" s="75">
        <f>小宮山!D12+弥生が丘!D12+前山北中!D12+前山南!D12+洞源!D12+美笹!D12+泉!D12</f>
        <v>13</v>
      </c>
      <c r="E12" s="10">
        <f>小宮山!E12+弥生が丘!E12+前山北中!E12+前山南!E12+洞源!E12+美笹!E12+泉!E12</f>
        <v>24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24</v>
      </c>
      <c r="D13" s="75">
        <f>小宮山!D13+弥生が丘!D13+前山北中!D13+前山南!D13+洞源!D13+美笹!D13+泉!D13</f>
        <v>7</v>
      </c>
      <c r="E13" s="10">
        <f>小宮山!E13+弥生が丘!E13+前山北中!E13+前山南!E13+洞源!E13+美笹!E13+泉!E13</f>
        <v>31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71</v>
      </c>
      <c r="D14" s="70">
        <f>小宮山!D14+弥生が丘!D14+前山北中!D14+前山南!D14+洞源!D14+美笹!D14+泉!D14</f>
        <v>51</v>
      </c>
      <c r="E14" s="48">
        <f>小宮山!E14+弥生が丘!E14+前山北中!E14+前山南!E14+洞源!E14+美笹!E14+泉!E14</f>
        <v>122</v>
      </c>
      <c r="F14" s="39">
        <f>E14/E147</f>
        <v>4.7489295445698715E-2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11</v>
      </c>
      <c r="D15" s="75">
        <f>小宮山!D15+弥生が丘!D15+前山北中!D15+前山南!D15+洞源!D15+美笹!D15+泉!D15</f>
        <v>13</v>
      </c>
      <c r="E15" s="10">
        <f>小宮山!E15+弥生が丘!E15+前山北中!E15+前山南!E15+洞源!E15+美笹!E15+泉!E15</f>
        <v>24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18</v>
      </c>
      <c r="D16" s="75">
        <f>小宮山!D16+弥生が丘!D16+前山北中!D16+前山南!D16+洞源!D16+美笹!D16+泉!D16</f>
        <v>9</v>
      </c>
      <c r="E16" s="10">
        <f>小宮山!E16+弥生が丘!E16+前山北中!E16+前山南!E16+洞源!E16+美笹!E16+泉!E16</f>
        <v>27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15</v>
      </c>
      <c r="D17" s="75">
        <f>小宮山!D17+弥生が丘!D17+前山北中!D17+前山南!D17+洞源!D17+美笹!D17+泉!D17</f>
        <v>13</v>
      </c>
      <c r="E17" s="10">
        <f>小宮山!E17+弥生が丘!E17+前山北中!E17+前山南!E17+洞源!E17+美笹!E17+泉!E17</f>
        <v>28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21</v>
      </c>
      <c r="D18" s="75">
        <f>小宮山!D18+弥生が丘!D18+前山北中!D18+前山南!D18+洞源!D18+美笹!D18+泉!D18</f>
        <v>14</v>
      </c>
      <c r="E18" s="10">
        <f>小宮山!E18+弥生が丘!E18+前山北中!E18+前山南!E18+洞源!E18+美笹!E18+泉!E18</f>
        <v>35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14</v>
      </c>
      <c r="D19" s="75">
        <f>小宮山!D19+弥生が丘!D19+前山北中!D19+前山南!D19+洞源!D19+美笹!D19+泉!D19</f>
        <v>15</v>
      </c>
      <c r="E19" s="10">
        <f>小宮山!E19+弥生が丘!E19+前山北中!E19+前山南!E19+洞源!E19+美笹!E19+泉!E19</f>
        <v>29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79</v>
      </c>
      <c r="D20" s="70">
        <f>小宮山!D20+弥生が丘!D20+前山北中!D20+前山南!D20+洞源!D20+美笹!D20+泉!D20</f>
        <v>64</v>
      </c>
      <c r="E20" s="48">
        <f>小宮山!E20+弥生が丘!E20+前山北中!E20+前山南!E20+洞源!E20+美笹!E20+泉!E20</f>
        <v>143</v>
      </c>
      <c r="F20" s="39">
        <f>E20/E147</f>
        <v>5.5663682366679644E-2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17</v>
      </c>
      <c r="D21" s="75">
        <f>小宮山!D21+弥生が丘!D21+前山北中!D21+前山南!D21+洞源!D21+美笹!D21+泉!D21</f>
        <v>13</v>
      </c>
      <c r="E21" s="10">
        <f>小宮山!E21+弥生が丘!E21+前山北中!E21+前山南!E21+洞源!E21+美笹!E21+泉!E21</f>
        <v>30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8</v>
      </c>
      <c r="D22" s="75">
        <f>小宮山!D22+弥生が丘!D22+前山北中!D22+前山南!D22+洞源!D22+美笹!D22+泉!D22</f>
        <v>12</v>
      </c>
      <c r="E22" s="10">
        <f>小宮山!E22+弥生が丘!E22+前山北中!E22+前山南!E22+洞源!E22+美笹!E22+泉!E22</f>
        <v>20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15</v>
      </c>
      <c r="D23" s="75">
        <f>小宮山!D23+弥生が丘!D23+前山北中!D23+前山南!D23+洞源!D23+美笹!D23+泉!D23</f>
        <v>12</v>
      </c>
      <c r="E23" s="10">
        <f>小宮山!E23+弥生が丘!E23+前山北中!E23+前山南!E23+洞源!E23+美笹!E23+泉!E23</f>
        <v>27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19</v>
      </c>
      <c r="D24" s="75">
        <f>小宮山!D24+弥生が丘!D24+前山北中!D24+前山南!D24+洞源!D24+美笹!D24+泉!D24</f>
        <v>11</v>
      </c>
      <c r="E24" s="10">
        <f>小宮山!E24+弥生が丘!E24+前山北中!E24+前山南!E24+洞源!E24+美笹!E24+泉!E24</f>
        <v>30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11</v>
      </c>
      <c r="D25" s="75">
        <f>小宮山!D25+弥生が丘!D25+前山北中!D25+前山南!D25+洞源!D25+美笹!D25+泉!D25</f>
        <v>8</v>
      </c>
      <c r="E25" s="10">
        <f>小宮山!E25+弥生が丘!E25+前山北中!E25+前山南!E25+洞源!E25+美笹!E25+泉!E25</f>
        <v>19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70</v>
      </c>
      <c r="D26" s="49">
        <f>小宮山!D26+弥生が丘!D26+前山北中!D26+前山南!D26+洞源!D26+美笹!D26+泉!D26</f>
        <v>56</v>
      </c>
      <c r="E26" s="41">
        <f>小宮山!E26+弥生が丘!E26+前山北中!E26+前山南!E26+洞源!E26+美笹!E26+泉!E26</f>
        <v>126</v>
      </c>
      <c r="F26" s="42">
        <f>E26/E147</f>
        <v>4.9046321525885561E-2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9</v>
      </c>
      <c r="D27" s="75">
        <f>小宮山!D27+弥生が丘!D27+前山北中!D27+前山南!D27+洞源!D27+美笹!D27+泉!D27</f>
        <v>12</v>
      </c>
      <c r="E27" s="10">
        <f>小宮山!E27+弥生が丘!E27+前山北中!E27+前山南!E27+洞源!E27+美笹!E27+泉!E27</f>
        <v>21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10</v>
      </c>
      <c r="D28" s="75">
        <f>小宮山!D28+弥生が丘!D28+前山北中!D28+前山南!D28+洞源!D28+美笹!D28+泉!D28</f>
        <v>16</v>
      </c>
      <c r="E28" s="10">
        <f>小宮山!E28+弥生が丘!E28+前山北中!E28+前山南!E28+洞源!E28+美笹!E28+泉!E28</f>
        <v>26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13</v>
      </c>
      <c r="D29" s="75">
        <f>小宮山!D29+弥生が丘!D29+前山北中!D29+前山南!D29+洞源!D29+美笹!D29+泉!D29</f>
        <v>4</v>
      </c>
      <c r="E29" s="10">
        <f>小宮山!E29+弥生が丘!E29+前山北中!E29+前山南!E29+洞源!E29+美笹!E29+泉!E29</f>
        <v>17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14</v>
      </c>
      <c r="D30" s="75">
        <f>小宮山!D30+弥生が丘!D30+前山北中!D30+前山南!D30+洞源!D30+美笹!D30+泉!D30</f>
        <v>11</v>
      </c>
      <c r="E30" s="10">
        <f>小宮山!E30+弥生が丘!E30+前山北中!E30+前山南!E30+洞源!E30+美笹!E30+泉!E30</f>
        <v>25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8</v>
      </c>
      <c r="D31" s="75">
        <f>小宮山!D31+弥生が丘!D31+前山北中!D31+前山南!D31+洞源!D31+美笹!D31+泉!D31</f>
        <v>9</v>
      </c>
      <c r="E31" s="10">
        <f>小宮山!E31+弥生が丘!E31+前山北中!E31+前山南!E31+洞源!E31+美笹!E31+泉!E31</f>
        <v>17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54</v>
      </c>
      <c r="D32" s="49">
        <f>小宮山!D32+弥生が丘!D32+前山北中!D32+前山南!D32+洞源!D32+美笹!D32+泉!D32</f>
        <v>52</v>
      </c>
      <c r="E32" s="41">
        <f>小宮山!E32+弥生が丘!E32+前山北中!E32+前山南!E32+洞源!E32+美笹!E32+泉!E32</f>
        <v>106</v>
      </c>
      <c r="F32" s="42">
        <f>E32/E147</f>
        <v>4.1261191124951344E-2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7</v>
      </c>
      <c r="D33" s="75">
        <f>小宮山!D33+弥生が丘!D33+前山北中!D33+前山南!D33+洞源!D33+美笹!D33+泉!D33</f>
        <v>10</v>
      </c>
      <c r="E33" s="10">
        <f>小宮山!E33+弥生が丘!E33+前山北中!E33+前山南!E33+洞源!E33+美笹!E33+泉!E33</f>
        <v>17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9</v>
      </c>
      <c r="D34" s="75">
        <f>小宮山!D34+弥生が丘!D34+前山北中!D34+前山南!D34+洞源!D34+美笹!D34+泉!D34</f>
        <v>8</v>
      </c>
      <c r="E34" s="10">
        <f>小宮山!E34+弥生が丘!E34+前山北中!E34+前山南!E34+洞源!E34+美笹!E34+泉!E34</f>
        <v>17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12</v>
      </c>
      <c r="D35" s="75">
        <f>小宮山!D35+弥生が丘!D35+前山北中!D35+前山南!D35+洞源!D35+美笹!D35+泉!D35</f>
        <v>6</v>
      </c>
      <c r="E35" s="10">
        <f>小宮山!E35+弥生が丘!E35+前山北中!E35+前山南!E35+洞源!E35+美笹!E35+泉!E35</f>
        <v>18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5</v>
      </c>
      <c r="D36" s="75">
        <f>小宮山!D36+弥生が丘!D36+前山北中!D36+前山南!D36+洞源!D36+美笹!D36+泉!D36</f>
        <v>8</v>
      </c>
      <c r="E36" s="10">
        <f>小宮山!E36+弥生が丘!E36+前山北中!E36+前山南!E36+洞源!E36+美笹!E36+泉!E36</f>
        <v>13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10</v>
      </c>
      <c r="D37" s="75">
        <f>小宮山!D37+弥生が丘!D37+前山北中!D37+前山南!D37+洞源!D37+美笹!D37+泉!D37</f>
        <v>12</v>
      </c>
      <c r="E37" s="10">
        <f>小宮山!E37+弥生が丘!E37+前山北中!E37+前山南!E37+洞源!E37+美笹!E37+泉!E37</f>
        <v>22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43</v>
      </c>
      <c r="D38" s="49">
        <f>小宮山!D38+弥生が丘!D38+前山北中!D38+前山南!D38+洞源!D38+美笹!D38+泉!D38</f>
        <v>44</v>
      </c>
      <c r="E38" s="41">
        <f>小宮山!E38+弥生が丘!E38+前山北中!E38+前山南!E38+洞源!E38+美笹!E38+泉!E38</f>
        <v>87</v>
      </c>
      <c r="F38" s="42">
        <f>E38/E147</f>
        <v>3.3865317244063838E-2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4</v>
      </c>
      <c r="D39" s="75">
        <f>小宮山!D39+弥生が丘!D39+前山北中!D39+前山南!D39+洞源!D39+美笹!D39+泉!D39</f>
        <v>13</v>
      </c>
      <c r="E39" s="10">
        <f>小宮山!E39+弥生が丘!E39+前山北中!E39+前山南!E39+洞源!E39+美笹!E39+泉!E39</f>
        <v>17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8</v>
      </c>
      <c r="D40" s="75">
        <f>小宮山!D40+弥生が丘!D40+前山北中!D40+前山南!D40+洞源!D40+美笹!D40+泉!D40</f>
        <v>12</v>
      </c>
      <c r="E40" s="10">
        <f>小宮山!E40+弥生が丘!E40+前山北中!E40+前山南!E40+洞源!E40+美笹!E40+泉!E40</f>
        <v>20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12</v>
      </c>
      <c r="D41" s="75">
        <f>小宮山!D41+弥生が丘!D41+前山北中!D41+前山南!D41+洞源!D41+美笹!D41+泉!D41</f>
        <v>16</v>
      </c>
      <c r="E41" s="10">
        <f>小宮山!E41+弥生が丘!E41+前山北中!E41+前山南!E41+洞源!E41+美笹!E41+泉!E41</f>
        <v>28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14</v>
      </c>
      <c r="D42" s="75">
        <f>小宮山!D42+弥生が丘!D42+前山北中!D42+前山南!D42+洞源!D42+美笹!D42+泉!D42</f>
        <v>17</v>
      </c>
      <c r="E42" s="10">
        <f>小宮山!E42+弥生が丘!E42+前山北中!E42+前山南!E42+洞源!E42+美笹!E42+泉!E42</f>
        <v>31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10</v>
      </c>
      <c r="D43" s="75">
        <f>小宮山!D43+弥生が丘!D43+前山北中!D43+前山南!D43+洞源!D43+美笹!D43+泉!D43</f>
        <v>8</v>
      </c>
      <c r="E43" s="10">
        <f>小宮山!E43+弥生が丘!E43+前山北中!E43+前山南!E43+洞源!E43+美笹!E43+泉!E43</f>
        <v>18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48</v>
      </c>
      <c r="D44" s="49">
        <f>小宮山!D44+弥生が丘!D44+前山北中!D44+前山南!D44+洞源!D44+美笹!D44+泉!D44</f>
        <v>66</v>
      </c>
      <c r="E44" s="41">
        <f>小宮山!E44+弥生が丘!E44+前山北中!E44+前山南!E44+洞源!E44+美笹!E44+泉!E44</f>
        <v>114</v>
      </c>
      <c r="F44" s="42">
        <f>E44/E147</f>
        <v>4.4375243285325029E-2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6</v>
      </c>
      <c r="D45" s="75">
        <f>小宮山!D45+弥生が丘!D45+前山北中!D45+前山南!D45+洞源!D45+美笹!D45+泉!D45</f>
        <v>14</v>
      </c>
      <c r="E45" s="10">
        <f>小宮山!E45+弥生が丘!E45+前山北中!E45+前山南!E45+洞源!E45+美笹!E45+泉!E45</f>
        <v>20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12</v>
      </c>
      <c r="D46" s="75">
        <f>小宮山!D46+弥生が丘!D46+前山北中!D46+前山南!D46+洞源!D46+美笹!D46+泉!D46</f>
        <v>8</v>
      </c>
      <c r="E46" s="10">
        <f>小宮山!E46+弥生が丘!E46+前山北中!E46+前山南!E46+洞源!E46+美笹!E46+泉!E46</f>
        <v>20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20</v>
      </c>
      <c r="D47" s="75">
        <f>小宮山!D47+弥生が丘!D47+前山北中!D47+前山南!D47+洞源!D47+美笹!D47+泉!D47</f>
        <v>19</v>
      </c>
      <c r="E47" s="10">
        <f>小宮山!E47+弥生が丘!E47+前山北中!E47+前山南!E47+洞源!E47+美笹!E47+泉!E47</f>
        <v>39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11</v>
      </c>
      <c r="D48" s="75">
        <f>小宮山!D48+弥生が丘!D48+前山北中!D48+前山南!D48+洞源!D48+美笹!D48+泉!D48</f>
        <v>16</v>
      </c>
      <c r="E48" s="10">
        <f>小宮山!E48+弥生が丘!E48+前山北中!E48+前山南!E48+洞源!E48+美笹!E48+泉!E48</f>
        <v>27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19</v>
      </c>
      <c r="D49" s="75">
        <f>小宮山!D49+弥生が丘!D49+前山北中!D49+前山南!D49+洞源!D49+美笹!D49+泉!D49</f>
        <v>15</v>
      </c>
      <c r="E49" s="10">
        <f>小宮山!E49+弥生が丘!E49+前山北中!E49+前山南!E49+洞源!E49+美笹!E49+泉!E49</f>
        <v>34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68</v>
      </c>
      <c r="D50" s="49">
        <f>小宮山!D50+弥生が丘!D50+前山北中!D50+前山南!D50+洞源!D50+美笹!D50+泉!D50</f>
        <v>72</v>
      </c>
      <c r="E50" s="41">
        <f>小宮山!E50+弥生が丘!E50+前山北中!E50+前山南!E50+洞源!E50+美笹!E50+泉!E50</f>
        <v>140</v>
      </c>
      <c r="F50" s="42">
        <f>E50/E147</f>
        <v>5.4495912806539509E-2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11</v>
      </c>
      <c r="D51" s="75">
        <f>小宮山!D51+弥生が丘!D51+前山北中!D51+前山南!D51+洞源!D51+美笹!D51+泉!D51</f>
        <v>16</v>
      </c>
      <c r="E51" s="10">
        <f>小宮山!E51+弥生が丘!E51+前山北中!E51+前山南!E51+洞源!E51+美笹!E51+泉!E51</f>
        <v>27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12</v>
      </c>
      <c r="D52" s="75">
        <f>小宮山!D52+弥生が丘!D52+前山北中!D52+前山南!D52+洞源!D52+美笹!D52+泉!D52</f>
        <v>17</v>
      </c>
      <c r="E52" s="10">
        <f>小宮山!E52+弥生が丘!E52+前山北中!E52+前山南!E52+洞源!E52+美笹!E52+泉!E52</f>
        <v>29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13</v>
      </c>
      <c r="D53" s="75">
        <f>小宮山!D53+弥生が丘!D53+前山北中!D53+前山南!D53+洞源!D53+美笹!D53+泉!D53</f>
        <v>15</v>
      </c>
      <c r="E53" s="10">
        <f>小宮山!E53+弥生が丘!E53+前山北中!E53+前山南!E53+洞源!E53+美笹!E53+泉!E53</f>
        <v>28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21</v>
      </c>
      <c r="D54" s="75">
        <f>小宮山!D54+弥生が丘!D54+前山北中!D54+前山南!D54+洞源!D54+美笹!D54+泉!D54</f>
        <v>15</v>
      </c>
      <c r="E54" s="10">
        <f>小宮山!E54+弥生が丘!E54+前山北中!E54+前山南!E54+洞源!E54+美笹!E54+泉!E54</f>
        <v>36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13</v>
      </c>
      <c r="D55" s="75">
        <f>小宮山!D55+弥生が丘!D55+前山北中!D55+前山南!D55+洞源!D55+美笹!D55+泉!D55</f>
        <v>22</v>
      </c>
      <c r="E55" s="10">
        <f>小宮山!E55+弥生が丘!E55+前山北中!E55+前山南!E55+洞源!E55+美笹!E55+泉!E55</f>
        <v>35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70</v>
      </c>
      <c r="D56" s="49">
        <f>小宮山!D56+弥生が丘!D56+前山北中!D56+前山南!D56+洞源!D56+美笹!D56+泉!D56</f>
        <v>85</v>
      </c>
      <c r="E56" s="41">
        <f>小宮山!E56+弥生が丘!E56+前山北中!E56+前山南!E56+洞源!E56+美笹!E56+泉!E56</f>
        <v>155</v>
      </c>
      <c r="F56" s="42">
        <f>E56/E147</f>
        <v>6.0334760607240169E-2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14</v>
      </c>
      <c r="D57" s="75">
        <f>小宮山!D57+弥生が丘!D57+前山北中!D57+前山南!D57+洞源!D57+美笹!D57+泉!D57</f>
        <v>25</v>
      </c>
      <c r="E57" s="10">
        <f>小宮山!E57+弥生が丘!E57+前山北中!E57+前山南!E57+洞源!E57+美笹!E57+泉!E57</f>
        <v>39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20</v>
      </c>
      <c r="D58" s="75">
        <f>小宮山!D58+弥生が丘!D58+前山北中!D58+前山南!D58+洞源!D58+美笹!D58+泉!D58</f>
        <v>4</v>
      </c>
      <c r="E58" s="10">
        <f>小宮山!E58+弥生が丘!E58+前山北中!E58+前山南!E58+洞源!E58+美笹!E58+泉!E58</f>
        <v>24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17</v>
      </c>
      <c r="D59" s="75">
        <f>小宮山!D59+弥生が丘!D59+前山北中!D59+前山南!D59+洞源!D59+美笹!D59+泉!D59</f>
        <v>18</v>
      </c>
      <c r="E59" s="10">
        <f>小宮山!E59+弥生が丘!E59+前山北中!E59+前山南!E59+洞源!E59+美笹!E59+泉!E59</f>
        <v>35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15</v>
      </c>
      <c r="D60" s="75">
        <f>小宮山!D60+弥生が丘!D60+前山北中!D60+前山南!D60+洞源!D60+美笹!D60+泉!D60</f>
        <v>26</v>
      </c>
      <c r="E60" s="10">
        <f>小宮山!E60+弥生が丘!E60+前山北中!E60+前山南!E60+洞源!E60+美笹!E60+泉!E60</f>
        <v>41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17</v>
      </c>
      <c r="D61" s="75">
        <f>小宮山!D61+弥生が丘!D61+前山北中!D61+前山南!D61+洞源!D61+美笹!D61+泉!D61</f>
        <v>17</v>
      </c>
      <c r="E61" s="10">
        <f>小宮山!E61+弥生が丘!E61+前山北中!E61+前山南!E61+洞源!E61+美笹!E61+泉!E61</f>
        <v>34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83</v>
      </c>
      <c r="D62" s="49">
        <f>小宮山!D62+弥生が丘!D62+前山北中!D62+前山南!D62+洞源!D62+美笹!D62+泉!D62</f>
        <v>90</v>
      </c>
      <c r="E62" s="41">
        <f>小宮山!E62+弥生が丘!E62+前山北中!E62+前山南!E62+洞源!E62+美笹!E62+泉!E62</f>
        <v>173</v>
      </c>
      <c r="F62" s="42">
        <f>E62/E147</f>
        <v>6.734137796808097E-2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22</v>
      </c>
      <c r="D63" s="75">
        <f>小宮山!D63+弥生が丘!D63+前山北中!D63+前山南!D63+洞源!D63+美笹!D63+泉!D63</f>
        <v>17</v>
      </c>
      <c r="E63" s="10">
        <f>小宮山!E63+弥生が丘!E63+前山北中!E63+前山南!E63+洞源!E63+美笹!E63+泉!E63</f>
        <v>39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20</v>
      </c>
      <c r="D64" s="75">
        <f>小宮山!D64+弥生が丘!D64+前山北中!D64+前山南!D64+洞源!D64+美笹!D64+泉!D64</f>
        <v>8</v>
      </c>
      <c r="E64" s="10">
        <f>小宮山!E64+弥生が丘!E64+前山北中!E64+前山南!E64+洞源!E64+美笹!E64+泉!E64</f>
        <v>28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18</v>
      </c>
      <c r="D65" s="75">
        <f>小宮山!D65+弥生が丘!D65+前山北中!D65+前山南!D65+洞源!D65+美笹!D65+泉!D65</f>
        <v>15</v>
      </c>
      <c r="E65" s="10">
        <f>小宮山!E65+弥生が丘!E65+前山北中!E65+前山南!E65+洞源!E65+美笹!E65+泉!E65</f>
        <v>33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20</v>
      </c>
      <c r="D66" s="75">
        <f>小宮山!D66+弥生が丘!D66+前山北中!D66+前山南!D66+洞源!D66+美笹!D66+泉!D66</f>
        <v>19</v>
      </c>
      <c r="E66" s="10">
        <f>小宮山!E66+弥生が丘!E66+前山北中!E66+前山南!E66+洞源!E66+美笹!E66+泉!E66</f>
        <v>39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20</v>
      </c>
      <c r="D67" s="75">
        <f>小宮山!D67+弥生が丘!D67+前山北中!D67+前山南!D67+洞源!D67+美笹!D67+泉!D67</f>
        <v>16</v>
      </c>
      <c r="E67" s="10">
        <f>小宮山!E67+弥生が丘!E67+前山北中!E67+前山南!E67+洞源!E67+美笹!E67+泉!E67</f>
        <v>36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100</v>
      </c>
      <c r="D68" s="49">
        <f>小宮山!D68+弥生が丘!D68+前山北中!D68+前山南!D68+洞源!D68+美笹!D68+泉!D68</f>
        <v>75</v>
      </c>
      <c r="E68" s="41">
        <f>小宮山!E68+弥生が丘!E68+前山北中!E68+前山南!E68+洞源!E68+美笹!E68+泉!E68</f>
        <v>175</v>
      </c>
      <c r="F68" s="42">
        <f>E68/E147</f>
        <v>6.8119891008174394E-2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9</v>
      </c>
      <c r="D69" s="75">
        <f>小宮山!D69+弥生が丘!D69+前山北中!D69+前山南!D69+洞源!D69+美笹!D69+泉!D69</f>
        <v>18</v>
      </c>
      <c r="E69" s="10">
        <f>小宮山!E69+弥生が丘!E69+前山北中!E69+前山南!E69+洞源!E69+美笹!E69+泉!E69</f>
        <v>27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19</v>
      </c>
      <c r="D70" s="75">
        <f>小宮山!D70+弥生が丘!D70+前山北中!D70+前山南!D70+洞源!D70+美笹!D70+泉!D70</f>
        <v>18</v>
      </c>
      <c r="E70" s="10">
        <f>小宮山!E70+弥生が丘!E70+前山北中!E70+前山南!E70+洞源!E70+美笹!E70+泉!E70</f>
        <v>37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9</v>
      </c>
      <c r="D71" s="75">
        <f>小宮山!D71+弥生が丘!D71+前山北中!D71+前山南!D71+洞源!D71+美笹!D71+泉!D71</f>
        <v>16</v>
      </c>
      <c r="E71" s="10">
        <f>小宮山!E71+弥生が丘!E71+前山北中!E71+前山南!E71+洞源!E71+美笹!E71+泉!E71</f>
        <v>25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28</v>
      </c>
      <c r="D72" s="75">
        <f>小宮山!D72+弥生が丘!D72+前山北中!D72+前山南!D72+洞源!D72+美笹!D72+泉!D72</f>
        <v>10</v>
      </c>
      <c r="E72" s="10">
        <f>小宮山!E72+弥生が丘!E72+前山北中!E72+前山南!E72+洞源!E72+美笹!E72+泉!E72</f>
        <v>38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13</v>
      </c>
      <c r="D73" s="75">
        <f>小宮山!D73+弥生が丘!D73+前山北中!D73+前山南!D73+洞源!D73+美笹!D73+泉!D73</f>
        <v>12</v>
      </c>
      <c r="E73" s="10">
        <f>小宮山!E73+弥生が丘!E73+前山北中!E73+前山南!E73+洞源!E73+美笹!E73+泉!E73</f>
        <v>25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78</v>
      </c>
      <c r="D74" s="49">
        <f>小宮山!D74+弥生が丘!D74+前山北中!D74+前山南!D74+洞源!D74+美笹!D74+泉!D74</f>
        <v>74</v>
      </c>
      <c r="E74" s="41">
        <f>小宮山!E74+弥生が丘!E74+前山北中!E74+前山南!E74+洞源!E74+美笹!E74+泉!E74</f>
        <v>152</v>
      </c>
      <c r="F74" s="42">
        <f>E74/E147</f>
        <v>5.9166991047100041E-2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19</v>
      </c>
      <c r="D75" s="75">
        <f>小宮山!D75+弥生が丘!D75+前山北中!D75+前山南!D75+洞源!D75+美笹!D75+泉!D75</f>
        <v>11</v>
      </c>
      <c r="E75" s="10">
        <f>小宮山!E75+弥生が丘!E75+前山北中!E75+前山南!E75+洞源!E75+美笹!E75+泉!E75</f>
        <v>30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12</v>
      </c>
      <c r="D76" s="75">
        <f>小宮山!D76+弥生が丘!D76+前山北中!D76+前山南!D76+洞源!D76+美笹!D76+泉!D76</f>
        <v>19</v>
      </c>
      <c r="E76" s="10">
        <f>小宮山!E76+弥生が丘!E76+前山北中!E76+前山南!E76+洞源!E76+美笹!E76+泉!E76</f>
        <v>31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16</v>
      </c>
      <c r="D77" s="75">
        <f>小宮山!D77+弥生が丘!D77+前山北中!D77+前山南!D77+洞源!D77+美笹!D77+泉!D77</f>
        <v>20</v>
      </c>
      <c r="E77" s="10">
        <f>小宮山!E77+弥生が丘!E77+前山北中!E77+前山南!E77+洞源!E77+美笹!E77+泉!E77</f>
        <v>36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21</v>
      </c>
      <c r="D78" s="75">
        <f>小宮山!D78+弥生が丘!D78+前山北中!D78+前山南!D78+洞源!D78+美笹!D78+泉!D78</f>
        <v>19</v>
      </c>
      <c r="E78" s="10">
        <f>小宮山!E78+弥生が丘!E78+前山北中!E78+前山南!E78+洞源!E78+美笹!E78+泉!E78</f>
        <v>40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14</v>
      </c>
      <c r="D79" s="75">
        <f>小宮山!D79+弥生が丘!D79+前山北中!D79+前山南!D79+洞源!D79+美笹!D79+泉!D79</f>
        <v>15</v>
      </c>
      <c r="E79" s="10">
        <f>小宮山!E79+弥生が丘!E79+前山北中!E79+前山南!E79+洞源!E79+美笹!E79+泉!E79</f>
        <v>29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82</v>
      </c>
      <c r="D80" s="49">
        <f>小宮山!D80+弥生が丘!D80+前山北中!D80+前山南!D80+洞源!D80+美笹!D80+泉!D80</f>
        <v>84</v>
      </c>
      <c r="E80" s="41">
        <f>小宮山!E80+弥生が丘!E80+前山北中!E80+前山南!E80+洞源!E80+美笹!E80+泉!E80</f>
        <v>166</v>
      </c>
      <c r="F80" s="42">
        <f>E80/E147</f>
        <v>6.4616582327753996E-2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16</v>
      </c>
      <c r="D81" s="75">
        <f>小宮山!D81+弥生が丘!D81+前山北中!D81+前山南!D81+洞源!D81+美笹!D81+泉!D81</f>
        <v>16</v>
      </c>
      <c r="E81" s="10">
        <f>小宮山!E81+弥生が丘!E81+前山北中!E81+前山南!E81+洞源!E81+美笹!E81+泉!E81</f>
        <v>32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14</v>
      </c>
      <c r="D82" s="75">
        <f>小宮山!D82+弥生が丘!D82+前山北中!D82+前山南!D82+洞源!D82+美笹!D82+泉!D82</f>
        <v>16</v>
      </c>
      <c r="E82" s="10">
        <f>小宮山!E82+弥生が丘!E82+前山北中!E82+前山南!E82+洞源!E82+美笹!E82+泉!E82</f>
        <v>30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21</v>
      </c>
      <c r="D83" s="75">
        <f>小宮山!D83+弥生が丘!D83+前山北中!D83+前山南!D83+洞源!D83+美笹!D83+泉!D83</f>
        <v>15</v>
      </c>
      <c r="E83" s="10">
        <f>小宮山!E83+弥生が丘!E83+前山北中!E83+前山南!E83+洞源!E83+美笹!E83+泉!E83</f>
        <v>36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11</v>
      </c>
      <c r="D84" s="75">
        <f>小宮山!D84+弥生が丘!D84+前山北中!D84+前山南!D84+洞源!D84+美笹!D84+泉!D84</f>
        <v>22</v>
      </c>
      <c r="E84" s="10">
        <f>小宮山!E84+弥生が丘!E84+前山北中!E84+前山南!E84+洞源!E84+美笹!E84+泉!E84</f>
        <v>33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23</v>
      </c>
      <c r="D85" s="75">
        <f>小宮山!D85+弥生が丘!D85+前山北中!D85+前山南!D85+洞源!D85+美笹!D85+泉!D85</f>
        <v>12</v>
      </c>
      <c r="E85" s="10">
        <f>小宮山!E85+弥生が丘!E85+前山北中!E85+前山南!E85+洞源!E85+美笹!E85+泉!E85</f>
        <v>35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85</v>
      </c>
      <c r="D86" s="71">
        <f>小宮山!D86+弥生が丘!D86+前山北中!D86+前山南!D86+洞源!D86+美笹!D86+泉!D86</f>
        <v>81</v>
      </c>
      <c r="E86" s="44">
        <f>小宮山!E86+弥生が丘!E86+前山北中!E86+前山南!E86+洞源!E86+美笹!E86+泉!E86</f>
        <v>166</v>
      </c>
      <c r="F86" s="45">
        <f>E86/E147</f>
        <v>6.4616582327753996E-2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20</v>
      </c>
      <c r="D87" s="75">
        <f>小宮山!D87+弥生が丘!D87+前山北中!D87+前山南!D87+洞源!D87+美笹!D87+泉!D87</f>
        <v>18</v>
      </c>
      <c r="E87" s="10">
        <f>小宮山!E87+弥生が丘!E87+前山北中!E87+前山南!E87+洞源!E87+美笹!E87+泉!E87</f>
        <v>38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24</v>
      </c>
      <c r="D88" s="75">
        <f>小宮山!D88+弥生が丘!D88+前山北中!D88+前山南!D88+洞源!D88+美笹!D88+泉!D88</f>
        <v>23</v>
      </c>
      <c r="E88" s="10">
        <f>小宮山!E88+弥生が丘!E88+前山北中!E88+前山南!E88+洞源!E88+美笹!E88+泉!E88</f>
        <v>47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25</v>
      </c>
      <c r="D89" s="75">
        <f>小宮山!D89+弥生が丘!D89+前山北中!D89+前山南!D89+洞源!D89+美笹!D89+泉!D89</f>
        <v>20</v>
      </c>
      <c r="E89" s="10">
        <f>小宮山!E89+弥生が丘!E89+前山北中!E89+前山南!E89+洞源!E89+美笹!E89+泉!E89</f>
        <v>45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25</v>
      </c>
      <c r="D90" s="75">
        <f>小宮山!D90+弥生が丘!D90+前山北中!D90+前山南!D90+洞源!D90+美笹!D90+泉!D90</f>
        <v>28</v>
      </c>
      <c r="E90" s="10">
        <f>小宮山!E90+弥生が丘!E90+前山北中!E90+前山南!E90+洞源!E90+美笹!E90+泉!E90</f>
        <v>53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22</v>
      </c>
      <c r="D91" s="75">
        <f>小宮山!D91+弥生が丘!D91+前山北中!D91+前山南!D91+洞源!D91+美笹!D91+泉!D91</f>
        <v>27</v>
      </c>
      <c r="E91" s="10">
        <f>小宮山!E91+弥生が丘!E91+前山北中!E91+前山南!E91+洞源!E91+美笹!E91+泉!E91</f>
        <v>49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116</v>
      </c>
      <c r="D92" s="71">
        <f>小宮山!D92+弥生が丘!D92+前山北中!D92+前山南!D92+洞源!D92+美笹!D92+泉!D92</f>
        <v>116</v>
      </c>
      <c r="E92" s="44">
        <f>小宮山!E92+弥生が丘!E92+前山北中!E92+前山南!E92+洞源!E92+美笹!E92+泉!E92</f>
        <v>232</v>
      </c>
      <c r="F92" s="45">
        <f>E92/E147</f>
        <v>9.0307512650836905E-2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17</v>
      </c>
      <c r="D93" s="75">
        <f>小宮山!D93+弥生が丘!D93+前山北中!D93+前山南!D93+洞源!D93+美笹!D93+泉!D93</f>
        <v>24</v>
      </c>
      <c r="E93" s="10">
        <f>小宮山!E93+弥生が丘!E93+前山北中!E93+前山南!E93+洞源!E93+美笹!E93+泉!E93</f>
        <v>41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17</v>
      </c>
      <c r="D94" s="75">
        <f>小宮山!D94+弥生が丘!D94+前山北中!D94+前山南!D94+洞源!D94+美笹!D94+泉!D94</f>
        <v>19</v>
      </c>
      <c r="E94" s="10">
        <f>小宮山!E94+弥生が丘!E94+前山北中!E94+前山南!E94+洞源!E94+美笹!E94+泉!E94</f>
        <v>36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14</v>
      </c>
      <c r="D95" s="75">
        <f>小宮山!D95+弥生が丘!D95+前山北中!D95+前山南!D95+洞源!D95+美笹!D95+泉!D95</f>
        <v>14</v>
      </c>
      <c r="E95" s="10">
        <f>小宮山!E95+弥生が丘!E95+前山北中!E95+前山南!E95+洞源!E95+美笹!E95+泉!E95</f>
        <v>28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14</v>
      </c>
      <c r="D96" s="75">
        <f>小宮山!D96+弥生が丘!D96+前山北中!D96+前山南!D96+洞源!D96+美笹!D96+泉!D96</f>
        <v>12</v>
      </c>
      <c r="E96" s="10">
        <f>小宮山!E96+弥生が丘!E96+前山北中!E96+前山南!E96+洞源!E96+美笹!E96+泉!E96</f>
        <v>26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18</v>
      </c>
      <c r="D97" s="75">
        <f>小宮山!D97+弥生が丘!D97+前山北中!D97+前山南!D97+洞源!D97+美笹!D97+泉!D97</f>
        <v>10</v>
      </c>
      <c r="E97" s="10">
        <f>小宮山!E97+弥生が丘!E97+前山北中!E97+前山南!E97+洞源!E97+美笹!E97+泉!E97</f>
        <v>28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80</v>
      </c>
      <c r="D98" s="71">
        <f>小宮山!D98+弥生が丘!D98+前山北中!D98+前山南!D98+洞源!D98+美笹!D98+泉!D98</f>
        <v>79</v>
      </c>
      <c r="E98" s="44">
        <f>小宮山!E98+弥生が丘!E98+前山北中!E98+前山南!E98+洞源!E98+美笹!E98+泉!E98</f>
        <v>159</v>
      </c>
      <c r="F98" s="45">
        <f>E98/E147</f>
        <v>6.1891786687427015E-2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13</v>
      </c>
      <c r="D99" s="75">
        <f>小宮山!D99+弥生が丘!D99+前山北中!D99+前山南!D99+洞源!D99+美笹!D99+泉!D99</f>
        <v>8</v>
      </c>
      <c r="E99" s="10">
        <f>小宮山!E99+弥生が丘!E99+前山北中!E99+前山南!E99+洞源!E99+美笹!E99+泉!E99</f>
        <v>21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7</v>
      </c>
      <c r="D100" s="75">
        <f>小宮山!D100+弥生が丘!D100+前山北中!D100+前山南!D100+洞源!D100+美笹!D100+泉!D100</f>
        <v>11</v>
      </c>
      <c r="E100" s="10">
        <f>小宮山!E100+弥生が丘!E100+前山北中!E100+前山南!E100+洞源!E100+美笹!E100+泉!E100</f>
        <v>18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16</v>
      </c>
      <c r="D101" s="75">
        <f>小宮山!D101+弥生が丘!D101+前山北中!D101+前山南!D101+洞源!D101+美笹!D101+泉!D101</f>
        <v>15</v>
      </c>
      <c r="E101" s="10">
        <f>小宮山!E101+弥生が丘!E101+前山北中!E101+前山南!E101+洞源!E101+美笹!E101+泉!E101</f>
        <v>31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10</v>
      </c>
      <c r="D102" s="75">
        <f>小宮山!D102+弥生が丘!D102+前山北中!D102+前山南!D102+洞源!D102+美笹!D102+泉!D102</f>
        <v>11</v>
      </c>
      <c r="E102" s="10">
        <f>小宮山!E102+弥生が丘!E102+前山北中!E102+前山南!E102+洞源!E102+美笹!E102+泉!E102</f>
        <v>21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2</v>
      </c>
      <c r="D103" s="75">
        <f>小宮山!D103+弥生が丘!D103+前山北中!D103+前山南!D103+洞源!D103+美笹!D103+泉!D103</f>
        <v>5</v>
      </c>
      <c r="E103" s="10">
        <f>小宮山!E103+弥生が丘!E103+前山北中!E103+前山南!E103+洞源!E103+美笹!E103+泉!E103</f>
        <v>7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48</v>
      </c>
      <c r="D104" s="71">
        <f>小宮山!D104+弥生が丘!D104+前山北中!D104+前山南!D104+洞源!D104+美笹!D104+泉!D104</f>
        <v>50</v>
      </c>
      <c r="E104" s="44">
        <f>小宮山!E104+弥生が丘!E104+前山北中!E104+前山南!E104+洞源!E104+美笹!E104+泉!E104</f>
        <v>98</v>
      </c>
      <c r="F104" s="45">
        <f>E104/E147</f>
        <v>3.8147138964577658E-2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2</v>
      </c>
      <c r="D105" s="75">
        <f>小宮山!D105+弥生が丘!D105+前山北中!D105+前山南!D105+洞源!D105+美笹!D105+泉!D105</f>
        <v>14</v>
      </c>
      <c r="E105" s="10">
        <f>小宮山!E105+弥生が丘!E105+前山北中!E105+前山南!E105+洞源!E105+美笹!E105+泉!E105</f>
        <v>16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11</v>
      </c>
      <c r="D106" s="75">
        <f>小宮山!D106+弥生が丘!D106+前山北中!D106+前山南!D106+洞源!D106+美笹!D106+泉!D106</f>
        <v>11</v>
      </c>
      <c r="E106" s="10">
        <f>小宮山!E106+弥生が丘!E106+前山北中!E106+前山南!E106+洞源!E106+美笹!E106+泉!E106</f>
        <v>22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7</v>
      </c>
      <c r="D107" s="75">
        <f>小宮山!D107+弥生が丘!D107+前山北中!D107+前山南!D107+洞源!D107+美笹!D107+泉!D107</f>
        <v>10</v>
      </c>
      <c r="E107" s="10">
        <f>小宮山!E107+弥生が丘!E107+前山北中!E107+前山南!E107+洞源!E107+美笹!E107+泉!E107</f>
        <v>17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7</v>
      </c>
      <c r="D108" s="75">
        <f>小宮山!D108+弥生が丘!D108+前山北中!D108+前山南!D108+洞源!D108+美笹!D108+泉!D108</f>
        <v>7</v>
      </c>
      <c r="E108" s="10">
        <f>小宮山!E108+弥生が丘!E108+前山北中!E108+前山南!E108+洞源!E108+美笹!E108+泉!E108</f>
        <v>14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8</v>
      </c>
      <c r="D109" s="75">
        <f>小宮山!D109+弥生が丘!D109+前山北中!D109+前山南!D109+洞源!D109+美笹!D109+泉!D109</f>
        <v>14</v>
      </c>
      <c r="E109" s="10">
        <f>小宮山!E109+弥生が丘!E109+前山北中!E109+前山南!E109+洞源!E109+美笹!E109+泉!E109</f>
        <v>22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35</v>
      </c>
      <c r="D110" s="71">
        <f>小宮山!D110+弥生が丘!D110+前山北中!D110+前山南!D110+洞源!D110+美笹!D110+泉!D110</f>
        <v>56</v>
      </c>
      <c r="E110" s="44">
        <f>小宮山!E110+弥生が丘!E110+前山北中!E110+前山南!E110+洞源!E110+美笹!E110+泉!E110</f>
        <v>91</v>
      </c>
      <c r="F110" s="45">
        <f>E110/E147</f>
        <v>3.5422343324250684E-2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4</v>
      </c>
      <c r="D111" s="75">
        <f>小宮山!D111+弥生が丘!D111+前山北中!D111+前山南!D111+洞源!D111+美笹!D111+泉!D111</f>
        <v>8</v>
      </c>
      <c r="E111" s="10">
        <f>小宮山!E111+弥生が丘!E111+前山北中!E111+前山南!E111+洞源!E111+美笹!E111+泉!E111</f>
        <v>12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2</v>
      </c>
      <c r="D112" s="75">
        <f>小宮山!D112+弥生が丘!D112+前山北中!D112+前山南!D112+洞源!D112+美笹!D112+泉!D112</f>
        <v>5</v>
      </c>
      <c r="E112" s="10">
        <f>小宮山!E112+弥生が丘!E112+前山北中!E112+前山南!E112+洞源!E112+美笹!E112+泉!E112</f>
        <v>7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3</v>
      </c>
      <c r="D113" s="75">
        <f>小宮山!D113+弥生が丘!D113+前山北中!D113+前山南!D113+洞源!D113+美笹!D113+泉!D113</f>
        <v>5</v>
      </c>
      <c r="E113" s="10">
        <f>小宮山!E113+弥生が丘!E113+前山北中!E113+前山南!E113+洞源!E113+美笹!E113+泉!E113</f>
        <v>8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0</v>
      </c>
      <c r="D114" s="75">
        <f>小宮山!D114+弥生が丘!D114+前山北中!D114+前山南!D114+洞源!D114+美笹!D114+泉!D114</f>
        <v>6</v>
      </c>
      <c r="E114" s="10">
        <f>小宮山!E114+弥生が丘!E114+前山北中!E114+前山南!E114+洞源!E114+美笹!E114+泉!E114</f>
        <v>6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4</v>
      </c>
      <c r="D115" s="75">
        <f>小宮山!D115+弥生が丘!D115+前山北中!D115+前山南!D115+洞源!D115+美笹!D115+泉!D115</f>
        <v>7</v>
      </c>
      <c r="E115" s="10">
        <f>小宮山!E115+弥生が丘!E115+前山北中!E115+前山南!E115+洞源!E115+美笹!E115+泉!E115</f>
        <v>11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13</v>
      </c>
      <c r="D116" s="71">
        <f>小宮山!D116+弥生が丘!D116+前山北中!D116+前山南!D116+洞源!D116+美笹!D116+泉!D116</f>
        <v>31</v>
      </c>
      <c r="E116" s="44">
        <f>小宮山!E116+弥生が丘!E116+前山北中!E116+前山南!E116+洞源!E116+美笹!E116+泉!E116</f>
        <v>44</v>
      </c>
      <c r="F116" s="45">
        <f>E116/E147</f>
        <v>1.7127286882055275E-2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1</v>
      </c>
      <c r="D117" s="75">
        <f>小宮山!D117+弥生が丘!D117+前山北中!D117+前山南!D117+洞源!D117+美笹!D117+泉!D117</f>
        <v>5</v>
      </c>
      <c r="E117" s="10">
        <f>小宮山!E117+弥生が丘!E117+前山北中!E117+前山南!E117+洞源!E117+美笹!E117+泉!E117</f>
        <v>6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0</v>
      </c>
      <c r="D118" s="75">
        <f>小宮山!D118+弥生が丘!D118+前山北中!D118+前山南!D118+洞源!D118+美笹!D118+泉!D118</f>
        <v>4</v>
      </c>
      <c r="E118" s="10">
        <f>小宮山!E118+弥生が丘!E118+前山北中!E118+前山南!E118+洞源!E118+美笹!E118+泉!E118</f>
        <v>4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0</v>
      </c>
      <c r="D119" s="75">
        <f>小宮山!D119+弥生が丘!D119+前山北中!D119+前山南!D119+洞源!D119+美笹!D119+泉!D119</f>
        <v>2</v>
      </c>
      <c r="E119" s="10">
        <f>小宮山!E119+弥生が丘!E119+前山北中!E119+前山南!E119+洞源!E119+美笹!E119+泉!E119</f>
        <v>2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0</v>
      </c>
      <c r="D120" s="75">
        <f>小宮山!D120+弥生が丘!D120+前山北中!D120+前山南!D120+洞源!D120+美笹!D120+泉!D120</f>
        <v>1</v>
      </c>
      <c r="E120" s="10">
        <f>小宮山!E120+弥生が丘!E120+前山北中!E120+前山南!E120+洞源!E120+美笹!E120+泉!E120</f>
        <v>1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1</v>
      </c>
      <c r="D121" s="75">
        <f>小宮山!D121+弥生が丘!D121+前山北中!D121+前山南!D121+洞源!D121+美笹!D121+泉!D121</f>
        <v>3</v>
      </c>
      <c r="E121" s="10">
        <f>小宮山!E121+弥生が丘!E121+前山北中!E121+前山南!E121+洞源!E121+美笹!E121+泉!E121</f>
        <v>4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2</v>
      </c>
      <c r="D122" s="71">
        <f>小宮山!D122+弥生が丘!D122+前山北中!D122+前山南!D122+洞源!D122+美笹!D122+泉!D122</f>
        <v>15</v>
      </c>
      <c r="E122" s="44">
        <f>小宮山!E122+弥生が丘!E122+前山北中!E122+前山南!E122+洞源!E122+美笹!E122+泉!E122</f>
        <v>17</v>
      </c>
      <c r="F122" s="45">
        <f>E122/E147</f>
        <v>6.6173608407940829E-3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0</v>
      </c>
      <c r="D123" s="75">
        <f>小宮山!D123+弥生が丘!D123+前山北中!D123+前山南!D123+洞源!D123+美笹!D123+泉!D123</f>
        <v>2</v>
      </c>
      <c r="E123" s="10">
        <f>小宮山!E123+弥生が丘!E123+前山北中!E123+前山南!E123+洞源!E123+美笹!E123+泉!E123</f>
        <v>2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0</v>
      </c>
      <c r="D124" s="75">
        <f>小宮山!D124+弥生が丘!D124+前山北中!D124+前山南!D124+洞源!D124+美笹!D124+泉!D124</f>
        <v>2</v>
      </c>
      <c r="E124" s="10">
        <f>小宮山!E124+弥生が丘!E124+前山北中!E124+前山南!E124+洞源!E124+美笹!E124+泉!E124</f>
        <v>2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0</v>
      </c>
      <c r="D125" s="75">
        <f>小宮山!D125+弥生が丘!D125+前山北中!D125+前山南!D125+洞源!D125+美笹!D125+泉!D125</f>
        <v>0</v>
      </c>
      <c r="E125" s="10">
        <f>小宮山!E125+弥生が丘!E125+前山北中!E125+前山南!E125+洞源!E125+美笹!E125+泉!E125</f>
        <v>0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0</v>
      </c>
      <c r="D126" s="75">
        <f>小宮山!D126+弥生が丘!D126+前山北中!D126+前山南!D126+洞源!D126+美笹!D126+泉!D126</f>
        <v>0</v>
      </c>
      <c r="E126" s="10">
        <f>小宮山!E126+弥生が丘!E126+前山北中!E126+前山南!E126+洞源!E126+美笹!E126+泉!E126</f>
        <v>0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1</v>
      </c>
      <c r="D127" s="75">
        <f>小宮山!D127+弥生が丘!D127+前山北中!D127+前山南!D127+洞源!D127+美笹!D127+泉!D127</f>
        <v>0</v>
      </c>
      <c r="E127" s="10">
        <f>小宮山!E127+弥生が丘!E127+前山北中!E127+前山南!E127+洞源!E127+美笹!E127+泉!E127</f>
        <v>1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1</v>
      </c>
      <c r="D128" s="71">
        <f>小宮山!D128+弥生が丘!D128+前山北中!D128+前山南!D128+洞源!D128+美笹!D128+泉!D128</f>
        <v>4</v>
      </c>
      <c r="E128" s="44">
        <f>小宮山!E128+弥生が丘!E128+前山北中!E128+前山南!E128+洞源!E128+美笹!E128+泉!E128</f>
        <v>5</v>
      </c>
      <c r="F128" s="45">
        <f>E128/E147</f>
        <v>1.946282600233554E-3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0</v>
      </c>
      <c r="E129" s="10">
        <f>小宮山!E129+弥生が丘!E129+前山北中!E129+前山南!E129+洞源!E129+美笹!E129+泉!E129</f>
        <v>0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x14ac:dyDescent="0.2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0</v>
      </c>
      <c r="E134" s="47">
        <f>小宮山!E134+弥生が丘!E134+前山北中!E134+前山南!E134+洞源!E134+美笹!E134+泉!E134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小宮山!C135+弥生が丘!C135+前山北中!C135+前山南!C135+洞源!C135+美笹!C135+泉!C135</f>
        <v>0</v>
      </c>
      <c r="D135" s="75">
        <f>小宮山!D135+弥生が丘!D135+前山北中!D135+前山南!D135+洞源!D135+美笹!D135+泉!D135</f>
        <v>0</v>
      </c>
      <c r="E135" s="10">
        <f>小宮山!E135+弥生が丘!E135+前山北中!E135+前山南!E135+洞源!E135+美笹!E135+泉!E135</f>
        <v>0</v>
      </c>
      <c r="F135" s="32"/>
    </row>
    <row r="136" spans="1:6" ht="15" customHeight="1" x14ac:dyDescent="0.2">
      <c r="A136" s="36"/>
      <c r="B136" s="35">
        <v>111</v>
      </c>
      <c r="C136" s="75">
        <f>小宮山!C136+弥生が丘!C136+前山北中!C136+前山南!C136+洞源!C136+美笹!C136+泉!C136</f>
        <v>0</v>
      </c>
      <c r="D136" s="75">
        <f>小宮山!D136+弥生が丘!D136+前山北中!D136+前山南!D136+洞源!D136+美笹!D136+泉!D136</f>
        <v>0</v>
      </c>
      <c r="E136" s="10">
        <f>小宮山!E136+弥生が丘!E136+前山北中!E136+前山南!E136+洞源!E136+美笹!E136+泉!E136</f>
        <v>0</v>
      </c>
      <c r="F136" s="32"/>
    </row>
    <row r="137" spans="1:6" ht="15" customHeight="1" x14ac:dyDescent="0.2">
      <c r="A137" s="36"/>
      <c r="B137" s="35">
        <v>112</v>
      </c>
      <c r="C137" s="75">
        <f>小宮山!C137+弥生が丘!C137+前山北中!C137+前山南!C137+洞源!C137+美笹!C137+泉!C137</f>
        <v>0</v>
      </c>
      <c r="D137" s="75">
        <f>小宮山!D137+弥生が丘!D137+前山北中!D137+前山南!D137+洞源!D137+美笹!D137+泉!D137</f>
        <v>0</v>
      </c>
      <c r="E137" s="10">
        <f>小宮山!E137+弥生が丘!E137+前山北中!E137+前山南!E137+洞源!E137+美笹!E137+泉!E137</f>
        <v>0</v>
      </c>
      <c r="F137" s="32"/>
    </row>
    <row r="138" spans="1:6" ht="15" customHeight="1" x14ac:dyDescent="0.2">
      <c r="A138" s="36"/>
      <c r="B138" s="35">
        <v>113</v>
      </c>
      <c r="C138" s="75">
        <f>小宮山!C138+弥生が丘!C138+前山北中!C138+前山南!C138+洞源!C138+美笹!C138+泉!C138</f>
        <v>0</v>
      </c>
      <c r="D138" s="75">
        <f>小宮山!D138+弥生が丘!D138+前山北中!D138+前山南!D138+洞源!D138+美笹!D138+泉!D138</f>
        <v>0</v>
      </c>
      <c r="E138" s="10">
        <f>小宮山!E138+弥生が丘!E138+前山北中!E138+前山南!E138+洞源!E138+美笹!E138+泉!E138</f>
        <v>0</v>
      </c>
      <c r="F138" s="32"/>
    </row>
    <row r="139" spans="1:6" ht="15" customHeight="1" x14ac:dyDescent="0.2">
      <c r="A139" s="36"/>
      <c r="B139" s="35">
        <v>114</v>
      </c>
      <c r="C139" s="75">
        <f>小宮山!C139+弥生が丘!C139+前山北中!C139+前山南!C139+洞源!C139+美笹!C139+泉!C139</f>
        <v>0</v>
      </c>
      <c r="D139" s="75">
        <f>小宮山!D139+弥生が丘!D139+前山北中!D139+前山南!D139+洞源!D139+美笹!D139+泉!D139</f>
        <v>0</v>
      </c>
      <c r="E139" s="10">
        <f>小宮山!E139+弥生が丘!E139+前山北中!E139+前山南!E139+洞源!E139+美笹!E139+泉!E139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小宮山!C140+弥生が丘!C140+前山北中!C140+前山南!C140+洞源!C140+美笹!C140+泉!C140</f>
        <v>0</v>
      </c>
      <c r="D140" s="71">
        <f>小宮山!D140+弥生が丘!D140+前山北中!D140+前山南!D140+洞源!D140+美笹!D140+泉!D140</f>
        <v>0</v>
      </c>
      <c r="E140" s="44">
        <f>小宮山!E140+弥生が丘!E140+前山北中!E140+前山南!E140+洞源!E140+美笹!E140+泉!E140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小宮山!C141+弥生が丘!C141+前山北中!C141+前山南!C141+洞源!C141+美笹!C141+泉!C141</f>
        <v>0</v>
      </c>
      <c r="D141" s="75">
        <f>小宮山!D141+弥生が丘!D141+前山北中!D141+前山南!D141+洞源!D141+美笹!D141+泉!D141</f>
        <v>0</v>
      </c>
      <c r="E141" s="10">
        <f>小宮山!E141+弥生が丘!E141+前山北中!E141+前山南!E141+洞源!E141+美笹!E141+泉!E141</f>
        <v>0</v>
      </c>
      <c r="F141" s="32"/>
    </row>
    <row r="142" spans="1:6" ht="15" customHeight="1" x14ac:dyDescent="0.2">
      <c r="A142" s="36"/>
      <c r="B142" s="35">
        <v>116</v>
      </c>
      <c r="C142" s="75">
        <f>小宮山!C142+弥生が丘!C142+前山北中!C142+前山南!C142+洞源!C142+美笹!C142+泉!C142</f>
        <v>0</v>
      </c>
      <c r="D142" s="75">
        <f>小宮山!D142+弥生が丘!D142+前山北中!D142+前山南!D142+洞源!D142+美笹!D142+泉!D142</f>
        <v>0</v>
      </c>
      <c r="E142" s="10">
        <f>小宮山!E142+弥生が丘!E142+前山北中!E142+前山南!E142+洞源!E142+美笹!E142+泉!E142</f>
        <v>0</v>
      </c>
      <c r="F142" s="32"/>
    </row>
    <row r="143" spans="1:6" ht="15" customHeight="1" x14ac:dyDescent="0.2">
      <c r="A143" s="36"/>
      <c r="B143" s="35">
        <v>117</v>
      </c>
      <c r="C143" s="75">
        <f>小宮山!C143+弥生が丘!C143+前山北中!C143+前山南!C143+洞源!C143+美笹!C143+泉!C143</f>
        <v>0</v>
      </c>
      <c r="D143" s="75">
        <f>小宮山!D143+弥生が丘!D143+前山北中!D143+前山南!D143+洞源!D143+美笹!D143+泉!D143</f>
        <v>0</v>
      </c>
      <c r="E143" s="10">
        <f>小宮山!E143+弥生が丘!E143+前山北中!E143+前山南!E143+洞源!E143+美笹!E143+泉!E143</f>
        <v>0</v>
      </c>
      <c r="F143" s="32"/>
    </row>
    <row r="144" spans="1:6" ht="15" customHeight="1" x14ac:dyDescent="0.2">
      <c r="A144" s="36"/>
      <c r="B144" s="35">
        <v>118</v>
      </c>
      <c r="C144" s="75">
        <f>小宮山!C144+弥生が丘!C144+前山北中!C144+前山南!C144+洞源!C144+美笹!C144+泉!C144</f>
        <v>0</v>
      </c>
      <c r="D144" s="75">
        <f>小宮山!D144+弥生が丘!D144+前山北中!D144+前山南!D144+洞源!D144+美笹!D144+泉!D144</f>
        <v>0</v>
      </c>
      <c r="E144" s="10">
        <f>小宮山!E144+弥生が丘!E144+前山北中!E144+前山南!E144+洞源!E144+美笹!E144+泉!E144</f>
        <v>0</v>
      </c>
      <c r="F144" s="32"/>
    </row>
    <row r="145" spans="1:6" ht="15" customHeight="1" x14ac:dyDescent="0.2">
      <c r="A145" s="36"/>
      <c r="B145" s="35">
        <v>119</v>
      </c>
      <c r="C145" s="75">
        <f>小宮山!C145+弥生が丘!C145+前山北中!C145+前山南!C145+洞源!C145+美笹!C145+泉!C145</f>
        <v>0</v>
      </c>
      <c r="D145" s="75">
        <f>小宮山!D145+弥生が丘!D145+前山北中!D145+前山南!D145+洞源!D145+美笹!D145+泉!D145</f>
        <v>0</v>
      </c>
      <c r="E145" s="10">
        <f>小宮山!E145+弥生が丘!E145+前山北中!E145+前山南!E145+洞源!E145+美笹!E145+泉!E145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小宮山!C146+弥生が丘!C146+前山北中!C146+前山南!C146+洞源!C146+美笹!C146+泉!C146</f>
        <v>0</v>
      </c>
      <c r="D146" s="76">
        <f>小宮山!D146+弥生が丘!D146+前山北中!D146+前山南!D146+洞源!D146+美笹!D146+泉!D146</f>
        <v>0</v>
      </c>
      <c r="E146" s="47">
        <f>小宮山!E146+弥生が丘!E146+前山北中!E146+前山南!E146+洞源!E146+美笹!E146+泉!E146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小宮山!C147+弥生が丘!C147+前山北中!C147+前山南!C147+洞源!C147+美笹!C147+泉!C147</f>
        <v>1277</v>
      </c>
      <c r="D147" s="77">
        <f>小宮山!D147+弥生が丘!D147+前山北中!D147+前山南!D147+洞源!D147+美笹!D147+泉!D147</f>
        <v>1292</v>
      </c>
      <c r="E147" s="8">
        <f>小宮山!E147+弥生が丘!E147+前山北中!E147+前山南!E147+洞源!E147+美笹!E147+泉!E147</f>
        <v>2569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201</v>
      </c>
      <c r="D150" s="17">
        <f>D8+D14+D20</f>
        <v>162</v>
      </c>
      <c r="E150" s="17">
        <f>E8+E14+E20</f>
        <v>363</v>
      </c>
      <c r="F150" s="32">
        <f>E150/E153</f>
        <v>0.141300116776956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696</v>
      </c>
      <c r="D151" s="19">
        <f>D26+D32+D38+D44+D50+D56+D62+D68+D74+D80</f>
        <v>698</v>
      </c>
      <c r="E151" s="19">
        <f>E26+E32+E38+E44+E50+E56+E62+E68+E74+E80</f>
        <v>1394</v>
      </c>
      <c r="F151" s="32">
        <f>E151/E153</f>
        <v>0.54262358894511487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380</v>
      </c>
      <c r="D152" s="21">
        <f t="shared" ref="D152:E152" si="0">D86+D92+D98+D104+D110+D116+D122+D128+D134+D140+D146</f>
        <v>432</v>
      </c>
      <c r="E152" s="21">
        <f t="shared" si="0"/>
        <v>812</v>
      </c>
      <c r="F152" s="32">
        <f>E152/E153</f>
        <v>0.31607629427792916</v>
      </c>
    </row>
    <row r="153" spans="1:6" ht="15" customHeight="1" x14ac:dyDescent="0.2">
      <c r="B153" s="2" t="s">
        <v>8</v>
      </c>
      <c r="C153" s="1">
        <f>SUM(C150:C152)</f>
        <v>1277</v>
      </c>
      <c r="D153" s="1">
        <f>SUM(D150:D152)</f>
        <v>1292</v>
      </c>
      <c r="E153" s="1">
        <f>SUM(E150:E152)</f>
        <v>2569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201</v>
      </c>
      <c r="D155" s="17">
        <f>D8+D14+D20</f>
        <v>162</v>
      </c>
      <c r="E155" s="17">
        <f>E8+E14+E20</f>
        <v>363</v>
      </c>
      <c r="F155" s="32">
        <f>E155/E159</f>
        <v>0.141300116776956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696</v>
      </c>
      <c r="D156" s="19">
        <f>D26+D32+D38+D44+D50+D56+D62+D68+D74+D80</f>
        <v>698</v>
      </c>
      <c r="E156" s="19">
        <f>E26+E32+E38+E44+E50+E56+E62+E68+E74+E80</f>
        <v>1394</v>
      </c>
      <c r="F156" s="32">
        <f>E156/E159</f>
        <v>0.54262358894511487</v>
      </c>
    </row>
    <row r="157" spans="1:6" ht="15" customHeight="1" x14ac:dyDescent="0.2">
      <c r="A157" s="25"/>
      <c r="B157" s="20" t="s">
        <v>10</v>
      </c>
      <c r="C157" s="21">
        <f>C86+C92</f>
        <v>201</v>
      </c>
      <c r="D157" s="21">
        <f>D86+D92</f>
        <v>197</v>
      </c>
      <c r="E157" s="21">
        <f>E86+E92</f>
        <v>398</v>
      </c>
      <c r="F157" s="32">
        <f>E157/E159</f>
        <v>0.15492409497859089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179</v>
      </c>
      <c r="D158" s="27">
        <f t="shared" ref="D158:E158" si="1">D98+D104+D110+D116+D122+D128+D134+D140+D146</f>
        <v>235</v>
      </c>
      <c r="E158" s="27">
        <f t="shared" si="1"/>
        <v>414</v>
      </c>
      <c r="F158" s="32">
        <f>E158/E159</f>
        <v>0.16115219929933827</v>
      </c>
    </row>
    <row r="159" spans="1:6" ht="15" customHeight="1" x14ac:dyDescent="0.2">
      <c r="B159" s="2" t="s">
        <v>8</v>
      </c>
      <c r="C159" s="1">
        <f>SUM(C155:C158)</f>
        <v>1277</v>
      </c>
      <c r="D159" s="1">
        <f>SUM(D155:D158)</f>
        <v>1292</v>
      </c>
      <c r="E159" s="1">
        <f>SUM(E155:E158)</f>
        <v>2569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51</v>
      </c>
      <c r="D161" s="31">
        <f t="shared" ref="D161:E161" si="2">D110+D116+D122+D128+D134+D140+D146</f>
        <v>106</v>
      </c>
      <c r="E161" s="31">
        <f t="shared" si="2"/>
        <v>157</v>
      </c>
      <c r="F161" s="32">
        <f>E161/E159</f>
        <v>6.1113273647333592E-2</v>
      </c>
    </row>
    <row r="162" spans="1:6" ht="15" customHeight="1" x14ac:dyDescent="0.2">
      <c r="A162" s="30"/>
      <c r="B162" s="23" t="s">
        <v>15</v>
      </c>
      <c r="C162" s="31">
        <f>C116+C122+C128+C134+C140+C146</f>
        <v>16</v>
      </c>
      <c r="D162" s="31">
        <f t="shared" ref="D162:E162" si="3">D116+D122+D128+D134+D140+D146</f>
        <v>50</v>
      </c>
      <c r="E162" s="31">
        <f t="shared" si="3"/>
        <v>66</v>
      </c>
      <c r="F162" s="32">
        <f>E162/E159</f>
        <v>2.5690930323082912E-2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19</v>
      </c>
      <c r="E163" s="31">
        <f t="shared" si="4"/>
        <v>22</v>
      </c>
      <c r="F163" s="32">
        <f>E163/E159</f>
        <v>8.5636434410276373E-3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4</v>
      </c>
      <c r="E164" s="1">
        <f t="shared" si="5"/>
        <v>5</v>
      </c>
      <c r="F164" s="32">
        <f>E164/E159</f>
        <v>1.946282600233554E-3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393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6">
    <tabColor rgb="FFFF99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2.5396825396825397E-2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4</v>
      </c>
      <c r="E14" s="48">
        <v>13</v>
      </c>
      <c r="F14" s="39">
        <v>4.1269841269841269E-2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3.8095238095238099E-2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3.4920634920634921E-2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3</v>
      </c>
      <c r="E32" s="41">
        <v>12</v>
      </c>
      <c r="F32" s="42">
        <v>3.8095238095238099E-2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3.8095238095238099E-2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8</v>
      </c>
      <c r="E44" s="41">
        <v>14</v>
      </c>
      <c r="F44" s="42">
        <v>4.4444444444444446E-2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4.1269841269841269E-2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9</v>
      </c>
      <c r="E56" s="41">
        <v>15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9</v>
      </c>
      <c r="E62" s="41">
        <v>21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5</v>
      </c>
      <c r="E68" s="41">
        <v>15</v>
      </c>
      <c r="F68" s="42">
        <v>4.7619047619047616E-2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8</v>
      </c>
      <c r="E74" s="41">
        <v>20</v>
      </c>
      <c r="F74" s="42">
        <v>6.3492063492063489E-2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7.9365079365079361E-2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8</v>
      </c>
      <c r="E86" s="44">
        <v>20</v>
      </c>
      <c r="F86" s="45">
        <v>6.3492063492063489E-2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18</v>
      </c>
      <c r="E92" s="44">
        <v>35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11</v>
      </c>
      <c r="E98" s="44">
        <v>27</v>
      </c>
      <c r="F98" s="45">
        <v>8.5714285714285715E-2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3.8095238095238099E-2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14</v>
      </c>
      <c r="E110" s="44">
        <v>21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6.3492063492063492E-3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165</v>
      </c>
      <c r="D147" s="77">
        <v>150</v>
      </c>
      <c r="E147" s="77">
        <v>315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13</v>
      </c>
      <c r="E150" s="17">
        <v>33</v>
      </c>
      <c r="F150" s="32">
        <v>0.10476190476190476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71</v>
      </c>
      <c r="E151" s="19">
        <v>158</v>
      </c>
      <c r="F151" s="32">
        <v>0.50158730158730158</v>
      </c>
    </row>
    <row r="152" spans="1:6" ht="15" customHeight="1" x14ac:dyDescent="0.2">
      <c r="A152" s="33"/>
      <c r="B152" s="20" t="s">
        <v>6</v>
      </c>
      <c r="C152" s="21">
        <v>58</v>
      </c>
      <c r="D152" s="21">
        <v>66</v>
      </c>
      <c r="E152" s="21">
        <v>124</v>
      </c>
      <c r="F152" s="32">
        <v>0.39365079365079364</v>
      </c>
    </row>
    <row r="153" spans="1:6" ht="15" customHeight="1" x14ac:dyDescent="0.2">
      <c r="B153" s="2" t="s">
        <v>8</v>
      </c>
      <c r="C153" s="1">
        <v>165</v>
      </c>
      <c r="D153" s="1">
        <v>150</v>
      </c>
      <c r="E153" s="1">
        <v>315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13</v>
      </c>
      <c r="E155" s="17">
        <v>33</v>
      </c>
      <c r="F155" s="32">
        <v>0.10476190476190476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71</v>
      </c>
      <c r="E156" s="19">
        <v>158</v>
      </c>
      <c r="F156" s="32">
        <v>0.50158730158730158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26</v>
      </c>
      <c r="E157" s="21">
        <v>55</v>
      </c>
      <c r="F157" s="32">
        <v>0.17460317460317459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40</v>
      </c>
      <c r="E158" s="27">
        <v>69</v>
      </c>
      <c r="F158" s="32">
        <v>0.21904761904761905</v>
      </c>
    </row>
    <row r="159" spans="1:6" ht="15" customHeight="1" x14ac:dyDescent="0.2">
      <c r="B159" s="2" t="s">
        <v>8</v>
      </c>
      <c r="C159" s="1">
        <v>165</v>
      </c>
      <c r="D159" s="1">
        <v>150</v>
      </c>
      <c r="E159" s="1">
        <v>315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21</v>
      </c>
      <c r="E161" s="31">
        <v>30</v>
      </c>
      <c r="F161" s="32">
        <v>9.5238095238095233E-2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2.8571428571428571E-2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6.3492063492063492E-3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7">
    <tabColor rgb="FFFF99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1.9498607242339833E-2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6</v>
      </c>
      <c r="E14" s="48">
        <v>13</v>
      </c>
      <c r="F14" s="39">
        <v>3.6211699164345405E-2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8</v>
      </c>
      <c r="E20" s="48">
        <v>22</v>
      </c>
      <c r="F20" s="39">
        <v>6.1281337047353758E-2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3.3426183844011144E-2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8</v>
      </c>
      <c r="E32" s="41">
        <v>15</v>
      </c>
      <c r="F32" s="42">
        <v>4.1782729805013928E-2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2.5069637883008356E-2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2.7855153203342618E-2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1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11</v>
      </c>
      <c r="E50" s="41">
        <v>25</v>
      </c>
      <c r="F50" s="42">
        <v>6.9637883008356549E-2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10</v>
      </c>
      <c r="E56" s="41">
        <v>23</v>
      </c>
      <c r="F56" s="42">
        <v>6.4066852367688026E-2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7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15</v>
      </c>
      <c r="E62" s="41">
        <v>31</v>
      </c>
      <c r="F62" s="42">
        <v>8.6350974930362118E-2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0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14</v>
      </c>
      <c r="E68" s="41">
        <v>30</v>
      </c>
      <c r="F68" s="42">
        <v>8.3565459610027856E-2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9</v>
      </c>
      <c r="E74" s="41">
        <v>15</v>
      </c>
      <c r="F74" s="42">
        <v>4.1782729805013928E-2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0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5.2924791086350974E-2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15</v>
      </c>
      <c r="E86" s="44">
        <v>27</v>
      </c>
      <c r="F86" s="45">
        <v>7.5208913649025072E-2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5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3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25</v>
      </c>
      <c r="E92" s="44">
        <v>50</v>
      </c>
      <c r="F92" s="45">
        <v>0.1392757660167131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18</v>
      </c>
      <c r="E98" s="44">
        <v>30</v>
      </c>
      <c r="F98" s="45">
        <v>8.3565459610027856E-2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3</v>
      </c>
      <c r="E104" s="44">
        <v>11</v>
      </c>
      <c r="F104" s="45">
        <v>3.0640668523676879E-2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1.1142061281337047E-2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5.5710306406685237E-3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2.7855153203342618E-3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8.356545961002786E-3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184</v>
      </c>
      <c r="D147" s="77">
        <v>175</v>
      </c>
      <c r="E147" s="77">
        <v>359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17</v>
      </c>
      <c r="E150" s="17">
        <v>42</v>
      </c>
      <c r="F150" s="32">
        <v>0.11699164345403899</v>
      </c>
    </row>
    <row r="151" spans="1:6" ht="15" customHeight="1" x14ac:dyDescent="0.2">
      <c r="A151" s="18"/>
      <c r="B151" s="18" t="s">
        <v>49</v>
      </c>
      <c r="C151" s="19">
        <v>98</v>
      </c>
      <c r="D151" s="19">
        <v>91</v>
      </c>
      <c r="E151" s="19">
        <v>189</v>
      </c>
      <c r="F151" s="32">
        <v>0.52646239554317553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67</v>
      </c>
      <c r="E152" s="21">
        <v>128</v>
      </c>
      <c r="F152" s="32">
        <v>0.35654596100278552</v>
      </c>
    </row>
    <row r="153" spans="1:6" ht="15" customHeight="1" x14ac:dyDescent="0.2">
      <c r="B153" s="2" t="s">
        <v>8</v>
      </c>
      <c r="C153" s="1">
        <v>184</v>
      </c>
      <c r="D153" s="1">
        <v>175</v>
      </c>
      <c r="E153" s="1">
        <v>359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17</v>
      </c>
      <c r="E155" s="17">
        <v>42</v>
      </c>
      <c r="F155" s="32">
        <v>0.11699164345403899</v>
      </c>
    </row>
    <row r="156" spans="1:6" ht="15" customHeight="1" x14ac:dyDescent="0.2">
      <c r="A156" s="28"/>
      <c r="B156" s="18" t="s">
        <v>49</v>
      </c>
      <c r="C156" s="19">
        <v>98</v>
      </c>
      <c r="D156" s="19">
        <v>91</v>
      </c>
      <c r="E156" s="19">
        <v>189</v>
      </c>
      <c r="F156" s="32">
        <v>0.52646239554317553</v>
      </c>
    </row>
    <row r="157" spans="1:6" ht="15" customHeight="1" x14ac:dyDescent="0.2">
      <c r="A157" s="25"/>
      <c r="B157" s="20" t="s">
        <v>10</v>
      </c>
      <c r="C157" s="21">
        <v>37</v>
      </c>
      <c r="D157" s="21">
        <v>40</v>
      </c>
      <c r="E157" s="21">
        <v>77</v>
      </c>
      <c r="F157" s="32">
        <v>0.21448467966573817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27</v>
      </c>
      <c r="E158" s="27">
        <v>51</v>
      </c>
      <c r="F158" s="32">
        <v>0.14206128133704735</v>
      </c>
    </row>
    <row r="159" spans="1:6" ht="15" customHeight="1" x14ac:dyDescent="0.2">
      <c r="B159" s="2" t="s">
        <v>8</v>
      </c>
      <c r="C159" s="1">
        <v>184</v>
      </c>
      <c r="D159" s="1">
        <v>175</v>
      </c>
      <c r="E159" s="1">
        <v>359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2.7855153203342618E-2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1.6713091922005572E-2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1.1142061281337047E-2</v>
      </c>
    </row>
    <row r="164" spans="1:6" ht="15" customHeight="1" x14ac:dyDescent="0.2">
      <c r="B164" s="4" t="s">
        <v>14</v>
      </c>
      <c r="C164" s="1">
        <v>1</v>
      </c>
      <c r="D164" s="1">
        <v>2</v>
      </c>
      <c r="E164" s="1">
        <v>3</v>
      </c>
      <c r="F164" s="32">
        <v>8.356545961002786E-3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8">
    <tabColor rgb="FFFF99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15</v>
      </c>
      <c r="E8" s="38">
        <v>29</v>
      </c>
      <c r="F8" s="39">
        <v>3.9563437926330151E-2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1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3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14</v>
      </c>
      <c r="E14" s="48">
        <v>37</v>
      </c>
      <c r="F14" s="39">
        <v>5.0477489768076401E-2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2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5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17</v>
      </c>
      <c r="E20" s="48">
        <v>46</v>
      </c>
      <c r="F20" s="39">
        <v>6.2755798090040935E-2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0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10</v>
      </c>
      <c r="E26" s="41">
        <v>33</v>
      </c>
      <c r="F26" s="42">
        <v>4.5020463847203276E-2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2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9</v>
      </c>
      <c r="E32" s="41">
        <v>21</v>
      </c>
      <c r="F32" s="42">
        <v>2.8649386084583901E-2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13</v>
      </c>
      <c r="E38" s="41">
        <v>25</v>
      </c>
      <c r="F38" s="42">
        <v>3.4106412005457026E-2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7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7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25</v>
      </c>
      <c r="E44" s="41">
        <v>47</v>
      </c>
      <c r="F44" s="42">
        <v>6.4120054570259211E-2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6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6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8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26</v>
      </c>
      <c r="E50" s="41">
        <v>48</v>
      </c>
      <c r="F50" s="42">
        <v>6.5484311050477487E-2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6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7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26</v>
      </c>
      <c r="E56" s="41">
        <v>48</v>
      </c>
      <c r="F56" s="42">
        <v>6.5484311050477487E-2</v>
      </c>
    </row>
    <row r="57" spans="1:6" ht="15" customHeight="1" x14ac:dyDescent="0.2">
      <c r="A57" s="12"/>
      <c r="B57" s="35">
        <v>45</v>
      </c>
      <c r="C57" s="94">
        <v>0</v>
      </c>
      <c r="D57" s="94">
        <v>4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2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12</v>
      </c>
      <c r="E62" s="41">
        <v>32</v>
      </c>
      <c r="F62" s="42">
        <v>4.3656207366984993E-2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21</v>
      </c>
      <c r="E68" s="41">
        <v>42</v>
      </c>
      <c r="F68" s="42">
        <v>5.7298772169167803E-2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6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16</v>
      </c>
      <c r="E74" s="41">
        <v>35</v>
      </c>
      <c r="F74" s="42">
        <v>4.7748976807639835E-2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7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21</v>
      </c>
      <c r="E80" s="41">
        <v>45</v>
      </c>
      <c r="F80" s="42">
        <v>6.1391541609822645E-2</v>
      </c>
    </row>
    <row r="81" spans="1:6" ht="15" customHeight="1" x14ac:dyDescent="0.2">
      <c r="A81" s="12"/>
      <c r="B81" s="35">
        <v>65</v>
      </c>
      <c r="C81" s="94">
        <v>8</v>
      </c>
      <c r="D81" s="94">
        <v>3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8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26</v>
      </c>
      <c r="E86" s="44">
        <v>51</v>
      </c>
      <c r="F86" s="45">
        <v>6.9577080491132329E-2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7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7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10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30</v>
      </c>
      <c r="E92" s="44">
        <v>65</v>
      </c>
      <c r="F92" s="45">
        <v>8.8676671214188263E-2</v>
      </c>
    </row>
    <row r="93" spans="1:6" ht="15" customHeight="1" x14ac:dyDescent="0.2">
      <c r="A93" s="12"/>
      <c r="B93" s="35">
        <v>75</v>
      </c>
      <c r="C93" s="94">
        <v>5</v>
      </c>
      <c r="D93" s="94">
        <v>8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23</v>
      </c>
      <c r="E98" s="44">
        <v>43</v>
      </c>
      <c r="F98" s="45">
        <v>5.8663028649386086E-2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2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17</v>
      </c>
      <c r="E104" s="44">
        <v>34</v>
      </c>
      <c r="F104" s="45">
        <v>4.6384720327421552E-2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8</v>
      </c>
      <c r="E109" s="95">
        <v>12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19</v>
      </c>
      <c r="E110" s="44">
        <v>28</v>
      </c>
      <c r="F110" s="45">
        <v>3.8199181446111868E-2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12</v>
      </c>
      <c r="E116" s="44">
        <v>20</v>
      </c>
      <c r="F116" s="45">
        <v>2.7285129604365622E-2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4.0927694406548429E-3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1.364256480218281E-3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377</v>
      </c>
      <c r="D147" s="77">
        <v>356</v>
      </c>
      <c r="E147" s="77">
        <v>733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66</v>
      </c>
      <c r="D150" s="17">
        <v>46</v>
      </c>
      <c r="E150" s="17">
        <v>112</v>
      </c>
      <c r="F150" s="32">
        <v>0.15279672578444747</v>
      </c>
    </row>
    <row r="151" spans="1:6" ht="15" customHeight="1" x14ac:dyDescent="0.2">
      <c r="A151" s="18"/>
      <c r="B151" s="18" t="s">
        <v>49</v>
      </c>
      <c r="C151" s="19">
        <v>197</v>
      </c>
      <c r="D151" s="19">
        <v>179</v>
      </c>
      <c r="E151" s="19">
        <v>376</v>
      </c>
      <c r="F151" s="32">
        <v>0.51296043656207368</v>
      </c>
    </row>
    <row r="152" spans="1:6" ht="15" customHeight="1" x14ac:dyDescent="0.2">
      <c r="A152" s="33"/>
      <c r="B152" s="20" t="s">
        <v>6</v>
      </c>
      <c r="C152" s="21">
        <v>114</v>
      </c>
      <c r="D152" s="21">
        <v>131</v>
      </c>
      <c r="E152" s="21">
        <v>245</v>
      </c>
      <c r="F152" s="32">
        <v>0.33424283765347884</v>
      </c>
    </row>
    <row r="153" spans="1:6" ht="15" customHeight="1" x14ac:dyDescent="0.2">
      <c r="B153" s="2" t="s">
        <v>8</v>
      </c>
      <c r="C153" s="1">
        <v>377</v>
      </c>
      <c r="D153" s="1">
        <v>356</v>
      </c>
      <c r="E153" s="1">
        <v>733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66</v>
      </c>
      <c r="D155" s="17">
        <v>46</v>
      </c>
      <c r="E155" s="17">
        <v>112</v>
      </c>
      <c r="F155" s="32">
        <v>0.15279672578444747</v>
      </c>
    </row>
    <row r="156" spans="1:6" ht="15" customHeight="1" x14ac:dyDescent="0.2">
      <c r="A156" s="28"/>
      <c r="B156" s="18" t="s">
        <v>49</v>
      </c>
      <c r="C156" s="19">
        <v>197</v>
      </c>
      <c r="D156" s="19">
        <v>179</v>
      </c>
      <c r="E156" s="19">
        <v>376</v>
      </c>
      <c r="F156" s="32">
        <v>0.51296043656207368</v>
      </c>
    </row>
    <row r="157" spans="1:6" ht="15" customHeight="1" x14ac:dyDescent="0.2">
      <c r="A157" s="25"/>
      <c r="B157" s="20" t="s">
        <v>10</v>
      </c>
      <c r="C157" s="21">
        <v>60</v>
      </c>
      <c r="D157" s="21">
        <v>56</v>
      </c>
      <c r="E157" s="21">
        <v>116</v>
      </c>
      <c r="F157" s="32">
        <v>0.15825375170532061</v>
      </c>
    </row>
    <row r="158" spans="1:6" ht="15" customHeight="1" x14ac:dyDescent="0.2">
      <c r="A158" s="26"/>
      <c r="B158" s="29" t="s">
        <v>11</v>
      </c>
      <c r="C158" s="27">
        <v>54</v>
      </c>
      <c r="D158" s="27">
        <v>75</v>
      </c>
      <c r="E158" s="27">
        <v>129</v>
      </c>
      <c r="F158" s="32">
        <v>0.17598908594815826</v>
      </c>
    </row>
    <row r="159" spans="1:6" ht="15" customHeight="1" x14ac:dyDescent="0.2">
      <c r="B159" s="2" t="s">
        <v>8</v>
      </c>
      <c r="C159" s="1">
        <v>377</v>
      </c>
      <c r="D159" s="1">
        <v>356</v>
      </c>
      <c r="E159" s="1">
        <v>733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17</v>
      </c>
      <c r="D161" s="31">
        <v>35</v>
      </c>
      <c r="E161" s="31">
        <v>52</v>
      </c>
      <c r="F161" s="32">
        <v>7.0941336971350619E-2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16</v>
      </c>
      <c r="E162" s="31">
        <v>24</v>
      </c>
      <c r="F162" s="32">
        <v>3.2742155525238743E-2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5.4570259208731242E-3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1.364256480218281E-3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9">
    <tabColor rgb="FFFF99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9</v>
      </c>
      <c r="E8" s="38">
        <v>16</v>
      </c>
      <c r="F8" s="39">
        <v>3.6613272311212815E-2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0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13</v>
      </c>
      <c r="E14" s="48">
        <v>26</v>
      </c>
      <c r="F14" s="39">
        <v>5.9496567505720827E-2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6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14</v>
      </c>
      <c r="E20" s="48">
        <v>19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12</v>
      </c>
      <c r="E26" s="41">
        <v>23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2.9748283752860413E-2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3.8901601830663615E-2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2.9748283752860413E-2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17</v>
      </c>
      <c r="E56" s="41">
        <v>31</v>
      </c>
      <c r="F56" s="42">
        <v>7.0938215102974822E-2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7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19</v>
      </c>
      <c r="E62" s="41">
        <v>39</v>
      </c>
      <c r="F62" s="42">
        <v>8.924485125858124E-2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8</v>
      </c>
      <c r="E68" s="41">
        <v>24</v>
      </c>
      <c r="F68" s="42">
        <v>5.4919908466819219E-2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11</v>
      </c>
      <c r="E74" s="41">
        <v>28</v>
      </c>
      <c r="F74" s="42">
        <v>6.4073226544622428E-2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13</v>
      </c>
      <c r="E80" s="41">
        <v>26</v>
      </c>
      <c r="F80" s="42">
        <v>5.9496567505720827E-2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0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17</v>
      </c>
      <c r="E86" s="44">
        <v>34</v>
      </c>
      <c r="F86" s="45">
        <v>7.780320366132723E-2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0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13</v>
      </c>
      <c r="E92" s="44">
        <v>30</v>
      </c>
      <c r="F92" s="45">
        <v>6.8649885583524028E-2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12</v>
      </c>
      <c r="E98" s="44">
        <v>28</v>
      </c>
      <c r="F98" s="45">
        <v>6.4073226544622428E-2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3.4324942791762014E-2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4.1189931350114416E-2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1.8306636155606407E-2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4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2.0594965675057208E-2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2.2883295194508009E-3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216</v>
      </c>
      <c r="D147" s="77">
        <v>221</v>
      </c>
      <c r="E147" s="77">
        <v>437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36</v>
      </c>
      <c r="E150" s="17">
        <v>61</v>
      </c>
      <c r="F150" s="32">
        <v>0.13958810068649885</v>
      </c>
    </row>
    <row r="151" spans="1:6" ht="15" customHeight="1" x14ac:dyDescent="0.2">
      <c r="A151" s="18"/>
      <c r="B151" s="18" t="s">
        <v>49</v>
      </c>
      <c r="C151" s="19">
        <v>125</v>
      </c>
      <c r="D151" s="19">
        <v>108</v>
      </c>
      <c r="E151" s="19">
        <v>233</v>
      </c>
      <c r="F151" s="32">
        <v>0.53318077803203656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77</v>
      </c>
      <c r="E152" s="21">
        <v>143</v>
      </c>
      <c r="F152" s="32">
        <v>0.32723112128146453</v>
      </c>
    </row>
    <row r="153" spans="1:6" ht="15" customHeight="1" x14ac:dyDescent="0.2">
      <c r="B153" s="2" t="s">
        <v>8</v>
      </c>
      <c r="C153" s="1">
        <v>216</v>
      </c>
      <c r="D153" s="1">
        <v>221</v>
      </c>
      <c r="E153" s="1">
        <v>437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36</v>
      </c>
      <c r="E155" s="17">
        <v>61</v>
      </c>
      <c r="F155" s="32">
        <v>0.13958810068649885</v>
      </c>
    </row>
    <row r="156" spans="1:6" ht="15" customHeight="1" x14ac:dyDescent="0.2">
      <c r="A156" s="28"/>
      <c r="B156" s="18" t="s">
        <v>49</v>
      </c>
      <c r="C156" s="19">
        <v>125</v>
      </c>
      <c r="D156" s="19">
        <v>108</v>
      </c>
      <c r="E156" s="19">
        <v>233</v>
      </c>
      <c r="F156" s="32">
        <v>0.53318077803203656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30</v>
      </c>
      <c r="E157" s="21">
        <v>64</v>
      </c>
      <c r="F157" s="32">
        <v>0.14645308924485126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47</v>
      </c>
      <c r="E158" s="27">
        <v>79</v>
      </c>
      <c r="F158" s="32">
        <v>0.18077803203661327</v>
      </c>
    </row>
    <row r="159" spans="1:6" ht="15" customHeight="1" x14ac:dyDescent="0.2">
      <c r="B159" s="2" t="s">
        <v>8</v>
      </c>
      <c r="C159" s="1">
        <v>216</v>
      </c>
      <c r="D159" s="1">
        <v>221</v>
      </c>
      <c r="E159" s="1">
        <v>437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27</v>
      </c>
      <c r="E161" s="31">
        <v>36</v>
      </c>
      <c r="F161" s="32">
        <v>8.2379862700228831E-2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16</v>
      </c>
      <c r="E162" s="31">
        <v>18</v>
      </c>
      <c r="F162" s="32">
        <v>4.1189931350114416E-2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9</v>
      </c>
      <c r="E163" s="31">
        <v>10</v>
      </c>
      <c r="F163" s="32">
        <v>2.2883295194508008E-2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2.2883295194508009E-3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0">
    <tabColor rgb="FFFF99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0.02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1.6E-2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4.3999999999999997E-2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0.04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10</v>
      </c>
      <c r="E32" s="41">
        <v>16</v>
      </c>
      <c r="F32" s="42">
        <v>6.4000000000000001E-2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2.8000000000000001E-2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5</v>
      </c>
      <c r="E44" s="41">
        <v>6</v>
      </c>
      <c r="F44" s="42">
        <v>2.4E-2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3.5999999999999997E-2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5</v>
      </c>
      <c r="E56" s="41">
        <v>6</v>
      </c>
      <c r="F56" s="42">
        <v>2.4E-2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13</v>
      </c>
      <c r="E62" s="41">
        <v>21</v>
      </c>
      <c r="F62" s="42">
        <v>8.4000000000000005E-2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11</v>
      </c>
      <c r="E68" s="41">
        <v>33</v>
      </c>
      <c r="F68" s="42">
        <v>0.13200000000000001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0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9</v>
      </c>
      <c r="E74" s="41">
        <v>21</v>
      </c>
      <c r="F74" s="42">
        <v>8.4000000000000005E-2</v>
      </c>
    </row>
    <row r="75" spans="1:6" ht="15" customHeight="1" x14ac:dyDescent="0.2">
      <c r="A75" s="12"/>
      <c r="B75" s="35">
        <v>60</v>
      </c>
      <c r="C75" s="94">
        <v>6</v>
      </c>
      <c r="D75" s="94">
        <v>0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12</v>
      </c>
      <c r="E80" s="41">
        <v>26</v>
      </c>
      <c r="F80" s="42">
        <v>0.104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0.06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13</v>
      </c>
      <c r="E92" s="44">
        <v>21</v>
      </c>
      <c r="F92" s="45">
        <v>8.4000000000000005E-2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4</v>
      </c>
      <c r="E98" s="44">
        <v>15</v>
      </c>
      <c r="F98" s="45">
        <v>0.06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5.1999999999999998E-2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0.04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4.0000000000000001E-3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126</v>
      </c>
      <c r="D147" s="77">
        <v>124</v>
      </c>
      <c r="E147" s="77">
        <v>250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10</v>
      </c>
      <c r="E150" s="17">
        <v>20</v>
      </c>
      <c r="F150" s="32">
        <v>0.08</v>
      </c>
    </row>
    <row r="151" spans="1:6" ht="15" customHeight="1" x14ac:dyDescent="0.2">
      <c r="A151" s="18"/>
      <c r="B151" s="18" t="s">
        <v>49</v>
      </c>
      <c r="C151" s="19">
        <v>79</v>
      </c>
      <c r="D151" s="19">
        <v>76</v>
      </c>
      <c r="E151" s="19">
        <v>155</v>
      </c>
      <c r="F151" s="32">
        <v>0.62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38</v>
      </c>
      <c r="E152" s="21">
        <v>75</v>
      </c>
      <c r="F152" s="32">
        <v>0.3</v>
      </c>
    </row>
    <row r="153" spans="1:6" ht="15" customHeight="1" x14ac:dyDescent="0.2">
      <c r="B153" s="2" t="s">
        <v>8</v>
      </c>
      <c r="C153" s="1">
        <v>126</v>
      </c>
      <c r="D153" s="1">
        <v>124</v>
      </c>
      <c r="E153" s="1">
        <v>250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10</v>
      </c>
      <c r="E155" s="17">
        <v>20</v>
      </c>
      <c r="F155" s="32">
        <v>0.08</v>
      </c>
    </row>
    <row r="156" spans="1:6" ht="15" customHeight="1" x14ac:dyDescent="0.2">
      <c r="A156" s="28"/>
      <c r="B156" s="18" t="s">
        <v>49</v>
      </c>
      <c r="C156" s="19">
        <v>79</v>
      </c>
      <c r="D156" s="19">
        <v>76</v>
      </c>
      <c r="E156" s="19">
        <v>155</v>
      </c>
      <c r="F156" s="32">
        <v>0.62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20</v>
      </c>
      <c r="E157" s="21">
        <v>36</v>
      </c>
      <c r="F157" s="32">
        <v>0.14399999999999999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18</v>
      </c>
      <c r="E158" s="27">
        <v>39</v>
      </c>
      <c r="F158" s="32">
        <v>0.156</v>
      </c>
    </row>
    <row r="159" spans="1:6" ht="15" customHeight="1" x14ac:dyDescent="0.2">
      <c r="B159" s="2" t="s">
        <v>8</v>
      </c>
      <c r="C159" s="1">
        <v>126</v>
      </c>
      <c r="D159" s="1">
        <v>124</v>
      </c>
      <c r="E159" s="1">
        <v>250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8</v>
      </c>
      <c r="E161" s="31">
        <v>11</v>
      </c>
      <c r="F161" s="32">
        <v>4.3999999999999997E-2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4.0000000000000001E-3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81">
    <tabColor rgb="FFFF99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1.1111111111111112E-2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1.1111111111111112E-2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2.2222222222222223E-2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1.1111111111111112E-2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</v>
      </c>
      <c r="E68" s="41">
        <v>8</v>
      </c>
      <c r="F68" s="42">
        <v>8.8888888888888892E-2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8</v>
      </c>
      <c r="E74" s="41">
        <v>12</v>
      </c>
      <c r="F74" s="42">
        <v>0.13333333333333333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7.7777777777777779E-2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3</v>
      </c>
      <c r="E86" s="44">
        <v>10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0.2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3.3333333333333333E-2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</v>
      </c>
      <c r="E110" s="44">
        <v>6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1.1111111111111112E-2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</v>
      </c>
      <c r="D147" s="77">
        <v>40</v>
      </c>
      <c r="E147" s="77">
        <v>90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1.1111111111111112E-2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21</v>
      </c>
      <c r="E151" s="19">
        <v>44</v>
      </c>
      <c r="F151" s="32">
        <v>0.48888888888888887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19</v>
      </c>
      <c r="E152" s="21">
        <v>45</v>
      </c>
      <c r="F152" s="32">
        <v>0.5</v>
      </c>
    </row>
    <row r="153" spans="1:6" ht="15" customHeight="1" x14ac:dyDescent="0.2">
      <c r="B153" s="2" t="s">
        <v>8</v>
      </c>
      <c r="C153" s="1">
        <v>50</v>
      </c>
      <c r="D153" s="1">
        <v>40</v>
      </c>
      <c r="E153" s="1">
        <v>90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1.1111111111111112E-2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21</v>
      </c>
      <c r="E156" s="19">
        <v>44</v>
      </c>
      <c r="F156" s="32">
        <v>0.48888888888888887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13</v>
      </c>
      <c r="E157" s="21">
        <v>28</v>
      </c>
      <c r="F157" s="32">
        <v>0.31111111111111112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6</v>
      </c>
      <c r="E158" s="27">
        <v>17</v>
      </c>
      <c r="F158" s="32">
        <v>0.18888888888888888</v>
      </c>
    </row>
    <row r="159" spans="1:6" ht="15" customHeight="1" x14ac:dyDescent="0.2">
      <c r="B159" s="2" t="s">
        <v>8</v>
      </c>
      <c r="C159" s="1">
        <v>50</v>
      </c>
      <c r="D159" s="1">
        <v>40</v>
      </c>
      <c r="E159" s="1">
        <v>90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2</v>
      </c>
      <c r="E161" s="31">
        <v>9</v>
      </c>
      <c r="F161" s="32">
        <v>0.1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3.3333333333333333E-2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1.1111111111111112E-2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82">
    <tabColor rgb="FFFF99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1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7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14</v>
      </c>
      <c r="E8" s="38">
        <v>32</v>
      </c>
      <c r="F8" s="39">
        <v>8.3116883116883117E-2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12</v>
      </c>
      <c r="E14" s="48">
        <v>29</v>
      </c>
      <c r="F14" s="39">
        <v>7.5324675324675322E-2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5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14</v>
      </c>
      <c r="E20" s="48">
        <v>33</v>
      </c>
      <c r="F20" s="39">
        <v>8.5714285714285715E-2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6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16</v>
      </c>
      <c r="E26" s="41">
        <v>34</v>
      </c>
      <c r="F26" s="42">
        <v>8.8311688311688313E-2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17</v>
      </c>
      <c r="E32" s="41">
        <v>28</v>
      </c>
      <c r="F32" s="42">
        <v>7.2727272727272724E-2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14</v>
      </c>
      <c r="E38" s="41">
        <v>17</v>
      </c>
      <c r="F38" s="42">
        <v>4.4155844155844157E-2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7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16</v>
      </c>
      <c r="E44" s="41">
        <v>22</v>
      </c>
      <c r="F44" s="42">
        <v>5.7142857142857141E-2</v>
      </c>
    </row>
    <row r="45" spans="1:6" ht="15" customHeight="1" x14ac:dyDescent="0.2">
      <c r="A45" s="12"/>
      <c r="B45" s="35">
        <v>35</v>
      </c>
      <c r="C45" s="94">
        <v>0</v>
      </c>
      <c r="D45" s="94">
        <v>5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5.4545454545454543E-2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5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15</v>
      </c>
      <c r="E56" s="41">
        <v>27</v>
      </c>
      <c r="F56" s="42">
        <v>7.0129870129870125E-2</v>
      </c>
    </row>
    <row r="57" spans="1:6" ht="15" customHeight="1" x14ac:dyDescent="0.2">
      <c r="A57" s="12"/>
      <c r="B57" s="35">
        <v>45</v>
      </c>
      <c r="C57" s="94">
        <v>3</v>
      </c>
      <c r="D57" s="94">
        <v>8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5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4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22</v>
      </c>
      <c r="E62" s="41">
        <v>28</v>
      </c>
      <c r="F62" s="42">
        <v>7.2727272727272724E-2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15</v>
      </c>
      <c r="E68" s="41">
        <v>23</v>
      </c>
      <c r="F68" s="42">
        <v>5.9740259740259739E-2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13</v>
      </c>
      <c r="E74" s="41">
        <v>21</v>
      </c>
      <c r="F74" s="42">
        <v>5.4545454545454543E-2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13</v>
      </c>
      <c r="E80" s="41">
        <v>18</v>
      </c>
      <c r="F80" s="42">
        <v>4.6753246753246755E-2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2.3376623376623377E-2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3.3766233766233764E-2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10</v>
      </c>
      <c r="E98" s="44">
        <v>13</v>
      </c>
      <c r="F98" s="45">
        <v>3.3766233766233764E-2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2.0779220779220779E-2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1.038961038961039E-2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1.038961038961039E-2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2.5974025974025974E-3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159</v>
      </c>
      <c r="D147" s="77">
        <v>226</v>
      </c>
      <c r="E147" s="77">
        <v>385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54</v>
      </c>
      <c r="D150" s="17">
        <v>40</v>
      </c>
      <c r="E150" s="17">
        <v>94</v>
      </c>
      <c r="F150" s="32">
        <v>0.24415584415584415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152</v>
      </c>
      <c r="E151" s="19">
        <v>239</v>
      </c>
      <c r="F151" s="32">
        <v>0.62077922077922076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34</v>
      </c>
      <c r="E152" s="21">
        <v>52</v>
      </c>
      <c r="F152" s="32">
        <v>0.13506493506493505</v>
      </c>
    </row>
    <row r="153" spans="1:6" ht="15" customHeight="1" x14ac:dyDescent="0.2">
      <c r="B153" s="2" t="s">
        <v>8</v>
      </c>
      <c r="C153" s="1">
        <v>159</v>
      </c>
      <c r="D153" s="1">
        <v>226</v>
      </c>
      <c r="E153" s="1">
        <v>385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54</v>
      </c>
      <c r="D155" s="17">
        <v>40</v>
      </c>
      <c r="E155" s="17">
        <v>94</v>
      </c>
      <c r="F155" s="32">
        <v>0.24415584415584415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152</v>
      </c>
      <c r="E156" s="19">
        <v>239</v>
      </c>
      <c r="F156" s="32">
        <v>0.62077922077922076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12</v>
      </c>
      <c r="E157" s="21">
        <v>22</v>
      </c>
      <c r="F157" s="32">
        <v>5.7142857142857141E-2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22</v>
      </c>
      <c r="E158" s="27">
        <v>30</v>
      </c>
      <c r="F158" s="32">
        <v>7.792207792207792E-2</v>
      </c>
    </row>
    <row r="159" spans="1:6" ht="15" customHeight="1" x14ac:dyDescent="0.2">
      <c r="B159" s="2" t="s">
        <v>8</v>
      </c>
      <c r="C159" s="1">
        <v>159</v>
      </c>
      <c r="D159" s="1">
        <v>226</v>
      </c>
      <c r="E159" s="1">
        <v>385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7</v>
      </c>
      <c r="E161" s="31">
        <v>9</v>
      </c>
      <c r="F161" s="32">
        <v>2.3376623376623377E-2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1.2987012987012988E-2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2.5974025974025974E-3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267">
    <tabColor indexed="4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2</v>
      </c>
      <c r="D3" s="74">
        <f>地家!D3+大沢下町!D3+大沢中町!D3+大沢上町!D3+大地堂!D3+大沢新田!D3</f>
        <v>3</v>
      </c>
      <c r="E3" s="9">
        <f>地家!E3+大沢下町!E3+大沢中町!E3+大沢上町!E3+大地堂!E3+大沢新田!E3</f>
        <v>5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1</v>
      </c>
      <c r="D4" s="75">
        <f>地家!D4+大沢下町!D4+大沢中町!D4+大沢上町!D4+大地堂!D4+大沢新田!D4</f>
        <v>6</v>
      </c>
      <c r="E4" s="10">
        <f>地家!E4+大沢下町!E4+大沢中町!E4+大沢上町!E4+大地堂!E4+大沢新田!E4</f>
        <v>7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2</v>
      </c>
      <c r="D5" s="75">
        <f>地家!D5+大沢下町!D5+大沢中町!D5+大沢上町!D5+大地堂!D5+大沢新田!D5</f>
        <v>5</v>
      </c>
      <c r="E5" s="10">
        <f>地家!E5+大沢下町!E5+大沢中町!E5+大沢上町!E5+大地堂!E5+大沢新田!E5</f>
        <v>7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7</v>
      </c>
      <c r="D6" s="75">
        <f>地家!D6+大沢下町!D6+大沢中町!D6+大沢上町!D6+大地堂!D6+大沢新田!D6</f>
        <v>2</v>
      </c>
      <c r="E6" s="10">
        <f>地家!E6+大沢下町!E6+大沢中町!E6+大沢上町!E6+大地堂!E6+大沢新田!E6</f>
        <v>9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1</v>
      </c>
      <c r="D7" s="75">
        <f>地家!D7+大沢下町!D7+大沢中町!D7+大沢上町!D7+大地堂!D7+大沢新田!D7</f>
        <v>2</v>
      </c>
      <c r="E7" s="10">
        <f>地家!E7+大沢下町!E7+大沢中町!E7+大沢上町!E7+大地堂!E7+大沢新田!E7</f>
        <v>3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13</v>
      </c>
      <c r="D8" s="70">
        <f>地家!D8+大沢下町!D8+大沢中町!D8+大沢上町!D8+大地堂!D8+大沢新田!D8</f>
        <v>18</v>
      </c>
      <c r="E8" s="38">
        <f>地家!E8+大沢下町!E8+大沢中町!E8+大沢上町!E8+大地堂!E8+大沢新田!E8</f>
        <v>31</v>
      </c>
      <c r="F8" s="39">
        <f>E8/E147</f>
        <v>2.4939662107803701E-2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5</v>
      </c>
      <c r="D9" s="75">
        <f>地家!D9+大沢下町!D9+大沢中町!D9+大沢上町!D9+大地堂!D9+大沢新田!D9</f>
        <v>3</v>
      </c>
      <c r="E9" s="10">
        <f>地家!E9+大沢下町!E9+大沢中町!E9+大沢上町!E9+大地堂!E9+大沢新田!E9</f>
        <v>8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3</v>
      </c>
      <c r="D10" s="75">
        <f>地家!D10+大沢下町!D10+大沢中町!D10+大沢上町!D10+大地堂!D10+大沢新田!D10</f>
        <v>3</v>
      </c>
      <c r="E10" s="10">
        <f>地家!E10+大沢下町!E10+大沢中町!E10+大沢上町!E10+大地堂!E10+大沢新田!E10</f>
        <v>6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3</v>
      </c>
      <c r="D11" s="75">
        <f>地家!D11+大沢下町!D11+大沢中町!D11+大沢上町!D11+大地堂!D11+大沢新田!D11</f>
        <v>4</v>
      </c>
      <c r="E11" s="10">
        <f>地家!E11+大沢下町!E11+大沢中町!E11+大沢上町!E11+大地堂!E11+大沢新田!E11</f>
        <v>7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7</v>
      </c>
      <c r="D12" s="75">
        <f>地家!D12+大沢下町!D12+大沢中町!D12+大沢上町!D12+大地堂!D12+大沢新田!D12</f>
        <v>1</v>
      </c>
      <c r="E12" s="10">
        <f>地家!E12+大沢下町!E12+大沢中町!E12+大沢上町!E12+大地堂!E12+大沢新田!E12</f>
        <v>8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2</v>
      </c>
      <c r="D13" s="75">
        <f>地家!D13+大沢下町!D13+大沢中町!D13+大沢上町!D13+大地堂!D13+大沢新田!D13</f>
        <v>1</v>
      </c>
      <c r="E13" s="10">
        <f>地家!E13+大沢下町!E13+大沢中町!E13+大沢上町!E13+大地堂!E13+大沢新田!E13</f>
        <v>3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20</v>
      </c>
      <c r="D14" s="70">
        <f>地家!D14+大沢下町!D14+大沢中町!D14+大沢上町!D14+大地堂!D14+大沢新田!D14</f>
        <v>12</v>
      </c>
      <c r="E14" s="48">
        <f>地家!E14+大沢下町!E14+大沢中町!E14+大沢上町!E14+大地堂!E14+大沢新田!E14</f>
        <v>32</v>
      </c>
      <c r="F14" s="39">
        <f>E14/E147</f>
        <v>2.5744167337087689E-2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5</v>
      </c>
      <c r="D15" s="75">
        <f>地家!D15+大沢下町!D15+大沢中町!D15+大沢上町!D15+大地堂!D15+大沢新田!D15</f>
        <v>0</v>
      </c>
      <c r="E15" s="10">
        <f>地家!E15+大沢下町!E15+大沢中町!E15+大沢上町!E15+大地堂!E15+大沢新田!E15</f>
        <v>5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4</v>
      </c>
      <c r="D16" s="75">
        <f>地家!D16+大沢下町!D16+大沢中町!D16+大沢上町!D16+大地堂!D16+大沢新田!D16</f>
        <v>7</v>
      </c>
      <c r="E16" s="10">
        <f>地家!E16+大沢下町!E16+大沢中町!E16+大沢上町!E16+大地堂!E16+大沢新田!E16</f>
        <v>11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2</v>
      </c>
      <c r="D17" s="75">
        <f>地家!D17+大沢下町!D17+大沢中町!D17+大沢上町!D17+大地堂!D17+大沢新田!D17</f>
        <v>3</v>
      </c>
      <c r="E17" s="10">
        <f>地家!E17+大沢下町!E17+大沢中町!E17+大沢上町!E17+大地堂!E17+大沢新田!E17</f>
        <v>5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4</v>
      </c>
      <c r="D18" s="75">
        <f>地家!D18+大沢下町!D18+大沢中町!D18+大沢上町!D18+大地堂!D18+大沢新田!D18</f>
        <v>7</v>
      </c>
      <c r="E18" s="10">
        <f>地家!E18+大沢下町!E18+大沢中町!E18+大沢上町!E18+大地堂!E18+大沢新田!E18</f>
        <v>11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2</v>
      </c>
      <c r="D19" s="75">
        <f>地家!D19+大沢下町!D19+大沢中町!D19+大沢上町!D19+大地堂!D19+大沢新田!D19</f>
        <v>3</v>
      </c>
      <c r="E19" s="10">
        <f>地家!E19+大沢下町!E19+大沢中町!E19+大沢上町!E19+大地堂!E19+大沢新田!E19</f>
        <v>5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17</v>
      </c>
      <c r="D20" s="70">
        <f>地家!D20+大沢下町!D20+大沢中町!D20+大沢上町!D20+大地堂!D20+大沢新田!D20</f>
        <v>20</v>
      </c>
      <c r="E20" s="48">
        <f>地家!E20+大沢下町!E20+大沢中町!E20+大沢上町!E20+大地堂!E20+大沢新田!E20</f>
        <v>37</v>
      </c>
      <c r="F20" s="39">
        <f>E20/E147</f>
        <v>2.9766693483507644E-2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3</v>
      </c>
      <c r="D21" s="75">
        <f>地家!D21+大沢下町!D21+大沢中町!D21+大沢上町!D21+大地堂!D21+大沢新田!D21</f>
        <v>3</v>
      </c>
      <c r="E21" s="10">
        <f>地家!E21+大沢下町!E21+大沢中町!E21+大沢上町!E21+大地堂!E21+大沢新田!E21</f>
        <v>6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6</v>
      </c>
      <c r="D22" s="75">
        <f>地家!D22+大沢下町!D22+大沢中町!D22+大沢上町!D22+大地堂!D22+大沢新田!D22</f>
        <v>8</v>
      </c>
      <c r="E22" s="10">
        <f>地家!E22+大沢下町!E22+大沢中町!E22+大沢上町!E22+大地堂!E22+大沢新田!E22</f>
        <v>14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2</v>
      </c>
      <c r="D23" s="75">
        <f>地家!D23+大沢下町!D23+大沢中町!D23+大沢上町!D23+大地堂!D23+大沢新田!D23</f>
        <v>4</v>
      </c>
      <c r="E23" s="10">
        <f>地家!E23+大沢下町!E23+大沢中町!E23+大沢上町!E23+大地堂!E23+大沢新田!E23</f>
        <v>6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3</v>
      </c>
      <c r="D24" s="75">
        <f>地家!D24+大沢下町!D24+大沢中町!D24+大沢上町!D24+大地堂!D24+大沢新田!D24</f>
        <v>5</v>
      </c>
      <c r="E24" s="10">
        <f>地家!E24+大沢下町!E24+大沢中町!E24+大沢上町!E24+大地堂!E24+大沢新田!E24</f>
        <v>8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6</v>
      </c>
      <c r="D25" s="75">
        <f>地家!D25+大沢下町!D25+大沢中町!D25+大沢上町!D25+大地堂!D25+大沢新田!D25</f>
        <v>4</v>
      </c>
      <c r="E25" s="10">
        <f>地家!E25+大沢下町!E25+大沢中町!E25+大沢上町!E25+大地堂!E25+大沢新田!E25</f>
        <v>10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20</v>
      </c>
      <c r="D26" s="49">
        <f>地家!D26+大沢下町!D26+大沢中町!D26+大沢上町!D26+大地堂!D26+大沢新田!D26</f>
        <v>24</v>
      </c>
      <c r="E26" s="41">
        <f>地家!E26+大沢下町!E26+大沢中町!E26+大沢上町!E26+大地堂!E26+大沢新田!E26</f>
        <v>44</v>
      </c>
      <c r="F26" s="42">
        <f>E26/E147</f>
        <v>3.5398230088495575E-2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5</v>
      </c>
      <c r="D27" s="75">
        <f>地家!D27+大沢下町!D27+大沢中町!D27+大沢上町!D27+大地堂!D27+大沢新田!D27</f>
        <v>6</v>
      </c>
      <c r="E27" s="10">
        <f>地家!E27+大沢下町!E27+大沢中町!E27+大沢上町!E27+大地堂!E27+大沢新田!E27</f>
        <v>11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4</v>
      </c>
      <c r="D28" s="75">
        <f>地家!D28+大沢下町!D28+大沢中町!D28+大沢上町!D28+大地堂!D28+大沢新田!D28</f>
        <v>6</v>
      </c>
      <c r="E28" s="10">
        <f>地家!E28+大沢下町!E28+大沢中町!E28+大沢上町!E28+大地堂!E28+大沢新田!E28</f>
        <v>10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4</v>
      </c>
      <c r="D29" s="75">
        <f>地家!D29+大沢下町!D29+大沢中町!D29+大沢上町!D29+大地堂!D29+大沢新田!D29</f>
        <v>5</v>
      </c>
      <c r="E29" s="10">
        <f>地家!E29+大沢下町!E29+大沢中町!E29+大沢上町!E29+大地堂!E29+大沢新田!E29</f>
        <v>9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3</v>
      </c>
      <c r="D30" s="75">
        <f>地家!D30+大沢下町!D30+大沢中町!D30+大沢上町!D30+大地堂!D30+大沢新田!D30</f>
        <v>2</v>
      </c>
      <c r="E30" s="10">
        <f>地家!E30+大沢下町!E30+大沢中町!E30+大沢上町!E30+大地堂!E30+大沢新田!E30</f>
        <v>5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6</v>
      </c>
      <c r="D31" s="75">
        <f>地家!D31+大沢下町!D31+大沢中町!D31+大沢上町!D31+大地堂!D31+大沢新田!D31</f>
        <v>4</v>
      </c>
      <c r="E31" s="10">
        <f>地家!E31+大沢下町!E31+大沢中町!E31+大沢上町!E31+大地堂!E31+大沢新田!E31</f>
        <v>10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22</v>
      </c>
      <c r="D32" s="49">
        <f>地家!D32+大沢下町!D32+大沢中町!D32+大沢上町!D32+大地堂!D32+大沢新田!D32</f>
        <v>23</v>
      </c>
      <c r="E32" s="41">
        <f>地家!E32+大沢下町!E32+大沢中町!E32+大沢上町!E32+大地堂!E32+大沢新田!E32</f>
        <v>45</v>
      </c>
      <c r="F32" s="42">
        <f>E32/E147</f>
        <v>3.6202735317779566E-2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2</v>
      </c>
      <c r="D33" s="75">
        <f>地家!D33+大沢下町!D33+大沢中町!D33+大沢上町!D33+大地堂!D33+大沢新田!D33</f>
        <v>3</v>
      </c>
      <c r="E33" s="10">
        <f>地家!E33+大沢下町!E33+大沢中町!E33+大沢上町!E33+大地堂!E33+大沢新田!E33</f>
        <v>5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2</v>
      </c>
      <c r="D34" s="75">
        <f>地家!D34+大沢下町!D34+大沢中町!D34+大沢上町!D34+大地堂!D34+大沢新田!D34</f>
        <v>4</v>
      </c>
      <c r="E34" s="10">
        <f>地家!E34+大沢下町!E34+大沢中町!E34+大沢上町!E34+大地堂!E34+大沢新田!E34</f>
        <v>6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3</v>
      </c>
      <c r="D35" s="75">
        <f>地家!D35+大沢下町!D35+大沢中町!D35+大沢上町!D35+大地堂!D35+大沢新田!D35</f>
        <v>6</v>
      </c>
      <c r="E35" s="10">
        <f>地家!E35+大沢下町!E35+大沢中町!E35+大沢上町!E35+大地堂!E35+大沢新田!E35</f>
        <v>9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1</v>
      </c>
      <c r="D36" s="75">
        <f>地家!D36+大沢下町!D36+大沢中町!D36+大沢上町!D36+大地堂!D36+大沢新田!D36</f>
        <v>0</v>
      </c>
      <c r="E36" s="10">
        <f>地家!E36+大沢下町!E36+大沢中町!E36+大沢上町!E36+大地堂!E36+大沢新田!E36</f>
        <v>1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6</v>
      </c>
      <c r="D37" s="75">
        <f>地家!D37+大沢下町!D37+大沢中町!D37+大沢上町!D37+大地堂!D37+大沢新田!D37</f>
        <v>1</v>
      </c>
      <c r="E37" s="10">
        <f>地家!E37+大沢下町!E37+大沢中町!E37+大沢上町!E37+大地堂!E37+大沢新田!E37</f>
        <v>7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14</v>
      </c>
      <c r="D38" s="49">
        <f>地家!D38+大沢下町!D38+大沢中町!D38+大沢上町!D38+大地堂!D38+大沢新田!D38</f>
        <v>14</v>
      </c>
      <c r="E38" s="41">
        <f>地家!E38+大沢下町!E38+大沢中町!E38+大沢上町!E38+大地堂!E38+大沢新田!E38</f>
        <v>28</v>
      </c>
      <c r="F38" s="42">
        <f>E38/E147</f>
        <v>2.252614641995173E-2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4</v>
      </c>
      <c r="D39" s="75">
        <f>地家!D39+大沢下町!D39+大沢中町!D39+大沢上町!D39+大地堂!D39+大沢新田!D39</f>
        <v>5</v>
      </c>
      <c r="E39" s="10">
        <f>地家!E39+大沢下町!E39+大沢中町!E39+大沢上町!E39+大地堂!E39+大沢新田!E39</f>
        <v>9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5</v>
      </c>
      <c r="D40" s="75">
        <f>地家!D40+大沢下町!D40+大沢中町!D40+大沢上町!D40+大地堂!D40+大沢新田!D40</f>
        <v>7</v>
      </c>
      <c r="E40" s="10">
        <f>地家!E40+大沢下町!E40+大沢中町!E40+大沢上町!E40+大地堂!E40+大沢新田!E40</f>
        <v>12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5</v>
      </c>
      <c r="D41" s="75">
        <f>地家!D41+大沢下町!D41+大沢中町!D41+大沢上町!D41+大地堂!D41+大沢新田!D41</f>
        <v>5</v>
      </c>
      <c r="E41" s="10">
        <f>地家!E41+大沢下町!E41+大沢中町!E41+大沢上町!E41+大地堂!E41+大沢新田!E41</f>
        <v>10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4</v>
      </c>
      <c r="D42" s="75">
        <f>地家!D42+大沢下町!D42+大沢中町!D42+大沢上町!D42+大地堂!D42+大沢新田!D42</f>
        <v>5</v>
      </c>
      <c r="E42" s="10">
        <f>地家!E42+大沢下町!E42+大沢中町!E42+大沢上町!E42+大地堂!E42+大沢新田!E42</f>
        <v>9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5</v>
      </c>
      <c r="D43" s="75">
        <f>地家!D43+大沢下町!D43+大沢中町!D43+大沢上町!D43+大地堂!D43+大沢新田!D43</f>
        <v>7</v>
      </c>
      <c r="E43" s="10">
        <f>地家!E43+大沢下町!E43+大沢中町!E43+大沢上町!E43+大地堂!E43+大沢新田!E43</f>
        <v>12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23</v>
      </c>
      <c r="D44" s="49">
        <f>地家!D44+大沢下町!D44+大沢中町!D44+大沢上町!D44+大地堂!D44+大沢新田!D44</f>
        <v>29</v>
      </c>
      <c r="E44" s="41">
        <f>地家!E44+大沢下町!E44+大沢中町!E44+大沢上町!E44+大地堂!E44+大沢新田!E44</f>
        <v>52</v>
      </c>
      <c r="F44" s="42">
        <f>E44/E147</f>
        <v>4.1834271922767501E-2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6</v>
      </c>
      <c r="D45" s="75">
        <f>地家!D45+大沢下町!D45+大沢中町!D45+大沢上町!D45+大地堂!D45+大沢新田!D45</f>
        <v>2</v>
      </c>
      <c r="E45" s="10">
        <f>地家!E45+大沢下町!E45+大沢中町!E45+大沢上町!E45+大地堂!E45+大沢新田!E45</f>
        <v>8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6</v>
      </c>
      <c r="D46" s="75">
        <f>地家!D46+大沢下町!D46+大沢中町!D46+大沢上町!D46+大地堂!D46+大沢新田!D46</f>
        <v>3</v>
      </c>
      <c r="E46" s="10">
        <f>地家!E46+大沢下町!E46+大沢中町!E46+大沢上町!E46+大地堂!E46+大沢新田!E46</f>
        <v>9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2</v>
      </c>
      <c r="D47" s="75">
        <f>地家!D47+大沢下町!D47+大沢中町!D47+大沢上町!D47+大地堂!D47+大沢新田!D47</f>
        <v>6</v>
      </c>
      <c r="E47" s="10">
        <f>地家!E47+大沢下町!E47+大沢中町!E47+大沢上町!E47+大地堂!E47+大沢新田!E47</f>
        <v>8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6</v>
      </c>
      <c r="D48" s="75">
        <f>地家!D48+大沢下町!D48+大沢中町!D48+大沢上町!D48+大地堂!D48+大沢新田!D48</f>
        <v>7</v>
      </c>
      <c r="E48" s="10">
        <f>地家!E48+大沢下町!E48+大沢中町!E48+大沢上町!E48+大地堂!E48+大沢新田!E48</f>
        <v>13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3</v>
      </c>
      <c r="D49" s="75">
        <f>地家!D49+大沢下町!D49+大沢中町!D49+大沢上町!D49+大地堂!D49+大沢新田!D49</f>
        <v>4</v>
      </c>
      <c r="E49" s="10">
        <f>地家!E49+大沢下町!E49+大沢中町!E49+大沢上町!E49+大地堂!E49+大沢新田!E49</f>
        <v>7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23</v>
      </c>
      <c r="D50" s="49">
        <f>地家!D50+大沢下町!D50+大沢中町!D50+大沢上町!D50+大地堂!D50+大沢新田!D50</f>
        <v>22</v>
      </c>
      <c r="E50" s="41">
        <f>地家!E50+大沢下町!E50+大沢中町!E50+大沢上町!E50+大地堂!E50+大沢新田!E50</f>
        <v>45</v>
      </c>
      <c r="F50" s="42">
        <f>E50/E147</f>
        <v>3.6202735317779566E-2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4</v>
      </c>
      <c r="D51" s="75">
        <f>地家!D51+大沢下町!D51+大沢中町!D51+大沢上町!D51+大地堂!D51+大沢新田!D51</f>
        <v>4</v>
      </c>
      <c r="E51" s="10">
        <f>地家!E51+大沢下町!E51+大沢中町!E51+大沢上町!E51+大地堂!E51+大沢新田!E51</f>
        <v>8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0</v>
      </c>
      <c r="D52" s="75">
        <f>地家!D52+大沢下町!D52+大沢中町!D52+大沢上町!D52+大地堂!D52+大沢新田!D52</f>
        <v>3</v>
      </c>
      <c r="E52" s="10">
        <f>地家!E52+大沢下町!E52+大沢中町!E52+大沢上町!E52+大地堂!E52+大沢新田!E52</f>
        <v>3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7</v>
      </c>
      <c r="D53" s="75">
        <f>地家!D53+大沢下町!D53+大沢中町!D53+大沢上町!D53+大地堂!D53+大沢新田!D53</f>
        <v>6</v>
      </c>
      <c r="E53" s="10">
        <f>地家!E53+大沢下町!E53+大沢中町!E53+大沢上町!E53+大地堂!E53+大沢新田!E53</f>
        <v>13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4</v>
      </c>
      <c r="D54" s="75">
        <f>地家!D54+大沢下町!D54+大沢中町!D54+大沢上町!D54+大地堂!D54+大沢新田!D54</f>
        <v>8</v>
      </c>
      <c r="E54" s="10">
        <f>地家!E54+大沢下町!E54+大沢中町!E54+大沢上町!E54+大地堂!E54+大沢新田!E54</f>
        <v>12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11</v>
      </c>
      <c r="D55" s="75">
        <f>地家!D55+大沢下町!D55+大沢中町!D55+大沢上町!D55+大地堂!D55+大沢新田!D55</f>
        <v>4</v>
      </c>
      <c r="E55" s="10">
        <f>地家!E55+大沢下町!E55+大沢中町!E55+大沢上町!E55+大地堂!E55+大沢新田!E55</f>
        <v>15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26</v>
      </c>
      <c r="D56" s="49">
        <f>地家!D56+大沢下町!D56+大沢中町!D56+大沢上町!D56+大地堂!D56+大沢新田!D56</f>
        <v>25</v>
      </c>
      <c r="E56" s="41">
        <f>地家!E56+大沢下町!E56+大沢中町!E56+大沢上町!E56+大地堂!E56+大沢新田!E56</f>
        <v>51</v>
      </c>
      <c r="F56" s="42">
        <f>E56/E147</f>
        <v>4.1029766693483509E-2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5</v>
      </c>
      <c r="D57" s="75">
        <f>地家!D57+大沢下町!D57+大沢中町!D57+大沢上町!D57+大地堂!D57+大沢新田!D57</f>
        <v>6</v>
      </c>
      <c r="E57" s="10">
        <f>地家!E57+大沢下町!E57+大沢中町!E57+大沢上町!E57+大地堂!E57+大沢新田!E57</f>
        <v>11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11</v>
      </c>
      <c r="D58" s="75">
        <f>地家!D58+大沢下町!D58+大沢中町!D58+大沢上町!D58+大地堂!D58+大沢新田!D58</f>
        <v>10</v>
      </c>
      <c r="E58" s="10">
        <f>地家!E58+大沢下町!E58+大沢中町!E58+大沢上町!E58+大地堂!E58+大沢新田!E58</f>
        <v>21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8</v>
      </c>
      <c r="D59" s="75">
        <f>地家!D59+大沢下町!D59+大沢中町!D59+大沢上町!D59+大地堂!D59+大沢新田!D59</f>
        <v>4</v>
      </c>
      <c r="E59" s="10">
        <f>地家!E59+大沢下町!E59+大沢中町!E59+大沢上町!E59+大地堂!E59+大沢新田!E59</f>
        <v>12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15</v>
      </c>
      <c r="D60" s="75">
        <f>地家!D60+大沢下町!D60+大沢中町!D60+大沢上町!D60+大地堂!D60+大沢新田!D60</f>
        <v>7</v>
      </c>
      <c r="E60" s="10">
        <f>地家!E60+大沢下町!E60+大沢中町!E60+大沢上町!E60+大地堂!E60+大沢新田!E60</f>
        <v>22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9</v>
      </c>
      <c r="D61" s="75">
        <f>地家!D61+大沢下町!D61+大沢中町!D61+大沢上町!D61+大地堂!D61+大沢新田!D61</f>
        <v>6</v>
      </c>
      <c r="E61" s="10">
        <f>地家!E61+大沢下町!E61+大沢中町!E61+大沢上町!E61+大地堂!E61+大沢新田!E61</f>
        <v>15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48</v>
      </c>
      <c r="D62" s="49">
        <f>地家!D62+大沢下町!D62+大沢中町!D62+大沢上町!D62+大地堂!D62+大沢新田!D62</f>
        <v>33</v>
      </c>
      <c r="E62" s="41">
        <f>地家!E62+大沢下町!E62+大沢中町!E62+大沢上町!E62+大地堂!E62+大沢新田!E62</f>
        <v>81</v>
      </c>
      <c r="F62" s="42">
        <f>E62/E147</f>
        <v>6.5164923572003222E-2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15</v>
      </c>
      <c r="D63" s="75">
        <f>地家!D63+大沢下町!D63+大沢中町!D63+大沢上町!D63+大地堂!D63+大沢新田!D63</f>
        <v>10</v>
      </c>
      <c r="E63" s="10">
        <f>地家!E63+大沢下町!E63+大沢中町!E63+大沢上町!E63+大地堂!E63+大沢新田!E63</f>
        <v>25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9</v>
      </c>
      <c r="D64" s="75">
        <f>地家!D64+大沢下町!D64+大沢中町!D64+大沢上町!D64+大地堂!D64+大沢新田!D64</f>
        <v>7</v>
      </c>
      <c r="E64" s="10">
        <f>地家!E64+大沢下町!E64+大沢中町!E64+大沢上町!E64+大地堂!E64+大沢新田!E64</f>
        <v>16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10</v>
      </c>
      <c r="D65" s="75">
        <f>地家!D65+大沢下町!D65+大沢中町!D65+大沢上町!D65+大地堂!D65+大沢新田!D65</f>
        <v>11</v>
      </c>
      <c r="E65" s="10">
        <f>地家!E65+大沢下町!E65+大沢中町!E65+大沢上町!E65+大地堂!E65+大沢新田!E65</f>
        <v>21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7</v>
      </c>
      <c r="D66" s="75">
        <f>地家!D66+大沢下町!D66+大沢中町!D66+大沢上町!D66+大地堂!D66+大沢新田!D66</f>
        <v>7</v>
      </c>
      <c r="E66" s="10">
        <f>地家!E66+大沢下町!E66+大沢中町!E66+大沢上町!E66+大地堂!E66+大沢新田!E66</f>
        <v>14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4</v>
      </c>
      <c r="D67" s="75">
        <f>地家!D67+大沢下町!D67+大沢中町!D67+大沢上町!D67+大地堂!D67+大沢新田!D67</f>
        <v>12</v>
      </c>
      <c r="E67" s="10">
        <f>地家!E67+大沢下町!E67+大沢中町!E67+大沢上町!E67+大地堂!E67+大沢新田!E67</f>
        <v>16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45</v>
      </c>
      <c r="D68" s="49">
        <f>地家!D68+大沢下町!D68+大沢中町!D68+大沢上町!D68+大地堂!D68+大沢新田!D68</f>
        <v>47</v>
      </c>
      <c r="E68" s="41">
        <f>地家!E68+大沢下町!E68+大沢中町!E68+大沢上町!E68+大地堂!E68+大沢新田!E68</f>
        <v>92</v>
      </c>
      <c r="F68" s="42">
        <f>E68/E147</f>
        <v>7.4014481094127116E-2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8</v>
      </c>
      <c r="D69" s="75">
        <f>地家!D69+大沢下町!D69+大沢中町!D69+大沢上町!D69+大地堂!D69+大沢新田!D69</f>
        <v>11</v>
      </c>
      <c r="E69" s="10">
        <f>地家!E69+大沢下町!E69+大沢中町!E69+大沢上町!E69+大地堂!E69+大沢新田!E69</f>
        <v>19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5</v>
      </c>
      <c r="D70" s="75">
        <f>地家!D70+大沢下町!D70+大沢中町!D70+大沢上町!D70+大地堂!D70+大沢新田!D70</f>
        <v>6</v>
      </c>
      <c r="E70" s="10">
        <f>地家!E70+大沢下町!E70+大沢中町!E70+大沢上町!E70+大地堂!E70+大沢新田!E70</f>
        <v>11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5</v>
      </c>
      <c r="D71" s="75">
        <f>地家!D71+大沢下町!D71+大沢中町!D71+大沢上町!D71+大地堂!D71+大沢新田!D71</f>
        <v>6</v>
      </c>
      <c r="E71" s="10">
        <f>地家!E71+大沢下町!E71+大沢中町!E71+大沢上町!E71+大地堂!E71+大沢新田!E71</f>
        <v>11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9</v>
      </c>
      <c r="D72" s="75">
        <f>地家!D72+大沢下町!D72+大沢中町!D72+大沢上町!D72+大地堂!D72+大沢新田!D72</f>
        <v>12</v>
      </c>
      <c r="E72" s="10">
        <f>地家!E72+大沢下町!E72+大沢中町!E72+大沢上町!E72+大地堂!E72+大沢新田!E72</f>
        <v>21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5</v>
      </c>
      <c r="D73" s="75">
        <f>地家!D73+大沢下町!D73+大沢中町!D73+大沢上町!D73+大地堂!D73+大沢新田!D73</f>
        <v>7</v>
      </c>
      <c r="E73" s="10">
        <f>地家!E73+大沢下町!E73+大沢中町!E73+大沢上町!E73+大地堂!E73+大沢新田!E73</f>
        <v>12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32</v>
      </c>
      <c r="D74" s="49">
        <f>地家!D74+大沢下町!D74+大沢中町!D74+大沢上町!D74+大地堂!D74+大沢新田!D74</f>
        <v>42</v>
      </c>
      <c r="E74" s="41">
        <f>地家!E74+大沢下町!E74+大沢中町!E74+大沢上町!E74+大地堂!E74+大沢新田!E74</f>
        <v>74</v>
      </c>
      <c r="F74" s="42">
        <f>E74/E147</f>
        <v>5.9533386967015288E-2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6</v>
      </c>
      <c r="D75" s="75">
        <f>地家!D75+大沢下町!D75+大沢中町!D75+大沢上町!D75+大地堂!D75+大沢新田!D75</f>
        <v>11</v>
      </c>
      <c r="E75" s="10">
        <f>地家!E75+大沢下町!E75+大沢中町!E75+大沢上町!E75+大地堂!E75+大沢新田!E75</f>
        <v>17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12</v>
      </c>
      <c r="D76" s="75">
        <f>地家!D76+大沢下町!D76+大沢中町!D76+大沢上町!D76+大地堂!D76+大沢新田!D76</f>
        <v>6</v>
      </c>
      <c r="E76" s="10">
        <f>地家!E76+大沢下町!E76+大沢中町!E76+大沢上町!E76+大地堂!E76+大沢新田!E76</f>
        <v>18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11</v>
      </c>
      <c r="D77" s="75">
        <f>地家!D77+大沢下町!D77+大沢中町!D77+大沢上町!D77+大地堂!D77+大沢新田!D77</f>
        <v>9</v>
      </c>
      <c r="E77" s="10">
        <f>地家!E77+大沢下町!E77+大沢中町!E77+大沢上町!E77+大地堂!E77+大沢新田!E77</f>
        <v>20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5</v>
      </c>
      <c r="D78" s="75">
        <f>地家!D78+大沢下町!D78+大沢中町!D78+大沢上町!D78+大地堂!D78+大沢新田!D78</f>
        <v>8</v>
      </c>
      <c r="E78" s="10">
        <f>地家!E78+大沢下町!E78+大沢中町!E78+大沢上町!E78+大地堂!E78+大沢新田!E78</f>
        <v>13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5</v>
      </c>
      <c r="D79" s="75">
        <f>地家!D79+大沢下町!D79+大沢中町!D79+大沢上町!D79+大地堂!D79+大沢新田!D79</f>
        <v>8</v>
      </c>
      <c r="E79" s="10">
        <f>地家!E79+大沢下町!E79+大沢中町!E79+大沢上町!E79+大地堂!E79+大沢新田!E79</f>
        <v>13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39</v>
      </c>
      <c r="D80" s="49">
        <f>地家!D80+大沢下町!D80+大沢中町!D80+大沢上町!D80+大地堂!D80+大沢新田!D80</f>
        <v>42</v>
      </c>
      <c r="E80" s="41">
        <f>地家!E80+大沢下町!E80+大沢中町!E80+大沢上町!E80+大地堂!E80+大沢新田!E80</f>
        <v>81</v>
      </c>
      <c r="F80" s="42">
        <f>E80/E147</f>
        <v>6.5164923572003222E-2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5</v>
      </c>
      <c r="D81" s="75">
        <f>地家!D81+大沢下町!D81+大沢中町!D81+大沢上町!D81+大地堂!D81+大沢新田!D81</f>
        <v>13</v>
      </c>
      <c r="E81" s="10">
        <f>地家!E81+大沢下町!E81+大沢中町!E81+大沢上町!E81+大地堂!E81+大沢新田!E81</f>
        <v>18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12</v>
      </c>
      <c r="D82" s="75">
        <f>地家!D82+大沢下町!D82+大沢中町!D82+大沢上町!D82+大地堂!D82+大沢新田!D82</f>
        <v>7</v>
      </c>
      <c r="E82" s="10">
        <f>地家!E82+大沢下町!E82+大沢中町!E82+大沢上町!E82+大地堂!E82+大沢新田!E82</f>
        <v>19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11</v>
      </c>
      <c r="D83" s="75">
        <f>地家!D83+大沢下町!D83+大沢中町!D83+大沢上町!D83+大地堂!D83+大沢新田!D83</f>
        <v>6</v>
      </c>
      <c r="E83" s="10">
        <f>地家!E83+大沢下町!E83+大沢中町!E83+大沢上町!E83+大地堂!E83+大沢新田!E83</f>
        <v>17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6</v>
      </c>
      <c r="D84" s="75">
        <f>地家!D84+大沢下町!D84+大沢中町!D84+大沢上町!D84+大地堂!D84+大沢新田!D84</f>
        <v>10</v>
      </c>
      <c r="E84" s="10">
        <f>地家!E84+大沢下町!E84+大沢中町!E84+大沢上町!E84+大地堂!E84+大沢新田!E84</f>
        <v>16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11</v>
      </c>
      <c r="D85" s="75">
        <f>地家!D85+大沢下町!D85+大沢中町!D85+大沢上町!D85+大地堂!D85+大沢新田!D85</f>
        <v>11</v>
      </c>
      <c r="E85" s="10">
        <f>地家!E85+大沢下町!E85+大沢中町!E85+大沢上町!E85+大地堂!E85+大沢新田!E85</f>
        <v>22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45</v>
      </c>
      <c r="D86" s="71">
        <f>地家!D86+大沢下町!D86+大沢中町!D86+大沢上町!D86+大地堂!D86+大沢新田!D86</f>
        <v>47</v>
      </c>
      <c r="E86" s="44">
        <f>地家!E86+大沢下町!E86+大沢中町!E86+大沢上町!E86+大地堂!E86+大沢新田!E86</f>
        <v>92</v>
      </c>
      <c r="F86" s="45">
        <f>E86/E147</f>
        <v>7.4014481094127116E-2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10</v>
      </c>
      <c r="D87" s="75">
        <f>地家!D87+大沢下町!D87+大沢中町!D87+大沢上町!D87+大地堂!D87+大沢新田!D87</f>
        <v>12</v>
      </c>
      <c r="E87" s="10">
        <f>地家!E87+大沢下町!E87+大沢中町!E87+大沢上町!E87+大地堂!E87+大沢新田!E87</f>
        <v>22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10</v>
      </c>
      <c r="D88" s="75">
        <f>地家!D88+大沢下町!D88+大沢中町!D88+大沢上町!D88+大地堂!D88+大沢新田!D88</f>
        <v>17</v>
      </c>
      <c r="E88" s="10">
        <f>地家!E88+大沢下町!E88+大沢中町!E88+大沢上町!E88+大地堂!E88+大沢新田!E88</f>
        <v>27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9</v>
      </c>
      <c r="D89" s="75">
        <f>地家!D89+大沢下町!D89+大沢中町!D89+大沢上町!D89+大地堂!D89+大沢新田!D89</f>
        <v>17</v>
      </c>
      <c r="E89" s="10">
        <f>地家!E89+大沢下町!E89+大沢中町!E89+大沢上町!E89+大地堂!E89+大沢新田!E89</f>
        <v>26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18</v>
      </c>
      <c r="D90" s="75">
        <f>地家!D90+大沢下町!D90+大沢中町!D90+大沢上町!D90+大地堂!D90+大沢新田!D90</f>
        <v>19</v>
      </c>
      <c r="E90" s="10">
        <f>地家!E90+大沢下町!E90+大沢中町!E90+大沢上町!E90+大地堂!E90+大沢新田!E90</f>
        <v>37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20</v>
      </c>
      <c r="D91" s="75">
        <f>地家!D91+大沢下町!D91+大沢中町!D91+大沢上町!D91+大地堂!D91+大沢新田!D91</f>
        <v>17</v>
      </c>
      <c r="E91" s="10">
        <f>地家!E91+大沢下町!E91+大沢中町!E91+大沢上町!E91+大地堂!E91+大沢新田!E91</f>
        <v>37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67</v>
      </c>
      <c r="D92" s="71">
        <f>地家!D92+大沢下町!D92+大沢中町!D92+大沢上町!D92+大地堂!D92+大沢新田!D92</f>
        <v>82</v>
      </c>
      <c r="E92" s="44">
        <f>地家!E92+大沢下町!E92+大沢中町!E92+大沢上町!E92+大地堂!E92+大沢新田!E92</f>
        <v>149</v>
      </c>
      <c r="F92" s="45">
        <f>E92/E147</f>
        <v>0.11987127916331457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13</v>
      </c>
      <c r="D93" s="75">
        <f>地家!D93+大沢下町!D93+大沢中町!D93+大沢上町!D93+大地堂!D93+大沢新田!D93</f>
        <v>19</v>
      </c>
      <c r="E93" s="10">
        <f>地家!E93+大沢下町!E93+大沢中町!E93+大沢上町!E93+大地堂!E93+大沢新田!E93</f>
        <v>32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18</v>
      </c>
      <c r="D94" s="75">
        <f>地家!D94+大沢下町!D94+大沢中町!D94+大沢上町!D94+大地堂!D94+大沢新田!D94</f>
        <v>12</v>
      </c>
      <c r="E94" s="10">
        <f>地家!E94+大沢下町!E94+大沢中町!E94+大沢上町!E94+大地堂!E94+大沢新田!E94</f>
        <v>30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9</v>
      </c>
      <c r="D95" s="75">
        <f>地家!D95+大沢下町!D95+大沢中町!D95+大沢上町!D95+大地堂!D95+大沢新田!D95</f>
        <v>3</v>
      </c>
      <c r="E95" s="10">
        <f>地家!E95+大沢下町!E95+大沢中町!E95+大沢上町!E95+大地堂!E95+大沢新田!E95</f>
        <v>12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13</v>
      </c>
      <c r="D96" s="75">
        <f>地家!D96+大沢下町!D96+大沢中町!D96+大沢上町!D96+大地堂!D96+大沢新田!D96</f>
        <v>10</v>
      </c>
      <c r="E96" s="10">
        <f>地家!E96+大沢下町!E96+大沢中町!E96+大沢上町!E96+大地堂!E96+大沢新田!E96</f>
        <v>23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8</v>
      </c>
      <c r="D97" s="75">
        <f>地家!D97+大沢下町!D97+大沢中町!D97+大沢上町!D97+大地堂!D97+大沢新田!D97</f>
        <v>11</v>
      </c>
      <c r="E97" s="10">
        <f>地家!E97+大沢下町!E97+大沢中町!E97+大沢上町!E97+大地堂!E97+大沢新田!E97</f>
        <v>19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61</v>
      </c>
      <c r="D98" s="71">
        <f>地家!D98+大沢下町!D98+大沢中町!D98+大沢上町!D98+大地堂!D98+大沢新田!D98</f>
        <v>55</v>
      </c>
      <c r="E98" s="44">
        <f>地家!E98+大沢下町!E98+大沢中町!E98+大沢上町!E98+大地堂!E98+大沢新田!E98</f>
        <v>116</v>
      </c>
      <c r="F98" s="45">
        <f>E98/E147</f>
        <v>9.3322606596942886E-2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8</v>
      </c>
      <c r="D99" s="75">
        <f>地家!D99+大沢下町!D99+大沢中町!D99+大沢上町!D99+大地堂!D99+大沢新田!D99</f>
        <v>6</v>
      </c>
      <c r="E99" s="10">
        <f>地家!E99+大沢下町!E99+大沢中町!E99+大沢上町!E99+大地堂!E99+大沢新田!E99</f>
        <v>14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8</v>
      </c>
      <c r="D100" s="75">
        <f>地家!D100+大沢下町!D100+大沢中町!D100+大沢上町!D100+大地堂!D100+大沢新田!D100</f>
        <v>9</v>
      </c>
      <c r="E100" s="10">
        <f>地家!E100+大沢下町!E100+大沢中町!E100+大沢上町!E100+大地堂!E100+大沢新田!E100</f>
        <v>17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10</v>
      </c>
      <c r="D101" s="75">
        <f>地家!D101+大沢下町!D101+大沢中町!D101+大沢上町!D101+大地堂!D101+大沢新田!D101</f>
        <v>11</v>
      </c>
      <c r="E101" s="10">
        <f>地家!E101+大沢下町!E101+大沢中町!E101+大沢上町!E101+大地堂!E101+大沢新田!E101</f>
        <v>21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6</v>
      </c>
      <c r="D102" s="75">
        <f>地家!D102+大沢下町!D102+大沢中町!D102+大沢上町!D102+大地堂!D102+大沢新田!D102</f>
        <v>11</v>
      </c>
      <c r="E102" s="10">
        <f>地家!E102+大沢下町!E102+大沢中町!E102+大沢上町!E102+大地堂!E102+大沢新田!E102</f>
        <v>17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5</v>
      </c>
      <c r="D103" s="75">
        <f>地家!D103+大沢下町!D103+大沢中町!D103+大沢上町!D103+大地堂!D103+大沢新田!D103</f>
        <v>5</v>
      </c>
      <c r="E103" s="10">
        <f>地家!E103+大沢下町!E103+大沢中町!E103+大沢上町!E103+大地堂!E103+大沢新田!E103</f>
        <v>10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37</v>
      </c>
      <c r="D104" s="71">
        <f>地家!D104+大沢下町!D104+大沢中町!D104+大沢上町!D104+大地堂!D104+大沢新田!D104</f>
        <v>42</v>
      </c>
      <c r="E104" s="44">
        <f>地家!E104+大沢下町!E104+大沢中町!E104+大沢上町!E104+大地堂!E104+大沢新田!E104</f>
        <v>79</v>
      </c>
      <c r="F104" s="45">
        <f>E104/E147</f>
        <v>6.3555913113435239E-2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10</v>
      </c>
      <c r="D105" s="75">
        <f>地家!D105+大沢下町!D105+大沢中町!D105+大沢上町!D105+大地堂!D105+大沢新田!D105</f>
        <v>7</v>
      </c>
      <c r="E105" s="10">
        <f>地家!E105+大沢下町!E105+大沢中町!E105+大沢上町!E105+大地堂!E105+大沢新田!E105</f>
        <v>17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4</v>
      </c>
      <c r="D106" s="75">
        <f>地家!D106+大沢下町!D106+大沢中町!D106+大沢上町!D106+大地堂!D106+大沢新田!D106</f>
        <v>15</v>
      </c>
      <c r="E106" s="10">
        <f>地家!E106+大沢下町!E106+大沢中町!E106+大沢上町!E106+大地堂!E106+大沢新田!E106</f>
        <v>19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8</v>
      </c>
      <c r="D107" s="75">
        <f>地家!D107+大沢下町!D107+大沢中町!D107+大沢上町!D107+大地堂!D107+大沢新田!D107</f>
        <v>6</v>
      </c>
      <c r="E107" s="10">
        <f>地家!E107+大沢下町!E107+大沢中町!E107+大沢上町!E107+大地堂!E107+大沢新田!E107</f>
        <v>14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5</v>
      </c>
      <c r="D108" s="75">
        <f>地家!D108+大沢下町!D108+大沢中町!D108+大沢上町!D108+大地堂!D108+大沢新田!D108</f>
        <v>4</v>
      </c>
      <c r="E108" s="10">
        <f>地家!E108+大沢下町!E108+大沢中町!E108+大沢上町!E108+大地堂!E108+大沢新田!E108</f>
        <v>9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4</v>
      </c>
      <c r="D109" s="75">
        <f>地家!D109+大沢下町!D109+大沢中町!D109+大沢上町!D109+大地堂!D109+大沢新田!D109</f>
        <v>3</v>
      </c>
      <c r="E109" s="10">
        <f>地家!E109+大沢下町!E109+大沢中町!E109+大沢上町!E109+大地堂!E109+大沢新田!E109</f>
        <v>7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31</v>
      </c>
      <c r="D110" s="71">
        <f>地家!D110+大沢下町!D110+大沢中町!D110+大沢上町!D110+大地堂!D110+大沢新田!D110</f>
        <v>35</v>
      </c>
      <c r="E110" s="44">
        <f>地家!E110+大沢下町!E110+大沢中町!E110+大沢上町!E110+大地堂!E110+大沢新田!E110</f>
        <v>66</v>
      </c>
      <c r="F110" s="45">
        <f>E110/E147</f>
        <v>5.3097345132743362E-2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2</v>
      </c>
      <c r="D111" s="75">
        <f>地家!D111+大沢下町!D111+大沢中町!D111+大沢上町!D111+大地堂!D111+大沢新田!D111</f>
        <v>4</v>
      </c>
      <c r="E111" s="10">
        <f>地家!E111+大沢下町!E111+大沢中町!E111+大沢上町!E111+大地堂!E111+大沢新田!E111</f>
        <v>6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1</v>
      </c>
      <c r="D112" s="75">
        <f>地家!D112+大沢下町!D112+大沢中町!D112+大沢上町!D112+大地堂!D112+大沢新田!D112</f>
        <v>5</v>
      </c>
      <c r="E112" s="10">
        <f>地家!E112+大沢下町!E112+大沢中町!E112+大沢上町!E112+大地堂!E112+大沢新田!E112</f>
        <v>6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2</v>
      </c>
      <c r="D113" s="75">
        <f>地家!D113+大沢下町!D113+大沢中町!D113+大沢上町!D113+大地堂!D113+大沢新田!D113</f>
        <v>3</v>
      </c>
      <c r="E113" s="10">
        <f>地家!E113+大沢下町!E113+大沢中町!E113+大沢上町!E113+大地堂!E113+大沢新田!E113</f>
        <v>5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5</v>
      </c>
      <c r="D114" s="75">
        <f>地家!D114+大沢下町!D114+大沢中町!D114+大沢上町!D114+大地堂!D114+大沢新田!D114</f>
        <v>5</v>
      </c>
      <c r="E114" s="10">
        <f>地家!E114+大沢下町!E114+大沢中町!E114+大沢上町!E114+大地堂!E114+大沢新田!E114</f>
        <v>10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1</v>
      </c>
      <c r="D115" s="75">
        <f>地家!D115+大沢下町!D115+大沢中町!D115+大沢上町!D115+大地堂!D115+大沢新田!D115</f>
        <v>2</v>
      </c>
      <c r="E115" s="10">
        <f>地家!E115+大沢下町!E115+大沢中町!E115+大沢上町!E115+大地堂!E115+大沢新田!E115</f>
        <v>3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11</v>
      </c>
      <c r="D116" s="71">
        <f>地家!D116+大沢下町!D116+大沢中町!D116+大沢上町!D116+大地堂!D116+大沢新田!D116</f>
        <v>19</v>
      </c>
      <c r="E116" s="44">
        <f>地家!E116+大沢下町!E116+大沢中町!E116+大沢上町!E116+大地堂!E116+大沢新田!E116</f>
        <v>30</v>
      </c>
      <c r="F116" s="45">
        <f>E116/E147</f>
        <v>2.413515687851971E-2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1</v>
      </c>
      <c r="D117" s="75">
        <f>地家!D117+大沢下町!D117+大沢中町!D117+大沢上町!D117+大地堂!D117+大沢新田!D117</f>
        <v>5</v>
      </c>
      <c r="E117" s="10">
        <f>地家!E117+大沢下町!E117+大沢中町!E117+大沢上町!E117+大地堂!E117+大沢新田!E117</f>
        <v>6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1</v>
      </c>
      <c r="D118" s="75">
        <f>地家!D118+大沢下町!D118+大沢中町!D118+大沢上町!D118+大地堂!D118+大沢新田!D118</f>
        <v>3</v>
      </c>
      <c r="E118" s="10">
        <f>地家!E118+大沢下町!E118+大沢中町!E118+大沢上町!E118+大地堂!E118+大沢新田!E118</f>
        <v>4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0</v>
      </c>
      <c r="D119" s="75">
        <f>地家!D119+大沢下町!D119+大沢中町!D119+大沢上町!D119+大地堂!D119+大沢新田!D119</f>
        <v>2</v>
      </c>
      <c r="E119" s="10">
        <f>地家!E119+大沢下町!E119+大沢中町!E119+大沢上町!E119+大地堂!E119+大沢新田!E119</f>
        <v>2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0</v>
      </c>
      <c r="D120" s="75">
        <f>地家!D120+大沢下町!D120+大沢中町!D120+大沢上町!D120+大地堂!D120+大沢新田!D120</f>
        <v>1</v>
      </c>
      <c r="E120" s="10">
        <f>地家!E120+大沢下町!E120+大沢中町!E120+大沢上町!E120+大地堂!E120+大沢新田!E120</f>
        <v>1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1</v>
      </c>
      <c r="D121" s="75">
        <f>地家!D121+大沢下町!D121+大沢中町!D121+大沢上町!D121+大地堂!D121+大沢新田!D121</f>
        <v>2</v>
      </c>
      <c r="E121" s="10">
        <f>地家!E121+大沢下町!E121+大沢中町!E121+大沢上町!E121+大地堂!E121+大沢新田!E121</f>
        <v>3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3</v>
      </c>
      <c r="D122" s="71">
        <f>地家!D122+大沢下町!D122+大沢中町!D122+大沢上町!D122+大地堂!D122+大沢新田!D122</f>
        <v>13</v>
      </c>
      <c r="E122" s="44">
        <f>地家!E122+大沢下町!E122+大沢中町!E122+大沢上町!E122+大地堂!E122+大沢新田!E122</f>
        <v>16</v>
      </c>
      <c r="F122" s="45">
        <f>E122/E147</f>
        <v>1.2872083668543845E-2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0</v>
      </c>
      <c r="D123" s="75">
        <f>地家!D123+大沢下町!D123+大沢中町!D123+大沢上町!D123+大地堂!D123+大沢新田!D123</f>
        <v>2</v>
      </c>
      <c r="E123" s="10">
        <f>地家!E123+大沢下町!E123+大沢中町!E123+大沢上町!E123+大地堂!E123+大沢新田!E123</f>
        <v>2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0</v>
      </c>
      <c r="E124" s="10">
        <f>地家!E124+大沢下町!E124+大沢中町!E124+大沢上町!E124+大地堂!E124+大沢新田!E124</f>
        <v>0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0</v>
      </c>
      <c r="E125" s="10">
        <f>地家!E125+大沢下町!E125+大沢中町!E125+大沢上町!E125+大地堂!E125+大沢新田!E125</f>
        <v>0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0</v>
      </c>
      <c r="D128" s="71">
        <f>地家!D128+大沢下町!D128+大沢中町!D128+大沢上町!D128+大地堂!D128+大沢新田!D128</f>
        <v>2</v>
      </c>
      <c r="E128" s="44">
        <f>地家!E128+大沢下町!E128+大沢中町!E128+大沢上町!E128+大地堂!E128+大沢新田!E128</f>
        <v>2</v>
      </c>
      <c r="F128" s="45">
        <f>E128/E147</f>
        <v>1.6090104585679806E-3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地家!C135+大沢下町!C135+大沢中町!C135+大沢上町!C135+大地堂!C135+大沢新田!C135</f>
        <v>0</v>
      </c>
      <c r="D135" s="75">
        <f>地家!D135+大沢下町!D135+大沢中町!D135+大沢上町!D135+大地堂!D135+大沢新田!D135</f>
        <v>0</v>
      </c>
      <c r="E135" s="10">
        <f>地家!E135+大沢下町!E135+大沢中町!E135+大沢上町!E135+大地堂!E135+大沢新田!E135</f>
        <v>0</v>
      </c>
      <c r="F135" s="32"/>
    </row>
    <row r="136" spans="1:6" ht="15" customHeight="1" x14ac:dyDescent="0.2">
      <c r="A136" s="36"/>
      <c r="B136" s="35">
        <v>111</v>
      </c>
      <c r="C136" s="75">
        <f>地家!C136+大沢下町!C136+大沢中町!C136+大沢上町!C136+大地堂!C136+大沢新田!C136</f>
        <v>0</v>
      </c>
      <c r="D136" s="75">
        <f>地家!D136+大沢下町!D136+大沢中町!D136+大沢上町!D136+大地堂!D136+大沢新田!D136</f>
        <v>0</v>
      </c>
      <c r="E136" s="10">
        <f>地家!E136+大沢下町!E136+大沢中町!E136+大沢上町!E136+大地堂!E136+大沢新田!E136</f>
        <v>0</v>
      </c>
      <c r="F136" s="32"/>
    </row>
    <row r="137" spans="1:6" ht="15" customHeight="1" x14ac:dyDescent="0.2">
      <c r="A137" s="36"/>
      <c r="B137" s="35">
        <v>112</v>
      </c>
      <c r="C137" s="75">
        <f>地家!C137+大沢下町!C137+大沢中町!C137+大沢上町!C137+大地堂!C137+大沢新田!C137</f>
        <v>0</v>
      </c>
      <c r="D137" s="75">
        <f>地家!D137+大沢下町!D137+大沢中町!D137+大沢上町!D137+大地堂!D137+大沢新田!D137</f>
        <v>0</v>
      </c>
      <c r="E137" s="10">
        <f>地家!E137+大沢下町!E137+大沢中町!E137+大沢上町!E137+大地堂!E137+大沢新田!E137</f>
        <v>0</v>
      </c>
      <c r="F137" s="32"/>
    </row>
    <row r="138" spans="1:6" ht="15" customHeight="1" x14ac:dyDescent="0.2">
      <c r="A138" s="36"/>
      <c r="B138" s="35">
        <v>113</v>
      </c>
      <c r="C138" s="75">
        <f>地家!C138+大沢下町!C138+大沢中町!C138+大沢上町!C138+大地堂!C138+大沢新田!C138</f>
        <v>0</v>
      </c>
      <c r="D138" s="75">
        <f>地家!D138+大沢下町!D138+大沢中町!D138+大沢上町!D138+大地堂!D138+大沢新田!D138</f>
        <v>0</v>
      </c>
      <c r="E138" s="10">
        <f>地家!E138+大沢下町!E138+大沢中町!E138+大沢上町!E138+大地堂!E138+大沢新田!E138</f>
        <v>0</v>
      </c>
      <c r="F138" s="32"/>
    </row>
    <row r="139" spans="1:6" ht="15" customHeight="1" x14ac:dyDescent="0.2">
      <c r="A139" s="36"/>
      <c r="B139" s="35">
        <v>114</v>
      </c>
      <c r="C139" s="75">
        <f>地家!C139+大沢下町!C139+大沢中町!C139+大沢上町!C139+大地堂!C139+大沢新田!C139</f>
        <v>0</v>
      </c>
      <c r="D139" s="75">
        <f>地家!D139+大沢下町!D139+大沢中町!D139+大沢上町!D139+大地堂!D139+大沢新田!D139</f>
        <v>0</v>
      </c>
      <c r="E139" s="10">
        <f>地家!E139+大沢下町!E139+大沢中町!E139+大沢上町!E139+大地堂!E139+大沢新田!E139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地家!C140+大沢下町!C140+大沢中町!C140+大沢上町!C140+大地堂!C140+大沢新田!C140</f>
        <v>0</v>
      </c>
      <c r="D140" s="71">
        <f>地家!D140+大沢下町!D140+大沢中町!D140+大沢上町!D140+大地堂!D140+大沢新田!D140</f>
        <v>0</v>
      </c>
      <c r="E140" s="44">
        <f>地家!E140+大沢下町!E140+大沢中町!E140+大沢上町!E140+大地堂!E140+大沢新田!E140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地家!C141+大沢下町!C141+大沢中町!C141+大沢上町!C141+大地堂!C141+大沢新田!C141</f>
        <v>0</v>
      </c>
      <c r="D141" s="75">
        <f>地家!D141+大沢下町!D141+大沢中町!D141+大沢上町!D141+大地堂!D141+大沢新田!D141</f>
        <v>0</v>
      </c>
      <c r="E141" s="10">
        <f>地家!E141+大沢下町!E141+大沢中町!E141+大沢上町!E141+大地堂!E141+大沢新田!E141</f>
        <v>0</v>
      </c>
      <c r="F141" s="32"/>
    </row>
    <row r="142" spans="1:6" ht="15" customHeight="1" x14ac:dyDescent="0.2">
      <c r="A142" s="36"/>
      <c r="B142" s="35">
        <v>116</v>
      </c>
      <c r="C142" s="75">
        <f>地家!C142+大沢下町!C142+大沢中町!C142+大沢上町!C142+大地堂!C142+大沢新田!C142</f>
        <v>0</v>
      </c>
      <c r="D142" s="75">
        <f>地家!D142+大沢下町!D142+大沢中町!D142+大沢上町!D142+大地堂!D142+大沢新田!D142</f>
        <v>0</v>
      </c>
      <c r="E142" s="10">
        <f>地家!E142+大沢下町!E142+大沢中町!E142+大沢上町!E142+大地堂!E142+大沢新田!E142</f>
        <v>0</v>
      </c>
      <c r="F142" s="32"/>
    </row>
    <row r="143" spans="1:6" ht="15" customHeight="1" x14ac:dyDescent="0.2">
      <c r="A143" s="36"/>
      <c r="B143" s="35">
        <v>117</v>
      </c>
      <c r="C143" s="75">
        <f>地家!C143+大沢下町!C143+大沢中町!C143+大沢上町!C143+大地堂!C143+大沢新田!C143</f>
        <v>0</v>
      </c>
      <c r="D143" s="75">
        <f>地家!D143+大沢下町!D143+大沢中町!D143+大沢上町!D143+大地堂!D143+大沢新田!D143</f>
        <v>0</v>
      </c>
      <c r="E143" s="10">
        <f>地家!E143+大沢下町!E143+大沢中町!E143+大沢上町!E143+大地堂!E143+大沢新田!E143</f>
        <v>0</v>
      </c>
      <c r="F143" s="32"/>
    </row>
    <row r="144" spans="1:6" ht="15" customHeight="1" x14ac:dyDescent="0.2">
      <c r="A144" s="36"/>
      <c r="B144" s="35">
        <v>118</v>
      </c>
      <c r="C144" s="75">
        <f>地家!C144+大沢下町!C144+大沢中町!C144+大沢上町!C144+大地堂!C144+大沢新田!C144</f>
        <v>0</v>
      </c>
      <c r="D144" s="75">
        <f>地家!D144+大沢下町!D144+大沢中町!D144+大沢上町!D144+大地堂!D144+大沢新田!D144</f>
        <v>0</v>
      </c>
      <c r="E144" s="10">
        <f>地家!E144+大沢下町!E144+大沢中町!E144+大沢上町!E144+大地堂!E144+大沢新田!E144</f>
        <v>0</v>
      </c>
      <c r="F144" s="32"/>
    </row>
    <row r="145" spans="1:6" ht="15" customHeight="1" x14ac:dyDescent="0.2">
      <c r="A145" s="36"/>
      <c r="B145" s="35">
        <v>119</v>
      </c>
      <c r="C145" s="75">
        <f>地家!C145+大沢下町!C145+大沢中町!C145+大沢上町!C145+大地堂!C145+大沢新田!C145</f>
        <v>0</v>
      </c>
      <c r="D145" s="75">
        <f>地家!D145+大沢下町!D145+大沢中町!D145+大沢上町!D145+大地堂!D145+大沢新田!D145</f>
        <v>0</v>
      </c>
      <c r="E145" s="10">
        <f>地家!E145+大沢下町!E145+大沢中町!E145+大沢上町!E145+大地堂!E145+大沢新田!E145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地家!C146+大沢下町!C146+大沢中町!C146+大沢上町!C146+大地堂!C146+大沢新田!C146</f>
        <v>0</v>
      </c>
      <c r="D146" s="76">
        <f>地家!D146+大沢下町!D146+大沢中町!D146+大沢上町!D146+大地堂!D146+大沢新田!D146</f>
        <v>0</v>
      </c>
      <c r="E146" s="47">
        <f>地家!E146+大沢下町!E146+大沢中町!E146+大沢上町!E146+大地堂!E146+大沢新田!E146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地家!C147+大沢下町!C147+大沢中町!C147+大沢上町!C147+大地堂!C147+大沢新田!C147</f>
        <v>597</v>
      </c>
      <c r="D147" s="77">
        <f>地家!D147+大沢下町!D147+大沢中町!D147+大沢上町!D147+大地堂!D147+大沢新田!D147</f>
        <v>646</v>
      </c>
      <c r="E147" s="8">
        <f>地家!E147+大沢下町!E147+大沢中町!E147+大沢上町!E147+大地堂!E147+大沢新田!E147</f>
        <v>1243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50</v>
      </c>
      <c r="D150" s="17">
        <f>D8+D14+D20</f>
        <v>50</v>
      </c>
      <c r="E150" s="17">
        <f>E8+E14+E20</f>
        <v>100</v>
      </c>
      <c r="F150" s="32">
        <f>E150/E153</f>
        <v>8.0450522928399035E-2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292</v>
      </c>
      <c r="D151" s="19">
        <f>D26+D32+D38+D44+D50+D56+D62+D68+D74+D80</f>
        <v>301</v>
      </c>
      <c r="E151" s="19">
        <f>E26+E32+E38+E44+E50+E56+E62+E68+E74+E80</f>
        <v>593</v>
      </c>
      <c r="F151" s="32">
        <f>E151/E153</f>
        <v>0.4770716009654063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255</v>
      </c>
      <c r="D152" s="21">
        <f t="shared" ref="D152:E152" si="0">D86+D92+D98+D104+D110+D116+D122+D128+D134+D140+D146</f>
        <v>295</v>
      </c>
      <c r="E152" s="21">
        <f t="shared" si="0"/>
        <v>550</v>
      </c>
      <c r="F152" s="32">
        <f>E152/E153</f>
        <v>0.44247787610619471</v>
      </c>
    </row>
    <row r="153" spans="1:6" ht="15" customHeight="1" x14ac:dyDescent="0.2">
      <c r="B153" s="2" t="s">
        <v>8</v>
      </c>
      <c r="C153" s="1">
        <f>SUM(C150:C152)</f>
        <v>597</v>
      </c>
      <c r="D153" s="1">
        <f>SUM(D150:D152)</f>
        <v>646</v>
      </c>
      <c r="E153" s="1">
        <f>SUM(E150:E152)</f>
        <v>1243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50</v>
      </c>
      <c r="D155" s="17">
        <f>D8+D14+D20</f>
        <v>50</v>
      </c>
      <c r="E155" s="17">
        <f>E8+E14+E20</f>
        <v>100</v>
      </c>
      <c r="F155" s="32">
        <f>E155/E159</f>
        <v>8.0450522928399035E-2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292</v>
      </c>
      <c r="D156" s="19">
        <f>D26+D32+D38+D44+D50+D56+D62+D68+D74+D80</f>
        <v>301</v>
      </c>
      <c r="E156" s="19">
        <f>E26+E32+E38+E44+E50+E56+E62+E68+E74+E80</f>
        <v>593</v>
      </c>
      <c r="F156" s="32">
        <f>E156/E159</f>
        <v>0.4770716009654063</v>
      </c>
    </row>
    <row r="157" spans="1:6" ht="15" customHeight="1" x14ac:dyDescent="0.2">
      <c r="A157" s="25"/>
      <c r="B157" s="20" t="s">
        <v>10</v>
      </c>
      <c r="C157" s="21">
        <f>C86+C92</f>
        <v>112</v>
      </c>
      <c r="D157" s="21">
        <f>D86+D92</f>
        <v>129</v>
      </c>
      <c r="E157" s="21">
        <f>E86+E92</f>
        <v>241</v>
      </c>
      <c r="F157" s="32">
        <f>E157/E159</f>
        <v>0.19388576025744167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143</v>
      </c>
      <c r="D158" s="27">
        <f t="shared" ref="D158:E158" si="1">D98+D104+D110+D116+D122+D128+D134+D140+D146</f>
        <v>166</v>
      </c>
      <c r="E158" s="27">
        <f t="shared" si="1"/>
        <v>309</v>
      </c>
      <c r="F158" s="32">
        <f>E158/E159</f>
        <v>0.24859211584875301</v>
      </c>
    </row>
    <row r="159" spans="1:6" ht="15" customHeight="1" x14ac:dyDescent="0.2">
      <c r="B159" s="2" t="s">
        <v>8</v>
      </c>
      <c r="C159" s="1">
        <f>SUM(C155:C158)</f>
        <v>597</v>
      </c>
      <c r="D159" s="1">
        <f>SUM(D155:D158)</f>
        <v>646</v>
      </c>
      <c r="E159" s="1">
        <f>SUM(E155:E158)</f>
        <v>1243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45</v>
      </c>
      <c r="D161" s="31">
        <f t="shared" ref="D161:E161" si="2">D110+D116+D122+D128+D134+D140+D146</f>
        <v>69</v>
      </c>
      <c r="E161" s="31">
        <f t="shared" si="2"/>
        <v>114</v>
      </c>
      <c r="F161" s="32">
        <f>E161/E159</f>
        <v>9.1713596138374903E-2</v>
      </c>
    </row>
    <row r="162" spans="1:6" ht="15" customHeight="1" x14ac:dyDescent="0.2">
      <c r="A162" s="30"/>
      <c r="B162" s="23" t="s">
        <v>15</v>
      </c>
      <c r="C162" s="31">
        <f>C116+C122+C128+C134+C140+C146</f>
        <v>14</v>
      </c>
      <c r="D162" s="31">
        <f t="shared" ref="D162:E162" si="3">D116+D122+D128+D134+D140+D146</f>
        <v>34</v>
      </c>
      <c r="E162" s="31">
        <f t="shared" si="3"/>
        <v>48</v>
      </c>
      <c r="F162" s="32">
        <f>E162/E159</f>
        <v>3.8616251005631534E-2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15</v>
      </c>
      <c r="E163" s="31">
        <f t="shared" si="4"/>
        <v>18</v>
      </c>
      <c r="F163" s="32">
        <f>E163/E159</f>
        <v>1.4481094127111826E-2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2</v>
      </c>
      <c r="E164" s="1">
        <f t="shared" si="5"/>
        <v>2</v>
      </c>
      <c r="F164" s="32">
        <f>E164/E159</f>
        <v>1.6090104585679806E-3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83">
    <tabColor rgb="FF33CC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4.6511627906976744E-2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1.7441860465116279E-2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1.7441860465116279E-2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3.4883720930232558E-2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4.6511627906976744E-2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1.7441860465116279E-2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4.0697674418604654E-2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8</v>
      </c>
      <c r="E50" s="41">
        <v>12</v>
      </c>
      <c r="F50" s="42">
        <v>6.9767441860465115E-2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5.232558139534884E-2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5.8139534883720929E-2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8</v>
      </c>
      <c r="E68" s="41">
        <v>15</v>
      </c>
      <c r="F68" s="42">
        <v>8.7209302325581398E-2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5.8139534883720929E-2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6.3953488372093026E-2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5.232558139534884E-2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5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19</v>
      </c>
      <c r="E92" s="44">
        <v>25</v>
      </c>
      <c r="F92" s="45">
        <v>0.14534883720930233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5</v>
      </c>
      <c r="E98" s="44">
        <v>21</v>
      </c>
      <c r="F98" s="45">
        <v>0.12209302325581395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4.6511627906976744E-2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2.3255813953488372E-2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84</v>
      </c>
      <c r="D147" s="77">
        <v>88</v>
      </c>
      <c r="E147" s="77">
        <v>172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8</v>
      </c>
      <c r="E150" s="17">
        <v>14</v>
      </c>
      <c r="F150" s="32">
        <v>8.1395348837209308E-2</v>
      </c>
    </row>
    <row r="151" spans="1:6" ht="15" customHeight="1" x14ac:dyDescent="0.2">
      <c r="A151" s="18"/>
      <c r="B151" s="18" t="s">
        <v>49</v>
      </c>
      <c r="C151" s="19">
        <v>45</v>
      </c>
      <c r="D151" s="19">
        <v>46</v>
      </c>
      <c r="E151" s="19">
        <v>91</v>
      </c>
      <c r="F151" s="32">
        <v>0.52906976744186052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34</v>
      </c>
      <c r="E152" s="21">
        <v>67</v>
      </c>
      <c r="F152" s="32">
        <v>0.38953488372093026</v>
      </c>
    </row>
    <row r="153" spans="1:6" ht="15" customHeight="1" x14ac:dyDescent="0.2">
      <c r="B153" s="2" t="s">
        <v>8</v>
      </c>
      <c r="C153" s="1">
        <v>84</v>
      </c>
      <c r="D153" s="1">
        <v>88</v>
      </c>
      <c r="E153" s="1">
        <v>172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8</v>
      </c>
      <c r="E155" s="17">
        <v>14</v>
      </c>
      <c r="F155" s="32">
        <v>8.1395348837209308E-2</v>
      </c>
    </row>
    <row r="156" spans="1:6" ht="15" customHeight="1" x14ac:dyDescent="0.2">
      <c r="A156" s="28"/>
      <c r="B156" s="18" t="s">
        <v>49</v>
      </c>
      <c r="C156" s="19">
        <v>45</v>
      </c>
      <c r="D156" s="19">
        <v>46</v>
      </c>
      <c r="E156" s="19">
        <v>91</v>
      </c>
      <c r="F156" s="32">
        <v>0.52906976744186052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22</v>
      </c>
      <c r="E157" s="21">
        <v>34</v>
      </c>
      <c r="F157" s="32">
        <v>0.19767441860465115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12</v>
      </c>
      <c r="E158" s="27">
        <v>33</v>
      </c>
      <c r="F158" s="32">
        <v>0.19186046511627908</v>
      </c>
    </row>
    <row r="159" spans="1:6" ht="15" customHeight="1" x14ac:dyDescent="0.2">
      <c r="B159" s="2" t="s">
        <v>8</v>
      </c>
      <c r="C159" s="1">
        <v>84</v>
      </c>
      <c r="D159" s="1">
        <v>88</v>
      </c>
      <c r="E159" s="1">
        <v>172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3</v>
      </c>
      <c r="E161" s="31">
        <v>4</v>
      </c>
      <c r="F161" s="32">
        <v>2.3255813953488372E-2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4">
    <tabColor rgb="FF33CC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11</v>
      </c>
      <c r="E8" s="38">
        <v>19</v>
      </c>
      <c r="F8" s="39">
        <v>3.0744336569579287E-2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9</v>
      </c>
      <c r="E14" s="48">
        <v>20</v>
      </c>
      <c r="F14" s="39">
        <v>3.2362459546925564E-2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10</v>
      </c>
      <c r="E20" s="48">
        <v>20</v>
      </c>
      <c r="F20" s="39">
        <v>3.2362459546925564E-2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2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15</v>
      </c>
      <c r="E26" s="41">
        <v>25</v>
      </c>
      <c r="F26" s="42">
        <v>4.0453074433656956E-2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11</v>
      </c>
      <c r="E32" s="41">
        <v>24</v>
      </c>
      <c r="F32" s="42">
        <v>3.8834951456310676E-2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4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2.4271844660194174E-2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18</v>
      </c>
      <c r="E44" s="41">
        <v>32</v>
      </c>
      <c r="F44" s="42">
        <v>5.1779935275080909E-2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6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12</v>
      </c>
      <c r="E50" s="41">
        <v>21</v>
      </c>
      <c r="F50" s="42">
        <v>3.3980582524271843E-2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5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12</v>
      </c>
      <c r="E56" s="41">
        <v>26</v>
      </c>
      <c r="F56" s="42">
        <v>4.2071197411003236E-2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4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18</v>
      </c>
      <c r="E62" s="41">
        <v>46</v>
      </c>
      <c r="F62" s="42">
        <v>7.4433656957928807E-2</v>
      </c>
    </row>
    <row r="63" spans="1:6" ht="15" customHeight="1" x14ac:dyDescent="0.2">
      <c r="A63" s="12"/>
      <c r="B63" s="35">
        <v>50</v>
      </c>
      <c r="C63" s="94">
        <v>10</v>
      </c>
      <c r="D63" s="94">
        <v>6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7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22</v>
      </c>
      <c r="E68" s="41">
        <v>48</v>
      </c>
      <c r="F68" s="42">
        <v>7.7669902912621352E-2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6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18</v>
      </c>
      <c r="E74" s="41">
        <v>33</v>
      </c>
      <c r="F74" s="42">
        <v>5.3398058252427182E-2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17</v>
      </c>
      <c r="E80" s="41">
        <v>34</v>
      </c>
      <c r="F80" s="42">
        <v>5.5016181229773461E-2</v>
      </c>
    </row>
    <row r="81" spans="1:6" ht="15" customHeight="1" x14ac:dyDescent="0.2">
      <c r="A81" s="12"/>
      <c r="B81" s="35">
        <v>65</v>
      </c>
      <c r="C81" s="94">
        <v>3</v>
      </c>
      <c r="D81" s="94">
        <v>7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22</v>
      </c>
      <c r="E86" s="44">
        <v>41</v>
      </c>
      <c r="F86" s="45">
        <v>6.6343042071197414E-2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8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11</v>
      </c>
      <c r="E90" s="95">
        <v>22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7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39</v>
      </c>
      <c r="E92" s="44">
        <v>73</v>
      </c>
      <c r="F92" s="45">
        <v>0.11812297734627832</v>
      </c>
    </row>
    <row r="93" spans="1:6" ht="15" customHeight="1" x14ac:dyDescent="0.2">
      <c r="A93" s="12"/>
      <c r="B93" s="35">
        <v>75</v>
      </c>
      <c r="C93" s="94">
        <v>4</v>
      </c>
      <c r="D93" s="94">
        <v>7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6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7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27</v>
      </c>
      <c r="E98" s="44">
        <v>49</v>
      </c>
      <c r="F98" s="45">
        <v>7.9288025889967639E-2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3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18</v>
      </c>
      <c r="E104" s="44">
        <v>40</v>
      </c>
      <c r="F104" s="45">
        <v>6.4724919093851127E-2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10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1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17</v>
      </c>
      <c r="E110" s="44">
        <v>33</v>
      </c>
      <c r="F110" s="45">
        <v>5.3398058252427182E-2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2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6</v>
      </c>
      <c r="E116" s="44">
        <v>12</v>
      </c>
      <c r="F116" s="45">
        <v>1.9417475728155338E-2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7</v>
      </c>
      <c r="E122" s="44">
        <v>7</v>
      </c>
      <c r="F122" s="45">
        <v>1.1326860841423949E-2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300</v>
      </c>
      <c r="D147" s="77">
        <v>318</v>
      </c>
      <c r="E147" s="77">
        <v>618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29</v>
      </c>
      <c r="D150" s="17">
        <v>30</v>
      </c>
      <c r="E150" s="17">
        <v>59</v>
      </c>
      <c r="F150" s="32">
        <v>9.5469255663430425E-2</v>
      </c>
    </row>
    <row r="151" spans="1:6" ht="15" customHeight="1" x14ac:dyDescent="0.2">
      <c r="A151" s="18"/>
      <c r="B151" s="18" t="s">
        <v>49</v>
      </c>
      <c r="C151" s="19">
        <v>152</v>
      </c>
      <c r="D151" s="19">
        <v>152</v>
      </c>
      <c r="E151" s="19">
        <v>304</v>
      </c>
      <c r="F151" s="32">
        <v>0.49190938511326859</v>
      </c>
    </row>
    <row r="152" spans="1:6" ht="15" customHeight="1" x14ac:dyDescent="0.2">
      <c r="A152" s="33"/>
      <c r="B152" s="20" t="s">
        <v>6</v>
      </c>
      <c r="C152" s="21">
        <v>119</v>
      </c>
      <c r="D152" s="21">
        <v>136</v>
      </c>
      <c r="E152" s="21">
        <v>255</v>
      </c>
      <c r="F152" s="32">
        <v>0.41262135922330095</v>
      </c>
    </row>
    <row r="153" spans="1:6" ht="15" customHeight="1" x14ac:dyDescent="0.2">
      <c r="B153" s="2" t="s">
        <v>8</v>
      </c>
      <c r="C153" s="1">
        <v>300</v>
      </c>
      <c r="D153" s="1">
        <v>318</v>
      </c>
      <c r="E153" s="1">
        <v>618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29</v>
      </c>
      <c r="D155" s="17">
        <v>30</v>
      </c>
      <c r="E155" s="17">
        <v>59</v>
      </c>
      <c r="F155" s="32">
        <v>9.5469255663430425E-2</v>
      </c>
    </row>
    <row r="156" spans="1:6" ht="15" customHeight="1" x14ac:dyDescent="0.2">
      <c r="A156" s="28"/>
      <c r="B156" s="18" t="s">
        <v>49</v>
      </c>
      <c r="C156" s="19">
        <v>152</v>
      </c>
      <c r="D156" s="19">
        <v>152</v>
      </c>
      <c r="E156" s="19">
        <v>304</v>
      </c>
      <c r="F156" s="32">
        <v>0.49190938511326859</v>
      </c>
    </row>
    <row r="157" spans="1:6" ht="15" customHeight="1" x14ac:dyDescent="0.2">
      <c r="A157" s="25"/>
      <c r="B157" s="20" t="s">
        <v>10</v>
      </c>
      <c r="C157" s="21">
        <v>53</v>
      </c>
      <c r="D157" s="21">
        <v>61</v>
      </c>
      <c r="E157" s="21">
        <v>114</v>
      </c>
      <c r="F157" s="32">
        <v>0.18446601941747573</v>
      </c>
    </row>
    <row r="158" spans="1:6" ht="15" customHeight="1" x14ac:dyDescent="0.2">
      <c r="A158" s="26"/>
      <c r="B158" s="29" t="s">
        <v>11</v>
      </c>
      <c r="C158" s="27">
        <v>66</v>
      </c>
      <c r="D158" s="27">
        <v>75</v>
      </c>
      <c r="E158" s="27">
        <v>141</v>
      </c>
      <c r="F158" s="32">
        <v>0.22815533980582525</v>
      </c>
    </row>
    <row r="159" spans="1:6" ht="15" customHeight="1" x14ac:dyDescent="0.2">
      <c r="B159" s="2" t="s">
        <v>8</v>
      </c>
      <c r="C159" s="1">
        <v>300</v>
      </c>
      <c r="D159" s="1">
        <v>318</v>
      </c>
      <c r="E159" s="1">
        <v>618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30</v>
      </c>
      <c r="E161" s="31">
        <v>52</v>
      </c>
      <c r="F161" s="32">
        <v>8.4142394822006472E-2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13</v>
      </c>
      <c r="E162" s="31">
        <v>19</v>
      </c>
      <c r="F162" s="32">
        <v>3.0744336569579287E-2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7</v>
      </c>
      <c r="E163" s="31">
        <v>7</v>
      </c>
      <c r="F163" s="32">
        <v>1.1326860841423949E-2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5">
    <tabColor rgb="FF33CC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9.9009900990099011E-3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9.9009900990099011E-3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1.9801980198019802E-2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1.9801980198019802E-2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2.9702970297029702E-2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2.9702970297029702E-2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5.9405940594059403E-2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9.9009900990099011E-3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9.9009900990099011E-3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2.9702970297029702E-2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3.9603960396039604E-2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4.9504950495049507E-2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5.9405940594059403E-2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9.9009900990099015E-2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4</v>
      </c>
      <c r="E92" s="44">
        <v>12</v>
      </c>
      <c r="F92" s="45">
        <v>0.11881188118811881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7</v>
      </c>
      <c r="E98" s="44">
        <v>14</v>
      </c>
      <c r="F98" s="45">
        <v>0.13861386138613863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7.9207920792079209E-2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8.9108910891089105E-2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4.9504950495049507E-2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4.9504950495049507E-2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</v>
      </c>
      <c r="D147" s="77">
        <v>55</v>
      </c>
      <c r="E147" s="77">
        <v>101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3.9603960396039604E-2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20</v>
      </c>
      <c r="E151" s="19">
        <v>34</v>
      </c>
      <c r="F151" s="32">
        <v>0.33663366336633666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34</v>
      </c>
      <c r="E152" s="21">
        <v>63</v>
      </c>
      <c r="F152" s="32">
        <v>0.62376237623762376</v>
      </c>
    </row>
    <row r="153" spans="1:6" ht="15" customHeight="1" x14ac:dyDescent="0.2">
      <c r="B153" s="2" t="s">
        <v>8</v>
      </c>
      <c r="C153" s="1">
        <v>46</v>
      </c>
      <c r="D153" s="1">
        <v>55</v>
      </c>
      <c r="E153" s="1">
        <v>101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3.9603960396039604E-2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20</v>
      </c>
      <c r="E156" s="19">
        <v>34</v>
      </c>
      <c r="F156" s="32">
        <v>0.33663366336633666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10</v>
      </c>
      <c r="E157" s="21">
        <v>22</v>
      </c>
      <c r="F157" s="32">
        <v>0.21782178217821782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24</v>
      </c>
      <c r="E158" s="27">
        <v>41</v>
      </c>
      <c r="F158" s="32">
        <v>0.40594059405940597</v>
      </c>
    </row>
    <row r="159" spans="1:6" ht="15" customHeight="1" x14ac:dyDescent="0.2">
      <c r="B159" s="2" t="s">
        <v>8</v>
      </c>
      <c r="C159" s="1">
        <v>46</v>
      </c>
      <c r="D159" s="1">
        <v>55</v>
      </c>
      <c r="E159" s="1">
        <v>101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12</v>
      </c>
      <c r="E161" s="31">
        <v>19</v>
      </c>
      <c r="F161" s="32">
        <v>0.18811881188118812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9.9009900990099015E-2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4.9504950495049507E-2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6">
    <tabColor rgb="FF33CC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1.4705882352941176E-2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7.3529411764705881E-3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2.2058823529411766E-2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4.4117647058823532E-2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6.6176470588235295E-2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3.6764705882352942E-2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7.3529411764705881E-3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2.9411764705882353E-2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7</v>
      </c>
      <c r="E68" s="41">
        <v>12</v>
      </c>
      <c r="F68" s="42">
        <v>8.8235294117647065E-2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0.11029411764705882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8.8235294117647065E-2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5.1470588235294115E-2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8.8235294117647065E-2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8.8235294117647065E-2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9.5588235294117641E-2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3.6764705882352942E-2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7.3529411764705881E-3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64</v>
      </c>
      <c r="D147" s="77">
        <v>72</v>
      </c>
      <c r="E147" s="77">
        <v>136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3</v>
      </c>
      <c r="E150" s="17">
        <v>6</v>
      </c>
      <c r="F150" s="32">
        <v>4.4117647058823532E-2</v>
      </c>
    </row>
    <row r="151" spans="1:6" ht="15" customHeight="1" x14ac:dyDescent="0.2">
      <c r="A151" s="18"/>
      <c r="B151" s="18" t="s">
        <v>49</v>
      </c>
      <c r="C151" s="19">
        <v>34</v>
      </c>
      <c r="D151" s="19">
        <v>38</v>
      </c>
      <c r="E151" s="19">
        <v>72</v>
      </c>
      <c r="F151" s="32">
        <v>0.52941176470588236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31</v>
      </c>
      <c r="E152" s="21">
        <v>58</v>
      </c>
      <c r="F152" s="32">
        <v>0.4264705882352941</v>
      </c>
    </row>
    <row r="153" spans="1:6" ht="15" customHeight="1" x14ac:dyDescent="0.2">
      <c r="B153" s="2" t="s">
        <v>8</v>
      </c>
      <c r="C153" s="1">
        <v>64</v>
      </c>
      <c r="D153" s="1">
        <v>72</v>
      </c>
      <c r="E153" s="1">
        <v>136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3</v>
      </c>
      <c r="E155" s="17">
        <v>6</v>
      </c>
      <c r="F155" s="32">
        <v>4.4117647058823532E-2</v>
      </c>
    </row>
    <row r="156" spans="1:6" ht="15" customHeight="1" x14ac:dyDescent="0.2">
      <c r="A156" s="28"/>
      <c r="B156" s="18" t="s">
        <v>49</v>
      </c>
      <c r="C156" s="19">
        <v>34</v>
      </c>
      <c r="D156" s="19">
        <v>38</v>
      </c>
      <c r="E156" s="19">
        <v>72</v>
      </c>
      <c r="F156" s="32">
        <v>0.52941176470588236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7</v>
      </c>
      <c r="E157" s="21">
        <v>19</v>
      </c>
      <c r="F157" s="32">
        <v>0.13970588235294118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24</v>
      </c>
      <c r="E158" s="27">
        <v>39</v>
      </c>
      <c r="F158" s="32">
        <v>0.28676470588235292</v>
      </c>
    </row>
    <row r="159" spans="1:6" ht="15" customHeight="1" x14ac:dyDescent="0.2">
      <c r="B159" s="2" t="s">
        <v>8</v>
      </c>
      <c r="C159" s="1">
        <v>64</v>
      </c>
      <c r="D159" s="1">
        <v>72</v>
      </c>
      <c r="E159" s="1">
        <v>136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8</v>
      </c>
      <c r="E161" s="31">
        <v>14</v>
      </c>
      <c r="F161" s="32">
        <v>0.10294117647058823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4.4117647058823532E-2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7.3529411764705881E-3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7">
    <tabColor rgb="FF33CC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2.9629629629629631E-2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6</v>
      </c>
      <c r="E20" s="48">
        <v>6</v>
      </c>
      <c r="F20" s="39">
        <v>4.4444444444444446E-2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2.9629629629629631E-2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7.4074074074074077E-3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1.4814814814814815E-2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2.9629629629629631E-2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2.9629629629629631E-2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5.185185185185185E-2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8.8888888888888892E-2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5.185185185185185E-2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4.4444444444444446E-2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8.8888888888888892E-2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10</v>
      </c>
      <c r="E86" s="44">
        <v>18</v>
      </c>
      <c r="F86" s="45">
        <v>0.13333333333333333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8</v>
      </c>
      <c r="E92" s="44">
        <v>12</v>
      </c>
      <c r="F92" s="45">
        <v>8.8888888888888892E-2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5</v>
      </c>
      <c r="E98" s="44">
        <v>14</v>
      </c>
      <c r="F98" s="45">
        <v>0.1037037037037037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5</v>
      </c>
      <c r="E104" s="44">
        <v>6</v>
      </c>
      <c r="F104" s="45">
        <v>4.4444444444444446E-2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0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</v>
      </c>
      <c r="E110" s="44">
        <v>8</v>
      </c>
      <c r="F110" s="45">
        <v>5.9259259259259262E-2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4.4444444444444446E-2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1.4814814814814815E-2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62</v>
      </c>
      <c r="D147" s="77">
        <v>73</v>
      </c>
      <c r="E147" s="77">
        <v>135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7.407407407407407E-2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30</v>
      </c>
      <c r="E151" s="19">
        <v>59</v>
      </c>
      <c r="F151" s="32">
        <v>0.43703703703703706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37</v>
      </c>
      <c r="E152" s="21">
        <v>66</v>
      </c>
      <c r="F152" s="32">
        <v>0.48888888888888887</v>
      </c>
    </row>
    <row r="153" spans="1:6" ht="15" customHeight="1" x14ac:dyDescent="0.2">
      <c r="B153" s="2" t="s">
        <v>8</v>
      </c>
      <c r="C153" s="1">
        <v>62</v>
      </c>
      <c r="D153" s="1">
        <v>73</v>
      </c>
      <c r="E153" s="1">
        <v>135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7.407407407407407E-2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30</v>
      </c>
      <c r="E156" s="19">
        <v>59</v>
      </c>
      <c r="F156" s="32">
        <v>0.43703703703703706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18</v>
      </c>
      <c r="E157" s="21">
        <v>30</v>
      </c>
      <c r="F157" s="32">
        <v>0.22222222222222221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19</v>
      </c>
      <c r="E158" s="27">
        <v>36</v>
      </c>
      <c r="F158" s="32">
        <v>0.26666666666666666</v>
      </c>
    </row>
    <row r="159" spans="1:6" ht="15" customHeight="1" x14ac:dyDescent="0.2">
      <c r="B159" s="2" t="s">
        <v>8</v>
      </c>
      <c r="C159" s="1">
        <v>62</v>
      </c>
      <c r="D159" s="1">
        <v>73</v>
      </c>
      <c r="E159" s="1">
        <v>135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9</v>
      </c>
      <c r="E161" s="31">
        <v>16</v>
      </c>
      <c r="F161" s="32">
        <v>0.11851851851851852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5.9259259259259262E-2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1.4814814814814815E-2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1.4814814814814815E-2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88">
    <tabColor rgb="FF33CC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1.2345679012345678E-2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3.7037037037037035E-2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1.2345679012345678E-2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2.4691358024691357E-2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8.6419753086419748E-2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4.9382716049382713E-2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2.4691358024691357E-2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7.407407407407407E-2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6.1728395061728392E-2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7.407407407407407E-2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8.6419753086419748E-2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0.18518518518518517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7.407407407407407E-2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4.9382716049382713E-2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4.9382716049382713E-2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2.4691358024691357E-2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3.7037037037037035E-2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</v>
      </c>
      <c r="D147" s="77">
        <v>40</v>
      </c>
      <c r="E147" s="77">
        <v>81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8.6419753086419748E-2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15</v>
      </c>
      <c r="E151" s="19">
        <v>33</v>
      </c>
      <c r="F151" s="32">
        <v>0.40740740740740738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23</v>
      </c>
      <c r="E152" s="21">
        <v>41</v>
      </c>
      <c r="F152" s="32">
        <v>0.50617283950617287</v>
      </c>
    </row>
    <row r="153" spans="1:6" ht="15" customHeight="1" x14ac:dyDescent="0.2">
      <c r="B153" s="2" t="s">
        <v>8</v>
      </c>
      <c r="C153" s="1">
        <v>41</v>
      </c>
      <c r="D153" s="1">
        <v>40</v>
      </c>
      <c r="E153" s="1">
        <v>81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8.6419753086419748E-2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15</v>
      </c>
      <c r="E156" s="19">
        <v>33</v>
      </c>
      <c r="F156" s="32">
        <v>0.40740740740740738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11</v>
      </c>
      <c r="E157" s="21">
        <v>22</v>
      </c>
      <c r="F157" s="32">
        <v>0.27160493827160492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12</v>
      </c>
      <c r="E158" s="27">
        <v>19</v>
      </c>
      <c r="F158" s="32">
        <v>0.23456790123456789</v>
      </c>
    </row>
    <row r="159" spans="1:6" ht="15" customHeight="1" x14ac:dyDescent="0.2">
      <c r="B159" s="2" t="s">
        <v>8</v>
      </c>
      <c r="C159" s="1">
        <v>41</v>
      </c>
      <c r="D159" s="1">
        <v>40</v>
      </c>
      <c r="E159" s="1">
        <v>81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7</v>
      </c>
      <c r="E161" s="31">
        <v>9</v>
      </c>
      <c r="F161" s="32">
        <v>0.1111111111111111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6.1728395061728392E-2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3.7037037037037035E-2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3">
    <tabColor indexed="1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49</v>
      </c>
      <c r="D3" s="74">
        <f>中込区!D3+平賀地区!D3+内山地区!D3</f>
        <v>44</v>
      </c>
      <c r="E3" s="57">
        <f>中込区!E3+平賀地区!E3+内山地区!E3</f>
        <v>93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49</v>
      </c>
      <c r="D4" s="75">
        <f>中込区!D4+平賀地区!D4+内山地区!D4</f>
        <v>60</v>
      </c>
      <c r="E4" s="58">
        <f>中込区!E4+平賀地区!E4+内山地区!E4</f>
        <v>109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54</v>
      </c>
      <c r="D5" s="75">
        <f>中込区!D5+平賀地区!D5+内山地区!D5</f>
        <v>48</v>
      </c>
      <c r="E5" s="58">
        <f>中込区!E5+平賀地区!E5+内山地区!E5</f>
        <v>102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66</v>
      </c>
      <c r="D6" s="75">
        <f>中込区!D6+平賀地区!D6+内山地区!D6</f>
        <v>49</v>
      </c>
      <c r="E6" s="58">
        <f>中込区!E6+平賀地区!E6+内山地区!E6</f>
        <v>115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47</v>
      </c>
      <c r="D7" s="75">
        <f>中込区!D7+平賀地区!D7+内山地区!D7</f>
        <v>52</v>
      </c>
      <c r="E7" s="58">
        <f>中込区!E7+平賀地区!E7+内山地区!E7</f>
        <v>99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265</v>
      </c>
      <c r="D8" s="70">
        <f>中込区!D8+平賀地区!D8+内山地区!D8</f>
        <v>253</v>
      </c>
      <c r="E8" s="48">
        <f>中込区!E8+平賀地区!E8+内山地区!E8</f>
        <v>518</v>
      </c>
      <c r="F8" s="39">
        <f>E8/E147</f>
        <v>3.4388899953528514E-2</v>
      </c>
    </row>
    <row r="9" spans="1:6" ht="15" customHeight="1" x14ac:dyDescent="0.2">
      <c r="A9" s="12"/>
      <c r="B9" s="35">
        <v>5</v>
      </c>
      <c r="C9" s="75">
        <f>中込区!C9+平賀地区!C9+内山地区!C9</f>
        <v>60</v>
      </c>
      <c r="D9" s="75">
        <f>中込区!D9+平賀地区!D9+内山地区!D9</f>
        <v>53</v>
      </c>
      <c r="E9" s="58">
        <f>中込区!E9+平賀地区!E9+内山地区!E9</f>
        <v>113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68</v>
      </c>
      <c r="D10" s="75">
        <f>中込区!D10+平賀地区!D10+内山地区!D10</f>
        <v>56</v>
      </c>
      <c r="E10" s="58">
        <f>中込区!E10+平賀地区!E10+内山地区!E10</f>
        <v>124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74</v>
      </c>
      <c r="D11" s="75">
        <f>中込区!D11+平賀地区!D11+内山地区!D11</f>
        <v>49</v>
      </c>
      <c r="E11" s="58">
        <f>中込区!E11+平賀地区!E11+内山地区!E11</f>
        <v>123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53</v>
      </c>
      <c r="D12" s="75">
        <f>中込区!D12+平賀地区!D12+内山地区!D12</f>
        <v>57</v>
      </c>
      <c r="E12" s="58">
        <f>中込区!E12+平賀地区!E12+内山地区!E12</f>
        <v>110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72</v>
      </c>
      <c r="D13" s="75">
        <f>中込区!D13+平賀地区!D13+内山地区!D13</f>
        <v>63</v>
      </c>
      <c r="E13" s="58">
        <f>中込区!E13+平賀地区!E13+内山地区!E13</f>
        <v>135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327</v>
      </c>
      <c r="D14" s="70">
        <f>中込区!D14+平賀地区!D14+内山地区!D14</f>
        <v>278</v>
      </c>
      <c r="E14" s="48">
        <f>中込区!E14+平賀地区!E14+内山地区!E14</f>
        <v>605</v>
      </c>
      <c r="F14" s="39">
        <f>E14/E147</f>
        <v>4.0164641837615346E-2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63</v>
      </c>
      <c r="D15" s="75">
        <f>中込区!D15+平賀地区!D15+内山地区!D15</f>
        <v>54</v>
      </c>
      <c r="E15" s="58">
        <f>中込区!E15+平賀地区!E15+内山地区!E15</f>
        <v>117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64</v>
      </c>
      <c r="D16" s="75">
        <f>中込区!D16+平賀地区!D16+内山地区!D16</f>
        <v>69</v>
      </c>
      <c r="E16" s="58">
        <f>中込区!E16+平賀地区!E16+内山地区!E16</f>
        <v>133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67</v>
      </c>
      <c r="D17" s="75">
        <f>中込区!D17+平賀地区!D17+内山地区!D17</f>
        <v>50</v>
      </c>
      <c r="E17" s="58">
        <f>中込区!E17+平賀地区!E17+内山地区!E17</f>
        <v>117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62</v>
      </c>
      <c r="D18" s="75">
        <f>中込区!D18+平賀地区!D18+内山地区!D18</f>
        <v>81</v>
      </c>
      <c r="E18" s="58">
        <f>中込区!E18+平賀地区!E18+内山地区!E18</f>
        <v>143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67</v>
      </c>
      <c r="D19" s="75">
        <f>中込区!D19+平賀地区!D19+内山地区!D19</f>
        <v>55</v>
      </c>
      <c r="E19" s="58">
        <f>中込区!E19+平賀地区!E19+内山地区!E19</f>
        <v>122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323</v>
      </c>
      <c r="D20" s="70">
        <f>中込区!D20+平賀地区!D20+内山地区!D20</f>
        <v>309</v>
      </c>
      <c r="E20" s="48">
        <f>中込区!E20+平賀地区!E20+内山地区!E20</f>
        <v>632</v>
      </c>
      <c r="F20" s="39">
        <f>E20/E147</f>
        <v>4.1957113456814708E-2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64</v>
      </c>
      <c r="D21" s="75">
        <f>中込区!D21+平賀地区!D21+内山地区!D21</f>
        <v>56</v>
      </c>
      <c r="E21" s="58">
        <f>中込区!E21+平賀地区!E21+内山地区!E21</f>
        <v>120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76</v>
      </c>
      <c r="D22" s="75">
        <f>中込区!D22+平賀地区!D22+内山地区!D22</f>
        <v>64</v>
      </c>
      <c r="E22" s="58">
        <f>中込区!E22+平賀地区!E22+内山地区!E22</f>
        <v>140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62</v>
      </c>
      <c r="D23" s="75">
        <f>中込区!D23+平賀地区!D23+内山地区!D23</f>
        <v>67</v>
      </c>
      <c r="E23" s="58">
        <f>中込区!E23+平賀地区!E23+内山地区!E23</f>
        <v>129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67</v>
      </c>
      <c r="D24" s="75">
        <f>中込区!D24+平賀地区!D24+内山地区!D24</f>
        <v>50</v>
      </c>
      <c r="E24" s="58">
        <f>中込区!E24+平賀地区!E24+内山地区!E24</f>
        <v>117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39</v>
      </c>
      <c r="D25" s="75">
        <f>中込区!D25+平賀地区!D25+内山地区!D25</f>
        <v>63</v>
      </c>
      <c r="E25" s="58">
        <f>中込区!E25+平賀地区!E25+内山地区!E25</f>
        <v>102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308</v>
      </c>
      <c r="D26" s="49">
        <f>中込区!D26+平賀地区!D26+内山地区!D26</f>
        <v>300</v>
      </c>
      <c r="E26" s="59">
        <f>中込区!E26+平賀地区!E26+内山地区!E26</f>
        <v>608</v>
      </c>
      <c r="F26" s="42">
        <f>E26/E147</f>
        <v>4.0363805350859726E-2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61</v>
      </c>
      <c r="D27" s="75">
        <f>中込区!D27+平賀地区!D27+内山地区!D27</f>
        <v>67</v>
      </c>
      <c r="E27" s="58">
        <f>中込区!E27+平賀地区!E27+内山地区!E27</f>
        <v>128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62</v>
      </c>
      <c r="D28" s="75">
        <f>中込区!D28+平賀地区!D28+内山地区!D28</f>
        <v>54</v>
      </c>
      <c r="E28" s="58">
        <f>中込区!E28+平賀地区!E28+内山地区!E28</f>
        <v>116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74</v>
      </c>
      <c r="D29" s="75">
        <f>中込区!D29+平賀地区!D29+内山地区!D29</f>
        <v>66</v>
      </c>
      <c r="E29" s="58">
        <f>中込区!E29+平賀地区!E29+内山地区!E29</f>
        <v>140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70</v>
      </c>
      <c r="D30" s="75">
        <f>中込区!D30+平賀地区!D30+内山地区!D30</f>
        <v>49</v>
      </c>
      <c r="E30" s="58">
        <f>中込区!E30+平賀地区!E30+内山地区!E30</f>
        <v>119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80</v>
      </c>
      <c r="D31" s="75">
        <f>中込区!D31+平賀地区!D31+内山地区!D31</f>
        <v>51</v>
      </c>
      <c r="E31" s="58">
        <f>中込区!E31+平賀地区!E31+内山地区!E31</f>
        <v>131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347</v>
      </c>
      <c r="D32" s="49">
        <f>中込区!D32+平賀地区!D32+内山地区!D32</f>
        <v>287</v>
      </c>
      <c r="E32" s="59">
        <f>中込区!E32+平賀地区!E32+内山地区!E32</f>
        <v>634</v>
      </c>
      <c r="F32" s="42">
        <f>E32/E147</f>
        <v>4.2089889132310959E-2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77</v>
      </c>
      <c r="D33" s="75">
        <f>中込区!D33+平賀地区!D33+内山地区!D33</f>
        <v>71</v>
      </c>
      <c r="E33" s="58">
        <f>中込区!E33+平賀地区!E33+内山地区!E33</f>
        <v>148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77</v>
      </c>
      <c r="D34" s="75">
        <f>中込区!D34+平賀地区!D34+内山地区!D34</f>
        <v>75</v>
      </c>
      <c r="E34" s="58">
        <f>中込区!E34+平賀地区!E34+内山地区!E34</f>
        <v>152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78</v>
      </c>
      <c r="D35" s="75">
        <f>中込区!D35+平賀地区!D35+内山地区!D35</f>
        <v>53</v>
      </c>
      <c r="E35" s="58">
        <f>中込区!E35+平賀地区!E35+内山地区!E35</f>
        <v>131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85</v>
      </c>
      <c r="D36" s="75">
        <f>中込区!D36+平賀地区!D36+内山地区!D36</f>
        <v>73</v>
      </c>
      <c r="E36" s="58">
        <f>中込区!E36+平賀地区!E36+内山地区!E36</f>
        <v>158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66</v>
      </c>
      <c r="D37" s="75">
        <f>中込区!D37+平賀地区!D37+内山地区!D37</f>
        <v>73</v>
      </c>
      <c r="E37" s="58">
        <f>中込区!E37+平賀地区!E37+内山地区!E37</f>
        <v>139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383</v>
      </c>
      <c r="D38" s="49">
        <f>中込区!D38+平賀地区!D38+内山地区!D38</f>
        <v>345</v>
      </c>
      <c r="E38" s="59">
        <f>中込区!E38+平賀地区!E38+内山地区!E38</f>
        <v>728</v>
      </c>
      <c r="F38" s="42">
        <f>E38/E147</f>
        <v>4.8330345880634666E-2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73</v>
      </c>
      <c r="D39" s="75">
        <f>中込区!D39+平賀地区!D39+内山地区!D39</f>
        <v>67</v>
      </c>
      <c r="E39" s="58">
        <f>中込区!E39+平賀地区!E39+内山地区!E39</f>
        <v>140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73</v>
      </c>
      <c r="D40" s="75">
        <f>中込区!D40+平賀地区!D40+内山地区!D40</f>
        <v>56</v>
      </c>
      <c r="E40" s="58">
        <f>中込区!E40+平賀地区!E40+内山地区!E40</f>
        <v>129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70</v>
      </c>
      <c r="D41" s="75">
        <f>中込区!D41+平賀地区!D41+内山地区!D41</f>
        <v>69</v>
      </c>
      <c r="E41" s="58">
        <f>中込区!E41+平賀地区!E41+内山地区!E41</f>
        <v>139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75</v>
      </c>
      <c r="D42" s="75">
        <f>中込区!D42+平賀地区!D42+内山地区!D42</f>
        <v>70</v>
      </c>
      <c r="E42" s="58">
        <f>中込区!E42+平賀地区!E42+内山地区!E42</f>
        <v>145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80</v>
      </c>
      <c r="D43" s="75">
        <f>中込区!D43+平賀地区!D43+内山地区!D43</f>
        <v>67</v>
      </c>
      <c r="E43" s="58">
        <f>中込区!E43+平賀地区!E43+内山地区!E43</f>
        <v>147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371</v>
      </c>
      <c r="D44" s="49">
        <f>中込区!D44+平賀地区!D44+内山地区!D44</f>
        <v>329</v>
      </c>
      <c r="E44" s="59">
        <f>中込区!E44+平賀地区!E44+内山地区!E44</f>
        <v>700</v>
      </c>
      <c r="F44" s="42">
        <f>E44/E147</f>
        <v>4.6471486423687182E-2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92</v>
      </c>
      <c r="D45" s="75">
        <f>中込区!D45+平賀地区!D45+内山地区!D45</f>
        <v>96</v>
      </c>
      <c r="E45" s="58">
        <f>中込区!E45+平賀地区!E45+内山地区!E45</f>
        <v>188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94</v>
      </c>
      <c r="D46" s="75">
        <f>中込区!D46+平賀地区!D46+内山地区!D46</f>
        <v>95</v>
      </c>
      <c r="E46" s="58">
        <f>中込区!E46+平賀地区!E46+内山地区!E46</f>
        <v>189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83</v>
      </c>
      <c r="D47" s="75">
        <f>中込区!D47+平賀地区!D47+内山地区!D47</f>
        <v>88</v>
      </c>
      <c r="E47" s="58">
        <f>中込区!E47+平賀地区!E47+内山地区!E47</f>
        <v>171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76</v>
      </c>
      <c r="D48" s="75">
        <f>中込区!D48+平賀地区!D48+内山地区!D48</f>
        <v>71</v>
      </c>
      <c r="E48" s="58">
        <f>中込区!E48+平賀地区!E48+内山地区!E48</f>
        <v>147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85</v>
      </c>
      <c r="D49" s="75">
        <f>中込区!D49+平賀地区!D49+内山地区!D49</f>
        <v>77</v>
      </c>
      <c r="E49" s="58">
        <f>中込区!E49+平賀地区!E49+内山地区!E49</f>
        <v>162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430</v>
      </c>
      <c r="D50" s="49">
        <f>中込区!D50+平賀地区!D50+内山地区!D50</f>
        <v>427</v>
      </c>
      <c r="E50" s="59">
        <f>中込区!E50+平賀地区!E50+内山地区!E50</f>
        <v>857</v>
      </c>
      <c r="F50" s="42">
        <f>E50/E147</f>
        <v>5.6894376950142732E-2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95</v>
      </c>
      <c r="D51" s="75">
        <f>中込区!D51+平賀地区!D51+内山地区!D51</f>
        <v>85</v>
      </c>
      <c r="E51" s="58">
        <f>中込区!E51+平賀地区!E51+内山地区!E51</f>
        <v>180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94</v>
      </c>
      <c r="D52" s="75">
        <f>中込区!D52+平賀地区!D52+内山地区!D52</f>
        <v>76</v>
      </c>
      <c r="E52" s="58">
        <f>中込区!E52+平賀地区!E52+内山地区!E52</f>
        <v>170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90</v>
      </c>
      <c r="D53" s="75">
        <f>中込区!D53+平賀地区!D53+内山地区!D53</f>
        <v>79</v>
      </c>
      <c r="E53" s="58">
        <f>中込区!E53+平賀地区!E53+内山地区!E53</f>
        <v>169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95</v>
      </c>
      <c r="D54" s="75">
        <f>中込区!D54+平賀地区!D54+内山地区!D54</f>
        <v>96</v>
      </c>
      <c r="E54" s="58">
        <f>中込区!E54+平賀地区!E54+内山地区!E54</f>
        <v>191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120</v>
      </c>
      <c r="D55" s="75">
        <f>中込区!D55+平賀地区!D55+内山地区!D55</f>
        <v>102</v>
      </c>
      <c r="E55" s="58">
        <f>中込区!E55+平賀地区!E55+内山地区!E55</f>
        <v>222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494</v>
      </c>
      <c r="D56" s="49">
        <f>中込区!D56+平賀地区!D56+内山地区!D56</f>
        <v>438</v>
      </c>
      <c r="E56" s="59">
        <f>中込区!E56+平賀地区!E56+内山地区!E56</f>
        <v>932</v>
      </c>
      <c r="F56" s="42">
        <f>E56/E147</f>
        <v>6.1873464781252073E-2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107</v>
      </c>
      <c r="D57" s="75">
        <f>中込区!D57+平賀地区!D57+内山地区!D57</f>
        <v>75</v>
      </c>
      <c r="E57" s="58">
        <f>中込区!E57+平賀地区!E57+内山地区!E57</f>
        <v>182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113</v>
      </c>
      <c r="D58" s="75">
        <f>中込区!D58+平賀地区!D58+内山地区!D58</f>
        <v>103</v>
      </c>
      <c r="E58" s="58">
        <f>中込区!E58+平賀地区!E58+内山地区!E58</f>
        <v>216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98</v>
      </c>
      <c r="D59" s="75">
        <f>中込区!D59+平賀地区!D59+内山地区!D59</f>
        <v>89</v>
      </c>
      <c r="E59" s="58">
        <f>中込区!E59+平賀地区!E59+内山地区!E59</f>
        <v>187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85</v>
      </c>
      <c r="D60" s="75">
        <f>中込区!D60+平賀地区!D60+内山地区!D60</f>
        <v>91</v>
      </c>
      <c r="E60" s="58">
        <f>中込区!E60+平賀地区!E60+内山地区!E60</f>
        <v>176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104</v>
      </c>
      <c r="D61" s="75">
        <f>中込区!D61+平賀地区!D61+内山地区!D61</f>
        <v>123</v>
      </c>
      <c r="E61" s="58">
        <f>中込区!E61+平賀地区!E61+内山地区!E61</f>
        <v>227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507</v>
      </c>
      <c r="D62" s="49">
        <f>中込区!D62+平賀地区!D62+内山地区!D62</f>
        <v>481</v>
      </c>
      <c r="E62" s="59">
        <f>中込区!E62+平賀地区!E62+内山地区!E62</f>
        <v>988</v>
      </c>
      <c r="F62" s="42">
        <f>E62/E147</f>
        <v>6.5591183695147048E-2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112</v>
      </c>
      <c r="D63" s="75">
        <f>中込区!D63+平賀地区!D63+内山地区!D63</f>
        <v>105</v>
      </c>
      <c r="E63" s="58">
        <f>中込区!E63+平賀地区!E63+内山地区!E63</f>
        <v>217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127</v>
      </c>
      <c r="D64" s="75">
        <f>中込区!D64+平賀地区!D64+内山地区!D64</f>
        <v>90</v>
      </c>
      <c r="E64" s="58">
        <f>中込区!E64+平賀地区!E64+内山地区!E64</f>
        <v>217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97</v>
      </c>
      <c r="D65" s="75">
        <f>中込区!D65+平賀地区!D65+内山地区!D65</f>
        <v>114</v>
      </c>
      <c r="E65" s="58">
        <f>中込区!E65+平賀地区!E65+内山地区!E65</f>
        <v>211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112</v>
      </c>
      <c r="D66" s="75">
        <f>中込区!D66+平賀地区!D66+内山地区!D66</f>
        <v>122</v>
      </c>
      <c r="E66" s="58">
        <f>中込区!E66+平賀地区!E66+内山地区!E66</f>
        <v>234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91</v>
      </c>
      <c r="D67" s="75">
        <f>中込区!D67+平賀地区!D67+内山地区!D67</f>
        <v>104</v>
      </c>
      <c r="E67" s="58">
        <f>中込区!E67+平賀地区!E67+内山地区!E67</f>
        <v>195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539</v>
      </c>
      <c r="D68" s="49">
        <f>中込区!D68+平賀地区!D68+内山地区!D68</f>
        <v>535</v>
      </c>
      <c r="E68" s="59">
        <f>中込区!E68+平賀地区!E68+内山地区!E68</f>
        <v>1074</v>
      </c>
      <c r="F68" s="42">
        <f>E68/E147</f>
        <v>7.1300537741485759E-2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79</v>
      </c>
      <c r="D69" s="75">
        <f>中込区!D69+平賀地区!D69+内山地区!D69</f>
        <v>96</v>
      </c>
      <c r="E69" s="58">
        <f>中込区!E69+平賀地区!E69+内山地区!E69</f>
        <v>175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111</v>
      </c>
      <c r="D70" s="75">
        <f>中込区!D70+平賀地区!D70+内山地区!D70</f>
        <v>97</v>
      </c>
      <c r="E70" s="58">
        <f>中込区!E70+平賀地区!E70+内山地区!E70</f>
        <v>208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97</v>
      </c>
      <c r="D71" s="75">
        <f>中込区!D71+平賀地区!D71+内山地区!D71</f>
        <v>78</v>
      </c>
      <c r="E71" s="58">
        <f>中込区!E71+平賀地区!E71+内山地区!E71</f>
        <v>175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86</v>
      </c>
      <c r="D72" s="75">
        <f>中込区!D72+平賀地区!D72+内山地区!D72</f>
        <v>113</v>
      </c>
      <c r="E72" s="58">
        <f>中込区!E72+平賀地区!E72+内山地区!E72</f>
        <v>199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96</v>
      </c>
      <c r="D73" s="75">
        <f>中込区!D73+平賀地区!D73+内山地区!D73</f>
        <v>102</v>
      </c>
      <c r="E73" s="58">
        <f>中込区!E73+平賀地区!E73+内山地区!E73</f>
        <v>198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469</v>
      </c>
      <c r="D74" s="49">
        <f>中込区!D74+平賀地区!D74+内山地区!D74</f>
        <v>486</v>
      </c>
      <c r="E74" s="59">
        <f>中込区!E74+平賀地区!E74+内山地区!E74</f>
        <v>955</v>
      </c>
      <c r="F74" s="42">
        <f>E74/E147</f>
        <v>6.340038504945894E-2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105</v>
      </c>
      <c r="D75" s="75">
        <f>中込区!D75+平賀地区!D75+内山地区!D75</f>
        <v>105</v>
      </c>
      <c r="E75" s="58">
        <f>中込区!E75+平賀地区!E75+内山地区!E75</f>
        <v>210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90</v>
      </c>
      <c r="D76" s="75">
        <f>中込区!D76+平賀地区!D76+内山地区!D76</f>
        <v>102</v>
      </c>
      <c r="E76" s="58">
        <f>中込区!E76+平賀地区!E76+内山地区!E76</f>
        <v>192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95</v>
      </c>
      <c r="D77" s="75">
        <f>中込区!D77+平賀地区!D77+内山地区!D77</f>
        <v>90</v>
      </c>
      <c r="E77" s="58">
        <f>中込区!E77+平賀地区!E77+内山地区!E77</f>
        <v>185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107</v>
      </c>
      <c r="D78" s="75">
        <f>中込区!D78+平賀地区!D78+内山地区!D78</f>
        <v>110</v>
      </c>
      <c r="E78" s="58">
        <f>中込区!E78+平賀地区!E78+内山地区!E78</f>
        <v>217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104</v>
      </c>
      <c r="D79" s="75">
        <f>中込区!D79+平賀地区!D79+内山地区!D79</f>
        <v>106</v>
      </c>
      <c r="E79" s="58">
        <f>中込区!E79+平賀地区!E79+内山地区!E79</f>
        <v>210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501</v>
      </c>
      <c r="D80" s="49">
        <f>中込区!D80+平賀地区!D80+内山地区!D80</f>
        <v>513</v>
      </c>
      <c r="E80" s="59">
        <f>中込区!E80+平賀地区!E80+内山地区!E80</f>
        <v>1014</v>
      </c>
      <c r="F80" s="42">
        <f>E80/E147</f>
        <v>6.7317267476598289E-2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103</v>
      </c>
      <c r="D81" s="75">
        <f>中込区!D81+平賀地区!D81+内山地区!D81</f>
        <v>103</v>
      </c>
      <c r="E81" s="58">
        <f>中込区!E81+平賀地区!E81+内山地区!E81</f>
        <v>206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99</v>
      </c>
      <c r="D82" s="75">
        <f>中込区!D82+平賀地区!D82+内山地区!D82</f>
        <v>92</v>
      </c>
      <c r="E82" s="58">
        <f>中込区!E82+平賀地区!E82+内山地区!E82</f>
        <v>191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97</v>
      </c>
      <c r="D83" s="75">
        <f>中込区!D83+平賀地区!D83+内山地区!D83</f>
        <v>116</v>
      </c>
      <c r="E83" s="58">
        <f>中込区!E83+平賀地区!E83+内山地区!E83</f>
        <v>213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101</v>
      </c>
      <c r="D84" s="75">
        <f>中込区!D84+平賀地区!D84+内山地区!D84</f>
        <v>87</v>
      </c>
      <c r="E84" s="58">
        <f>中込区!E84+平賀地区!E84+内山地区!E84</f>
        <v>188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94</v>
      </c>
      <c r="D85" s="75">
        <f>中込区!D85+平賀地区!D85+内山地区!D85</f>
        <v>101</v>
      </c>
      <c r="E85" s="58">
        <f>中込区!E85+平賀地区!E85+内山地区!E85</f>
        <v>195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494</v>
      </c>
      <c r="D86" s="71">
        <f>中込区!D86+平賀地区!D86+内山地区!D86</f>
        <v>499</v>
      </c>
      <c r="E86" s="60">
        <f>中込区!E86+平賀地区!E86+内山地区!E86</f>
        <v>993</v>
      </c>
      <c r="F86" s="45">
        <f>E86/E147</f>
        <v>6.5923122883887672E-2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106</v>
      </c>
      <c r="D87" s="75">
        <f>中込区!D87+平賀地区!D87+内山地区!D87</f>
        <v>107</v>
      </c>
      <c r="E87" s="58">
        <f>中込区!E87+平賀地区!E87+内山地区!E87</f>
        <v>213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101</v>
      </c>
      <c r="D88" s="75">
        <f>中込区!D88+平賀地区!D88+内山地区!D88</f>
        <v>114</v>
      </c>
      <c r="E88" s="58">
        <f>中込区!E88+平賀地区!E88+内山地区!E88</f>
        <v>215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124</v>
      </c>
      <c r="D89" s="75">
        <f>中込区!D89+平賀地区!D89+内山地区!D89</f>
        <v>121</v>
      </c>
      <c r="E89" s="58">
        <f>中込区!E89+平賀地区!E89+内山地区!E89</f>
        <v>245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114</v>
      </c>
      <c r="D90" s="75">
        <f>中込区!D90+平賀地区!D90+内山地区!D90</f>
        <v>139</v>
      </c>
      <c r="E90" s="58">
        <f>中込区!E90+平賀地区!E90+内山地区!E90</f>
        <v>253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120</v>
      </c>
      <c r="D91" s="75">
        <f>中込区!D91+平賀地区!D91+内山地区!D91</f>
        <v>114</v>
      </c>
      <c r="E91" s="58">
        <f>中込区!E91+平賀地区!E91+内山地区!E91</f>
        <v>234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565</v>
      </c>
      <c r="D92" s="71">
        <f>中込区!D92+平賀地区!D92+内山地区!D92</f>
        <v>595</v>
      </c>
      <c r="E92" s="60">
        <f>中込区!E92+平賀地区!E92+内山地区!E92</f>
        <v>1160</v>
      </c>
      <c r="F92" s="45">
        <f>E92/E147</f>
        <v>7.7009891787824469E-2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114</v>
      </c>
      <c r="D93" s="75">
        <f>中込区!D93+平賀地区!D93+内山地区!D93</f>
        <v>116</v>
      </c>
      <c r="E93" s="58">
        <f>中込区!E93+平賀地区!E93+内山地区!E93</f>
        <v>230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94</v>
      </c>
      <c r="D94" s="75">
        <f>中込区!D94+平賀地区!D94+内山地区!D94</f>
        <v>109</v>
      </c>
      <c r="E94" s="58">
        <f>中込区!E94+平賀地区!E94+内山地区!E94</f>
        <v>203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76</v>
      </c>
      <c r="D95" s="75">
        <f>中込区!D95+平賀地区!D95+内山地区!D95</f>
        <v>74</v>
      </c>
      <c r="E95" s="58">
        <f>中込区!E95+平賀地区!E95+内山地区!E95</f>
        <v>150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77</v>
      </c>
      <c r="D96" s="75">
        <f>中込区!D96+平賀地区!D96+内山地区!D96</f>
        <v>96</v>
      </c>
      <c r="E96" s="58">
        <f>中込区!E96+平賀地区!E96+内山地区!E96</f>
        <v>173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73</v>
      </c>
      <c r="D97" s="75">
        <f>中込区!D97+平賀地区!D97+内山地区!D97</f>
        <v>106</v>
      </c>
      <c r="E97" s="58">
        <f>中込区!E97+平賀地区!E97+内山地区!E97</f>
        <v>179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434</v>
      </c>
      <c r="D98" s="71">
        <f>中込区!D98+平賀地区!D98+内山地区!D98</f>
        <v>501</v>
      </c>
      <c r="E98" s="60">
        <f>中込区!E98+平賀地区!E98+内山地区!E98</f>
        <v>935</v>
      </c>
      <c r="F98" s="45">
        <f>E98/E147</f>
        <v>6.2072628294496446E-2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74</v>
      </c>
      <c r="D99" s="75">
        <f>中込区!D99+平賀地区!D99+内山地区!D99</f>
        <v>90</v>
      </c>
      <c r="E99" s="58">
        <f>中込区!E99+平賀地区!E99+内山地区!E99</f>
        <v>164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64</v>
      </c>
      <c r="D100" s="75">
        <f>中込区!D100+平賀地区!D100+内山地区!D100</f>
        <v>94</v>
      </c>
      <c r="E100" s="58">
        <f>中込区!E100+平賀地区!E100+内山地区!E100</f>
        <v>158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78</v>
      </c>
      <c r="D101" s="75">
        <f>中込区!D101+平賀地区!D101+内山地区!D101</f>
        <v>75</v>
      </c>
      <c r="E101" s="58">
        <f>中込区!E101+平賀地区!E101+内山地区!E101</f>
        <v>153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54</v>
      </c>
      <c r="D102" s="75">
        <f>中込区!D102+平賀地区!D102+内山地区!D102</f>
        <v>83</v>
      </c>
      <c r="E102" s="58">
        <f>中込区!E102+平賀地区!E102+内山地区!E102</f>
        <v>137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49</v>
      </c>
      <c r="D103" s="75">
        <f>中込区!D103+平賀地区!D103+内山地区!D103</f>
        <v>71</v>
      </c>
      <c r="E103" s="58">
        <f>中込区!E103+平賀地区!E103+内山地区!E103</f>
        <v>120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319</v>
      </c>
      <c r="D104" s="71">
        <f>中込区!D104+平賀地区!D104+内山地区!D104</f>
        <v>413</v>
      </c>
      <c r="E104" s="60">
        <f>中込区!E104+平賀地区!E104+内山地区!E104</f>
        <v>732</v>
      </c>
      <c r="F104" s="45">
        <f>E104/E147</f>
        <v>4.8595897231627168E-2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50</v>
      </c>
      <c r="D105" s="75">
        <f>中込区!D105+平賀地区!D105+内山地区!D105</f>
        <v>68</v>
      </c>
      <c r="E105" s="58">
        <f>中込区!E105+平賀地区!E105+内山地区!E105</f>
        <v>118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48</v>
      </c>
      <c r="D106" s="75">
        <f>中込区!D106+平賀地区!D106+内山地区!D106</f>
        <v>73</v>
      </c>
      <c r="E106" s="58">
        <f>中込区!E106+平賀地区!E106+内山地区!E106</f>
        <v>121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30</v>
      </c>
      <c r="D107" s="75">
        <f>中込区!D107+平賀地区!D107+内山地区!D107</f>
        <v>66</v>
      </c>
      <c r="E107" s="58">
        <f>中込区!E107+平賀地区!E107+内山地区!E107</f>
        <v>96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49</v>
      </c>
      <c r="D108" s="75">
        <f>中込区!D108+平賀地区!D108+内山地区!D108</f>
        <v>77</v>
      </c>
      <c r="E108" s="58">
        <f>中込区!E108+平賀地区!E108+内山地区!E108</f>
        <v>126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35</v>
      </c>
      <c r="D109" s="75">
        <f>中込区!D109+平賀地区!D109+内山地区!D109</f>
        <v>51</v>
      </c>
      <c r="E109" s="58">
        <f>中込区!E109+平賀地区!E109+内山地区!E109</f>
        <v>86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212</v>
      </c>
      <c r="D110" s="71">
        <f>中込区!D110+平賀地区!D110+内山地区!D110</f>
        <v>335</v>
      </c>
      <c r="E110" s="60">
        <f>中込区!E110+平賀地区!E110+内山地区!E110</f>
        <v>547</v>
      </c>
      <c r="F110" s="45">
        <f>E110/E147</f>
        <v>3.6314147248224127E-2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26</v>
      </c>
      <c r="D111" s="75">
        <f>中込区!D111+平賀地区!D111+内山地区!D111</f>
        <v>46</v>
      </c>
      <c r="E111" s="58">
        <f>中込区!E111+平賀地区!E111+内山地区!E111</f>
        <v>72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17</v>
      </c>
      <c r="D112" s="75">
        <f>中込区!D112+平賀地区!D112+内山地区!D112</f>
        <v>50</v>
      </c>
      <c r="E112" s="58">
        <f>中込区!E112+平賀地区!E112+内山地区!E112</f>
        <v>67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14</v>
      </c>
      <c r="D113" s="75">
        <f>中込区!D113+平賀地区!D113+内山地区!D113</f>
        <v>45</v>
      </c>
      <c r="E113" s="58">
        <f>中込区!E113+平賀地区!E113+内山地区!E113</f>
        <v>59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20</v>
      </c>
      <c r="D114" s="75">
        <f>中込区!D114+平賀地区!D114+内山地区!D114</f>
        <v>42</v>
      </c>
      <c r="E114" s="58">
        <f>中込区!E114+平賀地区!E114+内山地区!E114</f>
        <v>62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8</v>
      </c>
      <c r="D115" s="75">
        <f>中込区!D115+平賀地区!D115+内山地区!D115</f>
        <v>33</v>
      </c>
      <c r="E115" s="58">
        <f>中込区!E115+平賀地区!E115+内山地区!E115</f>
        <v>41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85</v>
      </c>
      <c r="D116" s="71">
        <f>中込区!D116+平賀地区!D116+内山地区!D116</f>
        <v>216</v>
      </c>
      <c r="E116" s="60">
        <f>中込区!E116+平賀地区!E116+内山地区!E116</f>
        <v>301</v>
      </c>
      <c r="F116" s="45">
        <f>E116/E147</f>
        <v>1.9982739162185487E-2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7</v>
      </c>
      <c r="D117" s="75">
        <f>中込区!D117+平賀地区!D117+内山地区!D117</f>
        <v>35</v>
      </c>
      <c r="E117" s="58">
        <f>中込区!E117+平賀地区!E117+内山地区!E117</f>
        <v>42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3</v>
      </c>
      <c r="D118" s="75">
        <f>中込区!D118+平賀地区!D118+内山地区!D118</f>
        <v>17</v>
      </c>
      <c r="E118" s="58">
        <f>中込区!E118+平賀地区!E118+内山地区!E118</f>
        <v>20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3</v>
      </c>
      <c r="D119" s="75">
        <f>中込区!D119+平賀地区!D119+内山地区!D119</f>
        <v>23</v>
      </c>
      <c r="E119" s="58">
        <f>中込区!E119+平賀地区!E119+内山地区!E119</f>
        <v>26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7</v>
      </c>
      <c r="D120" s="75">
        <f>中込区!D120+平賀地区!D120+内山地区!D120</f>
        <v>12</v>
      </c>
      <c r="E120" s="58">
        <f>中込区!E120+平賀地区!E120+内山地区!E120</f>
        <v>19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3</v>
      </c>
      <c r="D121" s="75">
        <f>中込区!D121+平賀地区!D121+内山地区!D121</f>
        <v>13</v>
      </c>
      <c r="E121" s="58">
        <f>中込区!E121+平賀地区!E121+内山地区!E121</f>
        <v>16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23</v>
      </c>
      <c r="D122" s="71">
        <f>中込区!D122+平賀地区!D122+内山地区!D122</f>
        <v>100</v>
      </c>
      <c r="E122" s="60">
        <f>中込区!E122+平賀地区!E122+内山地区!E122</f>
        <v>123</v>
      </c>
      <c r="F122" s="45">
        <f>E122/E147</f>
        <v>8.1657040430193183E-3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2</v>
      </c>
      <c r="D123" s="75">
        <f>中込区!D123+平賀地区!D123+内山地区!D123</f>
        <v>6</v>
      </c>
      <c r="E123" s="58">
        <f>中込区!E123+平賀地区!E123+内山地区!E123</f>
        <v>8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0</v>
      </c>
      <c r="D124" s="75">
        <f>中込区!D124+平賀地区!D124+内山地区!D124</f>
        <v>8</v>
      </c>
      <c r="E124" s="58">
        <f>中込区!E124+平賀地区!E124+内山地区!E124</f>
        <v>8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2</v>
      </c>
      <c r="D125" s="75">
        <f>中込区!D125+平賀地区!D125+内山地区!D125</f>
        <v>7</v>
      </c>
      <c r="E125" s="58">
        <f>中込区!E125+平賀地区!E125+内山地区!E125</f>
        <v>9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0</v>
      </c>
      <c r="D126" s="75">
        <f>中込区!D126+平賀地区!D126+内山地区!D126</f>
        <v>1</v>
      </c>
      <c r="E126" s="58">
        <f>中込区!E126+平賀地区!E126+内山地区!E126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0</v>
      </c>
      <c r="D127" s="75">
        <f>中込区!D127+平賀地区!D127+内山地区!D127</f>
        <v>0</v>
      </c>
      <c r="E127" s="58">
        <f>中込区!E127+平賀地区!E127+内山地区!E127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4</v>
      </c>
      <c r="D128" s="71">
        <f>中込区!D128+平賀地区!D128+内山地区!D128</f>
        <v>22</v>
      </c>
      <c r="E128" s="60">
        <f>中込区!E128+平賀地区!E128+内山地区!E128</f>
        <v>26</v>
      </c>
      <c r="F128" s="45">
        <f>E128/E147</f>
        <v>1.7260837814512381E-3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1</v>
      </c>
      <c r="D129" s="75">
        <f>中込区!D129+平賀地区!D129+内山地区!D129</f>
        <v>0</v>
      </c>
      <c r="E129" s="58">
        <f>中込区!E129+平賀地区!E129+内山地区!E129</f>
        <v>1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0</v>
      </c>
      <c r="D130" s="75">
        <f>中込区!D130+平賀地区!D130+内山地区!D130</f>
        <v>0</v>
      </c>
      <c r="E130" s="58">
        <f>中込区!E130+平賀地区!E130+内山地区!E130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0</v>
      </c>
      <c r="D131" s="75">
        <f>中込区!D131+平賀地区!D131+内山地区!D131</f>
        <v>0</v>
      </c>
      <c r="E131" s="58">
        <f>中込区!E131+平賀地区!E131+内山地区!E131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0</v>
      </c>
      <c r="E132" s="58">
        <f>中込区!E132+平賀地区!E132+内山地区!E132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0</v>
      </c>
      <c r="E133" s="58">
        <f>中込区!E133+平賀地区!E133+内山地区!E133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中込区!C134+平賀地区!C134+内山地区!C134</f>
        <v>1</v>
      </c>
      <c r="D134" s="71">
        <f>中込区!D134+平賀地区!D134+内山地区!D134</f>
        <v>0</v>
      </c>
      <c r="E134" s="60">
        <f>中込区!E134+平賀地区!E134+内山地区!E134</f>
        <v>1</v>
      </c>
      <c r="F134" s="45">
        <f>E134/E147</f>
        <v>6.6387837748124547E-5</v>
      </c>
    </row>
    <row r="135" spans="1:6" ht="15" customHeight="1" x14ac:dyDescent="0.2">
      <c r="A135" s="36"/>
      <c r="B135" s="35">
        <v>110</v>
      </c>
      <c r="C135" s="79">
        <f>中込区!C135+平賀地区!C135+内山地区!C135</f>
        <v>0</v>
      </c>
      <c r="D135" s="79">
        <f>中込区!D135+平賀地区!D135+内山地区!D135</f>
        <v>0</v>
      </c>
      <c r="E135" s="93">
        <f>中込区!E135+平賀地区!E135+内山地区!E135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中込区!C136+平賀地区!C136+内山地区!C136</f>
        <v>0</v>
      </c>
      <c r="D136" s="75">
        <f>中込区!D136+平賀地区!D136+内山地区!D136</f>
        <v>0</v>
      </c>
      <c r="E136" s="58">
        <f>中込区!E136+平賀地区!E136+内山地区!E136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中込区!C137+平賀地区!C137+内山地区!C137</f>
        <v>0</v>
      </c>
      <c r="D137" s="75">
        <f>中込区!D137+平賀地区!D137+内山地区!D137</f>
        <v>0</v>
      </c>
      <c r="E137" s="58">
        <f>中込区!E137+平賀地区!E137+内山地区!E137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中込区!C138+平賀地区!C138+内山地区!C138</f>
        <v>0</v>
      </c>
      <c r="D138" s="75">
        <f>中込区!D138+平賀地区!D138+内山地区!D138</f>
        <v>0</v>
      </c>
      <c r="E138" s="58">
        <f>中込区!E138+平賀地区!E138+内山地区!E138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中込区!C139+平賀地区!C139+内山地区!C139</f>
        <v>0</v>
      </c>
      <c r="D139" s="75">
        <f>中込区!D139+平賀地区!D139+内山地区!D139</f>
        <v>0</v>
      </c>
      <c r="E139" s="58">
        <f>中込区!E139+平賀地区!E139+内山地区!E139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中込区!C140+平賀地区!C140+内山地区!C140</f>
        <v>0</v>
      </c>
      <c r="D140" s="71">
        <f>中込区!D140+平賀地区!D140+内山地区!D140</f>
        <v>0</v>
      </c>
      <c r="E140" s="60">
        <f>中込区!E140+平賀地区!E140+内山地区!E140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中込区!C141+平賀地区!C141+内山地区!C141</f>
        <v>0</v>
      </c>
      <c r="D141" s="75">
        <f>中込区!D141+平賀地区!D141+内山地区!D141</f>
        <v>0</v>
      </c>
      <c r="E141" s="58">
        <f>中込区!E141+平賀地区!E141+内山地区!E141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中込区!C142+平賀地区!C142+内山地区!C142</f>
        <v>0</v>
      </c>
      <c r="D142" s="75">
        <f>中込区!D142+平賀地区!D142+内山地区!D142</f>
        <v>0</v>
      </c>
      <c r="E142" s="58">
        <f>中込区!E142+平賀地区!E142+内山地区!E142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中込区!C143+平賀地区!C143+内山地区!C143</f>
        <v>0</v>
      </c>
      <c r="D143" s="75">
        <f>中込区!D143+平賀地区!D143+内山地区!D143</f>
        <v>0</v>
      </c>
      <c r="E143" s="58">
        <f>中込区!E143+平賀地区!E143+内山地区!E143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中込区!C144+平賀地区!C144+内山地区!C144</f>
        <v>0</v>
      </c>
      <c r="D144" s="75">
        <f>中込区!D144+平賀地区!D144+内山地区!D144</f>
        <v>0</v>
      </c>
      <c r="E144" s="58">
        <f>中込区!E144+平賀地区!E144+内山地区!E144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中込区!C145+平賀地区!C145+内山地区!C145</f>
        <v>0</v>
      </c>
      <c r="D145" s="75">
        <f>中込区!D145+平賀地区!D145+内山地区!D145</f>
        <v>0</v>
      </c>
      <c r="E145" s="58">
        <f>中込区!E145+平賀地区!E145+内山地区!E145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中込区!C146+平賀地区!C146+内山地区!C146</f>
        <v>0</v>
      </c>
      <c r="D146" s="72">
        <f>中込区!D146+平賀地区!D146+内山地区!D146</f>
        <v>0</v>
      </c>
      <c r="E146" s="61">
        <f>中込区!E146+平賀地区!E146+内山地区!E146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中込区!C147+平賀地区!C147+内山地区!C147</f>
        <v>7401</v>
      </c>
      <c r="D147" s="77">
        <f>中込区!D147+平賀地区!D147+内山地区!D147</f>
        <v>7662</v>
      </c>
      <c r="E147" s="62">
        <f>中込区!E147+平賀地区!E147+内山地区!E147</f>
        <v>15063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915</v>
      </c>
      <c r="D150" s="17">
        <f>D8+D14+D20</f>
        <v>840</v>
      </c>
      <c r="E150" s="17">
        <f>E8+E14+E20</f>
        <v>1755</v>
      </c>
      <c r="F150" s="32">
        <f>E150/E153</f>
        <v>0.11651065524795857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4349</v>
      </c>
      <c r="D151" s="19">
        <f>D26+D32+D38+D44+D50+D56+D62+D68+D74+D80</f>
        <v>4141</v>
      </c>
      <c r="E151" s="19">
        <f>E26+E32+E38+E44+E50+E56+E62+E68+E74+E80</f>
        <v>8490</v>
      </c>
      <c r="F151" s="32">
        <f>E151/E153</f>
        <v>0.56363274248157735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2137</v>
      </c>
      <c r="D152" s="21">
        <f t="shared" ref="D152:E152" si="0">D86+D92+D98+D104+D110+D116+D122+D128+D134+D140+D146</f>
        <v>2681</v>
      </c>
      <c r="E152" s="21">
        <f t="shared" si="0"/>
        <v>4818</v>
      </c>
      <c r="F152" s="32">
        <f>E152/E153</f>
        <v>0.31985660227046403</v>
      </c>
    </row>
    <row r="153" spans="1:6" ht="15" customHeight="1" x14ac:dyDescent="0.2">
      <c r="B153" s="2" t="s">
        <v>8</v>
      </c>
      <c r="C153" s="1">
        <f>SUM(C150:C152)</f>
        <v>7401</v>
      </c>
      <c r="D153" s="1">
        <f>SUM(D150:D152)</f>
        <v>7662</v>
      </c>
      <c r="E153" s="1">
        <f>SUM(E150:E152)</f>
        <v>15063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915</v>
      </c>
      <c r="D155" s="17">
        <f>D8+D14+D20</f>
        <v>840</v>
      </c>
      <c r="E155" s="17">
        <f>E8+E14+E20</f>
        <v>1755</v>
      </c>
      <c r="F155" s="32">
        <f>E155/E159</f>
        <v>0.11651065524795857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4349</v>
      </c>
      <c r="D156" s="19">
        <f>D26+D32+D38+D44+D50+D56+D62+D68+D74+D80</f>
        <v>4141</v>
      </c>
      <c r="E156" s="19">
        <f>E26+E32+E38+E44+E50+E56+E62+E68+E74+E80</f>
        <v>8490</v>
      </c>
      <c r="F156" s="32">
        <f>E156/E159</f>
        <v>0.56363274248157735</v>
      </c>
    </row>
    <row r="157" spans="1:6" ht="15" customHeight="1" x14ac:dyDescent="0.2">
      <c r="A157" s="25"/>
      <c r="B157" s="20" t="s">
        <v>10</v>
      </c>
      <c r="C157" s="21">
        <f>C86+C92</f>
        <v>1059</v>
      </c>
      <c r="D157" s="21">
        <f>D86+D92</f>
        <v>1094</v>
      </c>
      <c r="E157" s="21">
        <f>E86+E92</f>
        <v>2153</v>
      </c>
      <c r="F157" s="32">
        <f>E157/E159</f>
        <v>0.14293301467171216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1078</v>
      </c>
      <c r="D158" s="27">
        <f t="shared" ref="D158:E158" si="1">D98+D104+D110+D116+D122+D128+D134+D140+D146</f>
        <v>1587</v>
      </c>
      <c r="E158" s="27">
        <f t="shared" si="1"/>
        <v>2665</v>
      </c>
      <c r="F158" s="32">
        <f>E158/E159</f>
        <v>0.1769235875987519</v>
      </c>
    </row>
    <row r="159" spans="1:6" ht="15" customHeight="1" x14ac:dyDescent="0.2">
      <c r="B159" s="2" t="s">
        <v>8</v>
      </c>
      <c r="C159" s="1">
        <f>SUM(C155:C158)</f>
        <v>7401</v>
      </c>
      <c r="D159" s="1">
        <f>SUM(D155:D158)</f>
        <v>7662</v>
      </c>
      <c r="E159" s="1">
        <f>SUM(E155:E158)</f>
        <v>15063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325</v>
      </c>
      <c r="D161" s="31">
        <f t="shared" ref="D161:E161" si="2">D110+D116+D122+D128+D134+D140+D146</f>
        <v>673</v>
      </c>
      <c r="E161" s="31">
        <f t="shared" si="2"/>
        <v>998</v>
      </c>
      <c r="F161" s="32">
        <f>E161/E159</f>
        <v>6.6255062072628296E-2</v>
      </c>
    </row>
    <row r="162" spans="1:6" ht="15" customHeight="1" x14ac:dyDescent="0.2">
      <c r="A162" s="30"/>
      <c r="B162" s="23" t="s">
        <v>15</v>
      </c>
      <c r="C162" s="31">
        <f>C116+C122+C128+C134+C140+C146</f>
        <v>113</v>
      </c>
      <c r="D162" s="31">
        <f t="shared" ref="D162:E162" si="3">D116+D122+D128+D134+D140+D146</f>
        <v>338</v>
      </c>
      <c r="E162" s="31">
        <f t="shared" si="3"/>
        <v>451</v>
      </c>
      <c r="F162" s="32">
        <f>E162/E159</f>
        <v>2.9940914824404169E-2</v>
      </c>
    </row>
    <row r="163" spans="1:6" ht="15" customHeight="1" x14ac:dyDescent="0.2">
      <c r="A163" s="30"/>
      <c r="B163" s="23" t="s">
        <v>13</v>
      </c>
      <c r="C163" s="31">
        <f>C122+C128+C134+C140+C146</f>
        <v>28</v>
      </c>
      <c r="D163" s="31">
        <f t="shared" ref="D163:E163" si="4">D122+D128+D134+D140+D146</f>
        <v>122</v>
      </c>
      <c r="E163" s="31">
        <f t="shared" si="4"/>
        <v>150</v>
      </c>
      <c r="F163" s="32">
        <f>E163/E159</f>
        <v>9.9581756622186823E-3</v>
      </c>
    </row>
    <row r="164" spans="1:6" ht="15" customHeight="1" x14ac:dyDescent="0.2">
      <c r="B164" s="4" t="s">
        <v>14</v>
      </c>
      <c r="C164" s="1">
        <f>C128+C134+C140+C146</f>
        <v>5</v>
      </c>
      <c r="D164" s="1">
        <f t="shared" ref="D164:E164" si="5">D128+D134+D140+D146</f>
        <v>22</v>
      </c>
      <c r="E164" s="1">
        <f t="shared" si="5"/>
        <v>27</v>
      </c>
      <c r="F164" s="32">
        <f>E164/E159</f>
        <v>1.7924716191993627E-3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0</v>
      </c>
      <c r="E165" s="1">
        <f t="shared" si="6"/>
        <v>1</v>
      </c>
      <c r="F165" s="32">
        <f>E165/E159</f>
        <v>6.6387837748124547E-5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8">
    <tabColor indexed="24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30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32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62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27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32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59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27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24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51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40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25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65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24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22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46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148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135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283</v>
      </c>
      <c r="F8" s="39">
        <f>E8/E147</f>
        <v>3.5982199618563256E-2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32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27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59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27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28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55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37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28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65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21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24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45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36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31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67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153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138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291</v>
      </c>
      <c r="F14" s="39">
        <f>E14/E147</f>
        <v>3.6999364272091544E-2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32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25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57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20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34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54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33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30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63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26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36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62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28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35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63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139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160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299</v>
      </c>
      <c r="F20" s="39">
        <f>E20/E147</f>
        <v>3.8016528925619832E-2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35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26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61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37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39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76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32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34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66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37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23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60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24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40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64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165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162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327</v>
      </c>
      <c r="F26" s="42">
        <f>E26/E147</f>
        <v>4.1576605212968847E-2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34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39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73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30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35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65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50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37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87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42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32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74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59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35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94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215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178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393</v>
      </c>
      <c r="F32" s="42">
        <f>E32/E147</f>
        <v>4.996821360457724E-2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54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41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95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52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44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96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46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29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75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48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35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83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44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45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89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244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194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438</v>
      </c>
      <c r="F38" s="42">
        <f>E38/E147</f>
        <v>5.5689764780673869E-2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44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44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88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44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34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78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44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34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78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46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46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92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47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40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87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225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198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423</v>
      </c>
      <c r="F44" s="42">
        <f>E44/E147</f>
        <v>5.378258105530833E-2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44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41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85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42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55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97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39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43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82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39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27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66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47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41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88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211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207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418</v>
      </c>
      <c r="F50" s="42">
        <f>E50/E147</f>
        <v>5.3146853146853149E-2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50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43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93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44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37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81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46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44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90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44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51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95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65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53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118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249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228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477</v>
      </c>
      <c r="F56" s="42">
        <f>E56/E147</f>
        <v>6.0648442466624285E-2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62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46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108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56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54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110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56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54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110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42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47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89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73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73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146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289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274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563</v>
      </c>
      <c r="F62" s="42">
        <f>E62/E147</f>
        <v>7.1582962492053398E-2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67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61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128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74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52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126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46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70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116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63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67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130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48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53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101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298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303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601</v>
      </c>
      <c r="F68" s="42">
        <f>E68/E147</f>
        <v>7.6414494596312776E-2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48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51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99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67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57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124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51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45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96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45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67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112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62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49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111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273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269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542</v>
      </c>
      <c r="F74" s="42">
        <f>E74/E147</f>
        <v>6.8912905276541633E-2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61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52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113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40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56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96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51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46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97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57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54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111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46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53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99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255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261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516</v>
      </c>
      <c r="F80" s="42">
        <f>E80/E147</f>
        <v>6.5607120152574694E-2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43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47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90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33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48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81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40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51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91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53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43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96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43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51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94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212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240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452</v>
      </c>
      <c r="F86" s="45">
        <f>E86/E147</f>
        <v>5.7469802924348376E-2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53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36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89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42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63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105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65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52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117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52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62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114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58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60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118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270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273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543</v>
      </c>
      <c r="F92" s="45">
        <f>E92/E147</f>
        <v>6.9040050858232671E-2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57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63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120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44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64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108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35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39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74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44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49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93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26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50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76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206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265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471</v>
      </c>
      <c r="F98" s="45">
        <f>E98/E147</f>
        <v>5.9885568976478065E-2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38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47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85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37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53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90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43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33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76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27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40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67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24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35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59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169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208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377</v>
      </c>
      <c r="F104" s="45">
        <f>E104/E147</f>
        <v>4.7933884297520664E-2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19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38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57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20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37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57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13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28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41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22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36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58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17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22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39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91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161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252</v>
      </c>
      <c r="F110" s="45">
        <f>E110/E147</f>
        <v>3.2040686586141134E-2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10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25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35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8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23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31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6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16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22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9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22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31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4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12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16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37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98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135</v>
      </c>
      <c r="F116" s="45">
        <f>E116/E147</f>
        <v>1.7164653528289893E-2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5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16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21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2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4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6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1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12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13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0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4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4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2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7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9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10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43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53</v>
      </c>
      <c r="F122" s="45">
        <f>E122/E147</f>
        <v>6.7387158296249201E-3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1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3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4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0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5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5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0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1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1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0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0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0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0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0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1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9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10</v>
      </c>
      <c r="F128" s="45">
        <f>E128/E147</f>
        <v>1.2714558169103624E-3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1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1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0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0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0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0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0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0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0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0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0</v>
      </c>
      <c r="F133" s="32"/>
    </row>
    <row r="134" spans="1:6" ht="15" customHeight="1" x14ac:dyDescent="0.2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1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0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E134/E147</f>
        <v>1.2714558169103624E-4</v>
      </c>
    </row>
    <row r="135" spans="1:6" ht="15" customHeight="1" x14ac:dyDescent="0.2">
      <c r="A135" s="36"/>
      <c r="B135" s="35">
        <v>110</v>
      </c>
      <c r="C135" s="75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135</f>
        <v>0</v>
      </c>
      <c r="D135" s="75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135</f>
        <v>0</v>
      </c>
      <c r="E135" s="10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135</f>
        <v>0</v>
      </c>
      <c r="F135" s="32"/>
    </row>
    <row r="136" spans="1:6" ht="15" customHeight="1" x14ac:dyDescent="0.2">
      <c r="A136" s="36"/>
      <c r="B136" s="35">
        <v>111</v>
      </c>
      <c r="C136" s="75">
        <f>杉の木!C136+石神!C136+権現堂!C136+中央区南町!C136+中央区北町第１!C136+中央区北町第２!C136+前林!C136+三石!C136+三家第１!C136+三家第２!C136+佐太夫町第１!C136+佐太夫町第２!C136+橋場南!C136+橋場西!C136+橋場東!C136+中込新町!C136</f>
        <v>0</v>
      </c>
      <c r="D136" s="75">
        <f>杉の木!D136+石神!D136+権現堂!D136+中央区南町!D136+中央区北町第１!D136+中央区北町第２!D136+前林!D136+三石!D136+三家第１!D136+三家第２!D136+佐太夫町第１!D136+佐太夫町第２!D136+橋場南!D136+橋場西!D136+橋場東!D136+中込新町!D136</f>
        <v>0</v>
      </c>
      <c r="E136" s="10">
        <f>杉の木!E136+石神!E136+権現堂!E136+中央区南町!E136+中央区北町第１!E136+中央区北町第２!E136+前林!E136+三石!E136+三家第１!E136+三家第２!E136+佐太夫町第１!E136+佐太夫町第２!E136+橋場南!E136+橋場西!E136+橋場東!E136+中込新町!E136</f>
        <v>0</v>
      </c>
      <c r="F136" s="32"/>
    </row>
    <row r="137" spans="1:6" ht="15" customHeight="1" x14ac:dyDescent="0.2">
      <c r="A137" s="36"/>
      <c r="B137" s="35">
        <v>112</v>
      </c>
      <c r="C137" s="75">
        <f>杉の木!C137+石神!C137+権現堂!C137+中央区南町!C137+中央区北町第１!C137+中央区北町第２!C137+前林!C137+三石!C137+三家第１!C137+三家第２!C137+佐太夫町第１!C137+佐太夫町第２!C137+橋場南!C137+橋場西!C137+橋場東!C137+中込新町!C137</f>
        <v>0</v>
      </c>
      <c r="D137" s="75">
        <f>杉の木!D137+石神!D137+権現堂!D137+中央区南町!D137+中央区北町第１!D137+中央区北町第２!D137+前林!D137+三石!D137+三家第１!D137+三家第２!D137+佐太夫町第１!D137+佐太夫町第２!D137+橋場南!D137+橋場西!D137+橋場東!D137+中込新町!D137</f>
        <v>0</v>
      </c>
      <c r="E137" s="10">
        <f>杉の木!E137+石神!E137+権現堂!E137+中央区南町!E137+中央区北町第１!E137+中央区北町第２!E137+前林!E137+三石!E137+三家第１!E137+三家第２!E137+佐太夫町第１!E137+佐太夫町第２!E137+橋場南!E137+橋場西!E137+橋場東!E137+中込新町!E137</f>
        <v>0</v>
      </c>
      <c r="F137" s="32"/>
    </row>
    <row r="138" spans="1:6" ht="15" customHeight="1" x14ac:dyDescent="0.2">
      <c r="A138" s="36"/>
      <c r="B138" s="35">
        <v>113</v>
      </c>
      <c r="C138" s="75">
        <f>杉の木!C138+石神!C138+権現堂!C138+中央区南町!C138+中央区北町第１!C138+中央区北町第２!C138+前林!C138+三石!C138+三家第１!C138+三家第２!C138+佐太夫町第１!C138+佐太夫町第２!C138+橋場南!C138+橋場西!C138+橋場東!C138+中込新町!C138</f>
        <v>0</v>
      </c>
      <c r="D138" s="75">
        <f>杉の木!D138+石神!D138+権現堂!D138+中央区南町!D138+中央区北町第１!D138+中央区北町第２!D138+前林!D138+三石!D138+三家第１!D138+三家第２!D138+佐太夫町第１!D138+佐太夫町第２!D138+橋場南!D138+橋場西!D138+橋場東!D138+中込新町!D138</f>
        <v>0</v>
      </c>
      <c r="E138" s="10">
        <f>杉の木!E138+石神!E138+権現堂!E138+中央区南町!E138+中央区北町第１!E138+中央区北町第２!E138+前林!E138+三石!E138+三家第１!E138+三家第２!E138+佐太夫町第１!E138+佐太夫町第２!E138+橋場南!E138+橋場西!E138+橋場東!E138+中込新町!E138</f>
        <v>0</v>
      </c>
      <c r="F138" s="32"/>
    </row>
    <row r="139" spans="1:6" ht="15" customHeight="1" x14ac:dyDescent="0.2">
      <c r="A139" s="36"/>
      <c r="B139" s="35">
        <v>114</v>
      </c>
      <c r="C139" s="75">
        <f>杉の木!C139+石神!C139+権現堂!C139+中央区南町!C139+中央区北町第１!C139+中央区北町第２!C139+前林!C139+三石!C139+三家第１!C139+三家第２!C139+佐太夫町第１!C139+佐太夫町第２!C139+橋場南!C139+橋場西!C139+橋場東!C139+中込新町!C139</f>
        <v>0</v>
      </c>
      <c r="D139" s="75">
        <f>杉の木!D139+石神!D139+権現堂!D139+中央区南町!D139+中央区北町第１!D139+中央区北町第２!D139+前林!D139+三石!D139+三家第１!D139+三家第２!D139+佐太夫町第１!D139+佐太夫町第２!D139+橋場南!D139+橋場西!D139+橋場東!D139+中込新町!D139</f>
        <v>0</v>
      </c>
      <c r="E139" s="10">
        <f>杉の木!E139+石神!E139+権現堂!E139+中央区南町!E139+中央区北町第１!E139+中央区北町第２!E139+前林!E139+三石!E139+三家第１!E139+三家第２!E139+佐太夫町第１!E139+佐太夫町第２!E139+橋場南!E139+橋場西!E139+橋場東!E139+中込新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杉の木!C140+石神!C140+権現堂!C140+中央区南町!C140+中央区北町第１!C140+中央区北町第２!C140+前林!C140+三石!C140+三家第１!C140+三家第２!C140+佐太夫町第１!C140+佐太夫町第２!C140+橋場南!C140+橋場西!C140+橋場東!C140+中込新町!C140</f>
        <v>0</v>
      </c>
      <c r="D140" s="71">
        <f>杉の木!D140+石神!D140+権現堂!D140+中央区南町!D140+中央区北町第１!D140+中央区北町第２!D140+前林!D140+三石!D140+三家第１!D140+三家第２!D140+佐太夫町第１!D140+佐太夫町第２!D140+橋場南!D140+橋場西!D140+橋場東!D140+中込新町!D140</f>
        <v>0</v>
      </c>
      <c r="E140" s="44">
        <f>杉の木!E140+石神!E140+権現堂!E140+中央区南町!E140+中央区北町第１!E140+中央区北町第２!E140+前林!E140+三石!E140+三家第１!E140+三家第２!E140+佐太夫町第１!E140+佐太夫町第２!E140+橋場南!E140+橋場西!E140+橋場東!E140+中込新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杉の木!C141+石神!C141+権現堂!C141+中央区南町!C141+中央区北町第１!C141+中央区北町第２!C141+前林!C141+三石!C141+三家第１!C141+三家第２!C141+佐太夫町第１!C141+佐太夫町第２!C141+橋場南!C141+橋場西!C141+橋場東!C141+中込新町!C141</f>
        <v>0</v>
      </c>
      <c r="D141" s="75">
        <f>杉の木!D141+石神!D141+権現堂!D141+中央区南町!D141+中央区北町第１!D141+中央区北町第２!D141+前林!D141+三石!D141+三家第１!D141+三家第２!D141+佐太夫町第１!D141+佐太夫町第２!D141+橋場南!D141+橋場西!D141+橋場東!D141+中込新町!D141</f>
        <v>0</v>
      </c>
      <c r="E141" s="10">
        <f>杉の木!E141+石神!E141+権現堂!E141+中央区南町!E141+中央区北町第１!E141+中央区北町第２!E141+前林!E141+三石!E141+三家第１!E141+三家第２!E141+佐太夫町第１!E141+佐太夫町第２!E141+橋場南!E141+橋場西!E141+橋場東!E141+中込新町!E141</f>
        <v>0</v>
      </c>
      <c r="F141" s="32"/>
    </row>
    <row r="142" spans="1:6" ht="15" customHeight="1" x14ac:dyDescent="0.2">
      <c r="A142" s="36"/>
      <c r="B142" s="35">
        <v>116</v>
      </c>
      <c r="C142" s="75">
        <f>杉の木!C142+石神!C142+権現堂!C142+中央区南町!C142+中央区北町第１!C142+中央区北町第２!C142+前林!C142+三石!C142+三家第１!C142+三家第２!C142+佐太夫町第１!C142+佐太夫町第２!C142+橋場南!C142+橋場西!C142+橋場東!C142+中込新町!C142</f>
        <v>0</v>
      </c>
      <c r="D142" s="75">
        <f>杉の木!D142+石神!D142+権現堂!D142+中央区南町!D142+中央区北町第１!D142+中央区北町第２!D142+前林!D142+三石!D142+三家第１!D142+三家第２!D142+佐太夫町第１!D142+佐太夫町第２!D142+橋場南!D142+橋場西!D142+橋場東!D142+中込新町!D142</f>
        <v>0</v>
      </c>
      <c r="E142" s="10">
        <f>杉の木!E142+石神!E142+権現堂!E142+中央区南町!E142+中央区北町第１!E142+中央区北町第２!E142+前林!E142+三石!E142+三家第１!E142+三家第２!E142+佐太夫町第１!E142+佐太夫町第２!E142+橋場南!E142+橋場西!E142+橋場東!E142+中込新町!E142</f>
        <v>0</v>
      </c>
      <c r="F142" s="32"/>
    </row>
    <row r="143" spans="1:6" ht="15" customHeight="1" x14ac:dyDescent="0.2">
      <c r="A143" s="36"/>
      <c r="B143" s="35">
        <v>117</v>
      </c>
      <c r="C143" s="75">
        <f>杉の木!C143+石神!C143+権現堂!C143+中央区南町!C143+中央区北町第１!C143+中央区北町第２!C143+前林!C143+三石!C143+三家第１!C143+三家第２!C143+佐太夫町第１!C143+佐太夫町第２!C143+橋場南!C143+橋場西!C143+橋場東!C143+中込新町!C143</f>
        <v>0</v>
      </c>
      <c r="D143" s="75">
        <f>杉の木!D143+石神!D143+権現堂!D143+中央区南町!D143+中央区北町第１!D143+中央区北町第２!D143+前林!D143+三石!D143+三家第１!D143+三家第２!D143+佐太夫町第１!D143+佐太夫町第２!D143+橋場南!D143+橋場西!D143+橋場東!D143+中込新町!D143</f>
        <v>0</v>
      </c>
      <c r="E143" s="10">
        <f>杉の木!E143+石神!E143+権現堂!E143+中央区南町!E143+中央区北町第１!E143+中央区北町第２!E143+前林!E143+三石!E143+三家第１!E143+三家第２!E143+佐太夫町第１!E143+佐太夫町第２!E143+橋場南!E143+橋場西!E143+橋場東!E143+中込新町!E143</f>
        <v>0</v>
      </c>
      <c r="F143" s="32"/>
    </row>
    <row r="144" spans="1:6" ht="15" customHeight="1" x14ac:dyDescent="0.2">
      <c r="A144" s="36"/>
      <c r="B144" s="35">
        <v>118</v>
      </c>
      <c r="C144" s="75">
        <f>杉の木!C144+石神!C144+権現堂!C144+中央区南町!C144+中央区北町第１!C144+中央区北町第２!C144+前林!C144+三石!C144+三家第１!C144+三家第２!C144+佐太夫町第１!C144+佐太夫町第２!C144+橋場南!C144+橋場西!C144+橋場東!C144+中込新町!C144</f>
        <v>0</v>
      </c>
      <c r="D144" s="75">
        <f>杉の木!D144+石神!D144+権現堂!D144+中央区南町!D144+中央区北町第１!D144+中央区北町第２!D144+前林!D144+三石!D144+三家第１!D144+三家第２!D144+佐太夫町第１!D144+佐太夫町第２!D144+橋場南!D144+橋場西!D144+橋場東!D144+中込新町!D144</f>
        <v>0</v>
      </c>
      <c r="E144" s="10">
        <f>杉の木!E144+石神!E144+権現堂!E144+中央区南町!E144+中央区北町第１!E144+中央区北町第２!E144+前林!E144+三石!E144+三家第１!E144+三家第２!E144+佐太夫町第１!E144+佐太夫町第２!E144+橋場南!E144+橋場西!E144+橋場東!E144+中込新町!E144</f>
        <v>0</v>
      </c>
      <c r="F144" s="32"/>
    </row>
    <row r="145" spans="1:6" ht="15" customHeight="1" x14ac:dyDescent="0.2">
      <c r="A145" s="36"/>
      <c r="B145" s="35">
        <v>119</v>
      </c>
      <c r="C145" s="75">
        <f>杉の木!C145+石神!C145+権現堂!C145+中央区南町!C145+中央区北町第１!C145+中央区北町第２!C145+前林!C145+三石!C145+三家第１!C145+三家第２!C145+佐太夫町第１!C145+佐太夫町第２!C145+橋場南!C145+橋場西!C145+橋場東!C145+中込新町!C145</f>
        <v>0</v>
      </c>
      <c r="D145" s="75">
        <f>杉の木!D145+石神!D145+権現堂!D145+中央区南町!D145+中央区北町第１!D145+中央区北町第２!D145+前林!D145+三石!D145+三家第１!D145+三家第２!D145+佐太夫町第１!D145+佐太夫町第２!D145+橋場南!D145+橋場西!D145+橋場東!D145+中込新町!D145</f>
        <v>0</v>
      </c>
      <c r="E145" s="10">
        <f>杉の木!E145+石神!E145+権現堂!E145+中央区南町!E145+中央区北町第１!E145+中央区北町第２!E145+前林!E145+三石!E145+三家第１!E145+三家第２!E145+佐太夫町第１!E145+佐太夫町第２!E145+橋場南!E145+橋場西!E145+橋場東!E145+中込新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杉の木!C146+石神!C146+権現堂!C146+中央区南町!C146+中央区北町第１!C146+中央区北町第２!C146+前林!C146+三石!C146+三家第１!C146+三家第２!C146+佐太夫町第１!C146+佐太夫町第２!C146+橋場南!C146+橋場西!C146+橋場東!C146+中込新町!C146</f>
        <v>0</v>
      </c>
      <c r="D146" s="76">
        <f>杉の木!D146+石神!D146+権現堂!D146+中央区南町!D146+中央区北町第１!D146+中央区北町第２!D146+前林!D146+三石!D146+三家第１!D146+三家第２!D146+佐太夫町第１!D146+佐太夫町第２!D146+橋場南!D146+橋場西!D146+橋場東!D146+中込新町!D146</f>
        <v>0</v>
      </c>
      <c r="E146" s="47">
        <f>杉の木!E146+石神!E146+権現堂!E146+中央区南町!E146+中央区北町第１!E146+中央区北町第２!E146+前林!E146+三石!E146+三家第１!E146+三家第２!E146+佐太夫町第１!E146+佐太夫町第２!E146+橋場南!E146+橋場西!E146+橋場東!E146+中込新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杉の木!C147+石神!C147+権現堂!C147+中央区南町!C147+中央区北町第１!C147+中央区北町第２!C147+前林!C147+三石!C147+三家第１!C147+三家第２!C147+佐太夫町第１!C147+佐太夫町第２!C147+橋場南!C147+橋場西!C147+橋場東!C147+中込新町!C147</f>
        <v>3861</v>
      </c>
      <c r="D147" s="77">
        <f>杉の木!D147+石神!D147+権現堂!D147+中央区南町!D147+中央区北町第１!D147+中央区北町第２!D147+前林!D147+三石!D147+三家第１!D147+三家第２!D147+佐太夫町第１!D147+佐太夫町第２!D147+橋場南!D147+橋場西!D147+橋場東!D147+中込新町!D147</f>
        <v>4004</v>
      </c>
      <c r="E147" s="8">
        <f>杉の木!E147+石神!E147+権現堂!E147+中央区南町!E147+中央区北町第１!E147+中央区北町第２!E147+前林!E147+三石!E147+三家第１!E147+三家第２!E147+佐太夫町第１!E147+佐太夫町第２!E147+橋場南!E147+橋場西!E147+橋場東!E147+中込新町!E147</f>
        <v>7865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440</v>
      </c>
      <c r="D150" s="17">
        <f>D8+D14+D20</f>
        <v>433</v>
      </c>
      <c r="E150" s="17">
        <f>E8+E14+E20</f>
        <v>873</v>
      </c>
      <c r="F150" s="32">
        <f>E150/E153</f>
        <v>0.11099809281627464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2424</v>
      </c>
      <c r="D151" s="19">
        <f>D26+D32+D38+D44+D50+D56+D62+D68+D74+D80</f>
        <v>2274</v>
      </c>
      <c r="E151" s="19">
        <f>E26+E32+E38+E44+E50+E56+E62+E68+E74+E80</f>
        <v>4698</v>
      </c>
      <c r="F151" s="32">
        <f>E151/E153</f>
        <v>0.59732994278448825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997</v>
      </c>
      <c r="D152" s="21">
        <f t="shared" ref="D152:E152" si="0">D86+D92+D98+D104+D110+D116+D122+D128+D134+D140+D146</f>
        <v>1297</v>
      </c>
      <c r="E152" s="21">
        <f t="shared" si="0"/>
        <v>2294</v>
      </c>
      <c r="F152" s="32">
        <f>E152/E153</f>
        <v>0.29167196439923715</v>
      </c>
    </row>
    <row r="153" spans="1:6" ht="15" customHeight="1" x14ac:dyDescent="0.2">
      <c r="B153" s="2" t="s">
        <v>8</v>
      </c>
      <c r="C153" s="1">
        <f>SUM(C150:C152)</f>
        <v>3861</v>
      </c>
      <c r="D153" s="1">
        <f>SUM(D150:D152)</f>
        <v>4004</v>
      </c>
      <c r="E153" s="1">
        <f>SUM(E150:E152)</f>
        <v>7865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440</v>
      </c>
      <c r="D155" s="17">
        <f>D8+D14+D20</f>
        <v>433</v>
      </c>
      <c r="E155" s="17">
        <f>E8+E14+E20</f>
        <v>873</v>
      </c>
      <c r="F155" s="32">
        <f>E155/E159</f>
        <v>0.11099809281627464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2424</v>
      </c>
      <c r="D156" s="19">
        <f>D26+D32+D38+D44+D50+D56+D62+D68+D74+D80</f>
        <v>2274</v>
      </c>
      <c r="E156" s="19">
        <f>E26+E32+E38+E44+E50+E56+E62+E68+E74+E80</f>
        <v>4698</v>
      </c>
      <c r="F156" s="32">
        <f>E156/E159</f>
        <v>0.59732994278448825</v>
      </c>
    </row>
    <row r="157" spans="1:6" ht="15" customHeight="1" x14ac:dyDescent="0.2">
      <c r="A157" s="25"/>
      <c r="B157" s="20" t="s">
        <v>10</v>
      </c>
      <c r="C157" s="21">
        <f>C86+C92</f>
        <v>482</v>
      </c>
      <c r="D157" s="21">
        <f>D86+D92</f>
        <v>513</v>
      </c>
      <c r="E157" s="21">
        <f>E86+E92</f>
        <v>995</v>
      </c>
      <c r="F157" s="32">
        <f>E157/E159</f>
        <v>0.12650985378258106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515</v>
      </c>
      <c r="D158" s="27">
        <f t="shared" ref="D158:E158" si="1">D98+D104+D110+D116+D122+D128+D134+D140+D146</f>
        <v>784</v>
      </c>
      <c r="E158" s="27">
        <f t="shared" si="1"/>
        <v>1299</v>
      </c>
      <c r="F158" s="32">
        <f>E158/E159</f>
        <v>0.16516211061665606</v>
      </c>
    </row>
    <row r="159" spans="1:6" ht="15" customHeight="1" x14ac:dyDescent="0.2">
      <c r="B159" s="2" t="s">
        <v>8</v>
      </c>
      <c r="C159" s="1">
        <f>SUM(C155:C158)</f>
        <v>3861</v>
      </c>
      <c r="D159" s="1">
        <f>SUM(D155:D158)</f>
        <v>4004</v>
      </c>
      <c r="E159" s="1">
        <f>SUM(E155:E158)</f>
        <v>7865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140</v>
      </c>
      <c r="D161" s="31">
        <f t="shared" ref="D161:E161" si="2">D110+D116+D122+D128+D134+D140+D146</f>
        <v>311</v>
      </c>
      <c r="E161" s="31">
        <f t="shared" si="2"/>
        <v>451</v>
      </c>
      <c r="F161" s="32">
        <f>E161/E159</f>
        <v>5.7342657342657345E-2</v>
      </c>
    </row>
    <row r="162" spans="1:6" ht="15" customHeight="1" x14ac:dyDescent="0.2">
      <c r="A162" s="30"/>
      <c r="B162" s="23" t="s">
        <v>15</v>
      </c>
      <c r="C162" s="31">
        <f>C116+C122+C128+C134+C140+C146</f>
        <v>49</v>
      </c>
      <c r="D162" s="31">
        <f t="shared" ref="D162:E162" si="3">D116+D122+D128+D134+D140+D146</f>
        <v>150</v>
      </c>
      <c r="E162" s="31">
        <f t="shared" si="3"/>
        <v>199</v>
      </c>
      <c r="F162" s="32">
        <f>E162/E159</f>
        <v>2.5301970756516211E-2</v>
      </c>
    </row>
    <row r="163" spans="1:6" ht="15" customHeight="1" x14ac:dyDescent="0.2">
      <c r="A163" s="30"/>
      <c r="B163" s="23" t="s">
        <v>13</v>
      </c>
      <c r="C163" s="31">
        <f>C122+C128+C134+C140+C146</f>
        <v>12</v>
      </c>
      <c r="D163" s="31">
        <f t="shared" ref="D163:E163" si="4">D122+D128+D134+D140+D146</f>
        <v>52</v>
      </c>
      <c r="E163" s="31">
        <f t="shared" si="4"/>
        <v>64</v>
      </c>
      <c r="F163" s="32">
        <f>E163/E159</f>
        <v>8.1373172282263196E-3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9</v>
      </c>
      <c r="E164" s="1">
        <f t="shared" si="5"/>
        <v>11</v>
      </c>
      <c r="F164" s="32">
        <f>E164/E159</f>
        <v>1.3986013986013986E-3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0</v>
      </c>
      <c r="E165" s="1">
        <f t="shared" si="6"/>
        <v>1</v>
      </c>
      <c r="F165" s="32">
        <f>E165/E159</f>
        <v>1.2714558169103624E-4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89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3.9800995024875621E-2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3.9800995024875621E-2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2.4875621890547265E-2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9.9502487562189053E-3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5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10</v>
      </c>
      <c r="E32" s="41">
        <v>12</v>
      </c>
      <c r="F32" s="42">
        <v>5.9701492537313432E-2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4.4776119402985072E-2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3.9800995024875621E-2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3.9800995024875621E-2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2</v>
      </c>
      <c r="E56" s="41">
        <v>8</v>
      </c>
      <c r="F56" s="42">
        <v>3.9800995024875621E-2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5.9701492537313432E-2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5.9701492537313432E-2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13</v>
      </c>
      <c r="E74" s="41">
        <v>25</v>
      </c>
      <c r="F74" s="42">
        <v>0.12437810945273632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9</v>
      </c>
      <c r="E80" s="41">
        <v>18</v>
      </c>
      <c r="F80" s="42">
        <v>8.9552238805970144E-2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6.4676616915422883E-2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0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4</v>
      </c>
      <c r="E92" s="44">
        <v>13</v>
      </c>
      <c r="F92" s="45">
        <v>6.4676616915422883E-2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7.9601990049751242E-2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4.975124378109453E-2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1.9900497512437811E-2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2.4875621890547265E-2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2.4875621890547265E-2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93</v>
      </c>
      <c r="D147" s="77">
        <v>108</v>
      </c>
      <c r="E147" s="77">
        <v>201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10</v>
      </c>
      <c r="E150" s="17">
        <v>21</v>
      </c>
      <c r="F150" s="32">
        <v>0.1044776119402985</v>
      </c>
    </row>
    <row r="151" spans="1:6" ht="15" customHeight="1" x14ac:dyDescent="0.2">
      <c r="A151" s="18"/>
      <c r="B151" s="18" t="s">
        <v>49</v>
      </c>
      <c r="C151" s="19">
        <v>53</v>
      </c>
      <c r="D151" s="19">
        <v>61</v>
      </c>
      <c r="E151" s="19">
        <v>114</v>
      </c>
      <c r="F151" s="32">
        <v>0.56716417910447758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37</v>
      </c>
      <c r="E152" s="21">
        <v>66</v>
      </c>
      <c r="F152" s="32">
        <v>0.32835820895522388</v>
      </c>
    </row>
    <row r="153" spans="1:6" ht="15" customHeight="1" x14ac:dyDescent="0.2">
      <c r="B153" s="2" t="s">
        <v>8</v>
      </c>
      <c r="C153" s="1">
        <v>93</v>
      </c>
      <c r="D153" s="1">
        <v>108</v>
      </c>
      <c r="E153" s="1">
        <v>201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10</v>
      </c>
      <c r="E155" s="17">
        <v>21</v>
      </c>
      <c r="F155" s="32">
        <v>0.1044776119402985</v>
      </c>
    </row>
    <row r="156" spans="1:6" ht="15" customHeight="1" x14ac:dyDescent="0.2">
      <c r="A156" s="28"/>
      <c r="B156" s="18" t="s">
        <v>49</v>
      </c>
      <c r="C156" s="19">
        <v>53</v>
      </c>
      <c r="D156" s="19">
        <v>61</v>
      </c>
      <c r="E156" s="19">
        <v>114</v>
      </c>
      <c r="F156" s="32">
        <v>0.56716417910447758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10</v>
      </c>
      <c r="E157" s="21">
        <v>26</v>
      </c>
      <c r="F157" s="32">
        <v>0.12935323383084577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27</v>
      </c>
      <c r="E158" s="27">
        <v>40</v>
      </c>
      <c r="F158" s="32">
        <v>0.19900497512437812</v>
      </c>
    </row>
    <row r="159" spans="1:6" ht="15" customHeight="1" x14ac:dyDescent="0.2">
      <c r="B159" s="2" t="s">
        <v>8</v>
      </c>
      <c r="C159" s="1">
        <v>93</v>
      </c>
      <c r="D159" s="1">
        <v>108</v>
      </c>
      <c r="E159" s="1">
        <v>201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13</v>
      </c>
      <c r="E161" s="31">
        <v>14</v>
      </c>
      <c r="F161" s="32">
        <v>6.965174129353234E-2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10</v>
      </c>
      <c r="E162" s="31">
        <v>10</v>
      </c>
      <c r="F162" s="32">
        <v>4.975124378109453E-2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2.4875621890547265E-2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90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9</v>
      </c>
      <c r="E8" s="38">
        <v>13</v>
      </c>
      <c r="F8" s="39">
        <v>2.4208566108007448E-2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5</v>
      </c>
      <c r="E14" s="48">
        <v>18</v>
      </c>
      <c r="F14" s="39">
        <v>3.3519553072625698E-2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10</v>
      </c>
      <c r="E20" s="48">
        <v>21</v>
      </c>
      <c r="F20" s="39">
        <v>3.9106145251396648E-2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7</v>
      </c>
      <c r="E26" s="41">
        <v>17</v>
      </c>
      <c r="F26" s="42">
        <v>3.165735567970205E-2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6</v>
      </c>
      <c r="E32" s="41">
        <v>19</v>
      </c>
      <c r="F32" s="42">
        <v>3.5381750465549346E-2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4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14</v>
      </c>
      <c r="E38" s="41">
        <v>23</v>
      </c>
      <c r="F38" s="42">
        <v>4.2830540037243951E-2</v>
      </c>
    </row>
    <row r="39" spans="1:6" ht="15" customHeight="1" x14ac:dyDescent="0.2">
      <c r="A39" s="12"/>
      <c r="B39" s="35">
        <v>30</v>
      </c>
      <c r="C39" s="94">
        <v>1</v>
      </c>
      <c r="D39" s="94">
        <v>5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12</v>
      </c>
      <c r="E44" s="41">
        <v>25</v>
      </c>
      <c r="F44" s="42">
        <v>4.6554934823091247E-2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10</v>
      </c>
      <c r="E50" s="41">
        <v>25</v>
      </c>
      <c r="F50" s="42">
        <v>4.6554934823091247E-2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4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9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20</v>
      </c>
      <c r="E56" s="41">
        <v>37</v>
      </c>
      <c r="F56" s="42">
        <v>6.8901303538175043E-2</v>
      </c>
    </row>
    <row r="57" spans="1:6" ht="15" customHeight="1" x14ac:dyDescent="0.2">
      <c r="A57" s="12"/>
      <c r="B57" s="35">
        <v>45</v>
      </c>
      <c r="C57" s="94">
        <v>8</v>
      </c>
      <c r="D57" s="94">
        <v>3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17</v>
      </c>
      <c r="E62" s="41">
        <v>41</v>
      </c>
      <c r="F62" s="42">
        <v>7.6350093109869649E-2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16</v>
      </c>
      <c r="E68" s="41">
        <v>39</v>
      </c>
      <c r="F68" s="42">
        <v>7.2625698324022353E-2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6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19</v>
      </c>
      <c r="E74" s="41">
        <v>30</v>
      </c>
      <c r="F74" s="42">
        <v>5.5865921787709494E-2</v>
      </c>
    </row>
    <row r="75" spans="1:6" ht="15" customHeight="1" x14ac:dyDescent="0.2">
      <c r="A75" s="12"/>
      <c r="B75" s="35">
        <v>60</v>
      </c>
      <c r="C75" s="94">
        <v>8</v>
      </c>
      <c r="D75" s="94">
        <v>7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21</v>
      </c>
      <c r="E80" s="41">
        <v>44</v>
      </c>
      <c r="F80" s="42">
        <v>8.1936685288640593E-2</v>
      </c>
    </row>
    <row r="81" spans="1:6" ht="15" customHeight="1" x14ac:dyDescent="0.2">
      <c r="A81" s="12"/>
      <c r="B81" s="35">
        <v>65</v>
      </c>
      <c r="C81" s="94">
        <v>4</v>
      </c>
      <c r="D81" s="94">
        <v>8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8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25</v>
      </c>
      <c r="E86" s="44">
        <v>43</v>
      </c>
      <c r="F86" s="45">
        <v>8.0074487895716945E-2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8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23</v>
      </c>
      <c r="E92" s="44">
        <v>45</v>
      </c>
      <c r="F92" s="45">
        <v>8.3798882681564241E-2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19</v>
      </c>
      <c r="E98" s="44">
        <v>38</v>
      </c>
      <c r="F98" s="45">
        <v>7.0763500931098691E-2</v>
      </c>
    </row>
    <row r="99" spans="1:6" ht="15" customHeight="1" x14ac:dyDescent="0.2">
      <c r="A99" s="12"/>
      <c r="B99" s="35">
        <v>80</v>
      </c>
      <c r="C99" s="94">
        <v>6</v>
      </c>
      <c r="D99" s="94">
        <v>4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4.8417132216014895E-2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12</v>
      </c>
      <c r="E110" s="44">
        <v>21</v>
      </c>
      <c r="F110" s="45">
        <v>3.9106145251396648E-2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1.4897579143389199E-2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7.4487895716945996E-3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266</v>
      </c>
      <c r="D147" s="77">
        <v>271</v>
      </c>
      <c r="E147" s="77">
        <v>537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24</v>
      </c>
      <c r="E150" s="17">
        <v>52</v>
      </c>
      <c r="F150" s="32">
        <v>9.683426443202979E-2</v>
      </c>
    </row>
    <row r="151" spans="1:6" ht="15" customHeight="1" x14ac:dyDescent="0.2">
      <c r="A151" s="18"/>
      <c r="B151" s="18" t="s">
        <v>49</v>
      </c>
      <c r="C151" s="19">
        <v>158</v>
      </c>
      <c r="D151" s="19">
        <v>142</v>
      </c>
      <c r="E151" s="19">
        <v>300</v>
      </c>
      <c r="F151" s="32">
        <v>0.55865921787709494</v>
      </c>
    </row>
    <row r="152" spans="1:6" ht="15" customHeight="1" x14ac:dyDescent="0.2">
      <c r="A152" s="33"/>
      <c r="B152" s="20" t="s">
        <v>6</v>
      </c>
      <c r="C152" s="21">
        <v>80</v>
      </c>
      <c r="D152" s="21">
        <v>105</v>
      </c>
      <c r="E152" s="21">
        <v>185</v>
      </c>
      <c r="F152" s="32">
        <v>0.34450651769087526</v>
      </c>
    </row>
    <row r="153" spans="1:6" ht="15" customHeight="1" x14ac:dyDescent="0.2">
      <c r="B153" s="2" t="s">
        <v>8</v>
      </c>
      <c r="C153" s="1">
        <v>266</v>
      </c>
      <c r="D153" s="1">
        <v>271</v>
      </c>
      <c r="E153" s="1">
        <v>537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24</v>
      </c>
      <c r="E155" s="17">
        <v>52</v>
      </c>
      <c r="F155" s="32">
        <v>9.683426443202979E-2</v>
      </c>
    </row>
    <row r="156" spans="1:6" ht="15" customHeight="1" x14ac:dyDescent="0.2">
      <c r="A156" s="28"/>
      <c r="B156" s="18" t="s">
        <v>49</v>
      </c>
      <c r="C156" s="19">
        <v>158</v>
      </c>
      <c r="D156" s="19">
        <v>142</v>
      </c>
      <c r="E156" s="19">
        <v>300</v>
      </c>
      <c r="F156" s="32">
        <v>0.55865921787709494</v>
      </c>
    </row>
    <row r="157" spans="1:6" ht="15" customHeight="1" x14ac:dyDescent="0.2">
      <c r="A157" s="25"/>
      <c r="B157" s="20" t="s">
        <v>10</v>
      </c>
      <c r="C157" s="21">
        <v>40</v>
      </c>
      <c r="D157" s="21">
        <v>48</v>
      </c>
      <c r="E157" s="21">
        <v>88</v>
      </c>
      <c r="F157" s="32">
        <v>0.16387337057728119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57</v>
      </c>
      <c r="E158" s="27">
        <v>97</v>
      </c>
      <c r="F158" s="32">
        <v>0.18063314711359404</v>
      </c>
    </row>
    <row r="159" spans="1:6" ht="15" customHeight="1" x14ac:dyDescent="0.2">
      <c r="B159" s="2" t="s">
        <v>8</v>
      </c>
      <c r="C159" s="1">
        <v>266</v>
      </c>
      <c r="D159" s="1">
        <v>271</v>
      </c>
      <c r="E159" s="1">
        <v>537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22</v>
      </c>
      <c r="E161" s="31">
        <v>33</v>
      </c>
      <c r="F161" s="32">
        <v>6.1452513966480445E-2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10</v>
      </c>
      <c r="E162" s="31">
        <v>12</v>
      </c>
      <c r="F162" s="32">
        <v>2.23463687150838E-2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7.4487895716945996E-3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91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8.130081300813009E-3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3</v>
      </c>
      <c r="E14" s="48">
        <v>10</v>
      </c>
      <c r="F14" s="39">
        <v>4.065040650406504E-2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4.065040650406504E-2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3.6585365853658534E-2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3.6585365853658534E-2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4.065040650406504E-2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3.2520325203252036E-2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4.065040650406504E-2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5.2845528455284556E-2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5.6910569105691054E-2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6.910569105691057E-2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11</v>
      </c>
      <c r="E74" s="41">
        <v>19</v>
      </c>
      <c r="F74" s="42">
        <v>7.7235772357723581E-2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4</v>
      </c>
      <c r="E80" s="41">
        <v>15</v>
      </c>
      <c r="F80" s="42">
        <v>6.097560975609756E-2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12</v>
      </c>
      <c r="E86" s="44">
        <v>22</v>
      </c>
      <c r="F86" s="45">
        <v>8.943089430894309E-2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8.943089430894309E-2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7.3170731707317069E-2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6.910569105691057E-2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9</v>
      </c>
      <c r="E110" s="44">
        <v>11</v>
      </c>
      <c r="F110" s="45">
        <v>4.4715447154471545E-2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1.6260162601626018E-2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1.6260162601626018E-2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8.130081300813009E-3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118</v>
      </c>
      <c r="D147" s="77">
        <v>128</v>
      </c>
      <c r="E147" s="77">
        <v>246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9</v>
      </c>
      <c r="E150" s="17">
        <v>22</v>
      </c>
      <c r="F150" s="32">
        <v>8.943089430894309E-2</v>
      </c>
    </row>
    <row r="151" spans="1:6" ht="15" customHeight="1" x14ac:dyDescent="0.2">
      <c r="A151" s="18"/>
      <c r="B151" s="18" t="s">
        <v>49</v>
      </c>
      <c r="C151" s="19">
        <v>64</v>
      </c>
      <c r="D151" s="19">
        <v>60</v>
      </c>
      <c r="E151" s="19">
        <v>124</v>
      </c>
      <c r="F151" s="32">
        <v>0.50406504065040647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59</v>
      </c>
      <c r="E152" s="21">
        <v>100</v>
      </c>
      <c r="F152" s="32">
        <v>0.4065040650406504</v>
      </c>
    </row>
    <row r="153" spans="1:6" ht="15" customHeight="1" x14ac:dyDescent="0.2">
      <c r="B153" s="2" t="s">
        <v>8</v>
      </c>
      <c r="C153" s="1">
        <v>118</v>
      </c>
      <c r="D153" s="1">
        <v>128</v>
      </c>
      <c r="E153" s="1">
        <v>246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9</v>
      </c>
      <c r="E155" s="17">
        <v>22</v>
      </c>
      <c r="F155" s="32">
        <v>8.943089430894309E-2</v>
      </c>
    </row>
    <row r="156" spans="1:6" ht="15" customHeight="1" x14ac:dyDescent="0.2">
      <c r="A156" s="28"/>
      <c r="B156" s="18" t="s">
        <v>49</v>
      </c>
      <c r="C156" s="19">
        <v>64</v>
      </c>
      <c r="D156" s="19">
        <v>60</v>
      </c>
      <c r="E156" s="19">
        <v>124</v>
      </c>
      <c r="F156" s="32">
        <v>0.50406504065040647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24</v>
      </c>
      <c r="E157" s="21">
        <v>44</v>
      </c>
      <c r="F157" s="32">
        <v>0.17886178861788618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35</v>
      </c>
      <c r="E158" s="27">
        <v>56</v>
      </c>
      <c r="F158" s="32">
        <v>0.22764227642276422</v>
      </c>
    </row>
    <row r="159" spans="1:6" ht="15" customHeight="1" x14ac:dyDescent="0.2">
      <c r="B159" s="2" t="s">
        <v>8</v>
      </c>
      <c r="C159" s="1">
        <v>118</v>
      </c>
      <c r="D159" s="1">
        <v>128</v>
      </c>
      <c r="E159" s="1">
        <v>246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15</v>
      </c>
      <c r="E161" s="31">
        <v>21</v>
      </c>
      <c r="F161" s="32">
        <v>8.5365853658536592E-2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6</v>
      </c>
      <c r="E162" s="31">
        <v>10</v>
      </c>
      <c r="F162" s="32">
        <v>4.065040650406504E-2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3</v>
      </c>
      <c r="E163" s="31">
        <v>6</v>
      </c>
      <c r="F163" s="32">
        <v>2.4390243902439025E-2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8.130081300813009E-3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92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6</v>
      </c>
      <c r="E3" s="95">
        <v>13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10</v>
      </c>
      <c r="E4" s="95">
        <v>18</v>
      </c>
      <c r="F4" s="32"/>
    </row>
    <row r="5" spans="1:6" ht="15" customHeight="1" x14ac:dyDescent="0.2">
      <c r="A5" s="12"/>
      <c r="B5" s="35">
        <v>2</v>
      </c>
      <c r="C5" s="94">
        <v>10</v>
      </c>
      <c r="D5" s="94">
        <v>5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13</v>
      </c>
      <c r="D6" s="94">
        <v>7</v>
      </c>
      <c r="E6" s="95">
        <v>20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8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44</v>
      </c>
      <c r="D8" s="70">
        <v>36</v>
      </c>
      <c r="E8" s="38">
        <v>80</v>
      </c>
      <c r="F8" s="39">
        <v>4.6216060080878106E-2</v>
      </c>
    </row>
    <row r="9" spans="1:6" ht="15" customHeight="1" x14ac:dyDescent="0.2">
      <c r="A9" s="12"/>
      <c r="B9" s="35">
        <v>5</v>
      </c>
      <c r="C9" s="94">
        <v>7</v>
      </c>
      <c r="D9" s="94">
        <v>12</v>
      </c>
      <c r="E9" s="95">
        <v>19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6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9</v>
      </c>
      <c r="E11" s="95">
        <v>18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6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11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44</v>
      </c>
      <c r="E14" s="48">
        <v>76</v>
      </c>
      <c r="F14" s="39">
        <v>4.3905257076834202E-2</v>
      </c>
    </row>
    <row r="15" spans="1:6" ht="15" customHeight="1" x14ac:dyDescent="0.2">
      <c r="A15" s="12"/>
      <c r="B15" s="35">
        <v>10</v>
      </c>
      <c r="C15" s="94">
        <v>9</v>
      </c>
      <c r="D15" s="94">
        <v>7</v>
      </c>
      <c r="E15" s="95">
        <v>16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9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6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11</v>
      </c>
      <c r="D18" s="94">
        <v>12</v>
      </c>
      <c r="E18" s="95">
        <v>23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9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39</v>
      </c>
      <c r="D20" s="70">
        <v>43</v>
      </c>
      <c r="E20" s="48">
        <v>82</v>
      </c>
      <c r="F20" s="39">
        <v>4.7371461582900058E-2</v>
      </c>
    </row>
    <row r="21" spans="1:6" ht="15" customHeight="1" x14ac:dyDescent="0.2">
      <c r="A21" s="12"/>
      <c r="B21" s="35">
        <v>15</v>
      </c>
      <c r="C21" s="94">
        <v>9</v>
      </c>
      <c r="D21" s="94">
        <v>6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15</v>
      </c>
      <c r="E22" s="95">
        <v>25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9</v>
      </c>
      <c r="E23" s="95">
        <v>19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5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12</v>
      </c>
      <c r="E25" s="95">
        <v>21</v>
      </c>
      <c r="F25" s="32"/>
    </row>
    <row r="26" spans="1:6" ht="15" customHeight="1" x14ac:dyDescent="0.2">
      <c r="A26" s="12"/>
      <c r="B26" s="40" t="s">
        <v>30</v>
      </c>
      <c r="C26" s="49">
        <v>48</v>
      </c>
      <c r="D26" s="49">
        <v>47</v>
      </c>
      <c r="E26" s="41">
        <v>95</v>
      </c>
      <c r="F26" s="42">
        <v>5.4881571346042747E-2</v>
      </c>
    </row>
    <row r="27" spans="1:6" ht="15" customHeight="1" x14ac:dyDescent="0.2">
      <c r="A27" s="12"/>
      <c r="B27" s="35">
        <v>20</v>
      </c>
      <c r="C27" s="94">
        <v>7</v>
      </c>
      <c r="D27" s="94">
        <v>6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9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13</v>
      </c>
      <c r="D29" s="94">
        <v>12</v>
      </c>
      <c r="E29" s="95">
        <v>25</v>
      </c>
      <c r="F29" s="32"/>
    </row>
    <row r="30" spans="1:6" ht="15" customHeight="1" x14ac:dyDescent="0.2">
      <c r="A30" s="12"/>
      <c r="B30" s="35">
        <v>23</v>
      </c>
      <c r="C30" s="94">
        <v>13</v>
      </c>
      <c r="D30" s="94">
        <v>7</v>
      </c>
      <c r="E30" s="95">
        <v>20</v>
      </c>
      <c r="F30" s="32"/>
    </row>
    <row r="31" spans="1:6" ht="15" customHeight="1" x14ac:dyDescent="0.2">
      <c r="A31" s="12"/>
      <c r="B31" s="35">
        <v>24</v>
      </c>
      <c r="C31" s="94">
        <v>19</v>
      </c>
      <c r="D31" s="94">
        <v>6</v>
      </c>
      <c r="E31" s="95">
        <v>25</v>
      </c>
      <c r="F31" s="32"/>
    </row>
    <row r="32" spans="1:6" ht="15" customHeight="1" x14ac:dyDescent="0.2">
      <c r="A32" s="12"/>
      <c r="B32" s="40" t="s">
        <v>31</v>
      </c>
      <c r="C32" s="49">
        <v>59</v>
      </c>
      <c r="D32" s="49">
        <v>40</v>
      </c>
      <c r="E32" s="41">
        <v>99</v>
      </c>
      <c r="F32" s="42">
        <v>5.7192374350086658E-2</v>
      </c>
    </row>
    <row r="33" spans="1:6" ht="15" customHeight="1" x14ac:dyDescent="0.2">
      <c r="A33" s="12"/>
      <c r="B33" s="35">
        <v>25</v>
      </c>
      <c r="C33" s="94">
        <v>8</v>
      </c>
      <c r="D33" s="94">
        <v>16</v>
      </c>
      <c r="E33" s="95">
        <v>24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11</v>
      </c>
      <c r="E34" s="95">
        <v>18</v>
      </c>
      <c r="F34" s="32"/>
    </row>
    <row r="35" spans="1:6" ht="15" customHeight="1" x14ac:dyDescent="0.2">
      <c r="A35" s="12"/>
      <c r="B35" s="35">
        <v>27</v>
      </c>
      <c r="C35" s="94">
        <v>15</v>
      </c>
      <c r="D35" s="94">
        <v>3</v>
      </c>
      <c r="E35" s="95">
        <v>18</v>
      </c>
      <c r="F35" s="32"/>
    </row>
    <row r="36" spans="1:6" ht="15" customHeight="1" x14ac:dyDescent="0.2">
      <c r="A36" s="12"/>
      <c r="B36" s="35">
        <v>28</v>
      </c>
      <c r="C36" s="94">
        <v>13</v>
      </c>
      <c r="D36" s="94">
        <v>8</v>
      </c>
      <c r="E36" s="95">
        <v>21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7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49</v>
      </c>
      <c r="D38" s="49">
        <v>45</v>
      </c>
      <c r="E38" s="41">
        <v>94</v>
      </c>
      <c r="F38" s="42">
        <v>5.4303870595031771E-2</v>
      </c>
    </row>
    <row r="39" spans="1:6" ht="15" customHeight="1" x14ac:dyDescent="0.2">
      <c r="A39" s="12"/>
      <c r="B39" s="35">
        <v>30</v>
      </c>
      <c r="C39" s="94">
        <v>6</v>
      </c>
      <c r="D39" s="94">
        <v>5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12</v>
      </c>
      <c r="D40" s="94">
        <v>6</v>
      </c>
      <c r="E40" s="95">
        <v>18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12</v>
      </c>
      <c r="D42" s="94">
        <v>13</v>
      </c>
      <c r="E42" s="95">
        <v>25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40</v>
      </c>
      <c r="D44" s="49">
        <v>34</v>
      </c>
      <c r="E44" s="41">
        <v>74</v>
      </c>
      <c r="F44" s="42">
        <v>4.274985557481225E-2</v>
      </c>
    </row>
    <row r="45" spans="1:6" ht="15" customHeight="1" x14ac:dyDescent="0.2">
      <c r="A45" s="12"/>
      <c r="B45" s="35">
        <v>35</v>
      </c>
      <c r="C45" s="94">
        <v>15</v>
      </c>
      <c r="D45" s="94">
        <v>13</v>
      </c>
      <c r="E45" s="95">
        <v>28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13</v>
      </c>
      <c r="E46" s="95">
        <v>19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11</v>
      </c>
      <c r="E47" s="95">
        <v>19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6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15</v>
      </c>
      <c r="D49" s="94">
        <v>15</v>
      </c>
      <c r="E49" s="95">
        <v>30</v>
      </c>
      <c r="F49" s="32"/>
    </row>
    <row r="50" spans="1:6" ht="15" customHeight="1" x14ac:dyDescent="0.2">
      <c r="A50" s="12"/>
      <c r="B50" s="40" t="s">
        <v>34</v>
      </c>
      <c r="C50" s="49">
        <v>56</v>
      </c>
      <c r="D50" s="49">
        <v>58</v>
      </c>
      <c r="E50" s="41">
        <v>114</v>
      </c>
      <c r="F50" s="42">
        <v>6.5857885615251299E-2</v>
      </c>
    </row>
    <row r="51" spans="1:6" ht="15" customHeight="1" x14ac:dyDescent="0.2">
      <c r="A51" s="12"/>
      <c r="B51" s="35">
        <v>40</v>
      </c>
      <c r="C51" s="94">
        <v>16</v>
      </c>
      <c r="D51" s="94">
        <v>17</v>
      </c>
      <c r="E51" s="95">
        <v>33</v>
      </c>
      <c r="F51" s="32"/>
    </row>
    <row r="52" spans="1:6" ht="15" customHeight="1" x14ac:dyDescent="0.2">
      <c r="A52" s="12"/>
      <c r="B52" s="35">
        <v>41</v>
      </c>
      <c r="C52" s="94">
        <v>12</v>
      </c>
      <c r="D52" s="94">
        <v>10</v>
      </c>
      <c r="E52" s="95">
        <v>22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16</v>
      </c>
      <c r="E53" s="95">
        <v>28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13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14</v>
      </c>
      <c r="E55" s="95">
        <v>20</v>
      </c>
      <c r="F55" s="32"/>
    </row>
    <row r="56" spans="1:6" ht="15" customHeight="1" x14ac:dyDescent="0.2">
      <c r="A56" s="12"/>
      <c r="B56" s="40" t="s">
        <v>35</v>
      </c>
      <c r="C56" s="49">
        <v>52</v>
      </c>
      <c r="D56" s="49">
        <v>70</v>
      </c>
      <c r="E56" s="41">
        <v>122</v>
      </c>
      <c r="F56" s="42">
        <v>7.0479491623339108E-2</v>
      </c>
    </row>
    <row r="57" spans="1:6" ht="15" customHeight="1" x14ac:dyDescent="0.2">
      <c r="A57" s="12"/>
      <c r="B57" s="35">
        <v>45</v>
      </c>
      <c r="C57" s="94">
        <v>11</v>
      </c>
      <c r="D57" s="94">
        <v>9</v>
      </c>
      <c r="E57" s="95">
        <v>20</v>
      </c>
      <c r="F57" s="32"/>
    </row>
    <row r="58" spans="1:6" ht="15" customHeight="1" x14ac:dyDescent="0.2">
      <c r="A58" s="12"/>
      <c r="B58" s="35">
        <v>46</v>
      </c>
      <c r="C58" s="94">
        <v>14</v>
      </c>
      <c r="D58" s="94">
        <v>13</v>
      </c>
      <c r="E58" s="95">
        <v>27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17</v>
      </c>
      <c r="E59" s="95">
        <v>28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14</v>
      </c>
      <c r="E60" s="95">
        <v>23</v>
      </c>
      <c r="F60" s="32"/>
    </row>
    <row r="61" spans="1:6" ht="15" customHeight="1" x14ac:dyDescent="0.2">
      <c r="A61" s="12"/>
      <c r="B61" s="35">
        <v>49</v>
      </c>
      <c r="C61" s="94">
        <v>21</v>
      </c>
      <c r="D61" s="94">
        <v>15</v>
      </c>
      <c r="E61" s="95">
        <v>36</v>
      </c>
      <c r="F61" s="32"/>
    </row>
    <row r="62" spans="1:6" ht="15" customHeight="1" x14ac:dyDescent="0.2">
      <c r="A62" s="12"/>
      <c r="B62" s="40" t="s">
        <v>36</v>
      </c>
      <c r="C62" s="49">
        <v>66</v>
      </c>
      <c r="D62" s="49">
        <v>68</v>
      </c>
      <c r="E62" s="41">
        <v>134</v>
      </c>
      <c r="F62" s="42">
        <v>7.7411900635470821E-2</v>
      </c>
    </row>
    <row r="63" spans="1:6" ht="15" customHeight="1" x14ac:dyDescent="0.2">
      <c r="A63" s="12"/>
      <c r="B63" s="35">
        <v>50</v>
      </c>
      <c r="C63" s="94">
        <v>17</v>
      </c>
      <c r="D63" s="94">
        <v>17</v>
      </c>
      <c r="E63" s="95">
        <v>34</v>
      </c>
      <c r="F63" s="32"/>
    </row>
    <row r="64" spans="1:6" ht="15" customHeight="1" x14ac:dyDescent="0.2">
      <c r="A64" s="12"/>
      <c r="B64" s="35">
        <v>51</v>
      </c>
      <c r="C64" s="94">
        <v>18</v>
      </c>
      <c r="D64" s="94">
        <v>12</v>
      </c>
      <c r="E64" s="95">
        <v>30</v>
      </c>
      <c r="F64" s="32"/>
    </row>
    <row r="65" spans="1:6" ht="15" customHeight="1" x14ac:dyDescent="0.2">
      <c r="A65" s="12"/>
      <c r="B65" s="35">
        <v>52</v>
      </c>
      <c r="C65" s="94">
        <v>13</v>
      </c>
      <c r="D65" s="94">
        <v>12</v>
      </c>
      <c r="E65" s="95">
        <v>25</v>
      </c>
      <c r="F65" s="32"/>
    </row>
    <row r="66" spans="1:6" ht="15" customHeight="1" x14ac:dyDescent="0.2">
      <c r="A66" s="12"/>
      <c r="B66" s="35">
        <v>53</v>
      </c>
      <c r="C66" s="94">
        <v>14</v>
      </c>
      <c r="D66" s="94">
        <v>14</v>
      </c>
      <c r="E66" s="95">
        <v>28</v>
      </c>
      <c r="F66" s="32"/>
    </row>
    <row r="67" spans="1:6" ht="15" customHeight="1" x14ac:dyDescent="0.2">
      <c r="A67" s="12"/>
      <c r="B67" s="35">
        <v>54</v>
      </c>
      <c r="C67" s="94">
        <v>14</v>
      </c>
      <c r="D67" s="94">
        <v>13</v>
      </c>
      <c r="E67" s="95">
        <v>27</v>
      </c>
      <c r="F67" s="32"/>
    </row>
    <row r="68" spans="1:6" ht="15" customHeight="1" x14ac:dyDescent="0.2">
      <c r="A68" s="12"/>
      <c r="B68" s="40" t="s">
        <v>37</v>
      </c>
      <c r="C68" s="49">
        <v>76</v>
      </c>
      <c r="D68" s="49">
        <v>68</v>
      </c>
      <c r="E68" s="41">
        <v>144</v>
      </c>
      <c r="F68" s="42">
        <v>8.3188908145580595E-2</v>
      </c>
    </row>
    <row r="69" spans="1:6" ht="15" customHeight="1" x14ac:dyDescent="0.2">
      <c r="A69" s="12"/>
      <c r="B69" s="35">
        <v>55</v>
      </c>
      <c r="C69" s="94">
        <v>14</v>
      </c>
      <c r="D69" s="94">
        <v>13</v>
      </c>
      <c r="E69" s="95">
        <v>27</v>
      </c>
      <c r="F69" s="32"/>
    </row>
    <row r="70" spans="1:6" ht="15" customHeight="1" x14ac:dyDescent="0.2">
      <c r="A70" s="12"/>
      <c r="B70" s="35">
        <v>56</v>
      </c>
      <c r="C70" s="94">
        <v>17</v>
      </c>
      <c r="D70" s="94">
        <v>11</v>
      </c>
      <c r="E70" s="95">
        <v>28</v>
      </c>
      <c r="F70" s="32"/>
    </row>
    <row r="71" spans="1:6" ht="15" customHeight="1" x14ac:dyDescent="0.2">
      <c r="A71" s="12"/>
      <c r="B71" s="35">
        <v>57</v>
      </c>
      <c r="C71" s="94">
        <v>16</v>
      </c>
      <c r="D71" s="94">
        <v>14</v>
      </c>
      <c r="E71" s="95">
        <v>30</v>
      </c>
      <c r="F71" s="32"/>
    </row>
    <row r="72" spans="1:6" ht="15" customHeight="1" x14ac:dyDescent="0.2">
      <c r="A72" s="12"/>
      <c r="B72" s="35">
        <v>58</v>
      </c>
      <c r="C72" s="94">
        <v>13</v>
      </c>
      <c r="D72" s="94">
        <v>14</v>
      </c>
      <c r="E72" s="95">
        <v>27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7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69</v>
      </c>
      <c r="D74" s="49">
        <v>59</v>
      </c>
      <c r="E74" s="41">
        <v>128</v>
      </c>
      <c r="F74" s="42">
        <v>7.3945696129404964E-2</v>
      </c>
    </row>
    <row r="75" spans="1:6" ht="15" customHeight="1" x14ac:dyDescent="0.2">
      <c r="A75" s="12"/>
      <c r="B75" s="35">
        <v>60</v>
      </c>
      <c r="C75" s="94">
        <v>7</v>
      </c>
      <c r="D75" s="94">
        <v>13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4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9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7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17</v>
      </c>
      <c r="E79" s="95">
        <v>26</v>
      </c>
      <c r="F79" s="32"/>
    </row>
    <row r="80" spans="1:6" ht="15" customHeight="1" x14ac:dyDescent="0.2">
      <c r="A80" s="12"/>
      <c r="B80" s="40" t="s">
        <v>39</v>
      </c>
      <c r="C80" s="49">
        <v>41</v>
      </c>
      <c r="D80" s="49">
        <v>50</v>
      </c>
      <c r="E80" s="41">
        <v>91</v>
      </c>
      <c r="F80" s="42">
        <v>5.2570768341998843E-2</v>
      </c>
    </row>
    <row r="81" spans="1:6" ht="15" customHeight="1" x14ac:dyDescent="0.2">
      <c r="A81" s="12"/>
      <c r="B81" s="35">
        <v>65</v>
      </c>
      <c r="C81" s="94">
        <v>10</v>
      </c>
      <c r="D81" s="94">
        <v>5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11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10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8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11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46</v>
      </c>
      <c r="D86" s="71">
        <v>45</v>
      </c>
      <c r="E86" s="44">
        <v>91</v>
      </c>
      <c r="F86" s="45">
        <v>5.2570768341998843E-2</v>
      </c>
    </row>
    <row r="87" spans="1:6" ht="15" customHeight="1" x14ac:dyDescent="0.2">
      <c r="A87" s="12"/>
      <c r="B87" s="35">
        <v>70</v>
      </c>
      <c r="C87" s="94">
        <v>11</v>
      </c>
      <c r="D87" s="94">
        <v>11</v>
      </c>
      <c r="E87" s="95">
        <v>22</v>
      </c>
      <c r="F87" s="32"/>
    </row>
    <row r="88" spans="1:6" ht="15" customHeight="1" x14ac:dyDescent="0.2">
      <c r="A88" s="12"/>
      <c r="B88" s="35">
        <v>71</v>
      </c>
      <c r="C88" s="94">
        <v>14</v>
      </c>
      <c r="D88" s="94">
        <v>13</v>
      </c>
      <c r="E88" s="95">
        <v>27</v>
      </c>
      <c r="F88" s="32"/>
    </row>
    <row r="89" spans="1:6" ht="15" customHeight="1" x14ac:dyDescent="0.2">
      <c r="A89" s="12"/>
      <c r="B89" s="35">
        <v>72</v>
      </c>
      <c r="C89" s="94">
        <v>18</v>
      </c>
      <c r="D89" s="94">
        <v>7</v>
      </c>
      <c r="E89" s="95">
        <v>25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7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11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63</v>
      </c>
      <c r="D92" s="71">
        <v>49</v>
      </c>
      <c r="E92" s="44">
        <v>112</v>
      </c>
      <c r="F92" s="45">
        <v>6.4702484113229347E-2</v>
      </c>
    </row>
    <row r="93" spans="1:6" ht="15" customHeight="1" x14ac:dyDescent="0.2">
      <c r="A93" s="12"/>
      <c r="B93" s="35">
        <v>75</v>
      </c>
      <c r="C93" s="94">
        <v>9</v>
      </c>
      <c r="D93" s="94">
        <v>10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13</v>
      </c>
      <c r="E94" s="95">
        <v>22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1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6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12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35</v>
      </c>
      <c r="D98" s="71">
        <v>42</v>
      </c>
      <c r="E98" s="44">
        <v>77</v>
      </c>
      <c r="F98" s="45">
        <v>4.4482957827845178E-2</v>
      </c>
    </row>
    <row r="99" spans="1:6" ht="15" customHeight="1" x14ac:dyDescent="0.2">
      <c r="A99" s="12"/>
      <c r="B99" s="35">
        <v>80</v>
      </c>
      <c r="C99" s="94">
        <v>6</v>
      </c>
      <c r="D99" s="94">
        <v>13</v>
      </c>
      <c r="E99" s="95">
        <v>19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6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7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7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24</v>
      </c>
      <c r="D104" s="71">
        <v>38</v>
      </c>
      <c r="E104" s="44">
        <v>62</v>
      </c>
      <c r="F104" s="45">
        <v>3.581744656268053E-2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4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5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8</v>
      </c>
      <c r="D108" s="94">
        <v>1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0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22</v>
      </c>
      <c r="D110" s="71">
        <v>12</v>
      </c>
      <c r="E110" s="44">
        <v>34</v>
      </c>
      <c r="F110" s="45">
        <v>1.9641825534373193E-2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7.5101097631426923E-3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4.6216060080878103E-3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5.7770075101097628E-4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866</v>
      </c>
      <c r="D147" s="77">
        <v>865</v>
      </c>
      <c r="E147" s="77">
        <v>1731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115</v>
      </c>
      <c r="D150" s="17">
        <v>123</v>
      </c>
      <c r="E150" s="17">
        <v>238</v>
      </c>
      <c r="F150" s="32">
        <v>0.13749277874061236</v>
      </c>
    </row>
    <row r="151" spans="1:6" ht="15" customHeight="1" x14ac:dyDescent="0.2">
      <c r="A151" s="18"/>
      <c r="B151" s="18" t="s">
        <v>49</v>
      </c>
      <c r="C151" s="19">
        <v>556</v>
      </c>
      <c r="D151" s="19">
        <v>539</v>
      </c>
      <c r="E151" s="19">
        <v>1095</v>
      </c>
      <c r="F151" s="32">
        <v>0.63258232235701906</v>
      </c>
    </row>
    <row r="152" spans="1:6" ht="15" customHeight="1" x14ac:dyDescent="0.2">
      <c r="A152" s="33"/>
      <c r="B152" s="20" t="s">
        <v>6</v>
      </c>
      <c r="C152" s="21">
        <v>195</v>
      </c>
      <c r="D152" s="21">
        <v>203</v>
      </c>
      <c r="E152" s="21">
        <v>398</v>
      </c>
      <c r="F152" s="32">
        <v>0.22992489890236859</v>
      </c>
    </row>
    <row r="153" spans="1:6" ht="15" customHeight="1" x14ac:dyDescent="0.2">
      <c r="B153" s="2" t="s">
        <v>8</v>
      </c>
      <c r="C153" s="1">
        <v>866</v>
      </c>
      <c r="D153" s="1">
        <v>865</v>
      </c>
      <c r="E153" s="1">
        <v>1731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115</v>
      </c>
      <c r="D155" s="17">
        <v>123</v>
      </c>
      <c r="E155" s="17">
        <v>238</v>
      </c>
      <c r="F155" s="32">
        <v>0.13749277874061236</v>
      </c>
    </row>
    <row r="156" spans="1:6" ht="15" customHeight="1" x14ac:dyDescent="0.2">
      <c r="A156" s="28"/>
      <c r="B156" s="18" t="s">
        <v>49</v>
      </c>
      <c r="C156" s="19">
        <v>556</v>
      </c>
      <c r="D156" s="19">
        <v>539</v>
      </c>
      <c r="E156" s="19">
        <v>1095</v>
      </c>
      <c r="F156" s="32">
        <v>0.63258232235701906</v>
      </c>
    </row>
    <row r="157" spans="1:6" ht="15" customHeight="1" x14ac:dyDescent="0.2">
      <c r="A157" s="25"/>
      <c r="B157" s="20" t="s">
        <v>10</v>
      </c>
      <c r="C157" s="21">
        <v>109</v>
      </c>
      <c r="D157" s="21">
        <v>94</v>
      </c>
      <c r="E157" s="21">
        <v>203</v>
      </c>
      <c r="F157" s="32">
        <v>0.1172732524552282</v>
      </c>
    </row>
    <row r="158" spans="1:6" ht="15" customHeight="1" x14ac:dyDescent="0.2">
      <c r="A158" s="26"/>
      <c r="B158" s="29" t="s">
        <v>11</v>
      </c>
      <c r="C158" s="27">
        <v>86</v>
      </c>
      <c r="D158" s="27">
        <v>109</v>
      </c>
      <c r="E158" s="27">
        <v>195</v>
      </c>
      <c r="F158" s="32">
        <v>0.11265164644714037</v>
      </c>
    </row>
    <row r="159" spans="1:6" ht="15" customHeight="1" x14ac:dyDescent="0.2">
      <c r="B159" s="2" t="s">
        <v>8</v>
      </c>
      <c r="C159" s="1">
        <v>866</v>
      </c>
      <c r="D159" s="1">
        <v>865</v>
      </c>
      <c r="E159" s="1">
        <v>1731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27</v>
      </c>
      <c r="D161" s="31">
        <v>29</v>
      </c>
      <c r="E161" s="31">
        <v>56</v>
      </c>
      <c r="F161" s="32">
        <v>3.2351242056614674E-2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17</v>
      </c>
      <c r="E162" s="31">
        <v>22</v>
      </c>
      <c r="F162" s="32">
        <v>1.2709416522241479E-2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7</v>
      </c>
      <c r="E163" s="31">
        <v>9</v>
      </c>
      <c r="F163" s="32">
        <v>5.1993067590987872E-3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5.7770075101097628E-4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93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8</v>
      </c>
      <c r="E8" s="38">
        <v>18</v>
      </c>
      <c r="F8" s="39">
        <v>2.903225806451613E-2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2.0967741935483872E-2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2.2580645161290321E-2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10</v>
      </c>
      <c r="E26" s="41">
        <v>18</v>
      </c>
      <c r="F26" s="42">
        <v>2.903225806451613E-2</v>
      </c>
    </row>
    <row r="27" spans="1:6" ht="15" customHeight="1" x14ac:dyDescent="0.2">
      <c r="A27" s="12"/>
      <c r="B27" s="35">
        <v>20</v>
      </c>
      <c r="C27" s="94">
        <v>7</v>
      </c>
      <c r="D27" s="94">
        <v>1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3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3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16</v>
      </c>
      <c r="E32" s="41">
        <v>45</v>
      </c>
      <c r="F32" s="42">
        <v>7.2580645161290328E-2</v>
      </c>
    </row>
    <row r="33" spans="1:6" ht="15" customHeight="1" x14ac:dyDescent="0.2">
      <c r="A33" s="12"/>
      <c r="B33" s="35">
        <v>25</v>
      </c>
      <c r="C33" s="94">
        <v>5</v>
      </c>
      <c r="D33" s="94">
        <v>1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1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6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15</v>
      </c>
      <c r="E38" s="41">
        <v>37</v>
      </c>
      <c r="F38" s="42">
        <v>5.9677419354838709E-2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16</v>
      </c>
      <c r="E44" s="41">
        <v>37</v>
      </c>
      <c r="F44" s="42">
        <v>5.9677419354838709E-2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14</v>
      </c>
      <c r="E50" s="41">
        <v>31</v>
      </c>
      <c r="F50" s="42">
        <v>0.05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10</v>
      </c>
      <c r="E56" s="41">
        <v>22</v>
      </c>
      <c r="F56" s="42">
        <v>3.5483870967741936E-2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3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22</v>
      </c>
      <c r="E62" s="41">
        <v>51</v>
      </c>
      <c r="F62" s="42">
        <v>8.2258064516129034E-2</v>
      </c>
    </row>
    <row r="63" spans="1:6" ht="15" customHeight="1" x14ac:dyDescent="0.2">
      <c r="A63" s="12"/>
      <c r="B63" s="35">
        <v>50</v>
      </c>
      <c r="C63" s="94">
        <v>4</v>
      </c>
      <c r="D63" s="94">
        <v>7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7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8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7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35</v>
      </c>
      <c r="E68" s="41">
        <v>55</v>
      </c>
      <c r="F68" s="42">
        <v>8.8709677419354843E-2</v>
      </c>
    </row>
    <row r="69" spans="1:6" ht="15" customHeight="1" x14ac:dyDescent="0.2">
      <c r="A69" s="12"/>
      <c r="B69" s="35">
        <v>55</v>
      </c>
      <c r="C69" s="94">
        <v>6</v>
      </c>
      <c r="D69" s="94">
        <v>7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9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24</v>
      </c>
      <c r="E74" s="41">
        <v>47</v>
      </c>
      <c r="F74" s="42">
        <v>7.5806451612903225E-2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8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19</v>
      </c>
      <c r="E80" s="41">
        <v>35</v>
      </c>
      <c r="F80" s="42">
        <v>5.6451612903225805E-2</v>
      </c>
    </row>
    <row r="81" spans="1:6" ht="15" customHeight="1" x14ac:dyDescent="0.2">
      <c r="A81" s="12"/>
      <c r="B81" s="35">
        <v>65</v>
      </c>
      <c r="C81" s="94">
        <v>5</v>
      </c>
      <c r="D81" s="94">
        <v>0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14</v>
      </c>
      <c r="E86" s="44">
        <v>34</v>
      </c>
      <c r="F86" s="45">
        <v>5.4838709677419356E-2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6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18</v>
      </c>
      <c r="E92" s="44">
        <v>30</v>
      </c>
      <c r="F92" s="45">
        <v>4.8387096774193547E-2</v>
      </c>
    </row>
    <row r="93" spans="1:6" ht="15" customHeight="1" x14ac:dyDescent="0.2">
      <c r="A93" s="12"/>
      <c r="B93" s="35">
        <v>75</v>
      </c>
      <c r="C93" s="94">
        <v>7</v>
      </c>
      <c r="D93" s="94">
        <v>5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8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22</v>
      </c>
      <c r="E98" s="44">
        <v>37</v>
      </c>
      <c r="F98" s="45">
        <v>5.9677419354838709E-2</v>
      </c>
    </row>
    <row r="99" spans="1:6" ht="15" customHeight="1" x14ac:dyDescent="0.2">
      <c r="A99" s="12"/>
      <c r="B99" s="35">
        <v>80</v>
      </c>
      <c r="C99" s="94">
        <v>8</v>
      </c>
      <c r="D99" s="94">
        <v>3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25</v>
      </c>
      <c r="D104" s="71">
        <v>18</v>
      </c>
      <c r="E104" s="44">
        <v>43</v>
      </c>
      <c r="F104" s="45">
        <v>6.9354838709677416E-2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6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9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23</v>
      </c>
      <c r="E110" s="44">
        <v>30</v>
      </c>
      <c r="F110" s="45">
        <v>4.8387096774193547E-2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2.7419354838709678E-2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9.6774193548387101E-3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305</v>
      </c>
      <c r="D147" s="77">
        <v>315</v>
      </c>
      <c r="E147" s="77">
        <v>620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20</v>
      </c>
      <c r="E150" s="17">
        <v>45</v>
      </c>
      <c r="F150" s="32">
        <v>7.2580645161290328E-2</v>
      </c>
    </row>
    <row r="151" spans="1:6" ht="15" customHeight="1" x14ac:dyDescent="0.2">
      <c r="A151" s="18"/>
      <c r="B151" s="18" t="s">
        <v>49</v>
      </c>
      <c r="C151" s="19">
        <v>197</v>
      </c>
      <c r="D151" s="19">
        <v>181</v>
      </c>
      <c r="E151" s="19">
        <v>378</v>
      </c>
      <c r="F151" s="32">
        <v>0.60967741935483866</v>
      </c>
    </row>
    <row r="152" spans="1:6" ht="15" customHeight="1" x14ac:dyDescent="0.2">
      <c r="A152" s="33"/>
      <c r="B152" s="20" t="s">
        <v>6</v>
      </c>
      <c r="C152" s="21">
        <v>83</v>
      </c>
      <c r="D152" s="21">
        <v>114</v>
      </c>
      <c r="E152" s="21">
        <v>197</v>
      </c>
      <c r="F152" s="32">
        <v>0.31774193548387097</v>
      </c>
    </row>
    <row r="153" spans="1:6" ht="15" customHeight="1" x14ac:dyDescent="0.2">
      <c r="B153" s="2" t="s">
        <v>8</v>
      </c>
      <c r="C153" s="1">
        <v>305</v>
      </c>
      <c r="D153" s="1">
        <v>315</v>
      </c>
      <c r="E153" s="1">
        <v>620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20</v>
      </c>
      <c r="E155" s="17">
        <v>45</v>
      </c>
      <c r="F155" s="32">
        <v>7.2580645161290328E-2</v>
      </c>
    </row>
    <row r="156" spans="1:6" ht="15" customHeight="1" x14ac:dyDescent="0.2">
      <c r="A156" s="28"/>
      <c r="B156" s="18" t="s">
        <v>49</v>
      </c>
      <c r="C156" s="19">
        <v>197</v>
      </c>
      <c r="D156" s="19">
        <v>181</v>
      </c>
      <c r="E156" s="19">
        <v>378</v>
      </c>
      <c r="F156" s="32">
        <v>0.60967741935483866</v>
      </c>
    </row>
    <row r="157" spans="1:6" ht="15" customHeight="1" x14ac:dyDescent="0.2">
      <c r="A157" s="25"/>
      <c r="B157" s="20" t="s">
        <v>10</v>
      </c>
      <c r="C157" s="21">
        <v>32</v>
      </c>
      <c r="D157" s="21">
        <v>32</v>
      </c>
      <c r="E157" s="21">
        <v>64</v>
      </c>
      <c r="F157" s="32">
        <v>0.1032258064516129</v>
      </c>
    </row>
    <row r="158" spans="1:6" ht="15" customHeight="1" x14ac:dyDescent="0.2">
      <c r="A158" s="26"/>
      <c r="B158" s="29" t="s">
        <v>11</v>
      </c>
      <c r="C158" s="27">
        <v>51</v>
      </c>
      <c r="D158" s="27">
        <v>82</v>
      </c>
      <c r="E158" s="27">
        <v>133</v>
      </c>
      <c r="F158" s="32">
        <v>0.21451612903225806</v>
      </c>
    </row>
    <row r="159" spans="1:6" ht="15" customHeight="1" x14ac:dyDescent="0.2">
      <c r="B159" s="2" t="s">
        <v>8</v>
      </c>
      <c r="C159" s="1">
        <v>305</v>
      </c>
      <c r="D159" s="1">
        <v>315</v>
      </c>
      <c r="E159" s="1">
        <v>620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42</v>
      </c>
      <c r="E161" s="31">
        <v>53</v>
      </c>
      <c r="F161" s="32">
        <v>8.5483870967741932E-2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19</v>
      </c>
      <c r="E162" s="31">
        <v>23</v>
      </c>
      <c r="F162" s="32">
        <v>3.7096774193548385E-2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9.6774193548387101E-3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94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10</v>
      </c>
      <c r="E3" s="95">
        <v>18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3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4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8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32</v>
      </c>
      <c r="D8" s="70">
        <v>25</v>
      </c>
      <c r="E8" s="38">
        <v>57</v>
      </c>
      <c r="F8" s="39">
        <v>4.8428207306711976E-2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2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12</v>
      </c>
      <c r="E14" s="48">
        <v>30</v>
      </c>
      <c r="F14" s="39">
        <v>2.5488530161427356E-2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17</v>
      </c>
      <c r="E20" s="48">
        <v>32</v>
      </c>
      <c r="F20" s="39">
        <v>2.7187765505522515E-2</v>
      </c>
    </row>
    <row r="21" spans="1:6" ht="15" customHeight="1" x14ac:dyDescent="0.2">
      <c r="A21" s="12"/>
      <c r="B21" s="35">
        <v>15</v>
      </c>
      <c r="C21" s="94">
        <v>5</v>
      </c>
      <c r="D21" s="94">
        <v>0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15</v>
      </c>
      <c r="E26" s="41">
        <v>37</v>
      </c>
      <c r="F26" s="42">
        <v>3.1435853865760408E-2</v>
      </c>
    </row>
    <row r="27" spans="1:6" ht="15" customHeight="1" x14ac:dyDescent="0.2">
      <c r="A27" s="12"/>
      <c r="B27" s="35">
        <v>20</v>
      </c>
      <c r="C27" s="94">
        <v>3</v>
      </c>
      <c r="D27" s="94">
        <v>9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7</v>
      </c>
      <c r="E29" s="95">
        <v>16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9</v>
      </c>
      <c r="E30" s="95">
        <v>19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9</v>
      </c>
      <c r="E31" s="95">
        <v>18</v>
      </c>
      <c r="F31" s="32"/>
    </row>
    <row r="32" spans="1:6" ht="15" customHeight="1" x14ac:dyDescent="0.2">
      <c r="A32" s="12"/>
      <c r="B32" s="40" t="s">
        <v>31</v>
      </c>
      <c r="C32" s="49">
        <v>32</v>
      </c>
      <c r="D32" s="49">
        <v>36</v>
      </c>
      <c r="E32" s="41">
        <v>68</v>
      </c>
      <c r="F32" s="42">
        <v>5.7774001699235342E-2</v>
      </c>
    </row>
    <row r="33" spans="1:6" ht="15" customHeight="1" x14ac:dyDescent="0.2">
      <c r="A33" s="12"/>
      <c r="B33" s="35">
        <v>25</v>
      </c>
      <c r="C33" s="94">
        <v>15</v>
      </c>
      <c r="D33" s="94">
        <v>7</v>
      </c>
      <c r="E33" s="95">
        <v>22</v>
      </c>
      <c r="F33" s="32"/>
    </row>
    <row r="34" spans="1:6" ht="15" customHeight="1" x14ac:dyDescent="0.2">
      <c r="A34" s="12"/>
      <c r="B34" s="35">
        <v>26</v>
      </c>
      <c r="C34" s="94">
        <v>18</v>
      </c>
      <c r="D34" s="94">
        <v>12</v>
      </c>
      <c r="E34" s="95">
        <v>30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10</v>
      </c>
      <c r="E35" s="95">
        <v>19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10</v>
      </c>
      <c r="E36" s="95">
        <v>20</v>
      </c>
      <c r="F36" s="32"/>
    </row>
    <row r="37" spans="1:6" ht="15" customHeight="1" x14ac:dyDescent="0.2">
      <c r="A37" s="12"/>
      <c r="B37" s="35">
        <v>29</v>
      </c>
      <c r="C37" s="94">
        <v>14</v>
      </c>
      <c r="D37" s="94">
        <v>15</v>
      </c>
      <c r="E37" s="95">
        <v>29</v>
      </c>
      <c r="F37" s="32"/>
    </row>
    <row r="38" spans="1:6" ht="15" customHeight="1" x14ac:dyDescent="0.2">
      <c r="A38" s="12"/>
      <c r="B38" s="40" t="s">
        <v>32</v>
      </c>
      <c r="C38" s="49">
        <v>66</v>
      </c>
      <c r="D38" s="49">
        <v>54</v>
      </c>
      <c r="E38" s="41">
        <v>120</v>
      </c>
      <c r="F38" s="42">
        <v>0.10195412064570943</v>
      </c>
    </row>
    <row r="39" spans="1:6" ht="15" customHeight="1" x14ac:dyDescent="0.2">
      <c r="A39" s="12"/>
      <c r="B39" s="35">
        <v>30</v>
      </c>
      <c r="C39" s="94">
        <v>17</v>
      </c>
      <c r="D39" s="94">
        <v>10</v>
      </c>
      <c r="E39" s="95">
        <v>27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9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12</v>
      </c>
      <c r="D41" s="94">
        <v>9</v>
      </c>
      <c r="E41" s="95">
        <v>21</v>
      </c>
      <c r="F41" s="32"/>
    </row>
    <row r="42" spans="1:6" ht="15" customHeight="1" x14ac:dyDescent="0.2">
      <c r="A42" s="12"/>
      <c r="B42" s="35">
        <v>33</v>
      </c>
      <c r="C42" s="94">
        <v>14</v>
      </c>
      <c r="D42" s="94">
        <v>7</v>
      </c>
      <c r="E42" s="95">
        <v>21</v>
      </c>
      <c r="F42" s="32"/>
    </row>
    <row r="43" spans="1:6" ht="15" customHeight="1" x14ac:dyDescent="0.2">
      <c r="A43" s="12"/>
      <c r="B43" s="35">
        <v>34</v>
      </c>
      <c r="C43" s="94">
        <v>10</v>
      </c>
      <c r="D43" s="94">
        <v>11</v>
      </c>
      <c r="E43" s="95">
        <v>21</v>
      </c>
      <c r="F43" s="32"/>
    </row>
    <row r="44" spans="1:6" ht="15" customHeight="1" x14ac:dyDescent="0.2">
      <c r="A44" s="12"/>
      <c r="B44" s="40" t="s">
        <v>33</v>
      </c>
      <c r="C44" s="49">
        <v>64</v>
      </c>
      <c r="D44" s="49">
        <v>46</v>
      </c>
      <c r="E44" s="41">
        <v>110</v>
      </c>
      <c r="F44" s="42">
        <v>9.3457943925233641E-2</v>
      </c>
    </row>
    <row r="45" spans="1:6" ht="15" customHeight="1" x14ac:dyDescent="0.2">
      <c r="A45" s="12"/>
      <c r="B45" s="35">
        <v>35</v>
      </c>
      <c r="C45" s="94">
        <v>14</v>
      </c>
      <c r="D45" s="94">
        <v>9</v>
      </c>
      <c r="E45" s="95">
        <v>23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8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6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4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39</v>
      </c>
      <c r="D50" s="49">
        <v>32</v>
      </c>
      <c r="E50" s="41">
        <v>71</v>
      </c>
      <c r="F50" s="42">
        <v>6.0322854715378078E-2</v>
      </c>
    </row>
    <row r="51" spans="1:6" ht="15" customHeight="1" x14ac:dyDescent="0.2">
      <c r="A51" s="12"/>
      <c r="B51" s="35">
        <v>40</v>
      </c>
      <c r="C51" s="94">
        <v>13</v>
      </c>
      <c r="D51" s="94">
        <v>5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6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4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5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40</v>
      </c>
      <c r="D56" s="49">
        <v>27</v>
      </c>
      <c r="E56" s="41">
        <v>67</v>
      </c>
      <c r="F56" s="42">
        <v>5.6924384027187767E-2</v>
      </c>
    </row>
    <row r="57" spans="1:6" ht="15" customHeight="1" x14ac:dyDescent="0.2">
      <c r="A57" s="12"/>
      <c r="B57" s="35">
        <v>45</v>
      </c>
      <c r="C57" s="94">
        <v>9</v>
      </c>
      <c r="D57" s="94">
        <v>6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10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5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11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8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45</v>
      </c>
      <c r="D62" s="49">
        <v>40</v>
      </c>
      <c r="E62" s="41">
        <v>85</v>
      </c>
      <c r="F62" s="42">
        <v>7.2217502124044181E-2</v>
      </c>
    </row>
    <row r="63" spans="1:6" ht="15" customHeight="1" x14ac:dyDescent="0.2">
      <c r="A63" s="12"/>
      <c r="B63" s="35">
        <v>50</v>
      </c>
      <c r="C63" s="94">
        <v>14</v>
      </c>
      <c r="D63" s="94">
        <v>7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6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11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8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4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44</v>
      </c>
      <c r="D68" s="49">
        <v>36</v>
      </c>
      <c r="E68" s="41">
        <v>80</v>
      </c>
      <c r="F68" s="42">
        <v>6.7969413763806288E-2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7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6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12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7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37</v>
      </c>
      <c r="E74" s="41">
        <v>71</v>
      </c>
      <c r="F74" s="42">
        <v>6.0322854715378078E-2</v>
      </c>
    </row>
    <row r="75" spans="1:6" ht="15" customHeight="1" x14ac:dyDescent="0.2">
      <c r="A75" s="12"/>
      <c r="B75" s="35">
        <v>60</v>
      </c>
      <c r="C75" s="94">
        <v>8</v>
      </c>
      <c r="D75" s="94">
        <v>4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9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6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30</v>
      </c>
      <c r="E80" s="41">
        <v>65</v>
      </c>
      <c r="F80" s="42">
        <v>5.5225148683092605E-2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9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6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31</v>
      </c>
      <c r="E86" s="44">
        <v>56</v>
      </c>
      <c r="F86" s="45">
        <v>4.7578589634664402E-2</v>
      </c>
    </row>
    <row r="87" spans="1:6" ht="15" customHeight="1" x14ac:dyDescent="0.2">
      <c r="A87" s="12"/>
      <c r="B87" s="35">
        <v>70</v>
      </c>
      <c r="C87" s="94">
        <v>8</v>
      </c>
      <c r="D87" s="94">
        <v>2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6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12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12</v>
      </c>
      <c r="D90" s="94">
        <v>14</v>
      </c>
      <c r="E90" s="95">
        <v>26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6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43</v>
      </c>
      <c r="D92" s="71">
        <v>40</v>
      </c>
      <c r="E92" s="44">
        <v>83</v>
      </c>
      <c r="F92" s="45">
        <v>7.0518266779949018E-2</v>
      </c>
    </row>
    <row r="93" spans="1:6" ht="15" customHeight="1" x14ac:dyDescent="0.2">
      <c r="A93" s="12"/>
      <c r="B93" s="35">
        <v>75</v>
      </c>
      <c r="C93" s="94">
        <v>10</v>
      </c>
      <c r="D93" s="94">
        <v>9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12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11</v>
      </c>
      <c r="E96" s="95">
        <v>17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40</v>
      </c>
      <c r="E98" s="44">
        <v>65</v>
      </c>
      <c r="F98" s="45">
        <v>5.5225148683092605E-2</v>
      </c>
    </row>
    <row r="99" spans="1:6" ht="15" customHeight="1" x14ac:dyDescent="0.2">
      <c r="A99" s="12"/>
      <c r="B99" s="35">
        <v>80</v>
      </c>
      <c r="C99" s="94">
        <v>5</v>
      </c>
      <c r="D99" s="94">
        <v>7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3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1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4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30</v>
      </c>
      <c r="D104" s="71">
        <v>21</v>
      </c>
      <c r="E104" s="44">
        <v>51</v>
      </c>
      <c r="F104" s="45">
        <v>4.333050127442651E-2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12</v>
      </c>
      <c r="E110" s="44">
        <v>21</v>
      </c>
      <c r="F110" s="45">
        <v>1.784197111299915E-2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5.0977060322854716E-3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1.6992353440951572E-3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620</v>
      </c>
      <c r="D147" s="77">
        <v>557</v>
      </c>
      <c r="E147" s="77">
        <v>1177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65</v>
      </c>
      <c r="D150" s="17">
        <v>54</v>
      </c>
      <c r="E150" s="17">
        <v>119</v>
      </c>
      <c r="F150" s="32">
        <v>0.10110450297366186</v>
      </c>
    </row>
    <row r="151" spans="1:6" ht="15" customHeight="1" x14ac:dyDescent="0.2">
      <c r="A151" s="18"/>
      <c r="B151" s="18" t="s">
        <v>49</v>
      </c>
      <c r="C151" s="19">
        <v>421</v>
      </c>
      <c r="D151" s="19">
        <v>353</v>
      </c>
      <c r="E151" s="19">
        <v>774</v>
      </c>
      <c r="F151" s="32">
        <v>0.6576040781648258</v>
      </c>
    </row>
    <row r="152" spans="1:6" ht="15" customHeight="1" x14ac:dyDescent="0.2">
      <c r="A152" s="33"/>
      <c r="B152" s="20" t="s">
        <v>6</v>
      </c>
      <c r="C152" s="21">
        <v>134</v>
      </c>
      <c r="D152" s="21">
        <v>150</v>
      </c>
      <c r="E152" s="21">
        <v>284</v>
      </c>
      <c r="F152" s="32">
        <v>0.24129141886151231</v>
      </c>
    </row>
    <row r="153" spans="1:6" ht="15" customHeight="1" x14ac:dyDescent="0.2">
      <c r="B153" s="2" t="s">
        <v>8</v>
      </c>
      <c r="C153" s="1">
        <v>620</v>
      </c>
      <c r="D153" s="1">
        <v>557</v>
      </c>
      <c r="E153" s="1">
        <v>1177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65</v>
      </c>
      <c r="D155" s="17">
        <v>54</v>
      </c>
      <c r="E155" s="17">
        <v>119</v>
      </c>
      <c r="F155" s="32">
        <v>0.10110450297366186</v>
      </c>
    </row>
    <row r="156" spans="1:6" ht="15" customHeight="1" x14ac:dyDescent="0.2">
      <c r="A156" s="28"/>
      <c r="B156" s="18" t="s">
        <v>49</v>
      </c>
      <c r="C156" s="19">
        <v>421</v>
      </c>
      <c r="D156" s="19">
        <v>353</v>
      </c>
      <c r="E156" s="19">
        <v>774</v>
      </c>
      <c r="F156" s="32">
        <v>0.6576040781648258</v>
      </c>
    </row>
    <row r="157" spans="1:6" ht="15" customHeight="1" x14ac:dyDescent="0.2">
      <c r="A157" s="25"/>
      <c r="B157" s="20" t="s">
        <v>10</v>
      </c>
      <c r="C157" s="21">
        <v>68</v>
      </c>
      <c r="D157" s="21">
        <v>71</v>
      </c>
      <c r="E157" s="21">
        <v>139</v>
      </c>
      <c r="F157" s="32">
        <v>0.11809685641461343</v>
      </c>
    </row>
    <row r="158" spans="1:6" ht="15" customHeight="1" x14ac:dyDescent="0.2">
      <c r="A158" s="26"/>
      <c r="B158" s="29" t="s">
        <v>11</v>
      </c>
      <c r="C158" s="27">
        <v>66</v>
      </c>
      <c r="D158" s="27">
        <v>79</v>
      </c>
      <c r="E158" s="27">
        <v>145</v>
      </c>
      <c r="F158" s="32">
        <v>0.1231945624468989</v>
      </c>
    </row>
    <row r="159" spans="1:6" ht="15" customHeight="1" x14ac:dyDescent="0.2">
      <c r="B159" s="2" t="s">
        <v>8</v>
      </c>
      <c r="C159" s="1">
        <v>620</v>
      </c>
      <c r="D159" s="1">
        <v>557</v>
      </c>
      <c r="E159" s="1">
        <v>1177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18</v>
      </c>
      <c r="E161" s="31">
        <v>29</v>
      </c>
      <c r="F161" s="32">
        <v>2.4638912489379779E-2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6.7969413763806288E-3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1.6992353440951572E-3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95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2</v>
      </c>
      <c r="E8" s="38">
        <v>9</v>
      </c>
      <c r="F8" s="39">
        <v>3.5294117647058823E-2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1.5686274509803921E-2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4</v>
      </c>
      <c r="E20" s="48">
        <v>11</v>
      </c>
      <c r="F20" s="39">
        <v>4.3137254901960784E-2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10</v>
      </c>
      <c r="E26" s="41">
        <v>16</v>
      </c>
      <c r="F26" s="42">
        <v>6.2745098039215685E-2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3.9215686274509803E-2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3.5294117647058823E-2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5.0980392156862744E-2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7</v>
      </c>
      <c r="E50" s="41">
        <v>12</v>
      </c>
      <c r="F50" s="42">
        <v>4.7058823529411764E-2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5.0980392156862744E-2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5</v>
      </c>
      <c r="E62" s="41">
        <v>14</v>
      </c>
      <c r="F62" s="42">
        <v>5.4901960784313725E-2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5.0980392156862744E-2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2</v>
      </c>
      <c r="E74" s="41">
        <v>11</v>
      </c>
      <c r="F74" s="42">
        <v>4.3137254901960784E-2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11</v>
      </c>
      <c r="E80" s="41">
        <v>24</v>
      </c>
      <c r="F80" s="42">
        <v>9.4117647058823528E-2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5.4901960784313725E-2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14</v>
      </c>
      <c r="E92" s="44">
        <v>29</v>
      </c>
      <c r="F92" s="45">
        <v>0.11372549019607843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7.4509803921568626E-2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5.4901960784313725E-2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4.3137254901960784E-2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1.1764705882352941E-2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3.9215686274509803E-3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134</v>
      </c>
      <c r="D147" s="77">
        <v>121</v>
      </c>
      <c r="E147" s="77">
        <v>255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6</v>
      </c>
      <c r="E150" s="17">
        <v>24</v>
      </c>
      <c r="F150" s="32">
        <v>9.4117647058823528E-2</v>
      </c>
    </row>
    <row r="151" spans="1:6" ht="15" customHeight="1" x14ac:dyDescent="0.2">
      <c r="A151" s="18"/>
      <c r="B151" s="18" t="s">
        <v>49</v>
      </c>
      <c r="C151" s="19">
        <v>73</v>
      </c>
      <c r="D151" s="19">
        <v>62</v>
      </c>
      <c r="E151" s="19">
        <v>135</v>
      </c>
      <c r="F151" s="32">
        <v>0.52941176470588236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53</v>
      </c>
      <c r="E152" s="21">
        <v>96</v>
      </c>
      <c r="F152" s="32">
        <v>0.37647058823529411</v>
      </c>
    </row>
    <row r="153" spans="1:6" ht="15" customHeight="1" x14ac:dyDescent="0.2">
      <c r="B153" s="2" t="s">
        <v>8</v>
      </c>
      <c r="C153" s="1">
        <v>134</v>
      </c>
      <c r="D153" s="1">
        <v>121</v>
      </c>
      <c r="E153" s="1">
        <v>255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6</v>
      </c>
      <c r="E155" s="17">
        <v>24</v>
      </c>
      <c r="F155" s="32">
        <v>9.4117647058823528E-2</v>
      </c>
    </row>
    <row r="156" spans="1:6" ht="15" customHeight="1" x14ac:dyDescent="0.2">
      <c r="A156" s="28"/>
      <c r="B156" s="18" t="s">
        <v>49</v>
      </c>
      <c r="C156" s="19">
        <v>73</v>
      </c>
      <c r="D156" s="19">
        <v>62</v>
      </c>
      <c r="E156" s="19">
        <v>135</v>
      </c>
      <c r="F156" s="32">
        <v>0.52941176470588236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22</v>
      </c>
      <c r="E157" s="21">
        <v>43</v>
      </c>
      <c r="F157" s="32">
        <v>0.16862745098039217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31</v>
      </c>
      <c r="E158" s="27">
        <v>53</v>
      </c>
      <c r="F158" s="32">
        <v>0.20784313725490197</v>
      </c>
    </row>
    <row r="159" spans="1:6" ht="15" customHeight="1" x14ac:dyDescent="0.2">
      <c r="B159" s="2" t="s">
        <v>8</v>
      </c>
      <c r="C159" s="1">
        <v>134</v>
      </c>
      <c r="D159" s="1">
        <v>121</v>
      </c>
      <c r="E159" s="1">
        <v>255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13</v>
      </c>
      <c r="E161" s="31">
        <v>20</v>
      </c>
      <c r="F161" s="32">
        <v>7.8431372549019607E-2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8</v>
      </c>
      <c r="E162" s="31">
        <v>9</v>
      </c>
      <c r="F162" s="32">
        <v>3.5294117647058823E-2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1.5686274509803921E-2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3.9215686274509803E-3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96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9</v>
      </c>
      <c r="E8" s="38">
        <v>12</v>
      </c>
      <c r="F8" s="39">
        <v>3.8338658146964855E-2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4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3.1948881789137379E-2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14</v>
      </c>
      <c r="E20" s="48">
        <v>23</v>
      </c>
      <c r="F20" s="39">
        <v>7.3482428115015971E-2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13</v>
      </c>
      <c r="E26" s="41">
        <v>21</v>
      </c>
      <c r="F26" s="42">
        <v>6.7092651757188496E-2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0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5</v>
      </c>
      <c r="E32" s="41">
        <v>19</v>
      </c>
      <c r="F32" s="42">
        <v>6.070287539936102E-2</v>
      </c>
    </row>
    <row r="33" spans="1:6" ht="15" customHeight="1" x14ac:dyDescent="0.2">
      <c r="A33" s="12"/>
      <c r="B33" s="35">
        <v>25</v>
      </c>
      <c r="C33" s="94">
        <v>5</v>
      </c>
      <c r="D33" s="94">
        <v>7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11</v>
      </c>
      <c r="E38" s="41">
        <v>23</v>
      </c>
      <c r="F38" s="42">
        <v>7.3482428115015971E-2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3.8338658146964855E-2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8</v>
      </c>
      <c r="E50" s="41">
        <v>11</v>
      </c>
      <c r="F50" s="42">
        <v>3.5143769968051117E-2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5.7507987220447282E-2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10</v>
      </c>
      <c r="E62" s="41">
        <v>16</v>
      </c>
      <c r="F62" s="42">
        <v>5.1118210862619806E-2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15</v>
      </c>
      <c r="E68" s="41">
        <v>28</v>
      </c>
      <c r="F68" s="42">
        <v>8.9456869009584661E-2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7</v>
      </c>
      <c r="E74" s="41">
        <v>19</v>
      </c>
      <c r="F74" s="42">
        <v>6.070287539936102E-2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6.070287539936102E-2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12</v>
      </c>
      <c r="E86" s="44">
        <v>16</v>
      </c>
      <c r="F86" s="45">
        <v>5.1118210862619806E-2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7</v>
      </c>
      <c r="E92" s="44">
        <v>17</v>
      </c>
      <c r="F92" s="45">
        <v>5.4313099041533544E-2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12</v>
      </c>
      <c r="E98" s="44">
        <v>20</v>
      </c>
      <c r="F98" s="45">
        <v>6.3897763578274758E-2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3.5143769968051117E-2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2.8753993610223641E-2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2.5559105431309903E-2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3.1948881789137379E-3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143</v>
      </c>
      <c r="D147" s="77">
        <v>170</v>
      </c>
      <c r="E147" s="77">
        <v>313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28</v>
      </c>
      <c r="E150" s="17">
        <v>45</v>
      </c>
      <c r="F150" s="32">
        <v>0.14376996805111822</v>
      </c>
    </row>
    <row r="151" spans="1:6" ht="15" customHeight="1" x14ac:dyDescent="0.2">
      <c r="A151" s="18"/>
      <c r="B151" s="18" t="s">
        <v>49</v>
      </c>
      <c r="C151" s="19">
        <v>93</v>
      </c>
      <c r="D151" s="19">
        <v>93</v>
      </c>
      <c r="E151" s="19">
        <v>186</v>
      </c>
      <c r="F151" s="32">
        <v>0.59424920127795522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49</v>
      </c>
      <c r="E152" s="21">
        <v>82</v>
      </c>
      <c r="F152" s="32">
        <v>0.26198083067092653</v>
      </c>
    </row>
    <row r="153" spans="1:6" ht="15" customHeight="1" x14ac:dyDescent="0.2">
      <c r="B153" s="2" t="s">
        <v>8</v>
      </c>
      <c r="C153" s="1">
        <v>143</v>
      </c>
      <c r="D153" s="1">
        <v>170</v>
      </c>
      <c r="E153" s="1">
        <v>313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28</v>
      </c>
      <c r="E155" s="17">
        <v>45</v>
      </c>
      <c r="F155" s="32">
        <v>0.14376996805111822</v>
      </c>
    </row>
    <row r="156" spans="1:6" ht="15" customHeight="1" x14ac:dyDescent="0.2">
      <c r="A156" s="28"/>
      <c r="B156" s="18" t="s">
        <v>49</v>
      </c>
      <c r="C156" s="19">
        <v>93</v>
      </c>
      <c r="D156" s="19">
        <v>93</v>
      </c>
      <c r="E156" s="19">
        <v>186</v>
      </c>
      <c r="F156" s="32">
        <v>0.59424920127795522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19</v>
      </c>
      <c r="E157" s="21">
        <v>33</v>
      </c>
      <c r="F157" s="32">
        <v>0.10543130990415335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30</v>
      </c>
      <c r="E158" s="27">
        <v>49</v>
      </c>
      <c r="F158" s="32">
        <v>0.15654952076677317</v>
      </c>
    </row>
    <row r="159" spans="1:6" ht="15" customHeight="1" x14ac:dyDescent="0.2">
      <c r="B159" s="2" t="s">
        <v>8</v>
      </c>
      <c r="C159" s="1">
        <v>143</v>
      </c>
      <c r="D159" s="1">
        <v>170</v>
      </c>
      <c r="E159" s="1">
        <v>313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12</v>
      </c>
      <c r="E161" s="31">
        <v>18</v>
      </c>
      <c r="F161" s="32">
        <v>5.7507987220447282E-2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2.8753993610223641E-2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3.1948881789137379E-3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97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5</v>
      </c>
      <c r="E8" s="38">
        <v>13</v>
      </c>
      <c r="F8" s="39">
        <v>3.6312849162011177E-2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10</v>
      </c>
      <c r="E14" s="48">
        <v>15</v>
      </c>
      <c r="F14" s="39">
        <v>4.189944134078212E-2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11</v>
      </c>
      <c r="E20" s="48">
        <v>16</v>
      </c>
      <c r="F20" s="39">
        <v>4.4692737430167599E-2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0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4.189944134078212E-2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2.5139664804469275E-2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3</v>
      </c>
      <c r="E38" s="41">
        <v>10</v>
      </c>
      <c r="F38" s="42">
        <v>2.7932960893854747E-2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11</v>
      </c>
      <c r="E44" s="41">
        <v>19</v>
      </c>
      <c r="F44" s="42">
        <v>5.3072625698324022E-2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3.3519553072625698E-2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11</v>
      </c>
      <c r="E56" s="41">
        <v>24</v>
      </c>
      <c r="F56" s="42">
        <v>6.7039106145251395E-2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16</v>
      </c>
      <c r="E62" s="41">
        <v>28</v>
      </c>
      <c r="F62" s="42">
        <v>7.8212290502793297E-2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10</v>
      </c>
      <c r="E68" s="41">
        <v>25</v>
      </c>
      <c r="F68" s="42">
        <v>6.9832402234636867E-2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7.2625698324022353E-2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6.9832402234636867E-2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4.189944134078212E-2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6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5.3072625698324022E-2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5.5865921787709494E-2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16</v>
      </c>
      <c r="E104" s="44">
        <v>25</v>
      </c>
      <c r="F104" s="45">
        <v>6.9832402234636867E-2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18</v>
      </c>
      <c r="E110" s="44">
        <v>24</v>
      </c>
      <c r="F110" s="45">
        <v>6.7039106145251395E-2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9</v>
      </c>
      <c r="E116" s="44">
        <v>14</v>
      </c>
      <c r="F116" s="45">
        <v>3.9106145251396648E-2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2.7932960893854749E-3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8.3798882681564244E-3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164</v>
      </c>
      <c r="D147" s="77">
        <v>194</v>
      </c>
      <c r="E147" s="77">
        <v>358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26</v>
      </c>
      <c r="E150" s="17">
        <v>44</v>
      </c>
      <c r="F150" s="32">
        <v>0.12290502793296089</v>
      </c>
    </row>
    <row r="151" spans="1:6" ht="15" customHeight="1" x14ac:dyDescent="0.2">
      <c r="A151" s="18"/>
      <c r="B151" s="18" t="s">
        <v>49</v>
      </c>
      <c r="C151" s="19">
        <v>99</v>
      </c>
      <c r="D151" s="19">
        <v>94</v>
      </c>
      <c r="E151" s="19">
        <v>193</v>
      </c>
      <c r="F151" s="32">
        <v>0.53910614525139666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74</v>
      </c>
      <c r="E152" s="21">
        <v>121</v>
      </c>
      <c r="F152" s="32">
        <v>0.33798882681564246</v>
      </c>
    </row>
    <row r="153" spans="1:6" ht="15" customHeight="1" x14ac:dyDescent="0.2">
      <c r="B153" s="2" t="s">
        <v>8</v>
      </c>
      <c r="C153" s="1">
        <v>164</v>
      </c>
      <c r="D153" s="1">
        <v>194</v>
      </c>
      <c r="E153" s="1">
        <v>358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26</v>
      </c>
      <c r="E155" s="17">
        <v>44</v>
      </c>
      <c r="F155" s="32">
        <v>0.12290502793296089</v>
      </c>
    </row>
    <row r="156" spans="1:6" ht="15" customHeight="1" x14ac:dyDescent="0.2">
      <c r="A156" s="28"/>
      <c r="B156" s="18" t="s">
        <v>49</v>
      </c>
      <c r="C156" s="19">
        <v>99</v>
      </c>
      <c r="D156" s="19">
        <v>94</v>
      </c>
      <c r="E156" s="19">
        <v>193</v>
      </c>
      <c r="F156" s="32">
        <v>0.53910614525139666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19</v>
      </c>
      <c r="E157" s="21">
        <v>34</v>
      </c>
      <c r="F157" s="32">
        <v>9.4972067039106142E-2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55</v>
      </c>
      <c r="E158" s="27">
        <v>87</v>
      </c>
      <c r="F158" s="32">
        <v>0.24301675977653631</v>
      </c>
    </row>
    <row r="159" spans="1:6" ht="15" customHeight="1" x14ac:dyDescent="0.2">
      <c r="B159" s="2" t="s">
        <v>8</v>
      </c>
      <c r="C159" s="1">
        <v>164</v>
      </c>
      <c r="D159" s="1">
        <v>194</v>
      </c>
      <c r="E159" s="1">
        <v>358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30</v>
      </c>
      <c r="E161" s="31">
        <v>42</v>
      </c>
      <c r="F161" s="32">
        <v>0.11731843575418995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12</v>
      </c>
      <c r="E162" s="31">
        <v>18</v>
      </c>
      <c r="F162" s="32">
        <v>5.027932960893855E-2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1.11731843575419E-2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8.3798882681564244E-3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98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3</v>
      </c>
      <c r="E8" s="38">
        <v>11</v>
      </c>
      <c r="F8" s="39">
        <v>3.5830618892508145E-2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3</v>
      </c>
      <c r="E14" s="48">
        <v>16</v>
      </c>
      <c r="F14" s="39">
        <v>5.2117263843648211E-2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11</v>
      </c>
      <c r="E20" s="48">
        <v>16</v>
      </c>
      <c r="F20" s="39">
        <v>5.2117263843648211E-2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5</v>
      </c>
      <c r="E26" s="41">
        <v>13</v>
      </c>
      <c r="F26" s="42">
        <v>4.2345276872964167E-2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8</v>
      </c>
      <c r="E32" s="41">
        <v>15</v>
      </c>
      <c r="F32" s="42">
        <v>4.8859934853420196E-2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3.5830618892508145E-2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4.8859934853420196E-2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5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12</v>
      </c>
      <c r="E50" s="41">
        <v>20</v>
      </c>
      <c r="F50" s="42">
        <v>6.5146579804560262E-2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4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9</v>
      </c>
      <c r="E56" s="41">
        <v>17</v>
      </c>
      <c r="F56" s="42">
        <v>5.5374592833876218E-2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12</v>
      </c>
      <c r="E62" s="41">
        <v>24</v>
      </c>
      <c r="F62" s="42">
        <v>7.8175895765472306E-2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17</v>
      </c>
      <c r="E68" s="41">
        <v>28</v>
      </c>
      <c r="F68" s="42">
        <v>9.1205211726384364E-2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6</v>
      </c>
      <c r="E74" s="41">
        <v>16</v>
      </c>
      <c r="F74" s="42">
        <v>5.2117263843648211E-2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7</v>
      </c>
      <c r="E80" s="41">
        <v>18</v>
      </c>
      <c r="F80" s="42">
        <v>5.8631921824104233E-2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5.5374592833876218E-2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6.1889250814332247E-2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8</v>
      </c>
      <c r="E98" s="44">
        <v>15</v>
      </c>
      <c r="F98" s="45">
        <v>4.8859934853420196E-2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7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12</v>
      </c>
      <c r="E104" s="44">
        <v>15</v>
      </c>
      <c r="F104" s="45">
        <v>4.8859934853420196E-2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7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12</v>
      </c>
      <c r="E110" s="44">
        <v>17</v>
      </c>
      <c r="F110" s="45">
        <v>5.5374592833876218E-2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1.3029315960912053E-2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147</v>
      </c>
      <c r="D147" s="77">
        <v>160</v>
      </c>
      <c r="E147" s="77">
        <v>307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17</v>
      </c>
      <c r="E150" s="17">
        <v>43</v>
      </c>
      <c r="F150" s="32">
        <v>0.14006514657980457</v>
      </c>
    </row>
    <row r="151" spans="1:6" ht="15" customHeight="1" x14ac:dyDescent="0.2">
      <c r="A151" s="18"/>
      <c r="B151" s="18" t="s">
        <v>49</v>
      </c>
      <c r="C151" s="19">
        <v>88</v>
      </c>
      <c r="D151" s="19">
        <v>89</v>
      </c>
      <c r="E151" s="19">
        <v>177</v>
      </c>
      <c r="F151" s="32">
        <v>0.57654723127035834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54</v>
      </c>
      <c r="E152" s="21">
        <v>87</v>
      </c>
      <c r="F152" s="32">
        <v>0.28338762214983715</v>
      </c>
    </row>
    <row r="153" spans="1:6" ht="15" customHeight="1" x14ac:dyDescent="0.2">
      <c r="B153" s="2" t="s">
        <v>8</v>
      </c>
      <c r="C153" s="1">
        <v>147</v>
      </c>
      <c r="D153" s="1">
        <v>160</v>
      </c>
      <c r="E153" s="1">
        <v>307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17</v>
      </c>
      <c r="E155" s="17">
        <v>43</v>
      </c>
      <c r="F155" s="32">
        <v>0.14006514657980457</v>
      </c>
    </row>
    <row r="156" spans="1:6" ht="15" customHeight="1" x14ac:dyDescent="0.2">
      <c r="A156" s="28"/>
      <c r="B156" s="18" t="s">
        <v>49</v>
      </c>
      <c r="C156" s="19">
        <v>88</v>
      </c>
      <c r="D156" s="19">
        <v>89</v>
      </c>
      <c r="E156" s="19">
        <v>177</v>
      </c>
      <c r="F156" s="32">
        <v>0.57654723127035834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18</v>
      </c>
      <c r="E157" s="21">
        <v>36</v>
      </c>
      <c r="F157" s="32">
        <v>0.11726384364820847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36</v>
      </c>
      <c r="E158" s="27">
        <v>51</v>
      </c>
      <c r="F158" s="32">
        <v>0.16612377850162866</v>
      </c>
    </row>
    <row r="159" spans="1:6" ht="15" customHeight="1" x14ac:dyDescent="0.2">
      <c r="B159" s="2" t="s">
        <v>8</v>
      </c>
      <c r="C159" s="1">
        <v>147</v>
      </c>
      <c r="D159" s="1">
        <v>160</v>
      </c>
      <c r="E159" s="1">
        <v>307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16</v>
      </c>
      <c r="E161" s="31">
        <v>21</v>
      </c>
      <c r="F161" s="32">
        <v>6.8403908794788276E-2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1.3029315960912053E-2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99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5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5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18</v>
      </c>
      <c r="E8" s="38">
        <v>34</v>
      </c>
      <c r="F8" s="39">
        <v>5.2469135802469133E-2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5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5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19</v>
      </c>
      <c r="E14" s="48">
        <v>38</v>
      </c>
      <c r="F14" s="39">
        <v>5.8641975308641972E-2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10</v>
      </c>
      <c r="E20" s="48">
        <v>21</v>
      </c>
      <c r="F20" s="39">
        <v>3.2407407407407406E-2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9</v>
      </c>
      <c r="E26" s="41">
        <v>22</v>
      </c>
      <c r="F26" s="42">
        <v>3.3950617283950615E-2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6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16</v>
      </c>
      <c r="E32" s="41">
        <v>23</v>
      </c>
      <c r="F32" s="42">
        <v>3.5493827160493825E-2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3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1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10</v>
      </c>
      <c r="E38" s="41">
        <v>34</v>
      </c>
      <c r="F38" s="42">
        <v>5.2469135802469133E-2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5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7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19</v>
      </c>
      <c r="E44" s="41">
        <v>34</v>
      </c>
      <c r="F44" s="42">
        <v>5.2469135802469133E-2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10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21</v>
      </c>
      <c r="E50" s="41">
        <v>41</v>
      </c>
      <c r="F50" s="42">
        <v>6.3271604938271608E-2</v>
      </c>
    </row>
    <row r="51" spans="1:6" ht="15" customHeight="1" x14ac:dyDescent="0.2">
      <c r="A51" s="12"/>
      <c r="B51" s="35">
        <v>40</v>
      </c>
      <c r="C51" s="94">
        <v>4</v>
      </c>
      <c r="D51" s="94">
        <v>7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1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17</v>
      </c>
      <c r="E56" s="41">
        <v>43</v>
      </c>
      <c r="F56" s="42">
        <v>6.6358024691358028E-2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7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0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18</v>
      </c>
      <c r="E62" s="41">
        <v>37</v>
      </c>
      <c r="F62" s="42">
        <v>5.7098765432098762E-2</v>
      </c>
    </row>
    <row r="63" spans="1:6" ht="15" customHeight="1" x14ac:dyDescent="0.2">
      <c r="A63" s="12"/>
      <c r="B63" s="35">
        <v>50</v>
      </c>
      <c r="C63" s="94">
        <v>8</v>
      </c>
      <c r="D63" s="94">
        <v>5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8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24</v>
      </c>
      <c r="E68" s="41">
        <v>50</v>
      </c>
      <c r="F68" s="42">
        <v>7.716049382716049E-2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2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16</v>
      </c>
      <c r="E74" s="41">
        <v>36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22</v>
      </c>
      <c r="E80" s="41">
        <v>41</v>
      </c>
      <c r="F80" s="42">
        <v>6.3271604938271608E-2</v>
      </c>
    </row>
    <row r="81" spans="1:6" ht="15" customHeight="1" x14ac:dyDescent="0.2">
      <c r="A81" s="12"/>
      <c r="B81" s="35">
        <v>65</v>
      </c>
      <c r="C81" s="94">
        <v>0</v>
      </c>
      <c r="D81" s="94">
        <v>5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8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25</v>
      </c>
      <c r="E86" s="44">
        <v>42</v>
      </c>
      <c r="F86" s="45">
        <v>6.4814814814814811E-2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7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7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23</v>
      </c>
      <c r="E92" s="44">
        <v>40</v>
      </c>
      <c r="F92" s="45">
        <v>6.1728395061728392E-2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19</v>
      </c>
      <c r="E98" s="44">
        <v>39</v>
      </c>
      <c r="F98" s="45">
        <v>6.0185185185185182E-2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18</v>
      </c>
      <c r="E104" s="44">
        <v>29</v>
      </c>
      <c r="F104" s="45">
        <v>4.4753086419753084E-2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2.9320987654320986E-2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12</v>
      </c>
      <c r="E116" s="44">
        <v>17</v>
      </c>
      <c r="F116" s="45">
        <v>2.6234567901234566E-2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1.0802469135802469E-2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1</v>
      </c>
      <c r="D129" s="94">
        <v>0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1</v>
      </c>
      <c r="D134" s="76">
        <v>0</v>
      </c>
      <c r="E134" s="47">
        <v>1</v>
      </c>
      <c r="F134" s="45">
        <v>1.5432098765432098E-3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314</v>
      </c>
      <c r="D147" s="77">
        <v>334</v>
      </c>
      <c r="E147" s="77">
        <v>648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46</v>
      </c>
      <c r="D150" s="17">
        <v>47</v>
      </c>
      <c r="E150" s="17">
        <v>93</v>
      </c>
      <c r="F150" s="32">
        <v>0.14351851851851852</v>
      </c>
    </row>
    <row r="151" spans="1:6" ht="15" customHeight="1" x14ac:dyDescent="0.2">
      <c r="A151" s="18"/>
      <c r="B151" s="18" t="s">
        <v>49</v>
      </c>
      <c r="C151" s="19">
        <v>189</v>
      </c>
      <c r="D151" s="19">
        <v>172</v>
      </c>
      <c r="E151" s="19">
        <v>361</v>
      </c>
      <c r="F151" s="32">
        <v>0.5570987654320988</v>
      </c>
    </row>
    <row r="152" spans="1:6" ht="15" customHeight="1" x14ac:dyDescent="0.2">
      <c r="A152" s="33"/>
      <c r="B152" s="20" t="s">
        <v>6</v>
      </c>
      <c r="C152" s="21">
        <v>79</v>
      </c>
      <c r="D152" s="21">
        <v>115</v>
      </c>
      <c r="E152" s="21">
        <v>194</v>
      </c>
      <c r="F152" s="32">
        <v>0.29938271604938271</v>
      </c>
    </row>
    <row r="153" spans="1:6" ht="15" customHeight="1" x14ac:dyDescent="0.2">
      <c r="B153" s="2" t="s">
        <v>8</v>
      </c>
      <c r="C153" s="1">
        <v>314</v>
      </c>
      <c r="D153" s="1">
        <v>334</v>
      </c>
      <c r="E153" s="1">
        <v>648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46</v>
      </c>
      <c r="D155" s="17">
        <v>47</v>
      </c>
      <c r="E155" s="17">
        <v>93</v>
      </c>
      <c r="F155" s="32">
        <v>0.14351851851851852</v>
      </c>
    </row>
    <row r="156" spans="1:6" ht="15" customHeight="1" x14ac:dyDescent="0.2">
      <c r="A156" s="28"/>
      <c r="B156" s="18" t="s">
        <v>49</v>
      </c>
      <c r="C156" s="19">
        <v>189</v>
      </c>
      <c r="D156" s="19">
        <v>172</v>
      </c>
      <c r="E156" s="19">
        <v>361</v>
      </c>
      <c r="F156" s="32">
        <v>0.5570987654320988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48</v>
      </c>
      <c r="E157" s="21">
        <v>82</v>
      </c>
      <c r="F157" s="32">
        <v>0.12654320987654322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67</v>
      </c>
      <c r="E158" s="27">
        <v>112</v>
      </c>
      <c r="F158" s="32">
        <v>0.1728395061728395</v>
      </c>
    </row>
    <row r="159" spans="1:6" ht="15" customHeight="1" x14ac:dyDescent="0.2">
      <c r="B159" s="2" t="s">
        <v>8</v>
      </c>
      <c r="C159" s="1">
        <v>314</v>
      </c>
      <c r="D159" s="1">
        <v>334</v>
      </c>
      <c r="E159" s="1">
        <v>648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30</v>
      </c>
      <c r="E161" s="31">
        <v>44</v>
      </c>
      <c r="F161" s="32">
        <v>6.7901234567901231E-2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18</v>
      </c>
      <c r="E162" s="31">
        <v>25</v>
      </c>
      <c r="F162" s="32">
        <v>3.8580246913580245E-2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1.2345679012345678E-2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1.5432098765432098E-3</v>
      </c>
    </row>
    <row r="165" spans="1:6" ht="15" customHeight="1" x14ac:dyDescent="0.2">
      <c r="B165" s="4" t="s">
        <v>16</v>
      </c>
      <c r="C165" s="1">
        <v>1</v>
      </c>
      <c r="D165" s="1">
        <v>0</v>
      </c>
      <c r="E165" s="1">
        <v>1</v>
      </c>
      <c r="F165" s="32">
        <v>1.5432098765432098E-3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00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1.0526315789473684E-2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3.1578947368421054E-2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5</v>
      </c>
      <c r="E26" s="41">
        <v>6</v>
      </c>
      <c r="F26" s="42">
        <v>6.3157894736842107E-2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3</v>
      </c>
      <c r="E32" s="41">
        <v>10</v>
      </c>
      <c r="F32" s="42">
        <v>0.10526315789473684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4.2105263157894736E-2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5.2631578947368418E-2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2.1052631578947368E-2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0.11578947368421053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3.1578947368421054E-2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4.2105263157894736E-2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2.1052631578947368E-2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0.1368421052631579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6.3157894736842107E-2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4.2105263157894736E-2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9.4736842105263161E-2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4.2105263157894736E-2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2.1052631578947368E-2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1.0526315789473684E-2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</v>
      </c>
      <c r="D147" s="77">
        <v>49</v>
      </c>
      <c r="E147" s="77">
        <v>95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2</v>
      </c>
      <c r="E150" s="17">
        <v>4</v>
      </c>
      <c r="F150" s="32">
        <v>4.2105263157894736E-2</v>
      </c>
    </row>
    <row r="151" spans="1:6" ht="15" customHeight="1" x14ac:dyDescent="0.2">
      <c r="A151" s="18"/>
      <c r="B151" s="18" t="s">
        <v>49</v>
      </c>
      <c r="C151" s="19">
        <v>31</v>
      </c>
      <c r="D151" s="19">
        <v>29</v>
      </c>
      <c r="E151" s="19">
        <v>60</v>
      </c>
      <c r="F151" s="32">
        <v>0.63157894736842102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18</v>
      </c>
      <c r="E152" s="21">
        <v>31</v>
      </c>
      <c r="F152" s="32">
        <v>0.32631578947368423</v>
      </c>
    </row>
    <row r="153" spans="1:6" ht="15" customHeight="1" x14ac:dyDescent="0.2">
      <c r="B153" s="2" t="s">
        <v>8</v>
      </c>
      <c r="C153" s="1">
        <v>46</v>
      </c>
      <c r="D153" s="1">
        <v>49</v>
      </c>
      <c r="E153" s="1">
        <v>95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2</v>
      </c>
      <c r="E155" s="17">
        <v>4</v>
      </c>
      <c r="F155" s="32">
        <v>4.2105263157894736E-2</v>
      </c>
    </row>
    <row r="156" spans="1:6" ht="15" customHeight="1" x14ac:dyDescent="0.2">
      <c r="A156" s="28"/>
      <c r="B156" s="18" t="s">
        <v>49</v>
      </c>
      <c r="C156" s="19">
        <v>31</v>
      </c>
      <c r="D156" s="19">
        <v>29</v>
      </c>
      <c r="E156" s="19">
        <v>60</v>
      </c>
      <c r="F156" s="32">
        <v>0.63157894736842102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5</v>
      </c>
      <c r="E157" s="21">
        <v>10</v>
      </c>
      <c r="F157" s="32">
        <v>0.10526315789473684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13</v>
      </c>
      <c r="E158" s="27">
        <v>21</v>
      </c>
      <c r="F158" s="32">
        <v>0.22105263157894736</v>
      </c>
    </row>
    <row r="159" spans="1:6" ht="15" customHeight="1" x14ac:dyDescent="0.2">
      <c r="B159" s="2" t="s">
        <v>8</v>
      </c>
      <c r="C159" s="1">
        <v>46</v>
      </c>
      <c r="D159" s="1">
        <v>49</v>
      </c>
      <c r="E159" s="1">
        <v>95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5</v>
      </c>
      <c r="E161" s="31">
        <v>8</v>
      </c>
      <c r="F161" s="32">
        <v>8.4210526315789472E-2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3</v>
      </c>
      <c r="E162" s="31">
        <v>6</v>
      </c>
      <c r="F162" s="32">
        <v>6.3157894736842107E-2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1.0526315789473684E-2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01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1.5345268542199489E-2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3.0690537084398978E-2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3.5805626598465472E-2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6</v>
      </c>
      <c r="E26" s="41">
        <v>16</v>
      </c>
      <c r="F26" s="42">
        <v>4.0920716112531973E-2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7</v>
      </c>
      <c r="E32" s="41">
        <v>13</v>
      </c>
      <c r="F32" s="42">
        <v>3.3248081841432228E-2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3.0690537084398978E-2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10</v>
      </c>
      <c r="E44" s="41">
        <v>20</v>
      </c>
      <c r="F44" s="42">
        <v>5.1150895140664961E-2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2.3017902813299233E-2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5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15</v>
      </c>
      <c r="E56" s="41">
        <v>28</v>
      </c>
      <c r="F56" s="42">
        <v>7.1611253196930943E-2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14</v>
      </c>
      <c r="E62" s="41">
        <v>29</v>
      </c>
      <c r="F62" s="42">
        <v>7.4168797953964194E-2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16</v>
      </c>
      <c r="E68" s="41">
        <v>30</v>
      </c>
      <c r="F68" s="42">
        <v>7.6726342710997444E-2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6.6496163682864456E-2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16</v>
      </c>
      <c r="E80" s="41">
        <v>27</v>
      </c>
      <c r="F80" s="42">
        <v>6.9053708439897693E-2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14</v>
      </c>
      <c r="E86" s="44">
        <v>28</v>
      </c>
      <c r="F86" s="45">
        <v>7.1611253196930943E-2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18</v>
      </c>
      <c r="E92" s="44">
        <v>37</v>
      </c>
      <c r="F92" s="45">
        <v>9.4629156010230184E-2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18</v>
      </c>
      <c r="E98" s="44">
        <v>28</v>
      </c>
      <c r="F98" s="45">
        <v>7.1611253196930943E-2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14</v>
      </c>
      <c r="E104" s="44">
        <v>25</v>
      </c>
      <c r="F104" s="45">
        <v>6.3938618925831206E-2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10</v>
      </c>
      <c r="E110" s="44">
        <v>17</v>
      </c>
      <c r="F110" s="45">
        <v>4.3478260869565216E-2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0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2.8132992327365727E-2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5.1150895140664966E-3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2.5575447570332483E-3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188</v>
      </c>
      <c r="D147" s="77">
        <v>203</v>
      </c>
      <c r="E147" s="77">
        <v>391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16</v>
      </c>
      <c r="E150" s="17">
        <v>32</v>
      </c>
      <c r="F150" s="32">
        <v>8.1841432225063945E-2</v>
      </c>
    </row>
    <row r="151" spans="1:6" ht="15" customHeight="1" x14ac:dyDescent="0.2">
      <c r="A151" s="18"/>
      <c r="B151" s="18" t="s">
        <v>49</v>
      </c>
      <c r="C151" s="19">
        <v>104</v>
      </c>
      <c r="D151" s="19">
        <v>106</v>
      </c>
      <c r="E151" s="19">
        <v>210</v>
      </c>
      <c r="F151" s="32">
        <v>0.53708439897698212</v>
      </c>
    </row>
    <row r="152" spans="1:6" ht="15" customHeight="1" x14ac:dyDescent="0.2">
      <c r="A152" s="33"/>
      <c r="B152" s="20" t="s">
        <v>6</v>
      </c>
      <c r="C152" s="21">
        <v>68</v>
      </c>
      <c r="D152" s="21">
        <v>81</v>
      </c>
      <c r="E152" s="21">
        <v>149</v>
      </c>
      <c r="F152" s="32">
        <v>0.38107416879795397</v>
      </c>
    </row>
    <row r="153" spans="1:6" ht="15" customHeight="1" x14ac:dyDescent="0.2">
      <c r="B153" s="2" t="s">
        <v>8</v>
      </c>
      <c r="C153" s="1">
        <v>188</v>
      </c>
      <c r="D153" s="1">
        <v>203</v>
      </c>
      <c r="E153" s="1">
        <v>391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16</v>
      </c>
      <c r="E155" s="17">
        <v>32</v>
      </c>
      <c r="F155" s="32">
        <v>8.1841432225063945E-2</v>
      </c>
    </row>
    <row r="156" spans="1:6" ht="15" customHeight="1" x14ac:dyDescent="0.2">
      <c r="A156" s="28"/>
      <c r="B156" s="18" t="s">
        <v>49</v>
      </c>
      <c r="C156" s="19">
        <v>104</v>
      </c>
      <c r="D156" s="19">
        <v>106</v>
      </c>
      <c r="E156" s="19">
        <v>210</v>
      </c>
      <c r="F156" s="32">
        <v>0.53708439897698212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32</v>
      </c>
      <c r="E157" s="21">
        <v>65</v>
      </c>
      <c r="F157" s="32">
        <v>0.16624040920716113</v>
      </c>
    </row>
    <row r="158" spans="1:6" ht="15" customHeight="1" x14ac:dyDescent="0.2">
      <c r="A158" s="26"/>
      <c r="B158" s="29" t="s">
        <v>11</v>
      </c>
      <c r="C158" s="27">
        <v>35</v>
      </c>
      <c r="D158" s="27">
        <v>49</v>
      </c>
      <c r="E158" s="27">
        <v>84</v>
      </c>
      <c r="F158" s="32">
        <v>0.21483375959079284</v>
      </c>
    </row>
    <row r="159" spans="1:6" ht="15" customHeight="1" x14ac:dyDescent="0.2">
      <c r="B159" s="2" t="s">
        <v>8</v>
      </c>
      <c r="C159" s="1">
        <v>188</v>
      </c>
      <c r="D159" s="1">
        <v>203</v>
      </c>
      <c r="E159" s="1">
        <v>391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17</v>
      </c>
      <c r="E161" s="31">
        <v>31</v>
      </c>
      <c r="F161" s="32">
        <v>7.9283887468030695E-2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7</v>
      </c>
      <c r="E162" s="31">
        <v>14</v>
      </c>
      <c r="F162" s="32">
        <v>3.5805626598465472E-2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7.6726342710997444E-3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2.5575447570332483E-3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02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1.5625E-2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3.125E-2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1.8749999999999999E-2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1.2500000000000001E-2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2.8125000000000001E-2</v>
      </c>
    </row>
    <row r="33" spans="1:6" ht="15" customHeight="1" x14ac:dyDescent="0.2">
      <c r="A33" s="12"/>
      <c r="B33" s="35">
        <v>25</v>
      </c>
      <c r="C33" s="94">
        <v>5</v>
      </c>
      <c r="D33" s="94">
        <v>0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4</v>
      </c>
      <c r="E38" s="41">
        <v>14</v>
      </c>
      <c r="F38" s="42">
        <v>4.3749999999999997E-2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6</v>
      </c>
      <c r="E44" s="41">
        <v>18</v>
      </c>
      <c r="F44" s="42">
        <v>5.6250000000000001E-2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5.9374999999999997E-2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2</v>
      </c>
      <c r="E56" s="41">
        <v>13</v>
      </c>
      <c r="F56" s="42">
        <v>4.0625000000000001E-2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8</v>
      </c>
      <c r="E62" s="41">
        <v>20</v>
      </c>
      <c r="F62" s="42">
        <v>6.25E-2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6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4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17</v>
      </c>
      <c r="E68" s="41">
        <v>25</v>
      </c>
      <c r="F68" s="42">
        <v>7.8125E-2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4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18</v>
      </c>
      <c r="E74" s="41">
        <v>34</v>
      </c>
      <c r="F74" s="42">
        <v>0.10625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0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12</v>
      </c>
      <c r="E80" s="41">
        <v>26</v>
      </c>
      <c r="F80" s="42">
        <v>8.1250000000000003E-2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5.3124999999999999E-2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19</v>
      </c>
      <c r="E92" s="44">
        <v>32</v>
      </c>
      <c r="F92" s="45">
        <v>0.1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17</v>
      </c>
      <c r="E98" s="44">
        <v>31</v>
      </c>
      <c r="F98" s="45">
        <v>9.6875000000000003E-2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4.6875E-2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11</v>
      </c>
      <c r="E110" s="44">
        <v>12</v>
      </c>
      <c r="F110" s="45">
        <v>3.7499999999999999E-2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2.5000000000000001E-2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3.1250000000000002E-3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3.1250000000000002E-3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156</v>
      </c>
      <c r="D147" s="77">
        <v>164</v>
      </c>
      <c r="E147" s="77">
        <v>320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7</v>
      </c>
      <c r="E150" s="17">
        <v>21</v>
      </c>
      <c r="F150" s="32">
        <v>6.5625000000000003E-2</v>
      </c>
    </row>
    <row r="151" spans="1:6" ht="15" customHeight="1" x14ac:dyDescent="0.2">
      <c r="A151" s="18"/>
      <c r="B151" s="18" t="s">
        <v>49</v>
      </c>
      <c r="C151" s="19">
        <v>98</v>
      </c>
      <c r="D151" s="19">
        <v>84</v>
      </c>
      <c r="E151" s="19">
        <v>182</v>
      </c>
      <c r="F151" s="32">
        <v>0.56874999999999998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73</v>
      </c>
      <c r="E152" s="21">
        <v>117</v>
      </c>
      <c r="F152" s="32">
        <v>0.36562499999999998</v>
      </c>
    </row>
    <row r="153" spans="1:6" ht="15" customHeight="1" x14ac:dyDescent="0.2">
      <c r="B153" s="2" t="s">
        <v>8</v>
      </c>
      <c r="C153" s="1">
        <v>156</v>
      </c>
      <c r="D153" s="1">
        <v>164</v>
      </c>
      <c r="E153" s="1">
        <v>320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7</v>
      </c>
      <c r="E155" s="17">
        <v>21</v>
      </c>
      <c r="F155" s="32">
        <v>6.5625000000000003E-2</v>
      </c>
    </row>
    <row r="156" spans="1:6" ht="15" customHeight="1" x14ac:dyDescent="0.2">
      <c r="A156" s="28"/>
      <c r="B156" s="18" t="s">
        <v>49</v>
      </c>
      <c r="C156" s="19">
        <v>98</v>
      </c>
      <c r="D156" s="19">
        <v>84</v>
      </c>
      <c r="E156" s="19">
        <v>182</v>
      </c>
      <c r="F156" s="32">
        <v>0.56874999999999998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28</v>
      </c>
      <c r="E157" s="21">
        <v>49</v>
      </c>
      <c r="F157" s="32">
        <v>0.15312500000000001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45</v>
      </c>
      <c r="E158" s="27">
        <v>68</v>
      </c>
      <c r="F158" s="32">
        <v>0.21249999999999999</v>
      </c>
    </row>
    <row r="159" spans="1:6" ht="15" customHeight="1" x14ac:dyDescent="0.2">
      <c r="B159" s="2" t="s">
        <v>8</v>
      </c>
      <c r="C159" s="1">
        <v>156</v>
      </c>
      <c r="D159" s="1">
        <v>164</v>
      </c>
      <c r="E159" s="1">
        <v>320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20</v>
      </c>
      <c r="E161" s="31">
        <v>22</v>
      </c>
      <c r="F161" s="32">
        <v>6.8750000000000006E-2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9</v>
      </c>
      <c r="E162" s="31">
        <v>10</v>
      </c>
      <c r="F162" s="32">
        <v>3.125E-2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6.2500000000000003E-3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3.1250000000000002E-3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03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5.1282051282051282E-3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5.6410256410256411E-2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2.0512820512820513E-2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3.5897435897435895E-2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3.0769230769230771E-2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2.0512820512820513E-2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7</v>
      </c>
      <c r="E44" s="41">
        <v>9</v>
      </c>
      <c r="F44" s="42">
        <v>4.6153846153846156E-2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4.1025641025641026E-2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3.0769230769230771E-2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4.1025641025641026E-2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5.128205128205128E-2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12</v>
      </c>
      <c r="E74" s="41">
        <v>20</v>
      </c>
      <c r="F74" s="42">
        <v>0.10256410256410256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9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18</v>
      </c>
      <c r="E80" s="41">
        <v>23</v>
      </c>
      <c r="F80" s="42">
        <v>0.11794871794871795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8.7179487179487175E-2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11</v>
      </c>
      <c r="E92" s="44">
        <v>16</v>
      </c>
      <c r="F92" s="45">
        <v>8.2051282051282051E-2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11</v>
      </c>
      <c r="E98" s="44">
        <v>17</v>
      </c>
      <c r="F98" s="45">
        <v>8.7179487179487175E-2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5.128205128205128E-2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7</v>
      </c>
      <c r="E110" s="44">
        <v>8</v>
      </c>
      <c r="F110" s="45">
        <v>4.1025641025641026E-2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2.0512820512820513E-2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2.564102564102564E-2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5.1282051282051282E-3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75</v>
      </c>
      <c r="D147" s="77">
        <v>120</v>
      </c>
      <c r="E147" s="77">
        <v>195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10</v>
      </c>
      <c r="E150" s="17">
        <v>16</v>
      </c>
      <c r="F150" s="32">
        <v>8.2051282051282051E-2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62</v>
      </c>
      <c r="E151" s="19">
        <v>101</v>
      </c>
      <c r="F151" s="32">
        <v>0.517948717948718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48</v>
      </c>
      <c r="E152" s="21">
        <v>78</v>
      </c>
      <c r="F152" s="32">
        <v>0.4</v>
      </c>
    </row>
    <row r="153" spans="1:6" ht="15" customHeight="1" x14ac:dyDescent="0.2">
      <c r="B153" s="2" t="s">
        <v>8</v>
      </c>
      <c r="C153" s="1">
        <v>75</v>
      </c>
      <c r="D153" s="1">
        <v>120</v>
      </c>
      <c r="E153" s="1">
        <v>195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10</v>
      </c>
      <c r="E155" s="17">
        <v>16</v>
      </c>
      <c r="F155" s="32">
        <v>8.2051282051282051E-2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62</v>
      </c>
      <c r="E156" s="19">
        <v>101</v>
      </c>
      <c r="F156" s="32">
        <v>0.517948717948718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18</v>
      </c>
      <c r="E157" s="21">
        <v>33</v>
      </c>
      <c r="F157" s="32">
        <v>0.16923076923076924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30</v>
      </c>
      <c r="E158" s="27">
        <v>45</v>
      </c>
      <c r="F158" s="32">
        <v>0.23076923076923078</v>
      </c>
    </row>
    <row r="159" spans="1:6" ht="15" customHeight="1" x14ac:dyDescent="0.2">
      <c r="B159" s="2" t="s">
        <v>8</v>
      </c>
      <c r="C159" s="1">
        <v>75</v>
      </c>
      <c r="D159" s="1">
        <v>120</v>
      </c>
      <c r="E159" s="1">
        <v>195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15</v>
      </c>
      <c r="E161" s="31">
        <v>18</v>
      </c>
      <c r="F161" s="32">
        <v>9.2307692307692313E-2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5.128205128205128E-2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3.0769230769230771E-2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5.1282051282051282E-3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04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11</v>
      </c>
      <c r="E8" s="38">
        <v>14</v>
      </c>
      <c r="F8" s="39">
        <v>2.9723991507430998E-2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10</v>
      </c>
      <c r="E14" s="48">
        <v>19</v>
      </c>
      <c r="F14" s="39">
        <v>4.0339702760084924E-2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13</v>
      </c>
      <c r="E20" s="48">
        <v>21</v>
      </c>
      <c r="F20" s="39">
        <v>4.4585987261146494E-2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2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15</v>
      </c>
      <c r="E26" s="41">
        <v>29</v>
      </c>
      <c r="F26" s="42">
        <v>6.1571125265392782E-2</v>
      </c>
    </row>
    <row r="27" spans="1:6" ht="15" customHeight="1" x14ac:dyDescent="0.2">
      <c r="A27" s="12"/>
      <c r="B27" s="35">
        <v>20</v>
      </c>
      <c r="C27" s="94">
        <v>5</v>
      </c>
      <c r="D27" s="94">
        <v>5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11</v>
      </c>
      <c r="E32" s="41">
        <v>27</v>
      </c>
      <c r="F32" s="42">
        <v>5.7324840764331211E-2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10</v>
      </c>
      <c r="E38" s="41">
        <v>24</v>
      </c>
      <c r="F38" s="42">
        <v>5.0955414012738856E-2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6</v>
      </c>
      <c r="E44" s="41">
        <v>16</v>
      </c>
      <c r="F44" s="42">
        <v>3.3970276008492568E-2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5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14</v>
      </c>
      <c r="E50" s="41">
        <v>25</v>
      </c>
      <c r="F50" s="42">
        <v>5.3078556263269641E-2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2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14</v>
      </c>
      <c r="E56" s="41">
        <v>35</v>
      </c>
      <c r="F56" s="42">
        <v>7.4309978768577492E-2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8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9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26</v>
      </c>
      <c r="E62" s="41">
        <v>47</v>
      </c>
      <c r="F62" s="42">
        <v>9.9787685774946927E-2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3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18</v>
      </c>
      <c r="E68" s="41">
        <v>41</v>
      </c>
      <c r="F68" s="42">
        <v>8.7048832271762203E-2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18</v>
      </c>
      <c r="E74" s="41">
        <v>32</v>
      </c>
      <c r="F74" s="42">
        <v>6.7940552016985137E-2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15</v>
      </c>
      <c r="E80" s="41">
        <v>32</v>
      </c>
      <c r="F80" s="42">
        <v>6.7940552016985137E-2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12</v>
      </c>
      <c r="E86" s="44">
        <v>21</v>
      </c>
      <c r="F86" s="45">
        <v>4.4585987261146494E-2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0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5.3078556263269641E-2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7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14</v>
      </c>
      <c r="E98" s="44">
        <v>22</v>
      </c>
      <c r="F98" s="45">
        <v>4.6709129511677279E-2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11</v>
      </c>
      <c r="E104" s="44">
        <v>20</v>
      </c>
      <c r="F104" s="45">
        <v>4.2462845010615709E-2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2.5477707006369428E-2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1.2738853503184714E-2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6.369426751592357E-3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226</v>
      </c>
      <c r="D147" s="77">
        <v>245</v>
      </c>
      <c r="E147" s="77">
        <v>471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34</v>
      </c>
      <c r="E150" s="17">
        <v>54</v>
      </c>
      <c r="F150" s="32">
        <v>0.11464968152866242</v>
      </c>
    </row>
    <row r="151" spans="1:6" ht="15" customHeight="1" x14ac:dyDescent="0.2">
      <c r="A151" s="18"/>
      <c r="B151" s="18" t="s">
        <v>49</v>
      </c>
      <c r="C151" s="19">
        <v>161</v>
      </c>
      <c r="D151" s="19">
        <v>147</v>
      </c>
      <c r="E151" s="19">
        <v>308</v>
      </c>
      <c r="F151" s="32">
        <v>0.65392781316348192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64</v>
      </c>
      <c r="E152" s="21">
        <v>109</v>
      </c>
      <c r="F152" s="32">
        <v>0.23142250530785563</v>
      </c>
    </row>
    <row r="153" spans="1:6" ht="15" customHeight="1" x14ac:dyDescent="0.2">
      <c r="B153" s="2" t="s">
        <v>8</v>
      </c>
      <c r="C153" s="1">
        <v>226</v>
      </c>
      <c r="D153" s="1">
        <v>245</v>
      </c>
      <c r="E153" s="1">
        <v>471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34</v>
      </c>
      <c r="E155" s="17">
        <v>54</v>
      </c>
      <c r="F155" s="32">
        <v>0.11464968152866242</v>
      </c>
    </row>
    <row r="156" spans="1:6" ht="15" customHeight="1" x14ac:dyDescent="0.2">
      <c r="A156" s="28"/>
      <c r="B156" s="18" t="s">
        <v>49</v>
      </c>
      <c r="C156" s="19">
        <v>161</v>
      </c>
      <c r="D156" s="19">
        <v>147</v>
      </c>
      <c r="E156" s="19">
        <v>308</v>
      </c>
      <c r="F156" s="32">
        <v>0.65392781316348192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25</v>
      </c>
      <c r="E157" s="21">
        <v>46</v>
      </c>
      <c r="F157" s="32">
        <v>9.7664543524416142E-2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39</v>
      </c>
      <c r="E158" s="27">
        <v>63</v>
      </c>
      <c r="F158" s="32">
        <v>0.13375796178343949</v>
      </c>
    </row>
    <row r="159" spans="1:6" ht="15" customHeight="1" x14ac:dyDescent="0.2">
      <c r="B159" s="2" t="s">
        <v>8</v>
      </c>
      <c r="C159" s="1">
        <v>226</v>
      </c>
      <c r="D159" s="1">
        <v>245</v>
      </c>
      <c r="E159" s="1">
        <v>471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14</v>
      </c>
      <c r="E161" s="31">
        <v>21</v>
      </c>
      <c r="F161" s="32">
        <v>4.4585987261146494E-2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1.9108280254777069E-2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6.369426751592357E-3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269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17</v>
      </c>
      <c r="D3" s="74">
        <f>西耕地!D3+瀬戸中!D3+瀬戸東!D3+瀬戸南!D3+北耕地!D3+平賀新町!D3+太田部!D3+常和南!D3+常和北!D3+荒家!D3+北口!D3+平賀下宿!D3+平賀中宿!D3+アヴェニュー!D3+平賀上宿!D3</f>
        <v>10</v>
      </c>
      <c r="E3" s="57">
        <f>西耕地!E3+瀬戸中!E3+瀬戸東!E3+瀬戸南!E3+北耕地!E3+平賀新町!E3+太田部!E3+常和南!E3+常和北!E3+荒家!E3+北口!E3+平賀下宿!E3+平賀中宿!E3+アヴェニュー!E3+平賀上宿!E3</f>
        <v>27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19</v>
      </c>
      <c r="D4" s="75">
        <f>西耕地!D4+瀬戸中!D4+瀬戸東!D4+瀬戸南!D4+北耕地!D4+平賀新町!D4+太田部!D4+常和南!D4+常和北!D4+荒家!D4+北口!D4+平賀下宿!D4+平賀中宿!D4+アヴェニュー!D4+平賀上宿!D4</f>
        <v>24</v>
      </c>
      <c r="E4" s="58">
        <f>西耕地!E4+瀬戸中!E4+瀬戸東!E4+瀬戸南!E4+北耕地!E4+平賀新町!E4+太田部!E4+常和南!E4+常和北!E4+荒家!E4+北口!E4+平賀下宿!E4+平賀中宿!E4+アヴェニュー!E4+平賀上宿!E4</f>
        <v>43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22</v>
      </c>
      <c r="D5" s="75">
        <f>西耕地!D5+瀬戸中!D5+瀬戸東!D5+瀬戸南!D5+北耕地!D5+平賀新町!D5+太田部!D5+常和南!D5+常和北!D5+荒家!D5+北口!D5+平賀下宿!D5+平賀中宿!D5+アヴェニュー!D5+平賀上宿!D5</f>
        <v>21</v>
      </c>
      <c r="E5" s="58">
        <f>西耕地!E5+瀬戸中!E5+瀬戸東!E5+瀬戸南!E5+北耕地!E5+平賀新町!E5+太田部!E5+常和南!E5+常和北!E5+荒家!E5+北口!E5+平賀下宿!E5+平賀中宿!E5+アヴェニュー!E5+平賀上宿!E5</f>
        <v>43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23</v>
      </c>
      <c r="D6" s="75">
        <f>西耕地!D6+瀬戸中!D6+瀬戸東!D6+瀬戸南!D6+北耕地!D6+平賀新町!D6+太田部!D6+常和南!D6+常和北!D6+荒家!D6+北口!D6+平賀下宿!D6+平賀中宿!D6+アヴェニュー!D6+平賀上宿!D6</f>
        <v>20</v>
      </c>
      <c r="E6" s="58">
        <f>西耕地!E6+瀬戸中!E6+瀬戸東!E6+瀬戸南!E6+北耕地!E6+平賀新町!E6+太田部!E6+常和南!E6+常和北!E6+荒家!E6+北口!E6+平賀下宿!E6+平賀中宿!E6+アヴェニュー!E6+平賀上宿!E6</f>
        <v>43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19</v>
      </c>
      <c r="D7" s="75">
        <f>西耕地!D7+瀬戸中!D7+瀬戸東!D7+瀬戸南!D7+北耕地!D7+平賀新町!D7+太田部!D7+常和南!D7+常和北!D7+荒家!D7+北口!D7+平賀下宿!D7+平賀中宿!D7+アヴェニュー!D7+平賀上宿!D7</f>
        <v>27</v>
      </c>
      <c r="E7" s="58">
        <f>西耕地!E7+瀬戸中!E7+瀬戸東!E7+瀬戸南!E7+北耕地!E7+平賀新町!E7+太田部!E7+常和南!E7+常和北!E7+荒家!E7+北口!E7+平賀下宿!E7+平賀中宿!E7+アヴェニュー!E7+平賀上宿!E7</f>
        <v>46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100</v>
      </c>
      <c r="D8" s="92">
        <f>西耕地!D8+瀬戸中!D8+瀬戸東!D8+瀬戸南!D8+北耕地!D8+平賀新町!D8+太田部!D8+常和南!D8+常和北!D8+荒家!D8+北口!D8+平賀下宿!D8+平賀中宿!D8+アヴェニュー!D8+平賀上宿!D8</f>
        <v>102</v>
      </c>
      <c r="E8" s="100">
        <f>西耕地!E8+瀬戸中!E8+瀬戸東!E8+瀬戸南!E8+北耕地!E8+平賀新町!E8+太田部!E8+常和南!E8+常和北!E8+荒家!E8+北口!E8+平賀下宿!E8+平賀中宿!E8+アヴェニュー!E8+平賀上宿!E8</f>
        <v>202</v>
      </c>
      <c r="F8" s="39">
        <f>E8/E147</f>
        <v>3.5563380281690142E-2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25</v>
      </c>
      <c r="D9" s="75">
        <f>西耕地!D9+瀬戸中!D9+瀬戸東!D9+瀬戸南!D9+北耕地!D9+平賀新町!D9+太田部!D9+常和南!D9+常和北!D9+荒家!D9+北口!D9+平賀下宿!D9+平賀中宿!D9+アヴェニュー!D9+平賀上宿!D9</f>
        <v>20</v>
      </c>
      <c r="E9" s="58">
        <f>西耕地!E9+瀬戸中!E9+瀬戸東!E9+瀬戸南!E9+北耕地!E9+平賀新町!E9+太田部!E9+常和南!E9+常和北!E9+荒家!E9+北口!E9+平賀下宿!E9+平賀中宿!E9+アヴェニュー!E9+平賀上宿!E9</f>
        <v>45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35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24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59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31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17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48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24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27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51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27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26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53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142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114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256</v>
      </c>
      <c r="F14" s="39">
        <f>E14/E147</f>
        <v>4.507042253521127E-2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26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25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51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39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27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66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27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18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45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29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35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64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32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16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48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153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121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274</v>
      </c>
      <c r="F20" s="39">
        <f>E20/E147</f>
        <v>4.8239436619718308E-2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24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24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48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30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20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50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28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26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54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26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26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52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14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19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33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122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115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237</v>
      </c>
      <c r="F26" s="42">
        <f>E26/E147</f>
        <v>4.1725352112676056E-2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22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24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46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31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18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49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16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21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37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22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15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37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18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14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32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109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92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201</v>
      </c>
      <c r="F32" s="42">
        <f>E32/E147</f>
        <v>3.5387323943661973E-2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18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25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43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19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25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44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25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19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44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28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32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60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17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22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39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107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123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230</v>
      </c>
      <c r="F38" s="42">
        <f>E38/E147</f>
        <v>4.0492957746478875E-2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18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19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37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18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21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39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21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27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48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25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21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46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29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22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51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111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110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221</v>
      </c>
      <c r="F44" s="42">
        <f>E44/E147</f>
        <v>3.8908450704225349E-2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39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43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82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45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34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79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32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37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69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28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37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65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33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28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61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177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179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356</v>
      </c>
      <c r="F50" s="42">
        <f>E50/E147</f>
        <v>6.2676056338028169E-2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37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33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70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36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30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66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36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26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62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43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39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82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41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45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86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193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173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366</v>
      </c>
      <c r="F56" s="42">
        <f>E56/E147</f>
        <v>6.4436619718309857E-2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37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24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61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49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42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91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34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30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64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32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37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69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26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36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62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178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169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347</v>
      </c>
      <c r="F62" s="42">
        <f>E62/E147</f>
        <v>6.109154929577465E-2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36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35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71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45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31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76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40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30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70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42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47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89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35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41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76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198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184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382</v>
      </c>
      <c r="F68" s="42">
        <f>E68/E147</f>
        <v>6.7253521126760557E-2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27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33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60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33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34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67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35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27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62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33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37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70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27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35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62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155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166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321</v>
      </c>
      <c r="F74" s="42">
        <f>E74/E147</f>
        <v>5.6514084507042255E-2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36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40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76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41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41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82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26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37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63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38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43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81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47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42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89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188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203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391</v>
      </c>
      <c r="F80" s="42">
        <f>E80/E147</f>
        <v>6.883802816901409E-2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45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42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87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46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32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78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42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51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93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37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35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72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37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32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69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207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192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399</v>
      </c>
      <c r="F86" s="45">
        <f>E86/E147</f>
        <v>7.024647887323944E-2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41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56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97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44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36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80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47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59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106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48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60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108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39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34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73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219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245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464</v>
      </c>
      <c r="F92" s="45">
        <f>E92/E147</f>
        <v>8.1690140845070425E-2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43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38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81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33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39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72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34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27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61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26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37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63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34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47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81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170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188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358</v>
      </c>
      <c r="F98" s="45">
        <f>E98/E147</f>
        <v>6.3028169014084506E-2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27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35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62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18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28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46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33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33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66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21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29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50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20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31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51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119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156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275</v>
      </c>
      <c r="F104" s="45">
        <f>E104/E147</f>
        <v>4.8415492957746477E-2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24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22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46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23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22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45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13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29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42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20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34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54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10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17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27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90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124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214</v>
      </c>
      <c r="F110" s="45">
        <f>E110/E147</f>
        <v>3.7676056338028167E-2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12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15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27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7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22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29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6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22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28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11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14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25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2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13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15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38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86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124</v>
      </c>
      <c r="F116" s="45">
        <f>E116/E147</f>
        <v>2.1830985915492956E-2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1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13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14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1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10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11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0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9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9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5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6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11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1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6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7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8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44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52</v>
      </c>
      <c r="F122" s="45">
        <f>E122/E147</f>
        <v>9.1549295774647887E-3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0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2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2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0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2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2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1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4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5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0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1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1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0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0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1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9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10</v>
      </c>
      <c r="F128" s="45">
        <f>E128/E147</f>
        <v>1.7605633802816902E-3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0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0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0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0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x14ac:dyDescent="0.2">
      <c r="A134" s="36"/>
      <c r="B134" s="46" t="s">
        <v>71</v>
      </c>
      <c r="C134" s="86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6">
        <f>西耕地!D134+瀬戸中!D134+瀬戸東!D134+瀬戸南!D134+北耕地!D134+平賀新町!D134+太田部!D134+常和南!D134+常和北!D134+荒家!D134+北口!D134+平賀下宿!D134+平賀中宿!D134+アヴェニュー!D134+平賀上宿!D134</f>
        <v>0</v>
      </c>
      <c r="E134" s="102">
        <f>西耕地!E134+瀬戸中!E134+瀬戸東!E134+瀬戸南!E134+北耕地!E134+平賀新町!E134+太田部!E134+常和南!E134+常和北!E134+荒家!E134+北口!E134+平賀下宿!E134+平賀中宿!E134+アヴェニュー!E134+平賀上宿!E134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西耕地!C135+瀬戸中!C135+瀬戸東!C135+瀬戸南!C135+北耕地!C135+平賀新町!C135+太田部!C135+常和南!C135+常和北!C135+荒家!C135+北口!C135+平賀下宿!C135+平賀中宿!C135+アヴェニュー!C135+平賀上宿!C135</f>
        <v>0</v>
      </c>
      <c r="D135" s="79">
        <f>西耕地!D135+瀬戸中!D135+瀬戸東!D135+瀬戸南!D135+北耕地!D135+平賀新町!D135+太田部!D135+常和南!D135+常和北!D135+荒家!D135+北口!D135+平賀下宿!D135+平賀中宿!D135+アヴェニュー!D135+平賀上宿!D135</f>
        <v>0</v>
      </c>
      <c r="E135" s="93">
        <f>西耕地!E135+瀬戸中!E135+瀬戸東!E135+瀬戸南!E135+北耕地!E135+平賀新町!E135+太田部!E135+常和南!E135+常和北!E135+荒家!E135+北口!E135+平賀下宿!E135+平賀中宿!E135+アヴェニュー!E135+平賀上宿!E135</f>
        <v>0</v>
      </c>
      <c r="F135" s="32"/>
    </row>
    <row r="136" spans="1:6" ht="15" customHeight="1" x14ac:dyDescent="0.2">
      <c r="A136" s="36"/>
      <c r="B136" s="35">
        <v>111</v>
      </c>
      <c r="C136" s="75">
        <f>西耕地!C136+瀬戸中!C136+瀬戸東!C136+瀬戸南!C136+北耕地!C136+平賀新町!C136+太田部!C136+常和南!C136+常和北!C136+荒家!C136+北口!C136+平賀下宿!C136+平賀中宿!C136+アヴェニュー!C136+平賀上宿!C136</f>
        <v>0</v>
      </c>
      <c r="D136" s="75">
        <f>西耕地!D136+瀬戸中!D136+瀬戸東!D136+瀬戸南!D136+北耕地!D136+平賀新町!D136+太田部!D136+常和南!D136+常和北!D136+荒家!D136+北口!D136+平賀下宿!D136+平賀中宿!D136+アヴェニュー!D136+平賀上宿!D136</f>
        <v>0</v>
      </c>
      <c r="E136" s="58">
        <f>西耕地!E136+瀬戸中!E136+瀬戸東!E136+瀬戸南!E136+北耕地!E136+平賀新町!E136+太田部!E136+常和南!E136+常和北!E136+荒家!E136+北口!E136+平賀下宿!E136+平賀中宿!E136+アヴェニュー!E136+平賀上宿!E136</f>
        <v>0</v>
      </c>
      <c r="F136" s="32"/>
    </row>
    <row r="137" spans="1:6" ht="15" customHeight="1" x14ac:dyDescent="0.2">
      <c r="A137" s="36"/>
      <c r="B137" s="35">
        <v>112</v>
      </c>
      <c r="C137" s="75">
        <f>西耕地!C137+瀬戸中!C137+瀬戸東!C137+瀬戸南!C137+北耕地!C137+平賀新町!C137+太田部!C137+常和南!C137+常和北!C137+荒家!C137+北口!C137+平賀下宿!C137+平賀中宿!C137+アヴェニュー!C137+平賀上宿!C137</f>
        <v>0</v>
      </c>
      <c r="D137" s="75">
        <f>西耕地!D137+瀬戸中!D137+瀬戸東!D137+瀬戸南!D137+北耕地!D137+平賀新町!D137+太田部!D137+常和南!D137+常和北!D137+荒家!D137+北口!D137+平賀下宿!D137+平賀中宿!D137+アヴェニュー!D137+平賀上宿!D137</f>
        <v>0</v>
      </c>
      <c r="E137" s="58">
        <f>西耕地!E137+瀬戸中!E137+瀬戸東!E137+瀬戸南!E137+北耕地!E137+平賀新町!E137+太田部!E137+常和南!E137+常和北!E137+荒家!E137+北口!E137+平賀下宿!E137+平賀中宿!E137+アヴェニュー!E137+平賀上宿!E137</f>
        <v>0</v>
      </c>
      <c r="F137" s="32"/>
    </row>
    <row r="138" spans="1:6" ht="15" customHeight="1" x14ac:dyDescent="0.2">
      <c r="A138" s="36"/>
      <c r="B138" s="35">
        <v>113</v>
      </c>
      <c r="C138" s="75">
        <f>西耕地!C138+瀬戸中!C138+瀬戸東!C138+瀬戸南!C138+北耕地!C138+平賀新町!C138+太田部!C138+常和南!C138+常和北!C138+荒家!C138+北口!C138+平賀下宿!C138+平賀中宿!C138+アヴェニュー!C138+平賀上宿!C138</f>
        <v>0</v>
      </c>
      <c r="D138" s="75">
        <f>西耕地!D138+瀬戸中!D138+瀬戸東!D138+瀬戸南!D138+北耕地!D138+平賀新町!D138+太田部!D138+常和南!D138+常和北!D138+荒家!D138+北口!D138+平賀下宿!D138+平賀中宿!D138+アヴェニュー!D138+平賀上宿!D138</f>
        <v>0</v>
      </c>
      <c r="E138" s="58">
        <f>西耕地!E138+瀬戸中!E138+瀬戸東!E138+瀬戸南!E138+北耕地!E138+平賀新町!E138+太田部!E138+常和南!E138+常和北!E138+荒家!E138+北口!E138+平賀下宿!E138+平賀中宿!E138+アヴェニュー!E138+平賀上宿!E138</f>
        <v>0</v>
      </c>
      <c r="F138" s="32"/>
    </row>
    <row r="139" spans="1:6" ht="15" customHeight="1" x14ac:dyDescent="0.2">
      <c r="A139" s="36"/>
      <c r="B139" s="35">
        <v>114</v>
      </c>
      <c r="C139" s="75">
        <f>西耕地!C139+瀬戸中!C139+瀬戸東!C139+瀬戸南!C139+北耕地!C139+平賀新町!C139+太田部!C139+常和南!C139+常和北!C139+荒家!C139+北口!C139+平賀下宿!C139+平賀中宿!C139+アヴェニュー!C139+平賀上宿!C139</f>
        <v>0</v>
      </c>
      <c r="D139" s="75">
        <f>西耕地!D139+瀬戸中!D139+瀬戸東!D139+瀬戸南!D139+北耕地!D139+平賀新町!D139+太田部!D139+常和南!D139+常和北!D139+荒家!D139+北口!D139+平賀下宿!D139+平賀中宿!D139+アヴェニュー!D139+平賀上宿!D139</f>
        <v>0</v>
      </c>
      <c r="E139" s="58">
        <f>西耕地!E139+瀬戸中!E139+瀬戸東!E139+瀬戸南!E139+北耕地!E139+平賀新町!E139+太田部!E139+常和南!E139+常和北!E139+荒家!E139+北口!E139+平賀下宿!E139+平賀中宿!E139+アヴェニュー!E139+平賀上宿!E139</f>
        <v>0</v>
      </c>
      <c r="F139" s="32"/>
    </row>
    <row r="140" spans="1:6" ht="15" customHeight="1" x14ac:dyDescent="0.2">
      <c r="A140" s="36"/>
      <c r="B140" s="43" t="s">
        <v>378</v>
      </c>
      <c r="C140" s="86">
        <f>西耕地!C140+瀬戸中!C140+瀬戸東!C140+瀬戸南!C140+北耕地!C140+平賀新町!C140+太田部!C140+常和南!C140+常和北!C140+荒家!C140+北口!C140+平賀下宿!C140+平賀中宿!C140+アヴェニュー!C140+平賀上宿!C140</f>
        <v>0</v>
      </c>
      <c r="D140" s="86">
        <f>西耕地!D140+瀬戸中!D140+瀬戸東!D140+瀬戸南!D140+北耕地!D140+平賀新町!D140+太田部!D140+常和南!D140+常和北!D140+荒家!D140+北口!D140+平賀下宿!D140+平賀中宿!D140+アヴェニュー!D140+平賀上宿!D140</f>
        <v>0</v>
      </c>
      <c r="E140" s="102">
        <f>西耕地!E140+瀬戸中!E140+瀬戸東!E140+瀬戸南!E140+北耕地!E140+平賀新町!E140+太田部!E140+常和南!E140+常和北!E140+荒家!E140+北口!E140+平賀下宿!E140+平賀中宿!E140+アヴェニュー!E140+平賀上宿!E140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西耕地!C141+瀬戸中!C141+瀬戸東!C141+瀬戸南!C141+北耕地!C141+平賀新町!C141+太田部!C141+常和南!C141+常和北!C141+荒家!C141+北口!C141+平賀下宿!C141+平賀中宿!C141+アヴェニュー!C141+平賀上宿!C141</f>
        <v>0</v>
      </c>
      <c r="D141" s="75">
        <f>西耕地!D141+瀬戸中!D141+瀬戸東!D141+瀬戸南!D141+北耕地!D141+平賀新町!D141+太田部!D141+常和南!D141+常和北!D141+荒家!D141+北口!D141+平賀下宿!D141+平賀中宿!D141+アヴェニュー!D141+平賀上宿!D141</f>
        <v>0</v>
      </c>
      <c r="E141" s="58">
        <f>西耕地!E141+瀬戸中!E141+瀬戸東!E141+瀬戸南!E141+北耕地!E141+平賀新町!E141+太田部!E141+常和南!E141+常和北!E141+荒家!E141+北口!E141+平賀下宿!E141+平賀中宿!E141+アヴェニュー!E141+平賀上宿!E141</f>
        <v>0</v>
      </c>
      <c r="F141" s="32"/>
    </row>
    <row r="142" spans="1:6" ht="15" customHeight="1" x14ac:dyDescent="0.2">
      <c r="A142" s="36"/>
      <c r="B142" s="35">
        <v>116</v>
      </c>
      <c r="C142" s="75">
        <f>西耕地!C142+瀬戸中!C142+瀬戸東!C142+瀬戸南!C142+北耕地!C142+平賀新町!C142+太田部!C142+常和南!C142+常和北!C142+荒家!C142+北口!C142+平賀下宿!C142+平賀中宿!C142+アヴェニュー!C142+平賀上宿!C142</f>
        <v>0</v>
      </c>
      <c r="D142" s="75">
        <f>西耕地!D142+瀬戸中!D142+瀬戸東!D142+瀬戸南!D142+北耕地!D142+平賀新町!D142+太田部!D142+常和南!D142+常和北!D142+荒家!D142+北口!D142+平賀下宿!D142+平賀中宿!D142+アヴェニュー!D142+平賀上宿!D142</f>
        <v>0</v>
      </c>
      <c r="E142" s="58">
        <f>西耕地!E142+瀬戸中!E142+瀬戸東!E142+瀬戸南!E142+北耕地!E142+平賀新町!E142+太田部!E142+常和南!E142+常和北!E142+荒家!E142+北口!E142+平賀下宿!E142+平賀中宿!E142+アヴェニュー!E142+平賀上宿!E142</f>
        <v>0</v>
      </c>
      <c r="F142" s="32"/>
    </row>
    <row r="143" spans="1:6" ht="15" customHeight="1" x14ac:dyDescent="0.2">
      <c r="A143" s="36"/>
      <c r="B143" s="35">
        <v>117</v>
      </c>
      <c r="C143" s="75">
        <f>西耕地!C143+瀬戸中!C143+瀬戸東!C143+瀬戸南!C143+北耕地!C143+平賀新町!C143+太田部!C143+常和南!C143+常和北!C143+荒家!C143+北口!C143+平賀下宿!C143+平賀中宿!C143+アヴェニュー!C143+平賀上宿!C143</f>
        <v>0</v>
      </c>
      <c r="D143" s="75">
        <f>西耕地!D143+瀬戸中!D143+瀬戸東!D143+瀬戸南!D143+北耕地!D143+平賀新町!D143+太田部!D143+常和南!D143+常和北!D143+荒家!D143+北口!D143+平賀下宿!D143+平賀中宿!D143+アヴェニュー!D143+平賀上宿!D143</f>
        <v>0</v>
      </c>
      <c r="E143" s="58">
        <f>西耕地!E143+瀬戸中!E143+瀬戸東!E143+瀬戸南!E143+北耕地!E143+平賀新町!E143+太田部!E143+常和南!E143+常和北!E143+荒家!E143+北口!E143+平賀下宿!E143+平賀中宿!E143+アヴェニュー!E143+平賀上宿!E143</f>
        <v>0</v>
      </c>
      <c r="F143" s="32"/>
    </row>
    <row r="144" spans="1:6" ht="15" customHeight="1" x14ac:dyDescent="0.2">
      <c r="A144" s="36"/>
      <c r="B144" s="35">
        <v>118</v>
      </c>
      <c r="C144" s="75">
        <f>西耕地!C144+瀬戸中!C144+瀬戸東!C144+瀬戸南!C144+北耕地!C144+平賀新町!C144+太田部!C144+常和南!C144+常和北!C144+荒家!C144+北口!C144+平賀下宿!C144+平賀中宿!C144+アヴェニュー!C144+平賀上宿!C144</f>
        <v>0</v>
      </c>
      <c r="D144" s="75">
        <f>西耕地!D144+瀬戸中!D144+瀬戸東!D144+瀬戸南!D144+北耕地!D144+平賀新町!D144+太田部!D144+常和南!D144+常和北!D144+荒家!D144+北口!D144+平賀下宿!D144+平賀中宿!D144+アヴェニュー!D144+平賀上宿!D144</f>
        <v>0</v>
      </c>
      <c r="E144" s="58">
        <f>西耕地!E144+瀬戸中!E144+瀬戸東!E144+瀬戸南!E144+北耕地!E144+平賀新町!E144+太田部!E144+常和南!E144+常和北!E144+荒家!E144+北口!E144+平賀下宿!E144+平賀中宿!E144+アヴェニュー!E144+平賀上宿!E144</f>
        <v>0</v>
      </c>
      <c r="F144" s="32"/>
    </row>
    <row r="145" spans="1:6" ht="15" customHeight="1" x14ac:dyDescent="0.2">
      <c r="A145" s="36"/>
      <c r="B145" s="35">
        <v>119</v>
      </c>
      <c r="C145" s="75">
        <f>西耕地!C145+瀬戸中!C145+瀬戸東!C145+瀬戸南!C145+北耕地!C145+平賀新町!C145+太田部!C145+常和南!C145+常和北!C145+荒家!C145+北口!C145+平賀下宿!C145+平賀中宿!C145+アヴェニュー!C145+平賀上宿!C145</f>
        <v>0</v>
      </c>
      <c r="D145" s="75">
        <f>西耕地!D145+瀬戸中!D145+瀬戸東!D145+瀬戸南!D145+北耕地!D145+平賀新町!D145+太田部!D145+常和南!D145+常和北!D145+荒家!D145+北口!D145+平賀下宿!D145+平賀中宿!D145+アヴェニュー!D145+平賀上宿!D145</f>
        <v>0</v>
      </c>
      <c r="E145" s="58">
        <f>西耕地!E145+瀬戸中!E145+瀬戸東!E145+瀬戸南!E145+北耕地!E145+平賀新町!E145+太田部!E145+常和南!E145+常和北!E145+荒家!E145+北口!E145+平賀下宿!E145+平賀中宿!E145+アヴェニュー!E145+平賀上宿!E145</f>
        <v>0</v>
      </c>
      <c r="F145" s="32"/>
    </row>
    <row r="146" spans="1:6" ht="15" customHeight="1" thickBot="1" x14ac:dyDescent="0.25">
      <c r="A146" s="36"/>
      <c r="B146" s="46" t="s">
        <v>379</v>
      </c>
      <c r="C146" s="85">
        <f>西耕地!C146+瀬戸中!C146+瀬戸東!C146+瀬戸南!C146+北耕地!C146+平賀新町!C146+太田部!C146+常和南!C146+常和北!C146+荒家!C146+北口!C146+平賀下宿!C146+平賀中宿!C146+アヴェニュー!C146+平賀上宿!C146</f>
        <v>0</v>
      </c>
      <c r="D146" s="85">
        <f>西耕地!D146+瀬戸中!D146+瀬戸東!D146+瀬戸南!D146+北耕地!D146+平賀新町!D146+太田部!D146+常和南!D146+常和北!D146+荒家!D146+北口!D146+平賀下宿!D146+平賀中宿!D146+アヴェニュー!D146+平賀上宿!D146</f>
        <v>0</v>
      </c>
      <c r="E146" s="104">
        <f>西耕地!E146+瀬戸中!E146+瀬戸東!E146+瀬戸南!E146+北耕地!E146+平賀新町!E146+太田部!E146+常和南!E146+常和北!E146+荒家!E146+北口!E146+平賀下宿!E146+平賀中宿!E146+アヴェニュー!E146+平賀上宿!E146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84">
        <f>西耕地!C147+瀬戸中!C147+瀬戸東!C147+瀬戸南!C147+北耕地!C147+平賀新町!C147+太田部!C147+常和南!C147+常和北!C147+荒家!C147+北口!C147+平賀下宿!C147+平賀中宿!C147+アヴェニュー!C147+平賀上宿!C147</f>
        <v>2785</v>
      </c>
      <c r="D147" s="84">
        <f>西耕地!D147+瀬戸中!D147+瀬戸東!D147+瀬戸南!D147+北耕地!D147+平賀新町!D147+太田部!D147+常和南!D147+常和北!D147+荒家!D147+北口!D147+平賀下宿!D147+平賀中宿!D147+アヴェニュー!D147+平賀上宿!D147</f>
        <v>2895</v>
      </c>
      <c r="E147" s="105">
        <f>西耕地!E147+瀬戸中!E147+瀬戸東!E147+瀬戸南!E147+北耕地!E147+平賀新町!E147+太田部!E147+常和南!E147+常和北!E147+荒家!E147+北口!E147+平賀下宿!E147+平賀中宿!E147+アヴェニュー!E147+平賀上宿!E147</f>
        <v>5680</v>
      </c>
      <c r="F147" s="98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395</v>
      </c>
      <c r="D150" s="17">
        <f>D8+D14+D20</f>
        <v>337</v>
      </c>
      <c r="E150" s="17">
        <f>E8+E14+E20</f>
        <v>732</v>
      </c>
      <c r="F150" s="32">
        <f>E150/E153</f>
        <v>0.12887323943661971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1538</v>
      </c>
      <c r="D151" s="19">
        <f>D26+D32+D38+D44+D50+D56+D62+D68+D74+D80</f>
        <v>1514</v>
      </c>
      <c r="E151" s="19">
        <f>E26+E32+E38+E44+E50+E56+E62+E68+E74+E80</f>
        <v>3052</v>
      </c>
      <c r="F151" s="32">
        <f>E151/E153</f>
        <v>0.53732394366197178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852</v>
      </c>
      <c r="D152" s="21">
        <f t="shared" ref="D152:E152" si="0">D86+D92+D98+D104+D110+D116+D122+D128+D134+D140+D146</f>
        <v>1044</v>
      </c>
      <c r="E152" s="21">
        <f t="shared" si="0"/>
        <v>1896</v>
      </c>
      <c r="F152" s="32">
        <f>E152/E153</f>
        <v>0.33380281690140845</v>
      </c>
    </row>
    <row r="153" spans="1:6" ht="15" customHeight="1" x14ac:dyDescent="0.2">
      <c r="B153" s="2" t="s">
        <v>8</v>
      </c>
      <c r="C153" s="1">
        <f>SUM(C150:C152)</f>
        <v>2785</v>
      </c>
      <c r="D153" s="1">
        <f>SUM(D150:D152)</f>
        <v>2895</v>
      </c>
      <c r="E153" s="1">
        <f>SUM(E150:E152)</f>
        <v>5680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395</v>
      </c>
      <c r="D155" s="17">
        <f>D8+D14+D20</f>
        <v>337</v>
      </c>
      <c r="E155" s="17">
        <f>E8+E14+E20</f>
        <v>732</v>
      </c>
      <c r="F155" s="32">
        <f>E155/E159</f>
        <v>0.12887323943661971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1538</v>
      </c>
      <c r="D156" s="19">
        <f>D26+D32+D38+D44+D50+D56+D62+D68+D74+D80</f>
        <v>1514</v>
      </c>
      <c r="E156" s="19">
        <f>E26+E32+E38+E44+E50+E56+E62+E68+E74+E80</f>
        <v>3052</v>
      </c>
      <c r="F156" s="32">
        <f>E156/E159</f>
        <v>0.53732394366197178</v>
      </c>
    </row>
    <row r="157" spans="1:6" ht="15" customHeight="1" x14ac:dyDescent="0.2">
      <c r="A157" s="25"/>
      <c r="B157" s="20" t="s">
        <v>10</v>
      </c>
      <c r="C157" s="21">
        <f>C86+C92</f>
        <v>426</v>
      </c>
      <c r="D157" s="21">
        <f>D86+D92</f>
        <v>437</v>
      </c>
      <c r="E157" s="21">
        <f>E86+E92</f>
        <v>863</v>
      </c>
      <c r="F157" s="32">
        <f>E157/E159</f>
        <v>0.15193661971830985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426</v>
      </c>
      <c r="D158" s="27">
        <f t="shared" ref="D158:E158" si="1">D98+D104+D110+D116+D122+D128+D134+D140+D146</f>
        <v>607</v>
      </c>
      <c r="E158" s="27">
        <f t="shared" si="1"/>
        <v>1033</v>
      </c>
      <c r="F158" s="32">
        <f>E158/E159</f>
        <v>0.1818661971830986</v>
      </c>
    </row>
    <row r="159" spans="1:6" ht="15" customHeight="1" x14ac:dyDescent="0.2">
      <c r="B159" s="2" t="s">
        <v>8</v>
      </c>
      <c r="C159" s="1">
        <f>SUM(C155:C158)</f>
        <v>2785</v>
      </c>
      <c r="D159" s="1">
        <f>SUM(D155:D158)</f>
        <v>2895</v>
      </c>
      <c r="E159" s="1">
        <f>SUM(E155:E158)</f>
        <v>5680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137</v>
      </c>
      <c r="D161" s="31">
        <f t="shared" ref="D161:E161" si="2">D110+D116+D122+D128+D134+D140+D146</f>
        <v>263</v>
      </c>
      <c r="E161" s="31">
        <f t="shared" si="2"/>
        <v>400</v>
      </c>
      <c r="F161" s="32">
        <f>E161/E159</f>
        <v>7.0422535211267609E-2</v>
      </c>
    </row>
    <row r="162" spans="1:6" ht="15" customHeight="1" x14ac:dyDescent="0.2">
      <c r="A162" s="30"/>
      <c r="B162" s="23" t="s">
        <v>15</v>
      </c>
      <c r="C162" s="31">
        <f>C116+C122+C128+C134+C140+C146</f>
        <v>47</v>
      </c>
      <c r="D162" s="31">
        <f t="shared" ref="D162:E162" si="3">D116+D122+D128+D134+D140+D146</f>
        <v>139</v>
      </c>
      <c r="E162" s="31">
        <f t="shared" si="3"/>
        <v>186</v>
      </c>
      <c r="F162" s="32">
        <f>E162/E159</f>
        <v>3.2746478873239435E-2</v>
      </c>
    </row>
    <row r="163" spans="1:6" ht="15" customHeight="1" x14ac:dyDescent="0.2">
      <c r="A163" s="30"/>
      <c r="B163" s="23" t="s">
        <v>13</v>
      </c>
      <c r="C163" s="31">
        <f>C122+C128+C134+C140+C146</f>
        <v>9</v>
      </c>
      <c r="D163" s="31">
        <f t="shared" ref="D163:E163" si="4">D122+D128+D134+D140+D146</f>
        <v>53</v>
      </c>
      <c r="E163" s="31">
        <f t="shared" si="4"/>
        <v>62</v>
      </c>
      <c r="F163" s="32">
        <f>E163/E159</f>
        <v>1.0915492957746478E-2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9</v>
      </c>
      <c r="E164" s="1">
        <f t="shared" si="5"/>
        <v>10</v>
      </c>
      <c r="F164" s="32">
        <f>E164/E159</f>
        <v>1.7605633802816902E-3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05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6</v>
      </c>
      <c r="E8" s="38">
        <v>9</v>
      </c>
      <c r="F8" s="39">
        <v>2.0408163265306121E-2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2.7210884353741496E-2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1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4</v>
      </c>
      <c r="E20" s="48">
        <v>20</v>
      </c>
      <c r="F20" s="39">
        <v>4.5351473922902494E-2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5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10</v>
      </c>
      <c r="E26" s="41">
        <v>15</v>
      </c>
      <c r="F26" s="42">
        <v>3.4013605442176874E-2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</v>
      </c>
      <c r="E32" s="41">
        <v>10</v>
      </c>
      <c r="F32" s="42">
        <v>2.2675736961451247E-2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3.4013605442176874E-2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9</v>
      </c>
      <c r="E44" s="41">
        <v>16</v>
      </c>
      <c r="F44" s="42">
        <v>3.6281179138321996E-2</v>
      </c>
    </row>
    <row r="45" spans="1:6" ht="15" customHeight="1" x14ac:dyDescent="0.2">
      <c r="A45" s="12"/>
      <c r="B45" s="35">
        <v>35</v>
      </c>
      <c r="C45" s="94">
        <v>0</v>
      </c>
      <c r="D45" s="94">
        <v>4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11</v>
      </c>
      <c r="E50" s="41">
        <v>18</v>
      </c>
      <c r="F50" s="42">
        <v>4.0816326530612242E-2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1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9</v>
      </c>
      <c r="E56" s="41">
        <v>25</v>
      </c>
      <c r="F56" s="42">
        <v>5.6689342403628121E-2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6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5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17</v>
      </c>
      <c r="E62" s="41">
        <v>29</v>
      </c>
      <c r="F62" s="42">
        <v>6.5759637188208611E-2</v>
      </c>
    </row>
    <row r="63" spans="1:6" ht="15" customHeight="1" x14ac:dyDescent="0.2">
      <c r="A63" s="12"/>
      <c r="B63" s="35">
        <v>50</v>
      </c>
      <c r="C63" s="94">
        <v>4</v>
      </c>
      <c r="D63" s="94">
        <v>0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11</v>
      </c>
      <c r="E68" s="41">
        <v>28</v>
      </c>
      <c r="F68" s="42">
        <v>6.3492063492063489E-2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11</v>
      </c>
      <c r="E74" s="41">
        <v>23</v>
      </c>
      <c r="F74" s="42">
        <v>5.2154195011337869E-2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18</v>
      </c>
      <c r="E80" s="41">
        <v>32</v>
      </c>
      <c r="F80" s="42">
        <v>7.2562358276643993E-2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23</v>
      </c>
      <c r="E86" s="44">
        <v>44</v>
      </c>
      <c r="F86" s="45">
        <v>9.9773242630385492E-2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7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3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18</v>
      </c>
      <c r="E92" s="44">
        <v>43</v>
      </c>
      <c r="F92" s="45">
        <v>9.7505668934240369E-2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8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25</v>
      </c>
      <c r="E98" s="44">
        <v>44</v>
      </c>
      <c r="F98" s="45">
        <v>9.9773242630385492E-2</v>
      </c>
    </row>
    <row r="99" spans="1:6" ht="15" customHeight="1" x14ac:dyDescent="0.2">
      <c r="A99" s="12"/>
      <c r="B99" s="35">
        <v>80</v>
      </c>
      <c r="C99" s="94">
        <v>4</v>
      </c>
      <c r="D99" s="94">
        <v>7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15</v>
      </c>
      <c r="E104" s="44">
        <v>31</v>
      </c>
      <c r="F104" s="45">
        <v>7.029478458049887E-2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6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12</v>
      </c>
      <c r="E110" s="44">
        <v>17</v>
      </c>
      <c r="F110" s="45">
        <v>3.8548752834467119E-2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1.8140589569160998E-2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2.2675736961451248E-3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2.2675736961451248E-3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221</v>
      </c>
      <c r="D147" s="77">
        <v>220</v>
      </c>
      <c r="E147" s="77">
        <v>441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15</v>
      </c>
      <c r="E150" s="17">
        <v>41</v>
      </c>
      <c r="F150" s="32">
        <v>9.297052154195011E-2</v>
      </c>
    </row>
    <row r="151" spans="1:6" ht="15" customHeight="1" x14ac:dyDescent="0.2">
      <c r="A151" s="18"/>
      <c r="B151" s="18" t="s">
        <v>49</v>
      </c>
      <c r="C151" s="19">
        <v>107</v>
      </c>
      <c r="D151" s="19">
        <v>104</v>
      </c>
      <c r="E151" s="19">
        <v>211</v>
      </c>
      <c r="F151" s="32">
        <v>0.47845804988662133</v>
      </c>
    </row>
    <row r="152" spans="1:6" ht="15" customHeight="1" x14ac:dyDescent="0.2">
      <c r="A152" s="33"/>
      <c r="B152" s="20" t="s">
        <v>6</v>
      </c>
      <c r="C152" s="21">
        <v>88</v>
      </c>
      <c r="D152" s="21">
        <v>101</v>
      </c>
      <c r="E152" s="21">
        <v>189</v>
      </c>
      <c r="F152" s="32">
        <v>0.42857142857142855</v>
      </c>
    </row>
    <row r="153" spans="1:6" ht="15" customHeight="1" x14ac:dyDescent="0.2">
      <c r="B153" s="2" t="s">
        <v>8</v>
      </c>
      <c r="C153" s="1">
        <v>221</v>
      </c>
      <c r="D153" s="1">
        <v>220</v>
      </c>
      <c r="E153" s="1">
        <v>441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15</v>
      </c>
      <c r="E155" s="17">
        <v>41</v>
      </c>
      <c r="F155" s="32">
        <v>9.297052154195011E-2</v>
      </c>
    </row>
    <row r="156" spans="1:6" ht="15" customHeight="1" x14ac:dyDescent="0.2">
      <c r="A156" s="28"/>
      <c r="B156" s="18" t="s">
        <v>49</v>
      </c>
      <c r="C156" s="19">
        <v>107</v>
      </c>
      <c r="D156" s="19">
        <v>104</v>
      </c>
      <c r="E156" s="19">
        <v>211</v>
      </c>
      <c r="F156" s="32">
        <v>0.47845804988662133</v>
      </c>
    </row>
    <row r="157" spans="1:6" ht="15" customHeight="1" x14ac:dyDescent="0.2">
      <c r="A157" s="25"/>
      <c r="B157" s="20" t="s">
        <v>10</v>
      </c>
      <c r="C157" s="21">
        <v>46</v>
      </c>
      <c r="D157" s="21">
        <v>41</v>
      </c>
      <c r="E157" s="21">
        <v>87</v>
      </c>
      <c r="F157" s="32">
        <v>0.19727891156462585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60</v>
      </c>
      <c r="E158" s="27">
        <v>102</v>
      </c>
      <c r="F158" s="32">
        <v>0.23129251700680273</v>
      </c>
    </row>
    <row r="159" spans="1:6" ht="15" customHeight="1" x14ac:dyDescent="0.2">
      <c r="B159" s="2" t="s">
        <v>8</v>
      </c>
      <c r="C159" s="1">
        <v>221</v>
      </c>
      <c r="D159" s="1">
        <v>220</v>
      </c>
      <c r="E159" s="1">
        <v>441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20</v>
      </c>
      <c r="E161" s="31">
        <v>27</v>
      </c>
      <c r="F161" s="32">
        <v>6.1224489795918366E-2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2.2675736961451247E-2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4.5351473922902496E-3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2.2675736961451248E-3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06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11</v>
      </c>
      <c r="E8" s="38">
        <v>20</v>
      </c>
      <c r="F8" s="39">
        <v>4.1841004184100417E-2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10</v>
      </c>
      <c r="E14" s="48">
        <v>17</v>
      </c>
      <c r="F14" s="39">
        <v>3.5564853556485358E-2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9</v>
      </c>
      <c r="E20" s="48">
        <v>14</v>
      </c>
      <c r="F20" s="39">
        <v>2.9288702928870293E-2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3.1380753138075312E-2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7</v>
      </c>
      <c r="E32" s="41">
        <v>12</v>
      </c>
      <c r="F32" s="42">
        <v>2.5104602510460251E-2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16</v>
      </c>
      <c r="E38" s="41">
        <v>26</v>
      </c>
      <c r="F38" s="42">
        <v>5.4393305439330547E-2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10</v>
      </c>
      <c r="E44" s="41">
        <v>26</v>
      </c>
      <c r="F44" s="42">
        <v>5.4393305439330547E-2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2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12</v>
      </c>
      <c r="E50" s="41">
        <v>34</v>
      </c>
      <c r="F50" s="42">
        <v>7.1129707112970716E-2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6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15</v>
      </c>
      <c r="E56" s="41">
        <v>30</v>
      </c>
      <c r="F56" s="42">
        <v>6.2761506276150625E-2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3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14</v>
      </c>
      <c r="E62" s="41">
        <v>31</v>
      </c>
      <c r="F62" s="42">
        <v>6.4853556485355651E-2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11</v>
      </c>
      <c r="E68" s="41">
        <v>29</v>
      </c>
      <c r="F68" s="42">
        <v>6.0669456066945605E-2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7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18</v>
      </c>
      <c r="E74" s="41">
        <v>36</v>
      </c>
      <c r="F74" s="42">
        <v>7.5313807531380755E-2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21</v>
      </c>
      <c r="E80" s="41">
        <v>44</v>
      </c>
      <c r="F80" s="42">
        <v>9.2050209205020925E-2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9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18</v>
      </c>
      <c r="E86" s="44">
        <v>29</v>
      </c>
      <c r="F86" s="45">
        <v>6.0669456066945605E-2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19</v>
      </c>
      <c r="E92" s="44">
        <v>38</v>
      </c>
      <c r="F92" s="45">
        <v>7.9497907949790794E-2</v>
      </c>
    </row>
    <row r="93" spans="1:6" ht="15" customHeight="1" x14ac:dyDescent="0.2">
      <c r="A93" s="12"/>
      <c r="B93" s="35">
        <v>75</v>
      </c>
      <c r="C93" s="94">
        <v>6</v>
      </c>
      <c r="D93" s="94">
        <v>7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19</v>
      </c>
      <c r="E98" s="44">
        <v>36</v>
      </c>
      <c r="F98" s="45">
        <v>7.5313807531380755E-2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14</v>
      </c>
      <c r="E104" s="44">
        <v>21</v>
      </c>
      <c r="F104" s="45">
        <v>4.3933054393305436E-2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2.3012552301255231E-2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1.2552301255230125E-2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6.2761506276150627E-3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235</v>
      </c>
      <c r="D147" s="77">
        <v>243</v>
      </c>
      <c r="E147" s="77">
        <v>478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30</v>
      </c>
      <c r="E150" s="17">
        <v>51</v>
      </c>
      <c r="F150" s="32">
        <v>0.10669456066945607</v>
      </c>
    </row>
    <row r="151" spans="1:6" ht="15" customHeight="1" x14ac:dyDescent="0.2">
      <c r="A151" s="18"/>
      <c r="B151" s="18" t="s">
        <v>49</v>
      </c>
      <c r="C151" s="19">
        <v>153</v>
      </c>
      <c r="D151" s="19">
        <v>130</v>
      </c>
      <c r="E151" s="19">
        <v>283</v>
      </c>
      <c r="F151" s="32">
        <v>0.59205020920502094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83</v>
      </c>
      <c r="E152" s="21">
        <v>144</v>
      </c>
      <c r="F152" s="32">
        <v>0.30125523012552302</v>
      </c>
    </row>
    <row r="153" spans="1:6" ht="15" customHeight="1" x14ac:dyDescent="0.2">
      <c r="B153" s="2" t="s">
        <v>8</v>
      </c>
      <c r="C153" s="1">
        <v>235</v>
      </c>
      <c r="D153" s="1">
        <v>243</v>
      </c>
      <c r="E153" s="1">
        <v>478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30</v>
      </c>
      <c r="E155" s="17">
        <v>51</v>
      </c>
      <c r="F155" s="32">
        <v>0.10669456066945607</v>
      </c>
    </row>
    <row r="156" spans="1:6" ht="15" customHeight="1" x14ac:dyDescent="0.2">
      <c r="A156" s="28"/>
      <c r="B156" s="18" t="s">
        <v>49</v>
      </c>
      <c r="C156" s="19">
        <v>153</v>
      </c>
      <c r="D156" s="19">
        <v>130</v>
      </c>
      <c r="E156" s="19">
        <v>283</v>
      </c>
      <c r="F156" s="32">
        <v>0.59205020920502094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37</v>
      </c>
      <c r="E157" s="21">
        <v>67</v>
      </c>
      <c r="F157" s="32">
        <v>0.14016736401673641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46</v>
      </c>
      <c r="E158" s="27">
        <v>77</v>
      </c>
      <c r="F158" s="32">
        <v>0.16108786610878661</v>
      </c>
    </row>
    <row r="159" spans="1:6" ht="15" customHeight="1" x14ac:dyDescent="0.2">
      <c r="B159" s="2" t="s">
        <v>8</v>
      </c>
      <c r="C159" s="1">
        <v>235</v>
      </c>
      <c r="D159" s="1">
        <v>243</v>
      </c>
      <c r="E159" s="1">
        <v>478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13</v>
      </c>
      <c r="E161" s="31">
        <v>20</v>
      </c>
      <c r="F161" s="32">
        <v>4.1841004184100417E-2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1.8828451882845189E-2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6.2761506276150627E-3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07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2</v>
      </c>
      <c r="E8" s="38">
        <v>11</v>
      </c>
      <c r="F8" s="39">
        <v>4.2471042471042469E-2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3.4749034749034749E-2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3.4749034749034749E-2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1.1583011583011582E-2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5.019305019305019E-2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8</v>
      </c>
      <c r="E38" s="41">
        <v>16</v>
      </c>
      <c r="F38" s="42">
        <v>6.1776061776061778E-2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3.8610038610038609E-2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7.3359073359073365E-2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9</v>
      </c>
      <c r="E56" s="41">
        <v>25</v>
      </c>
      <c r="F56" s="42">
        <v>9.6525096525096526E-2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4</v>
      </c>
      <c r="E62" s="41">
        <v>16</v>
      </c>
      <c r="F62" s="42">
        <v>6.1776061776061778E-2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6</v>
      </c>
      <c r="E68" s="41">
        <v>9</v>
      </c>
      <c r="F68" s="42">
        <v>3.4749034749034749E-2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5.4054054054054057E-2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6.5637065637065631E-2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17</v>
      </c>
      <c r="E86" s="44">
        <v>33</v>
      </c>
      <c r="F86" s="45">
        <v>0.12741312741312741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0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11</v>
      </c>
      <c r="E92" s="44">
        <v>23</v>
      </c>
      <c r="F92" s="45">
        <v>8.8803088803088806E-2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4.633204633204633E-2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1.5444015444015444E-2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2.3166023166023165E-2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2.7027027027027029E-2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1.1583011583011582E-2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136</v>
      </c>
      <c r="D147" s="77">
        <v>123</v>
      </c>
      <c r="E147" s="77">
        <v>259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10</v>
      </c>
      <c r="E150" s="17">
        <v>29</v>
      </c>
      <c r="F150" s="32">
        <v>0.11196911196911197</v>
      </c>
    </row>
    <row r="151" spans="1:6" ht="15" customHeight="1" x14ac:dyDescent="0.2">
      <c r="A151" s="18"/>
      <c r="B151" s="18" t="s">
        <v>49</v>
      </c>
      <c r="C151" s="19">
        <v>76</v>
      </c>
      <c r="D151" s="19">
        <v>66</v>
      </c>
      <c r="E151" s="19">
        <v>142</v>
      </c>
      <c r="F151" s="32">
        <v>0.54826254826254828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47</v>
      </c>
      <c r="E152" s="21">
        <v>88</v>
      </c>
      <c r="F152" s="32">
        <v>0.33976833976833976</v>
      </c>
    </row>
    <row r="153" spans="1:6" ht="15" customHeight="1" x14ac:dyDescent="0.2">
      <c r="B153" s="2" t="s">
        <v>8</v>
      </c>
      <c r="C153" s="1">
        <v>136</v>
      </c>
      <c r="D153" s="1">
        <v>123</v>
      </c>
      <c r="E153" s="1">
        <v>259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10</v>
      </c>
      <c r="E155" s="17">
        <v>29</v>
      </c>
      <c r="F155" s="32">
        <v>0.11196911196911197</v>
      </c>
    </row>
    <row r="156" spans="1:6" ht="15" customHeight="1" x14ac:dyDescent="0.2">
      <c r="A156" s="28"/>
      <c r="B156" s="18" t="s">
        <v>49</v>
      </c>
      <c r="C156" s="19">
        <v>76</v>
      </c>
      <c r="D156" s="19">
        <v>66</v>
      </c>
      <c r="E156" s="19">
        <v>142</v>
      </c>
      <c r="F156" s="32">
        <v>0.54826254826254828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28</v>
      </c>
      <c r="E157" s="21">
        <v>56</v>
      </c>
      <c r="F157" s="32">
        <v>0.21621621621621623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19</v>
      </c>
      <c r="E158" s="27">
        <v>32</v>
      </c>
      <c r="F158" s="32">
        <v>0.12355212355212356</v>
      </c>
    </row>
    <row r="159" spans="1:6" ht="15" customHeight="1" x14ac:dyDescent="0.2">
      <c r="B159" s="2" t="s">
        <v>8</v>
      </c>
      <c r="C159" s="1">
        <v>136</v>
      </c>
      <c r="D159" s="1">
        <v>123</v>
      </c>
      <c r="E159" s="1">
        <v>259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11</v>
      </c>
      <c r="E161" s="31">
        <v>16</v>
      </c>
      <c r="F161" s="32">
        <v>6.1776061776061778E-2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3.8610038610038609E-2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1.1583011583011582E-2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08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2.3391812865497075E-2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4.0935672514619881E-2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2.9239766081871343E-2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4.0935672514619881E-2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3.5087719298245612E-2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5.8479532163742687E-2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2.9239766081871343E-2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4.0935672514619881E-2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7</v>
      </c>
      <c r="E68" s="41">
        <v>10</v>
      </c>
      <c r="F68" s="42">
        <v>5.8479532163742687E-2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7.0175438596491224E-2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6.4327485380116955E-2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5.8479532163742687E-2</v>
      </c>
    </row>
    <row r="87" spans="1:6" ht="15" customHeight="1" x14ac:dyDescent="0.2">
      <c r="A87" s="12"/>
      <c r="B87" s="35">
        <v>70</v>
      </c>
      <c r="C87" s="94">
        <v>5</v>
      </c>
      <c r="D87" s="94">
        <v>0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9</v>
      </c>
      <c r="E92" s="44">
        <v>22</v>
      </c>
      <c r="F92" s="45">
        <v>0.12865497076023391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7.0175438596491224E-2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4.0935672514619881E-2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5.2631578947368418E-2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4.6783625730994149E-2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5.8479532163742687E-3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82</v>
      </c>
      <c r="D147" s="77">
        <v>89</v>
      </c>
      <c r="E147" s="77">
        <v>171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9</v>
      </c>
      <c r="E150" s="17">
        <v>16</v>
      </c>
      <c r="F150" s="32">
        <v>9.3567251461988299E-2</v>
      </c>
    </row>
    <row r="151" spans="1:6" ht="15" customHeight="1" x14ac:dyDescent="0.2">
      <c r="A151" s="18"/>
      <c r="B151" s="18" t="s">
        <v>49</v>
      </c>
      <c r="C151" s="19">
        <v>40</v>
      </c>
      <c r="D151" s="19">
        <v>46</v>
      </c>
      <c r="E151" s="19">
        <v>86</v>
      </c>
      <c r="F151" s="32">
        <v>0.50292397660818711</v>
      </c>
    </row>
    <row r="152" spans="1:6" ht="15" customHeight="1" x14ac:dyDescent="0.2">
      <c r="A152" s="33"/>
      <c r="B152" s="20" t="s">
        <v>6</v>
      </c>
      <c r="C152" s="21">
        <v>35</v>
      </c>
      <c r="D152" s="21">
        <v>34</v>
      </c>
      <c r="E152" s="21">
        <v>69</v>
      </c>
      <c r="F152" s="32">
        <v>0.40350877192982454</v>
      </c>
    </row>
    <row r="153" spans="1:6" ht="15" customHeight="1" x14ac:dyDescent="0.2">
      <c r="B153" s="2" t="s">
        <v>8</v>
      </c>
      <c r="C153" s="1">
        <v>82</v>
      </c>
      <c r="D153" s="1">
        <v>89</v>
      </c>
      <c r="E153" s="1">
        <v>171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9</v>
      </c>
      <c r="E155" s="17">
        <v>16</v>
      </c>
      <c r="F155" s="32">
        <v>9.3567251461988299E-2</v>
      </c>
    </row>
    <row r="156" spans="1:6" ht="15" customHeight="1" x14ac:dyDescent="0.2">
      <c r="A156" s="28"/>
      <c r="B156" s="18" t="s">
        <v>49</v>
      </c>
      <c r="C156" s="19">
        <v>40</v>
      </c>
      <c r="D156" s="19">
        <v>46</v>
      </c>
      <c r="E156" s="19">
        <v>86</v>
      </c>
      <c r="F156" s="32">
        <v>0.50292397660818711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15</v>
      </c>
      <c r="E157" s="21">
        <v>32</v>
      </c>
      <c r="F157" s="32">
        <v>0.1871345029239766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19</v>
      </c>
      <c r="E158" s="27">
        <v>37</v>
      </c>
      <c r="F158" s="32">
        <v>0.21637426900584794</v>
      </c>
    </row>
    <row r="159" spans="1:6" ht="15" customHeight="1" x14ac:dyDescent="0.2">
      <c r="B159" s="2" t="s">
        <v>8</v>
      </c>
      <c r="C159" s="1">
        <v>82</v>
      </c>
      <c r="D159" s="1">
        <v>89</v>
      </c>
      <c r="E159" s="1">
        <v>171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10</v>
      </c>
      <c r="E161" s="31">
        <v>18</v>
      </c>
      <c r="F161" s="32">
        <v>0.10526315789473684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5</v>
      </c>
      <c r="E162" s="31">
        <v>9</v>
      </c>
      <c r="F162" s="32">
        <v>5.2631578947368418E-2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5.8479532163742687E-3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09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5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9</v>
      </c>
      <c r="E8" s="38">
        <v>16</v>
      </c>
      <c r="F8" s="39">
        <v>2.5477707006369428E-2</v>
      </c>
    </row>
    <row r="9" spans="1:6" ht="15" customHeight="1" x14ac:dyDescent="0.2">
      <c r="A9" s="12"/>
      <c r="B9" s="35">
        <v>5</v>
      </c>
      <c r="C9" s="94">
        <v>6</v>
      </c>
      <c r="D9" s="94">
        <v>1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2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6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13</v>
      </c>
      <c r="E14" s="48">
        <v>40</v>
      </c>
      <c r="F14" s="39">
        <v>6.3694267515923567E-2</v>
      </c>
    </row>
    <row r="15" spans="1:6" ht="15" customHeight="1" x14ac:dyDescent="0.2">
      <c r="A15" s="12"/>
      <c r="B15" s="35">
        <v>10</v>
      </c>
      <c r="C15" s="94">
        <v>1</v>
      </c>
      <c r="D15" s="94">
        <v>5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4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19</v>
      </c>
      <c r="E20" s="48">
        <v>36</v>
      </c>
      <c r="F20" s="39">
        <v>5.7324840764331211E-2</v>
      </c>
    </row>
    <row r="21" spans="1:6" ht="15" customHeight="1" x14ac:dyDescent="0.2">
      <c r="A21" s="12"/>
      <c r="B21" s="35">
        <v>15</v>
      </c>
      <c r="C21" s="94">
        <v>0</v>
      </c>
      <c r="D21" s="94">
        <v>5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6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20</v>
      </c>
      <c r="E26" s="41">
        <v>39</v>
      </c>
      <c r="F26" s="42">
        <v>6.2101910828025478E-2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11</v>
      </c>
      <c r="E32" s="41">
        <v>17</v>
      </c>
      <c r="F32" s="42">
        <v>2.7070063694267517E-2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2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7</v>
      </c>
      <c r="E38" s="41">
        <v>20</v>
      </c>
      <c r="F38" s="42">
        <v>3.1847133757961783E-2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4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11</v>
      </c>
      <c r="E44" s="41">
        <v>20</v>
      </c>
      <c r="F44" s="42">
        <v>3.1847133757961783E-2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15</v>
      </c>
      <c r="E50" s="41">
        <v>28</v>
      </c>
      <c r="F50" s="42">
        <v>4.4585987261146494E-2</v>
      </c>
    </row>
    <row r="51" spans="1:6" ht="15" customHeight="1" x14ac:dyDescent="0.2">
      <c r="A51" s="12"/>
      <c r="B51" s="35">
        <v>40</v>
      </c>
      <c r="C51" s="94">
        <v>5</v>
      </c>
      <c r="D51" s="94">
        <v>10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23</v>
      </c>
      <c r="E56" s="41">
        <v>47</v>
      </c>
      <c r="F56" s="42">
        <v>7.4840764331210188E-2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6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6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24</v>
      </c>
      <c r="E62" s="41">
        <v>39</v>
      </c>
      <c r="F62" s="42">
        <v>6.2101910828025478E-2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10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6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25</v>
      </c>
      <c r="E68" s="41">
        <v>43</v>
      </c>
      <c r="F68" s="42">
        <v>6.8471337579617833E-2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18</v>
      </c>
      <c r="E74" s="41">
        <v>32</v>
      </c>
      <c r="F74" s="42">
        <v>5.0955414012738856E-2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20</v>
      </c>
      <c r="E80" s="41">
        <v>41</v>
      </c>
      <c r="F80" s="42">
        <v>6.5286624203821655E-2</v>
      </c>
    </row>
    <row r="81" spans="1:6" ht="15" customHeight="1" x14ac:dyDescent="0.2">
      <c r="A81" s="12"/>
      <c r="B81" s="35">
        <v>65</v>
      </c>
      <c r="C81" s="94">
        <v>9</v>
      </c>
      <c r="D81" s="94">
        <v>4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8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6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26</v>
      </c>
      <c r="E86" s="44">
        <v>53</v>
      </c>
      <c r="F86" s="45">
        <v>8.4394904458598721E-2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19</v>
      </c>
      <c r="E92" s="44">
        <v>39</v>
      </c>
      <c r="F92" s="45">
        <v>6.2101910828025478E-2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21</v>
      </c>
      <c r="E98" s="44">
        <v>37</v>
      </c>
      <c r="F98" s="45">
        <v>5.89171974522293E-2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5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6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20</v>
      </c>
      <c r="E104" s="44">
        <v>40</v>
      </c>
      <c r="F104" s="45">
        <v>6.3694267515923567E-2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12</v>
      </c>
      <c r="E110" s="44">
        <v>23</v>
      </c>
      <c r="F110" s="45">
        <v>3.662420382165605E-2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2.0700636942675158E-2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7.9617834394904458E-3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302</v>
      </c>
      <c r="D147" s="77">
        <v>326</v>
      </c>
      <c r="E147" s="77">
        <v>628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51</v>
      </c>
      <c r="D150" s="17">
        <v>41</v>
      </c>
      <c r="E150" s="17">
        <v>92</v>
      </c>
      <c r="F150" s="32">
        <v>0.1464968152866242</v>
      </c>
    </row>
    <row r="151" spans="1:6" ht="15" customHeight="1" x14ac:dyDescent="0.2">
      <c r="A151" s="18"/>
      <c r="B151" s="18" t="s">
        <v>49</v>
      </c>
      <c r="C151" s="19">
        <v>152</v>
      </c>
      <c r="D151" s="19">
        <v>174</v>
      </c>
      <c r="E151" s="19">
        <v>326</v>
      </c>
      <c r="F151" s="32">
        <v>0.51910828025477707</v>
      </c>
    </row>
    <row r="152" spans="1:6" ht="15" customHeight="1" x14ac:dyDescent="0.2">
      <c r="A152" s="33"/>
      <c r="B152" s="20" t="s">
        <v>6</v>
      </c>
      <c r="C152" s="21">
        <v>99</v>
      </c>
      <c r="D152" s="21">
        <v>111</v>
      </c>
      <c r="E152" s="21">
        <v>210</v>
      </c>
      <c r="F152" s="32">
        <v>0.33439490445859871</v>
      </c>
    </row>
    <row r="153" spans="1:6" ht="15" customHeight="1" x14ac:dyDescent="0.2">
      <c r="B153" s="2" t="s">
        <v>8</v>
      </c>
      <c r="C153" s="1">
        <v>302</v>
      </c>
      <c r="D153" s="1">
        <v>326</v>
      </c>
      <c r="E153" s="1">
        <v>628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51</v>
      </c>
      <c r="D155" s="17">
        <v>41</v>
      </c>
      <c r="E155" s="17">
        <v>92</v>
      </c>
      <c r="F155" s="32">
        <v>0.1464968152866242</v>
      </c>
    </row>
    <row r="156" spans="1:6" ht="15" customHeight="1" x14ac:dyDescent="0.2">
      <c r="A156" s="28"/>
      <c r="B156" s="18" t="s">
        <v>49</v>
      </c>
      <c r="C156" s="19">
        <v>152</v>
      </c>
      <c r="D156" s="19">
        <v>174</v>
      </c>
      <c r="E156" s="19">
        <v>326</v>
      </c>
      <c r="F156" s="32">
        <v>0.51910828025477707</v>
      </c>
    </row>
    <row r="157" spans="1:6" ht="15" customHeight="1" x14ac:dyDescent="0.2">
      <c r="A157" s="25"/>
      <c r="B157" s="20" t="s">
        <v>10</v>
      </c>
      <c r="C157" s="21">
        <v>47</v>
      </c>
      <c r="D157" s="21">
        <v>45</v>
      </c>
      <c r="E157" s="21">
        <v>92</v>
      </c>
      <c r="F157" s="32">
        <v>0.1464968152866242</v>
      </c>
    </row>
    <row r="158" spans="1:6" ht="15" customHeight="1" x14ac:dyDescent="0.2">
      <c r="A158" s="26"/>
      <c r="B158" s="29" t="s">
        <v>11</v>
      </c>
      <c r="C158" s="27">
        <v>52</v>
      </c>
      <c r="D158" s="27">
        <v>66</v>
      </c>
      <c r="E158" s="27">
        <v>118</v>
      </c>
      <c r="F158" s="32">
        <v>0.18789808917197454</v>
      </c>
    </row>
    <row r="159" spans="1:6" ht="15" customHeight="1" x14ac:dyDescent="0.2">
      <c r="B159" s="2" t="s">
        <v>8</v>
      </c>
      <c r="C159" s="1">
        <v>302</v>
      </c>
      <c r="D159" s="1">
        <v>326</v>
      </c>
      <c r="E159" s="1">
        <v>628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25</v>
      </c>
      <c r="E161" s="31">
        <v>41</v>
      </c>
      <c r="F161" s="32">
        <v>6.5286624203821655E-2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13</v>
      </c>
      <c r="E162" s="31">
        <v>18</v>
      </c>
      <c r="F162" s="32">
        <v>2.8662420382165606E-2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7.9617834394904458E-3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0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2.591792656587473E-2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3</v>
      </c>
      <c r="E14" s="48">
        <v>16</v>
      </c>
      <c r="F14" s="39">
        <v>3.4557235421166309E-2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10</v>
      </c>
      <c r="E20" s="48">
        <v>19</v>
      </c>
      <c r="F20" s="39">
        <v>4.1036717062634988E-2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16</v>
      </c>
      <c r="E26" s="41">
        <v>27</v>
      </c>
      <c r="F26" s="42">
        <v>5.8315334773218146E-2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3.4557235421166309E-2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3.6717062634989202E-2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9</v>
      </c>
      <c r="E44" s="41">
        <v>15</v>
      </c>
      <c r="F44" s="42">
        <v>3.2397408207343416E-2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3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14</v>
      </c>
      <c r="E50" s="41">
        <v>27</v>
      </c>
      <c r="F50" s="42">
        <v>5.8315334773218146E-2</v>
      </c>
    </row>
    <row r="51" spans="1:6" ht="15" customHeight="1" x14ac:dyDescent="0.2">
      <c r="A51" s="12"/>
      <c r="B51" s="35">
        <v>40</v>
      </c>
      <c r="C51" s="94">
        <v>7</v>
      </c>
      <c r="D51" s="94">
        <v>1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5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13</v>
      </c>
      <c r="E56" s="41">
        <v>27</v>
      </c>
      <c r="F56" s="42">
        <v>5.8315334773218146E-2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5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14</v>
      </c>
      <c r="E62" s="41">
        <v>25</v>
      </c>
      <c r="F62" s="42">
        <v>5.3995680345572353E-2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2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12</v>
      </c>
      <c r="E68" s="41">
        <v>30</v>
      </c>
      <c r="F68" s="42">
        <v>6.4794816414686832E-2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7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21</v>
      </c>
      <c r="E74" s="41">
        <v>36</v>
      </c>
      <c r="F74" s="42">
        <v>7.775377969762419E-2</v>
      </c>
    </row>
    <row r="75" spans="1:6" ht="15" customHeight="1" x14ac:dyDescent="0.2">
      <c r="A75" s="12"/>
      <c r="B75" s="35">
        <v>60</v>
      </c>
      <c r="C75" s="94">
        <v>7</v>
      </c>
      <c r="D75" s="94">
        <v>1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7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0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13</v>
      </c>
      <c r="E80" s="41">
        <v>30</v>
      </c>
      <c r="F80" s="42">
        <v>6.4794816414686832E-2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15</v>
      </c>
      <c r="E86" s="44">
        <v>24</v>
      </c>
      <c r="F86" s="45">
        <v>5.183585313174946E-2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24</v>
      </c>
      <c r="E92" s="44">
        <v>43</v>
      </c>
      <c r="F92" s="45">
        <v>9.2872570194384454E-2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12</v>
      </c>
      <c r="E98" s="44">
        <v>22</v>
      </c>
      <c r="F98" s="45">
        <v>4.7516198704103674E-2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11</v>
      </c>
      <c r="E104" s="44">
        <v>21</v>
      </c>
      <c r="F104" s="45">
        <v>4.5356371490280781E-2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0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14</v>
      </c>
      <c r="E110" s="44">
        <v>28</v>
      </c>
      <c r="F110" s="45">
        <v>6.0475161987041039E-2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13</v>
      </c>
      <c r="E116" s="44">
        <v>19</v>
      </c>
      <c r="F116" s="45">
        <v>4.1036717062634988E-2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1.2958963282937365E-2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6.4794816414686825E-3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220</v>
      </c>
      <c r="D147" s="77">
        <v>243</v>
      </c>
      <c r="E147" s="77">
        <v>463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19</v>
      </c>
      <c r="E150" s="17">
        <v>47</v>
      </c>
      <c r="F150" s="32">
        <v>0.10151187904967603</v>
      </c>
    </row>
    <row r="151" spans="1:6" ht="15" customHeight="1" x14ac:dyDescent="0.2">
      <c r="A151" s="18"/>
      <c r="B151" s="18" t="s">
        <v>49</v>
      </c>
      <c r="C151" s="19">
        <v>123</v>
      </c>
      <c r="D151" s="19">
        <v>127</v>
      </c>
      <c r="E151" s="19">
        <v>250</v>
      </c>
      <c r="F151" s="32">
        <v>0.5399568034557235</v>
      </c>
    </row>
    <row r="152" spans="1:6" ht="15" customHeight="1" x14ac:dyDescent="0.2">
      <c r="A152" s="33"/>
      <c r="B152" s="20" t="s">
        <v>6</v>
      </c>
      <c r="C152" s="21">
        <v>69</v>
      </c>
      <c r="D152" s="21">
        <v>97</v>
      </c>
      <c r="E152" s="21">
        <v>166</v>
      </c>
      <c r="F152" s="32">
        <v>0.35853131749460043</v>
      </c>
    </row>
    <row r="153" spans="1:6" ht="15" customHeight="1" x14ac:dyDescent="0.2">
      <c r="B153" s="2" t="s">
        <v>8</v>
      </c>
      <c r="C153" s="1">
        <v>220</v>
      </c>
      <c r="D153" s="1">
        <v>243</v>
      </c>
      <c r="E153" s="1">
        <v>463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19</v>
      </c>
      <c r="E155" s="17">
        <v>47</v>
      </c>
      <c r="F155" s="32">
        <v>0.10151187904967603</v>
      </c>
    </row>
    <row r="156" spans="1:6" ht="15" customHeight="1" x14ac:dyDescent="0.2">
      <c r="A156" s="28"/>
      <c r="B156" s="18" t="s">
        <v>49</v>
      </c>
      <c r="C156" s="19">
        <v>123</v>
      </c>
      <c r="D156" s="19">
        <v>127</v>
      </c>
      <c r="E156" s="19">
        <v>250</v>
      </c>
      <c r="F156" s="32">
        <v>0.5399568034557235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39</v>
      </c>
      <c r="E157" s="21">
        <v>67</v>
      </c>
      <c r="F157" s="32">
        <v>0.1447084233261339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58</v>
      </c>
      <c r="E158" s="27">
        <v>99</v>
      </c>
      <c r="F158" s="32">
        <v>0.21382289416846653</v>
      </c>
    </row>
    <row r="159" spans="1:6" ht="15" customHeight="1" x14ac:dyDescent="0.2">
      <c r="B159" s="2" t="s">
        <v>8</v>
      </c>
      <c r="C159" s="1">
        <v>220</v>
      </c>
      <c r="D159" s="1">
        <v>243</v>
      </c>
      <c r="E159" s="1">
        <v>463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35</v>
      </c>
      <c r="E161" s="31">
        <v>56</v>
      </c>
      <c r="F161" s="32">
        <v>0.12095032397408208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21</v>
      </c>
      <c r="E162" s="31">
        <v>28</v>
      </c>
      <c r="F162" s="32">
        <v>6.0475161987041039E-2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8</v>
      </c>
      <c r="E163" s="31">
        <v>9</v>
      </c>
      <c r="F163" s="32">
        <v>1.9438444924406047E-2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6.4794816414686825E-3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1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5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12</v>
      </c>
      <c r="E8" s="38">
        <v>20</v>
      </c>
      <c r="F8" s="39">
        <v>5.8479532163742687E-2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4</v>
      </c>
      <c r="E14" s="48">
        <v>15</v>
      </c>
      <c r="F14" s="39">
        <v>4.3859649122807015E-2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6.4327485380116955E-2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8</v>
      </c>
      <c r="E26" s="41">
        <v>16</v>
      </c>
      <c r="F26" s="42">
        <v>4.6783625730994149E-2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4.6783625730994149E-2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13</v>
      </c>
      <c r="E38" s="41">
        <v>22</v>
      </c>
      <c r="F38" s="42">
        <v>6.4327485380116955E-2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3.2163742690058478E-2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12</v>
      </c>
      <c r="E50" s="41">
        <v>23</v>
      </c>
      <c r="F50" s="42">
        <v>6.725146198830409E-2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5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15</v>
      </c>
      <c r="E56" s="41">
        <v>23</v>
      </c>
      <c r="F56" s="42">
        <v>6.725146198830409E-2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9</v>
      </c>
      <c r="E62" s="41">
        <v>23</v>
      </c>
      <c r="F62" s="42">
        <v>6.725146198830409E-2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17</v>
      </c>
      <c r="E68" s="41">
        <v>26</v>
      </c>
      <c r="F68" s="42">
        <v>7.6023391812865493E-2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7</v>
      </c>
      <c r="E74" s="41">
        <v>16</v>
      </c>
      <c r="F74" s="42">
        <v>4.6783625730994149E-2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4.0935672514619881E-2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4.9707602339181284E-2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5.5555555555555552E-2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6.1403508771929821E-2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3.8011695906432746E-2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9</v>
      </c>
      <c r="E110" s="44">
        <v>16</v>
      </c>
      <c r="F110" s="45">
        <v>4.6783625730994149E-2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1.7543859649122806E-2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8.771929824561403E-3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156</v>
      </c>
      <c r="D147" s="77">
        <v>186</v>
      </c>
      <c r="E147" s="77">
        <v>342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30</v>
      </c>
      <c r="D150" s="17">
        <v>27</v>
      </c>
      <c r="E150" s="17">
        <v>57</v>
      </c>
      <c r="F150" s="32">
        <v>0.16666666666666666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103</v>
      </c>
      <c r="E151" s="19">
        <v>190</v>
      </c>
      <c r="F151" s="32">
        <v>0.55555555555555558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56</v>
      </c>
      <c r="E152" s="21">
        <v>95</v>
      </c>
      <c r="F152" s="32">
        <v>0.27777777777777779</v>
      </c>
    </row>
    <row r="153" spans="1:6" ht="15" customHeight="1" x14ac:dyDescent="0.2">
      <c r="B153" s="2" t="s">
        <v>8</v>
      </c>
      <c r="C153" s="1">
        <v>156</v>
      </c>
      <c r="D153" s="1">
        <v>186</v>
      </c>
      <c r="E153" s="1">
        <v>342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30</v>
      </c>
      <c r="D155" s="17">
        <v>27</v>
      </c>
      <c r="E155" s="17">
        <v>57</v>
      </c>
      <c r="F155" s="32">
        <v>0.16666666666666666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103</v>
      </c>
      <c r="E156" s="19">
        <v>190</v>
      </c>
      <c r="F156" s="32">
        <v>0.55555555555555558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20</v>
      </c>
      <c r="E157" s="21">
        <v>36</v>
      </c>
      <c r="F157" s="32">
        <v>0.10526315789473684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36</v>
      </c>
      <c r="E158" s="27">
        <v>59</v>
      </c>
      <c r="F158" s="32">
        <v>0.17251461988304093</v>
      </c>
    </row>
    <row r="159" spans="1:6" ht="15" customHeight="1" x14ac:dyDescent="0.2">
      <c r="B159" s="2" t="s">
        <v>8</v>
      </c>
      <c r="C159" s="1">
        <v>156</v>
      </c>
      <c r="D159" s="1">
        <v>186</v>
      </c>
      <c r="E159" s="1">
        <v>342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16</v>
      </c>
      <c r="E161" s="31">
        <v>25</v>
      </c>
      <c r="F161" s="32">
        <v>7.3099415204678359E-2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2.6315789473684209E-2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8.771929824561403E-3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2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5.5248618784530384E-3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2.7624309392265192E-2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6.6298342541436461E-2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4.4198895027624308E-2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3.3149171270718231E-2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4.4198895027624308E-2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1.1049723756906077E-2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3.3149171270718231E-2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6.6298342541436461E-2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9</v>
      </c>
      <c r="E68" s="41">
        <v>17</v>
      </c>
      <c r="F68" s="42">
        <v>9.3922651933701654E-2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7.18232044198895E-2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11</v>
      </c>
      <c r="E80" s="41">
        <v>17</v>
      </c>
      <c r="F80" s="42">
        <v>9.3922651933701654E-2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</v>
      </c>
      <c r="E86" s="44">
        <v>9</v>
      </c>
      <c r="F86" s="45">
        <v>4.9723756906077346E-2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15</v>
      </c>
      <c r="E92" s="44">
        <v>23</v>
      </c>
      <c r="F92" s="45">
        <v>0.1270718232044199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0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0.11602209944751381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6.0773480662983423E-2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5.5248618784530384E-3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4.4198895027624308E-2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5.5248618784530384E-3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78</v>
      </c>
      <c r="D147" s="77">
        <v>103</v>
      </c>
      <c r="E147" s="77">
        <v>181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3</v>
      </c>
      <c r="E150" s="17">
        <v>6</v>
      </c>
      <c r="F150" s="32">
        <v>3.3149171270718231E-2</v>
      </c>
    </row>
    <row r="151" spans="1:6" ht="15" customHeight="1" x14ac:dyDescent="0.2">
      <c r="A151" s="18"/>
      <c r="B151" s="18" t="s">
        <v>49</v>
      </c>
      <c r="C151" s="19">
        <v>41</v>
      </c>
      <c r="D151" s="19">
        <v>60</v>
      </c>
      <c r="E151" s="19">
        <v>101</v>
      </c>
      <c r="F151" s="32">
        <v>0.55801104972375692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40</v>
      </c>
      <c r="E152" s="21">
        <v>74</v>
      </c>
      <c r="F152" s="32">
        <v>0.40883977900552487</v>
      </c>
    </row>
    <row r="153" spans="1:6" ht="15" customHeight="1" x14ac:dyDescent="0.2">
      <c r="B153" s="2" t="s">
        <v>8</v>
      </c>
      <c r="C153" s="1">
        <v>78</v>
      </c>
      <c r="D153" s="1">
        <v>103</v>
      </c>
      <c r="E153" s="1">
        <v>181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3</v>
      </c>
      <c r="E155" s="17">
        <v>6</v>
      </c>
      <c r="F155" s="32">
        <v>3.3149171270718231E-2</v>
      </c>
    </row>
    <row r="156" spans="1:6" ht="15" customHeight="1" x14ac:dyDescent="0.2">
      <c r="A156" s="28"/>
      <c r="B156" s="18" t="s">
        <v>49</v>
      </c>
      <c r="C156" s="19">
        <v>41</v>
      </c>
      <c r="D156" s="19">
        <v>60</v>
      </c>
      <c r="E156" s="19">
        <v>101</v>
      </c>
      <c r="F156" s="32">
        <v>0.55801104972375692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16</v>
      </c>
      <c r="E157" s="21">
        <v>32</v>
      </c>
      <c r="F157" s="32">
        <v>0.17679558011049723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24</v>
      </c>
      <c r="E158" s="27">
        <v>42</v>
      </c>
      <c r="F158" s="32">
        <v>0.23204419889502761</v>
      </c>
    </row>
    <row r="159" spans="1:6" ht="15" customHeight="1" x14ac:dyDescent="0.2">
      <c r="B159" s="2" t="s">
        <v>8</v>
      </c>
      <c r="C159" s="1">
        <v>78</v>
      </c>
      <c r="D159" s="1">
        <v>103</v>
      </c>
      <c r="E159" s="1">
        <v>181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5.5248618784530384E-2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4.9723756906077346E-2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5.5248618784530384E-3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3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1.6528925619834711E-2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3.3057851239669422E-2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3.3057851239669422E-2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1.6528925619834711E-2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2.0661157024793389E-2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8.2644628099173556E-3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4</v>
      </c>
      <c r="E44" s="41">
        <v>5</v>
      </c>
      <c r="F44" s="42">
        <v>2.0661157024793389E-2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7.0247933884297523E-2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6.1983471074380167E-2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2</v>
      </c>
      <c r="E62" s="41">
        <v>8</v>
      </c>
      <c r="F62" s="42">
        <v>3.3057851239669422E-2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4.1322314049586778E-2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0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6</v>
      </c>
      <c r="E74" s="41">
        <v>15</v>
      </c>
      <c r="F74" s="42">
        <v>6.1983471074380167E-2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20</v>
      </c>
      <c r="E80" s="41">
        <v>38</v>
      </c>
      <c r="F80" s="42">
        <v>0.15702479338842976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0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7.0247933884297523E-2</v>
      </c>
    </row>
    <row r="87" spans="1:6" ht="15" customHeight="1" x14ac:dyDescent="0.2">
      <c r="A87" s="12"/>
      <c r="B87" s="35">
        <v>70</v>
      </c>
      <c r="C87" s="94">
        <v>2</v>
      </c>
      <c r="D87" s="94">
        <v>8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0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18</v>
      </c>
      <c r="E92" s="44">
        <v>35</v>
      </c>
      <c r="F92" s="45">
        <v>0.14462809917355371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4.9586776859504134E-2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4.9586776859504134E-2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6.1983471074380167E-2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4.1322314049586778E-2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8.2644628099173556E-3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117</v>
      </c>
      <c r="D147" s="77">
        <v>125</v>
      </c>
      <c r="E147" s="77">
        <v>242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10</v>
      </c>
      <c r="E150" s="17">
        <v>20</v>
      </c>
      <c r="F150" s="32">
        <v>8.2644628099173556E-2</v>
      </c>
    </row>
    <row r="151" spans="1:6" ht="15" customHeight="1" x14ac:dyDescent="0.2">
      <c r="A151" s="18"/>
      <c r="B151" s="18" t="s">
        <v>49</v>
      </c>
      <c r="C151" s="19">
        <v>61</v>
      </c>
      <c r="D151" s="19">
        <v>58</v>
      </c>
      <c r="E151" s="19">
        <v>119</v>
      </c>
      <c r="F151" s="32">
        <v>0.49173553719008267</v>
      </c>
    </row>
    <row r="152" spans="1:6" ht="15" customHeight="1" x14ac:dyDescent="0.2">
      <c r="A152" s="33"/>
      <c r="B152" s="20" t="s">
        <v>6</v>
      </c>
      <c r="C152" s="21">
        <v>46</v>
      </c>
      <c r="D152" s="21">
        <v>57</v>
      </c>
      <c r="E152" s="21">
        <v>103</v>
      </c>
      <c r="F152" s="32">
        <v>0.42561983471074383</v>
      </c>
    </row>
    <row r="153" spans="1:6" ht="15" customHeight="1" x14ac:dyDescent="0.2">
      <c r="B153" s="2" t="s">
        <v>8</v>
      </c>
      <c r="C153" s="1">
        <v>117</v>
      </c>
      <c r="D153" s="1">
        <v>125</v>
      </c>
      <c r="E153" s="1">
        <v>242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10</v>
      </c>
      <c r="E155" s="17">
        <v>20</v>
      </c>
      <c r="F155" s="32">
        <v>8.2644628099173556E-2</v>
      </c>
    </row>
    <row r="156" spans="1:6" ht="15" customHeight="1" x14ac:dyDescent="0.2">
      <c r="A156" s="28"/>
      <c r="B156" s="18" t="s">
        <v>49</v>
      </c>
      <c r="C156" s="19">
        <v>61</v>
      </c>
      <c r="D156" s="19">
        <v>58</v>
      </c>
      <c r="E156" s="19">
        <v>119</v>
      </c>
      <c r="F156" s="32">
        <v>0.49173553719008267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25</v>
      </c>
      <c r="E157" s="21">
        <v>52</v>
      </c>
      <c r="F157" s="32">
        <v>0.21487603305785125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32</v>
      </c>
      <c r="E158" s="27">
        <v>51</v>
      </c>
      <c r="F158" s="32">
        <v>0.21074380165289255</v>
      </c>
    </row>
    <row r="159" spans="1:6" ht="15" customHeight="1" x14ac:dyDescent="0.2">
      <c r="B159" s="2" t="s">
        <v>8</v>
      </c>
      <c r="C159" s="1">
        <v>117</v>
      </c>
      <c r="D159" s="1">
        <v>125</v>
      </c>
      <c r="E159" s="1">
        <v>242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20</v>
      </c>
      <c r="E161" s="31">
        <v>27</v>
      </c>
      <c r="F161" s="32">
        <v>0.1115702479338843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10</v>
      </c>
      <c r="E162" s="31">
        <v>12</v>
      </c>
      <c r="F162" s="32">
        <v>4.9586776859504134E-2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8.2644628099173556E-3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4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2.5236593059936908E-2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3.1545741324921134E-2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2</v>
      </c>
      <c r="E20" s="48">
        <v>8</v>
      </c>
      <c r="F20" s="39">
        <v>2.5236593059936908E-2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6.3091482649842269E-3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4.1009463722397478E-2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10</v>
      </c>
      <c r="E38" s="41">
        <v>15</v>
      </c>
      <c r="F38" s="42">
        <v>4.7318611987381701E-2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4.7318611987381701E-2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10</v>
      </c>
      <c r="E50" s="41">
        <v>21</v>
      </c>
      <c r="F50" s="42">
        <v>6.6246056782334389E-2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7</v>
      </c>
      <c r="E56" s="41">
        <v>16</v>
      </c>
      <c r="F56" s="42">
        <v>5.0473186119873815E-2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7</v>
      </c>
      <c r="E62" s="41">
        <v>12</v>
      </c>
      <c r="F62" s="42">
        <v>3.7854889589905363E-2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6</v>
      </c>
      <c r="E68" s="41">
        <v>17</v>
      </c>
      <c r="F68" s="42">
        <v>5.362776025236593E-2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12</v>
      </c>
      <c r="E74" s="41">
        <v>23</v>
      </c>
      <c r="F74" s="42">
        <v>7.2555205047318619E-2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15</v>
      </c>
      <c r="E80" s="41">
        <v>22</v>
      </c>
      <c r="F80" s="42">
        <v>6.9400630914826497E-2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10</v>
      </c>
      <c r="E86" s="44">
        <v>23</v>
      </c>
      <c r="F86" s="45">
        <v>7.2555205047318619E-2</v>
      </c>
    </row>
    <row r="87" spans="1:6" ht="15" customHeight="1" x14ac:dyDescent="0.2">
      <c r="A87" s="12"/>
      <c r="B87" s="35">
        <v>70</v>
      </c>
      <c r="C87" s="94">
        <v>7</v>
      </c>
      <c r="D87" s="94">
        <v>3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13</v>
      </c>
      <c r="E92" s="44">
        <v>30</v>
      </c>
      <c r="F92" s="45">
        <v>9.4637223974763401E-2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6.6246056782334389E-2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5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16</v>
      </c>
      <c r="E104" s="44">
        <v>27</v>
      </c>
      <c r="F104" s="45">
        <v>8.5173501577287064E-2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12</v>
      </c>
      <c r="E110" s="44">
        <v>22</v>
      </c>
      <c r="F110" s="45">
        <v>6.9400630914826497E-2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2.8391167192429023E-2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9.4637223974763408E-3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154</v>
      </c>
      <c r="D147" s="77">
        <v>163</v>
      </c>
      <c r="E147" s="77">
        <v>317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11</v>
      </c>
      <c r="E150" s="17">
        <v>26</v>
      </c>
      <c r="F150" s="32">
        <v>8.2018927444794956E-2</v>
      </c>
    </row>
    <row r="151" spans="1:6" ht="15" customHeight="1" x14ac:dyDescent="0.2">
      <c r="A151" s="18"/>
      <c r="B151" s="18" t="s">
        <v>49</v>
      </c>
      <c r="C151" s="19">
        <v>75</v>
      </c>
      <c r="D151" s="19">
        <v>81</v>
      </c>
      <c r="E151" s="19">
        <v>156</v>
      </c>
      <c r="F151" s="32">
        <v>0.49211356466876971</v>
      </c>
    </row>
    <row r="152" spans="1:6" ht="15" customHeight="1" x14ac:dyDescent="0.2">
      <c r="A152" s="33"/>
      <c r="B152" s="20" t="s">
        <v>6</v>
      </c>
      <c r="C152" s="21">
        <v>64</v>
      </c>
      <c r="D152" s="21">
        <v>71</v>
      </c>
      <c r="E152" s="21">
        <v>135</v>
      </c>
      <c r="F152" s="32">
        <v>0.42586750788643535</v>
      </c>
    </row>
    <row r="153" spans="1:6" ht="15" customHeight="1" x14ac:dyDescent="0.2">
      <c r="B153" s="2" t="s">
        <v>8</v>
      </c>
      <c r="C153" s="1">
        <v>154</v>
      </c>
      <c r="D153" s="1">
        <v>163</v>
      </c>
      <c r="E153" s="1">
        <v>317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11</v>
      </c>
      <c r="E155" s="17">
        <v>26</v>
      </c>
      <c r="F155" s="32">
        <v>8.2018927444794956E-2</v>
      </c>
    </row>
    <row r="156" spans="1:6" ht="15" customHeight="1" x14ac:dyDescent="0.2">
      <c r="A156" s="28"/>
      <c r="B156" s="18" t="s">
        <v>49</v>
      </c>
      <c r="C156" s="19">
        <v>75</v>
      </c>
      <c r="D156" s="19">
        <v>81</v>
      </c>
      <c r="E156" s="19">
        <v>156</v>
      </c>
      <c r="F156" s="32">
        <v>0.49211356466876971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23</v>
      </c>
      <c r="E157" s="21">
        <v>53</v>
      </c>
      <c r="F157" s="32">
        <v>0.16719242902208201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48</v>
      </c>
      <c r="E158" s="27">
        <v>82</v>
      </c>
      <c r="F158" s="32">
        <v>0.25867507886435331</v>
      </c>
    </row>
    <row r="159" spans="1:6" ht="15" customHeight="1" x14ac:dyDescent="0.2">
      <c r="B159" s="2" t="s">
        <v>8</v>
      </c>
      <c r="C159" s="1">
        <v>154</v>
      </c>
      <c r="D159" s="1">
        <v>163</v>
      </c>
      <c r="E159" s="1">
        <v>317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21</v>
      </c>
      <c r="E161" s="31">
        <v>34</v>
      </c>
      <c r="F161" s="32">
        <v>0.10725552050473186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3.7854889589905363E-2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9.4637223974763408E-3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5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4.6511627906976744E-2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1.5503875968992248E-2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1.5503875968992248E-2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1.5503875968992248E-2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4.6511627906976744E-2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9.3023255813953487E-2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1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3</v>
      </c>
      <c r="E44" s="41">
        <v>11</v>
      </c>
      <c r="F44" s="42">
        <v>8.5271317829457363E-2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6.2015503875968991E-2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4.6511627906976744E-2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2</v>
      </c>
      <c r="E62" s="41">
        <v>9</v>
      </c>
      <c r="F62" s="42">
        <v>6.9767441860465115E-2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4.6511627906976744E-2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3.1007751937984496E-2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8.5271317829457363E-2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5.4263565891472867E-2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0.10077519379844961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6.2015503875968991E-2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4.6511627906976744E-2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4.6511627906976744E-2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1.5503875968992248E-2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1.5503875968992248E-2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</v>
      </c>
      <c r="D147" s="77">
        <v>62</v>
      </c>
      <c r="E147" s="77">
        <v>129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7.7519379844961239E-2</v>
      </c>
    </row>
    <row r="151" spans="1:6" ht="15" customHeight="1" x14ac:dyDescent="0.2">
      <c r="A151" s="18"/>
      <c r="B151" s="18" t="s">
        <v>49</v>
      </c>
      <c r="C151" s="19">
        <v>41</v>
      </c>
      <c r="D151" s="19">
        <v>34</v>
      </c>
      <c r="E151" s="19">
        <v>75</v>
      </c>
      <c r="F151" s="32">
        <v>0.58139534883720934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22</v>
      </c>
      <c r="E152" s="21">
        <v>44</v>
      </c>
      <c r="F152" s="32">
        <v>0.34108527131782945</v>
      </c>
    </row>
    <row r="153" spans="1:6" ht="15" customHeight="1" x14ac:dyDescent="0.2">
      <c r="B153" s="2" t="s">
        <v>8</v>
      </c>
      <c r="C153" s="1">
        <v>67</v>
      </c>
      <c r="D153" s="1">
        <v>62</v>
      </c>
      <c r="E153" s="1">
        <v>129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7.7519379844961239E-2</v>
      </c>
    </row>
    <row r="156" spans="1:6" ht="15" customHeight="1" x14ac:dyDescent="0.2">
      <c r="A156" s="28"/>
      <c r="B156" s="18" t="s">
        <v>49</v>
      </c>
      <c r="C156" s="19">
        <v>41</v>
      </c>
      <c r="D156" s="19">
        <v>34</v>
      </c>
      <c r="E156" s="19">
        <v>75</v>
      </c>
      <c r="F156" s="32">
        <v>0.58139534883720934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10</v>
      </c>
      <c r="E157" s="21">
        <v>20</v>
      </c>
      <c r="F157" s="32">
        <v>0.15503875968992248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12</v>
      </c>
      <c r="E158" s="27">
        <v>24</v>
      </c>
      <c r="F158" s="32">
        <v>0.18604651162790697</v>
      </c>
    </row>
    <row r="159" spans="1:6" ht="15" customHeight="1" x14ac:dyDescent="0.2">
      <c r="B159" s="2" t="s">
        <v>8</v>
      </c>
      <c r="C159" s="1">
        <v>67</v>
      </c>
      <c r="D159" s="1">
        <v>62</v>
      </c>
      <c r="E159" s="1">
        <v>129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7.7519379844961239E-2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3.1007751937984496E-2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1.5503875968992248E-2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6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7</v>
      </c>
      <c r="E8" s="38">
        <v>9</v>
      </c>
      <c r="F8" s="39">
        <v>2.0179372197309416E-2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6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14</v>
      </c>
      <c r="E14" s="48">
        <v>21</v>
      </c>
      <c r="F14" s="39">
        <v>4.708520179372197E-2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12</v>
      </c>
      <c r="E20" s="48">
        <v>26</v>
      </c>
      <c r="F20" s="39">
        <v>5.829596412556054E-2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8</v>
      </c>
      <c r="E26" s="41">
        <v>22</v>
      </c>
      <c r="F26" s="42">
        <v>4.9327354260089683E-2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8</v>
      </c>
      <c r="E32" s="41">
        <v>22</v>
      </c>
      <c r="F32" s="42">
        <v>4.9327354260089683E-2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3.1390134529147982E-2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10</v>
      </c>
      <c r="E44" s="41">
        <v>14</v>
      </c>
      <c r="F44" s="42">
        <v>3.1390134529147982E-2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5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17</v>
      </c>
      <c r="E50" s="41">
        <v>32</v>
      </c>
      <c r="F50" s="42">
        <v>7.1748878923766815E-2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0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10</v>
      </c>
      <c r="E56" s="41">
        <v>25</v>
      </c>
      <c r="F56" s="42">
        <v>5.6053811659192827E-2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3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9</v>
      </c>
      <c r="E62" s="41">
        <v>25</v>
      </c>
      <c r="F62" s="42">
        <v>5.6053811659192827E-2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2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21</v>
      </c>
      <c r="E68" s="41">
        <v>41</v>
      </c>
      <c r="F68" s="42">
        <v>9.1928251121076235E-2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11</v>
      </c>
      <c r="E74" s="41">
        <v>23</v>
      </c>
      <c r="F74" s="42">
        <v>5.1569506726457402E-2</v>
      </c>
    </row>
    <row r="75" spans="1:6" ht="15" customHeight="1" x14ac:dyDescent="0.2">
      <c r="A75" s="12"/>
      <c r="B75" s="35">
        <v>60</v>
      </c>
      <c r="C75" s="94">
        <v>1</v>
      </c>
      <c r="D75" s="94">
        <v>5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17</v>
      </c>
      <c r="E80" s="41">
        <v>29</v>
      </c>
      <c r="F80" s="42">
        <v>6.5022421524663671E-2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8</v>
      </c>
      <c r="E86" s="44">
        <v>22</v>
      </c>
      <c r="F86" s="45">
        <v>4.9327354260089683E-2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17</v>
      </c>
      <c r="E92" s="44">
        <v>24</v>
      </c>
      <c r="F92" s="45">
        <v>5.3811659192825115E-2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8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16</v>
      </c>
      <c r="E98" s="44">
        <v>30</v>
      </c>
      <c r="F98" s="45">
        <v>6.726457399103139E-2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4.0358744394618833E-2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13</v>
      </c>
      <c r="E110" s="44">
        <v>22</v>
      </c>
      <c r="F110" s="45">
        <v>4.9327354260089683E-2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13</v>
      </c>
      <c r="E116" s="44">
        <v>15</v>
      </c>
      <c r="F116" s="45">
        <v>3.3632286995515695E-2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2.0179372197309416E-2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6.7264573991031393E-3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209</v>
      </c>
      <c r="D147" s="77">
        <v>237</v>
      </c>
      <c r="E147" s="77">
        <v>446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33</v>
      </c>
      <c r="E150" s="17">
        <v>56</v>
      </c>
      <c r="F150" s="32">
        <v>0.12556053811659193</v>
      </c>
    </row>
    <row r="151" spans="1:6" ht="15" customHeight="1" x14ac:dyDescent="0.2">
      <c r="A151" s="18"/>
      <c r="B151" s="18" t="s">
        <v>49</v>
      </c>
      <c r="C151" s="19">
        <v>130</v>
      </c>
      <c r="D151" s="19">
        <v>117</v>
      </c>
      <c r="E151" s="19">
        <v>247</v>
      </c>
      <c r="F151" s="32">
        <v>0.55381165919282516</v>
      </c>
    </row>
    <row r="152" spans="1:6" ht="15" customHeight="1" x14ac:dyDescent="0.2">
      <c r="A152" s="33"/>
      <c r="B152" s="20" t="s">
        <v>6</v>
      </c>
      <c r="C152" s="21">
        <v>56</v>
      </c>
      <c r="D152" s="21">
        <v>87</v>
      </c>
      <c r="E152" s="21">
        <v>143</v>
      </c>
      <c r="F152" s="32">
        <v>0.32062780269058294</v>
      </c>
    </row>
    <row r="153" spans="1:6" ht="15" customHeight="1" x14ac:dyDescent="0.2">
      <c r="B153" s="2" t="s">
        <v>8</v>
      </c>
      <c r="C153" s="1">
        <v>209</v>
      </c>
      <c r="D153" s="1">
        <v>237</v>
      </c>
      <c r="E153" s="1">
        <v>446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33</v>
      </c>
      <c r="E155" s="17">
        <v>56</v>
      </c>
      <c r="F155" s="32">
        <v>0.12556053811659193</v>
      </c>
    </row>
    <row r="156" spans="1:6" ht="15" customHeight="1" x14ac:dyDescent="0.2">
      <c r="A156" s="28"/>
      <c r="B156" s="18" t="s">
        <v>49</v>
      </c>
      <c r="C156" s="19">
        <v>130</v>
      </c>
      <c r="D156" s="19">
        <v>117</v>
      </c>
      <c r="E156" s="19">
        <v>247</v>
      </c>
      <c r="F156" s="32">
        <v>0.55381165919282516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25</v>
      </c>
      <c r="E157" s="21">
        <v>46</v>
      </c>
      <c r="F157" s="32">
        <v>0.1031390134529148</v>
      </c>
    </row>
    <row r="158" spans="1:6" ht="15" customHeight="1" x14ac:dyDescent="0.2">
      <c r="A158" s="26"/>
      <c r="B158" s="29" t="s">
        <v>11</v>
      </c>
      <c r="C158" s="27">
        <v>35</v>
      </c>
      <c r="D158" s="27">
        <v>62</v>
      </c>
      <c r="E158" s="27">
        <v>97</v>
      </c>
      <c r="F158" s="32">
        <v>0.21748878923766815</v>
      </c>
    </row>
    <row r="159" spans="1:6" ht="15" customHeight="1" x14ac:dyDescent="0.2">
      <c r="B159" s="2" t="s">
        <v>8</v>
      </c>
      <c r="C159" s="1">
        <v>209</v>
      </c>
      <c r="D159" s="1">
        <v>237</v>
      </c>
      <c r="E159" s="1">
        <v>446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37</v>
      </c>
      <c r="E161" s="31">
        <v>49</v>
      </c>
      <c r="F161" s="32">
        <v>0.10986547085201794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24</v>
      </c>
      <c r="E162" s="31">
        <v>27</v>
      </c>
      <c r="F162" s="32">
        <v>6.0538116591928252E-2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11</v>
      </c>
      <c r="E163" s="31">
        <v>12</v>
      </c>
      <c r="F163" s="32">
        <v>2.6905829596412557E-2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6.7264573991031393E-3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7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3.4482758620689655E-2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7</v>
      </c>
      <c r="E14" s="48">
        <v>15</v>
      </c>
      <c r="F14" s="39">
        <v>5.1724137931034482E-2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2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9</v>
      </c>
      <c r="E20" s="48">
        <v>19</v>
      </c>
      <c r="F20" s="39">
        <v>6.5517241379310351E-2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4.4827586206896551E-2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2.4137931034482758E-2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3.793103448275862E-2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4.8275862068965517E-2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6.5517241379310351E-2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7</v>
      </c>
      <c r="E56" s="41">
        <v>16</v>
      </c>
      <c r="F56" s="42">
        <v>5.5172413793103448E-2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7</v>
      </c>
      <c r="E62" s="41">
        <v>13</v>
      </c>
      <c r="F62" s="42">
        <v>4.4827586206896551E-2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0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6</v>
      </c>
      <c r="E68" s="41">
        <v>22</v>
      </c>
      <c r="F68" s="42">
        <v>7.586206896551724E-2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3.793103448275862E-2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3.793103448275862E-2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10</v>
      </c>
      <c r="E86" s="44">
        <v>20</v>
      </c>
      <c r="F86" s="45">
        <v>6.8965517241379309E-2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18</v>
      </c>
      <c r="E92" s="44">
        <v>30</v>
      </c>
      <c r="F92" s="45">
        <v>0.10344827586206896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6.2068965517241378E-2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11</v>
      </c>
      <c r="E104" s="44">
        <v>18</v>
      </c>
      <c r="F104" s="45">
        <v>6.2068965517241378E-2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4.4827586206896551E-2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6.8965517241379309E-3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2.0689655172413793E-2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1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6.8965517241379309E-3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143</v>
      </c>
      <c r="D147" s="77">
        <v>147</v>
      </c>
      <c r="E147" s="77">
        <v>290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19</v>
      </c>
      <c r="E150" s="17">
        <v>44</v>
      </c>
      <c r="F150" s="32">
        <v>0.15172413793103448</v>
      </c>
    </row>
    <row r="151" spans="1:6" ht="15" customHeight="1" x14ac:dyDescent="0.2">
      <c r="A151" s="18"/>
      <c r="B151" s="18" t="s">
        <v>49</v>
      </c>
      <c r="C151" s="19">
        <v>76</v>
      </c>
      <c r="D151" s="19">
        <v>61</v>
      </c>
      <c r="E151" s="19">
        <v>137</v>
      </c>
      <c r="F151" s="32">
        <v>0.47241379310344828</v>
      </c>
    </row>
    <row r="152" spans="1:6" ht="15" customHeight="1" x14ac:dyDescent="0.2">
      <c r="A152" s="33"/>
      <c r="B152" s="20" t="s">
        <v>6</v>
      </c>
      <c r="C152" s="21">
        <v>42</v>
      </c>
      <c r="D152" s="21">
        <v>67</v>
      </c>
      <c r="E152" s="21">
        <v>109</v>
      </c>
      <c r="F152" s="32">
        <v>0.37586206896551722</v>
      </c>
    </row>
    <row r="153" spans="1:6" ht="15" customHeight="1" x14ac:dyDescent="0.2">
      <c r="B153" s="2" t="s">
        <v>8</v>
      </c>
      <c r="C153" s="1">
        <v>143</v>
      </c>
      <c r="D153" s="1">
        <v>147</v>
      </c>
      <c r="E153" s="1">
        <v>290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19</v>
      </c>
      <c r="E155" s="17">
        <v>44</v>
      </c>
      <c r="F155" s="32">
        <v>0.15172413793103448</v>
      </c>
    </row>
    <row r="156" spans="1:6" ht="15" customHeight="1" x14ac:dyDescent="0.2">
      <c r="A156" s="28"/>
      <c r="B156" s="18" t="s">
        <v>49</v>
      </c>
      <c r="C156" s="19">
        <v>76</v>
      </c>
      <c r="D156" s="19">
        <v>61</v>
      </c>
      <c r="E156" s="19">
        <v>137</v>
      </c>
      <c r="F156" s="32">
        <v>0.47241379310344828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28</v>
      </c>
      <c r="E157" s="21">
        <v>50</v>
      </c>
      <c r="F157" s="32">
        <v>0.17241379310344829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39</v>
      </c>
      <c r="E158" s="27">
        <v>59</v>
      </c>
      <c r="F158" s="32">
        <v>0.20344827586206896</v>
      </c>
    </row>
    <row r="159" spans="1:6" ht="15" customHeight="1" x14ac:dyDescent="0.2">
      <c r="B159" s="2" t="s">
        <v>8</v>
      </c>
      <c r="C159" s="1">
        <v>143</v>
      </c>
      <c r="D159" s="1">
        <v>147</v>
      </c>
      <c r="E159" s="1">
        <v>290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18</v>
      </c>
      <c r="E161" s="31">
        <v>23</v>
      </c>
      <c r="F161" s="32">
        <v>7.9310344827586213E-2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3.4482758620689655E-2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2.7586206896551724E-2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6.8965517241379309E-3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18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0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3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14</v>
      </c>
      <c r="E8" s="38">
        <v>34</v>
      </c>
      <c r="F8" s="39">
        <v>7.3593073593073599E-2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3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14</v>
      </c>
      <c r="E14" s="48">
        <v>30</v>
      </c>
      <c r="F14" s="39">
        <v>6.4935064935064929E-2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3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14</v>
      </c>
      <c r="E20" s="48">
        <v>37</v>
      </c>
      <c r="F20" s="39">
        <v>8.0086580086580081E-2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16</v>
      </c>
      <c r="E26" s="41">
        <v>32</v>
      </c>
      <c r="F26" s="42">
        <v>6.9264069264069264E-2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4</v>
      </c>
      <c r="E32" s="41">
        <v>12</v>
      </c>
      <c r="F32" s="42">
        <v>2.5974025974025976E-2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10</v>
      </c>
      <c r="E38" s="41">
        <v>13</v>
      </c>
      <c r="F38" s="42">
        <v>2.813852813852814E-2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0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8</v>
      </c>
      <c r="E44" s="41">
        <v>16</v>
      </c>
      <c r="F44" s="42">
        <v>3.4632034632034632E-2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5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18</v>
      </c>
      <c r="E50" s="41">
        <v>31</v>
      </c>
      <c r="F50" s="42">
        <v>6.7099567099567103E-2</v>
      </c>
    </row>
    <row r="51" spans="1:6" ht="15" customHeight="1" x14ac:dyDescent="0.2">
      <c r="A51" s="12"/>
      <c r="B51" s="35">
        <v>40</v>
      </c>
      <c r="C51" s="94">
        <v>5</v>
      </c>
      <c r="D51" s="94">
        <v>0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7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19</v>
      </c>
      <c r="E56" s="41">
        <v>38</v>
      </c>
      <c r="F56" s="42">
        <v>8.2251082251082255E-2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8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22</v>
      </c>
      <c r="E62" s="41">
        <v>42</v>
      </c>
      <c r="F62" s="42">
        <v>9.0909090909090912E-2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22</v>
      </c>
      <c r="E68" s="41">
        <v>41</v>
      </c>
      <c r="F68" s="42">
        <v>8.8744588744588751E-2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5.4112554112554112E-2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11</v>
      </c>
      <c r="E80" s="41">
        <v>20</v>
      </c>
      <c r="F80" s="42">
        <v>4.3290043290043288E-2</v>
      </c>
    </row>
    <row r="81" spans="1:6" ht="15" customHeight="1" x14ac:dyDescent="0.2">
      <c r="A81" s="12"/>
      <c r="B81" s="35">
        <v>65</v>
      </c>
      <c r="C81" s="94">
        <v>0</v>
      </c>
      <c r="D81" s="94">
        <v>6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2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14</v>
      </c>
      <c r="E86" s="44">
        <v>28</v>
      </c>
      <c r="F86" s="45">
        <v>6.0606060606060608E-2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0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14</v>
      </c>
      <c r="E92" s="44">
        <v>23</v>
      </c>
      <c r="F92" s="45">
        <v>4.9783549783549784E-2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0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6</v>
      </c>
      <c r="E98" s="44">
        <v>19</v>
      </c>
      <c r="F98" s="45">
        <v>4.1125541125541128E-2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2.1645021645021644E-2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1.7316017316017316E-2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4.329004329004329E-3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2.1645021645021645E-3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234</v>
      </c>
      <c r="D147" s="77">
        <v>228</v>
      </c>
      <c r="E147" s="77">
        <v>462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59</v>
      </c>
      <c r="D150" s="17">
        <v>42</v>
      </c>
      <c r="E150" s="17">
        <v>101</v>
      </c>
      <c r="F150" s="32">
        <v>0.21861471861471862</v>
      </c>
    </row>
    <row r="151" spans="1:6" ht="15" customHeight="1" x14ac:dyDescent="0.2">
      <c r="A151" s="18"/>
      <c r="B151" s="18" t="s">
        <v>49</v>
      </c>
      <c r="C151" s="19">
        <v>129</v>
      </c>
      <c r="D151" s="19">
        <v>141</v>
      </c>
      <c r="E151" s="19">
        <v>270</v>
      </c>
      <c r="F151" s="32">
        <v>0.58441558441558439</v>
      </c>
    </row>
    <row r="152" spans="1:6" ht="15" customHeight="1" x14ac:dyDescent="0.2">
      <c r="A152" s="33"/>
      <c r="B152" s="20" t="s">
        <v>6</v>
      </c>
      <c r="C152" s="21">
        <v>46</v>
      </c>
      <c r="D152" s="21">
        <v>45</v>
      </c>
      <c r="E152" s="21">
        <v>91</v>
      </c>
      <c r="F152" s="32">
        <v>0.19696969696969696</v>
      </c>
    </row>
    <row r="153" spans="1:6" ht="15" customHeight="1" x14ac:dyDescent="0.2">
      <c r="B153" s="2" t="s">
        <v>8</v>
      </c>
      <c r="C153" s="1">
        <v>234</v>
      </c>
      <c r="D153" s="1">
        <v>228</v>
      </c>
      <c r="E153" s="1">
        <v>462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59</v>
      </c>
      <c r="D155" s="17">
        <v>42</v>
      </c>
      <c r="E155" s="17">
        <v>101</v>
      </c>
      <c r="F155" s="32">
        <v>0.21861471861471862</v>
      </c>
    </row>
    <row r="156" spans="1:6" ht="15" customHeight="1" x14ac:dyDescent="0.2">
      <c r="A156" s="28"/>
      <c r="B156" s="18" t="s">
        <v>49</v>
      </c>
      <c r="C156" s="19">
        <v>129</v>
      </c>
      <c r="D156" s="19">
        <v>141</v>
      </c>
      <c r="E156" s="19">
        <v>270</v>
      </c>
      <c r="F156" s="32">
        <v>0.58441558441558439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28</v>
      </c>
      <c r="E157" s="21">
        <v>51</v>
      </c>
      <c r="F157" s="32">
        <v>0.11038961038961038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17</v>
      </c>
      <c r="E158" s="27">
        <v>40</v>
      </c>
      <c r="F158" s="32">
        <v>8.6580086580086577E-2</v>
      </c>
    </row>
    <row r="159" spans="1:6" ht="15" customHeight="1" x14ac:dyDescent="0.2">
      <c r="B159" s="2" t="s">
        <v>8</v>
      </c>
      <c r="C159" s="1">
        <v>234</v>
      </c>
      <c r="D159" s="1">
        <v>228</v>
      </c>
      <c r="E159" s="1">
        <v>462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6</v>
      </c>
      <c r="E161" s="31">
        <v>11</v>
      </c>
      <c r="F161" s="32">
        <v>2.3809523809523808E-2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6.4935064935064939E-3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2.1645021645021645E-3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19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2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5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9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20</v>
      </c>
      <c r="E8" s="38">
        <v>38</v>
      </c>
      <c r="F8" s="39">
        <v>4.5728038507821901E-2</v>
      </c>
    </row>
    <row r="9" spans="1:6" ht="15" customHeight="1" x14ac:dyDescent="0.2">
      <c r="A9" s="12"/>
      <c r="B9" s="35">
        <v>5</v>
      </c>
      <c r="C9" s="94">
        <v>6</v>
      </c>
      <c r="D9" s="94">
        <v>8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7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5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28</v>
      </c>
      <c r="D14" s="70">
        <v>26</v>
      </c>
      <c r="E14" s="48">
        <v>54</v>
      </c>
      <c r="F14" s="39">
        <v>6.4981949458483748E-2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6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0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16</v>
      </c>
      <c r="E20" s="48">
        <v>44</v>
      </c>
      <c r="F20" s="39">
        <v>5.2948255114320095E-2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1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6</v>
      </c>
      <c r="E26" s="41">
        <v>28</v>
      </c>
      <c r="F26" s="42">
        <v>3.3694344163658241E-2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3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15</v>
      </c>
      <c r="E32" s="41">
        <v>38</v>
      </c>
      <c r="F32" s="42">
        <v>4.5728038507821901E-2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5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17</v>
      </c>
      <c r="E38" s="41">
        <v>31</v>
      </c>
      <c r="F38" s="42">
        <v>3.7304452466907341E-2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3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15</v>
      </c>
      <c r="E44" s="41">
        <v>35</v>
      </c>
      <c r="F44" s="42">
        <v>4.2117930204572801E-2</v>
      </c>
    </row>
    <row r="45" spans="1:6" ht="15" customHeight="1" x14ac:dyDescent="0.2">
      <c r="A45" s="12"/>
      <c r="B45" s="35">
        <v>35</v>
      </c>
      <c r="C45" s="94">
        <v>12</v>
      </c>
      <c r="D45" s="94">
        <v>8</v>
      </c>
      <c r="E45" s="95">
        <v>20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7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8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3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35</v>
      </c>
      <c r="D50" s="49">
        <v>33</v>
      </c>
      <c r="E50" s="41">
        <v>68</v>
      </c>
      <c r="F50" s="42">
        <v>8.1829121540312882E-2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6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7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29</v>
      </c>
      <c r="E56" s="41">
        <v>60</v>
      </c>
      <c r="F56" s="42">
        <v>7.2202166064981949E-2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9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27</v>
      </c>
      <c r="E62" s="41">
        <v>54</v>
      </c>
      <c r="F62" s="42">
        <v>6.4981949458483748E-2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3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6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22</v>
      </c>
      <c r="E68" s="41">
        <v>53</v>
      </c>
      <c r="F68" s="42">
        <v>6.3778580024067388E-2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8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23</v>
      </c>
      <c r="E74" s="41">
        <v>38</v>
      </c>
      <c r="F74" s="42">
        <v>4.5728038507821901E-2</v>
      </c>
    </row>
    <row r="75" spans="1:6" ht="15" customHeight="1" x14ac:dyDescent="0.2">
      <c r="A75" s="12"/>
      <c r="B75" s="35">
        <v>60</v>
      </c>
      <c r="C75" s="94">
        <v>7</v>
      </c>
      <c r="D75" s="94">
        <v>6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2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7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29</v>
      </c>
      <c r="D80" s="49">
        <v>25</v>
      </c>
      <c r="E80" s="41">
        <v>54</v>
      </c>
      <c r="F80" s="42">
        <v>6.4981949458483748E-2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9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2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25</v>
      </c>
      <c r="E86" s="44">
        <v>63</v>
      </c>
      <c r="F86" s="45">
        <v>7.5812274368231042E-2</v>
      </c>
    </row>
    <row r="87" spans="1:6" ht="15" customHeight="1" x14ac:dyDescent="0.2">
      <c r="A87" s="12"/>
      <c r="B87" s="35">
        <v>70</v>
      </c>
      <c r="C87" s="94">
        <v>6</v>
      </c>
      <c r="D87" s="94">
        <v>8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11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32</v>
      </c>
      <c r="E92" s="44">
        <v>59</v>
      </c>
      <c r="F92" s="45">
        <v>7.0998796630565589E-2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26</v>
      </c>
      <c r="E98" s="44">
        <v>45</v>
      </c>
      <c r="F98" s="45">
        <v>5.4151624548736461E-2</v>
      </c>
    </row>
    <row r="99" spans="1:6" ht="15" customHeight="1" x14ac:dyDescent="0.2">
      <c r="A99" s="12"/>
      <c r="B99" s="35">
        <v>80</v>
      </c>
      <c r="C99" s="94">
        <v>2</v>
      </c>
      <c r="D99" s="94">
        <v>10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6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24</v>
      </c>
      <c r="E104" s="44">
        <v>36</v>
      </c>
      <c r="F104" s="45">
        <v>4.3321299638989168E-2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2.0457280385078221E-2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1.0830324909747292E-2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3</v>
      </c>
      <c r="D120" s="94">
        <v>0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7.2202166064981952E-3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1.2033694344163659E-3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431</v>
      </c>
      <c r="D147" s="77">
        <v>400</v>
      </c>
      <c r="E147" s="77">
        <v>831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74</v>
      </c>
      <c r="D150" s="17">
        <v>62</v>
      </c>
      <c r="E150" s="17">
        <v>136</v>
      </c>
      <c r="F150" s="32">
        <v>0.16365824308062576</v>
      </c>
    </row>
    <row r="151" spans="1:6" ht="15" customHeight="1" x14ac:dyDescent="0.2">
      <c r="A151" s="18"/>
      <c r="B151" s="18" t="s">
        <v>49</v>
      </c>
      <c r="C151" s="19">
        <v>247</v>
      </c>
      <c r="D151" s="19">
        <v>212</v>
      </c>
      <c r="E151" s="19">
        <v>459</v>
      </c>
      <c r="F151" s="32">
        <v>0.55234657039711188</v>
      </c>
    </row>
    <row r="152" spans="1:6" ht="15" customHeight="1" x14ac:dyDescent="0.2">
      <c r="A152" s="33"/>
      <c r="B152" s="20" t="s">
        <v>6</v>
      </c>
      <c r="C152" s="21">
        <v>110</v>
      </c>
      <c r="D152" s="21">
        <v>126</v>
      </c>
      <c r="E152" s="21">
        <v>236</v>
      </c>
      <c r="F152" s="32">
        <v>0.28399518652226236</v>
      </c>
    </row>
    <row r="153" spans="1:6" ht="15" customHeight="1" x14ac:dyDescent="0.2">
      <c r="B153" s="2" t="s">
        <v>8</v>
      </c>
      <c r="C153" s="1">
        <v>431</v>
      </c>
      <c r="D153" s="1">
        <v>400</v>
      </c>
      <c r="E153" s="1">
        <v>831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74</v>
      </c>
      <c r="D155" s="17">
        <v>62</v>
      </c>
      <c r="E155" s="17">
        <v>136</v>
      </c>
      <c r="F155" s="32">
        <v>0.16365824308062576</v>
      </c>
    </row>
    <row r="156" spans="1:6" ht="15" customHeight="1" x14ac:dyDescent="0.2">
      <c r="A156" s="28"/>
      <c r="B156" s="18" t="s">
        <v>49</v>
      </c>
      <c r="C156" s="19">
        <v>247</v>
      </c>
      <c r="D156" s="19">
        <v>212</v>
      </c>
      <c r="E156" s="19">
        <v>459</v>
      </c>
      <c r="F156" s="32">
        <v>0.55234657039711188</v>
      </c>
    </row>
    <row r="157" spans="1:6" ht="15" customHeight="1" x14ac:dyDescent="0.2">
      <c r="A157" s="25"/>
      <c r="B157" s="20" t="s">
        <v>10</v>
      </c>
      <c r="C157" s="21">
        <v>65</v>
      </c>
      <c r="D157" s="21">
        <v>57</v>
      </c>
      <c r="E157" s="21">
        <v>122</v>
      </c>
      <c r="F157" s="32">
        <v>0.14681107099879662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69</v>
      </c>
      <c r="E158" s="27">
        <v>114</v>
      </c>
      <c r="F158" s="32">
        <v>0.13718411552346571</v>
      </c>
    </row>
    <row r="159" spans="1:6" ht="15" customHeight="1" x14ac:dyDescent="0.2">
      <c r="B159" s="2" t="s">
        <v>8</v>
      </c>
      <c r="C159" s="1">
        <v>431</v>
      </c>
      <c r="D159" s="1">
        <v>400</v>
      </c>
      <c r="E159" s="1">
        <v>831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19</v>
      </c>
      <c r="E161" s="31">
        <v>33</v>
      </c>
      <c r="F161" s="32">
        <v>3.9711191335740074E-2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8</v>
      </c>
      <c r="E162" s="31">
        <v>16</v>
      </c>
      <c r="F162" s="32">
        <v>1.9253910950661854E-2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8.4235860409145602E-3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1.2033694344163659E-3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270">
    <tabColor indexed="51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松井!C3+町下!C3+町中!C3+町上!C3+肬水!C3+中村!C3+相立!C3+苦水!C3+大月!C3+黒田!C3</f>
        <v>2</v>
      </c>
      <c r="D3" s="74">
        <f>松井!D3+町下!D3+町中!D3+町上!D3+肬水!D3+中村!D3+相立!D3+苦水!D3+大月!D3+黒田!D3</f>
        <v>2</v>
      </c>
      <c r="E3" s="9">
        <f>松井!E3+町下!E3+町中!E3+町上!E3+肬水!E3+中村!E3+相立!E3+苦水!E3+大月!E3+黒田!E3</f>
        <v>4</v>
      </c>
      <c r="F3" s="32"/>
    </row>
    <row r="4" spans="1:6" ht="15" customHeight="1" x14ac:dyDescent="0.2">
      <c r="A4" s="12"/>
      <c r="B4" s="35">
        <v>1</v>
      </c>
      <c r="C4" s="75">
        <f>松井!C4+町下!C4+町中!C4+町上!C4+肬水!C4+中村!C4+相立!C4+苦水!C4+大月!C4+黒田!C4</f>
        <v>3</v>
      </c>
      <c r="D4" s="75">
        <f>松井!D4+町下!D4+町中!D4+町上!D4+肬水!D4+中村!D4+相立!D4+苦水!D4+大月!D4+黒田!D4</f>
        <v>4</v>
      </c>
      <c r="E4" s="10">
        <f>松井!E4+町下!E4+町中!E4+町上!E4+肬水!E4+中村!E4+相立!E4+苦水!E4+大月!E4+黒田!E4</f>
        <v>7</v>
      </c>
      <c r="F4" s="32"/>
    </row>
    <row r="5" spans="1:6" ht="15" customHeight="1" x14ac:dyDescent="0.2">
      <c r="A5" s="12"/>
      <c r="B5" s="35">
        <v>2</v>
      </c>
      <c r="C5" s="75">
        <f>松井!C5+町下!C5+町中!C5+町上!C5+肬水!C5+中村!C5+相立!C5+苦水!C5+大月!C5+黒田!C5</f>
        <v>5</v>
      </c>
      <c r="D5" s="75">
        <f>松井!D5+町下!D5+町中!D5+町上!D5+肬水!D5+中村!D5+相立!D5+苦水!D5+大月!D5+黒田!D5</f>
        <v>3</v>
      </c>
      <c r="E5" s="10">
        <f>松井!E5+町下!E5+町中!E5+町上!E5+肬水!E5+中村!E5+相立!E5+苦水!E5+大月!E5+黒田!E5</f>
        <v>8</v>
      </c>
      <c r="F5" s="32"/>
    </row>
    <row r="6" spans="1:6" ht="15" customHeight="1" x14ac:dyDescent="0.2">
      <c r="A6" s="12"/>
      <c r="B6" s="35">
        <v>3</v>
      </c>
      <c r="C6" s="75">
        <f>松井!C6+町下!C6+町中!C6+町上!C6+肬水!C6+中村!C6+相立!C6+苦水!C6+大月!C6+黒田!C6</f>
        <v>3</v>
      </c>
      <c r="D6" s="75">
        <f>松井!D6+町下!D6+町中!D6+町上!D6+肬水!D6+中村!D6+相立!D6+苦水!D6+大月!D6+黒田!D6</f>
        <v>4</v>
      </c>
      <c r="E6" s="10">
        <f>松井!E6+町下!E6+町中!E6+町上!E6+肬水!E6+中村!E6+相立!E6+苦水!E6+大月!E6+黒田!E6</f>
        <v>7</v>
      </c>
      <c r="F6" s="32"/>
    </row>
    <row r="7" spans="1:6" ht="15" customHeight="1" x14ac:dyDescent="0.2">
      <c r="A7" s="12"/>
      <c r="B7" s="35">
        <v>4</v>
      </c>
      <c r="C7" s="75">
        <f>松井!C7+町下!C7+町中!C7+町上!C7+肬水!C7+中村!C7+相立!C7+苦水!C7+大月!C7+黒田!C7</f>
        <v>4</v>
      </c>
      <c r="D7" s="75">
        <f>松井!D7+町下!D7+町中!D7+町上!D7+肬水!D7+中村!D7+相立!D7+苦水!D7+大月!D7+黒田!D7</f>
        <v>3</v>
      </c>
      <c r="E7" s="10">
        <f>松井!E7+町下!E7+町中!E7+町上!E7+肬水!E7+中村!E7+相立!E7+苦水!E7+大月!E7+黒田!E7</f>
        <v>7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17</v>
      </c>
      <c r="D8" s="70">
        <f>松井!D8+町下!D8+町中!D8+町上!D8+肬水!D8+中村!D8+相立!D8+苦水!D8+大月!D8+黒田!D8</f>
        <v>16</v>
      </c>
      <c r="E8" s="38">
        <f>松井!E8+町下!E8+町中!E8+町上!E8+肬水!E8+中村!E8+相立!E8+苦水!E8+大月!E8+黒田!E8</f>
        <v>33</v>
      </c>
      <c r="F8" s="39">
        <f>E8/E147</f>
        <v>2.1739130434782608E-2</v>
      </c>
    </row>
    <row r="9" spans="1:6" ht="15" customHeight="1" x14ac:dyDescent="0.2">
      <c r="A9" s="12"/>
      <c r="B9" s="35">
        <v>5</v>
      </c>
      <c r="C9" s="75">
        <f>松井!C9+町下!C9+町中!C9+町上!C9+肬水!C9+中村!C9+相立!C9+苦水!C9+大月!C9+黒田!C9</f>
        <v>3</v>
      </c>
      <c r="D9" s="75">
        <f>松井!D9+町下!D9+町中!D9+町上!D9+肬水!D9+中村!D9+相立!D9+苦水!D9+大月!D9+黒田!D9</f>
        <v>6</v>
      </c>
      <c r="E9" s="10">
        <f>松井!E9+町下!E9+町中!E9+町上!E9+肬水!E9+中村!E9+相立!E9+苦水!E9+大月!E9+黒田!E9</f>
        <v>9</v>
      </c>
      <c r="F9" s="32"/>
    </row>
    <row r="10" spans="1:6" ht="15" customHeight="1" x14ac:dyDescent="0.2">
      <c r="A10" s="12"/>
      <c r="B10" s="35">
        <v>6</v>
      </c>
      <c r="C10" s="75">
        <f>松井!C10+町下!C10+町中!C10+町上!C10+肬水!C10+中村!C10+相立!C10+苦水!C10+大月!C10+黒田!C10</f>
        <v>6</v>
      </c>
      <c r="D10" s="75">
        <f>松井!D10+町下!D10+町中!D10+町上!D10+肬水!D10+中村!D10+相立!D10+苦水!D10+大月!D10+黒田!D10</f>
        <v>4</v>
      </c>
      <c r="E10" s="10">
        <f>松井!E10+町下!E10+町中!E10+町上!E10+肬水!E10+中村!E10+相立!E10+苦水!E10+大月!E10+黒田!E10</f>
        <v>10</v>
      </c>
      <c r="F10" s="32"/>
    </row>
    <row r="11" spans="1:6" ht="15" customHeight="1" x14ac:dyDescent="0.2">
      <c r="A11" s="12"/>
      <c r="B11" s="35">
        <v>7</v>
      </c>
      <c r="C11" s="75">
        <f>松井!C11+町下!C11+町中!C11+町上!C11+肬水!C11+中村!C11+相立!C11+苦水!C11+大月!C11+黒田!C11</f>
        <v>6</v>
      </c>
      <c r="D11" s="75">
        <f>松井!D11+町下!D11+町中!D11+町上!D11+肬水!D11+中村!D11+相立!D11+苦水!D11+大月!D11+黒田!D11</f>
        <v>4</v>
      </c>
      <c r="E11" s="10">
        <f>松井!E11+町下!E11+町中!E11+町上!E11+肬水!E11+中村!E11+相立!E11+苦水!E11+大月!E11+黒田!E11</f>
        <v>10</v>
      </c>
      <c r="F11" s="32"/>
    </row>
    <row r="12" spans="1:6" ht="15" customHeight="1" x14ac:dyDescent="0.2">
      <c r="A12" s="12"/>
      <c r="B12" s="35">
        <v>8</v>
      </c>
      <c r="C12" s="75">
        <f>松井!C12+町下!C12+町中!C12+町上!C12+肬水!C12+中村!C12+相立!C12+苦水!C12+大月!C12+黒田!C12</f>
        <v>8</v>
      </c>
      <c r="D12" s="75">
        <f>松井!D12+町下!D12+町中!D12+町上!D12+肬水!D12+中村!D12+相立!D12+苦水!D12+大月!D12+黒田!D12</f>
        <v>6</v>
      </c>
      <c r="E12" s="10">
        <f>松井!E12+町下!E12+町中!E12+町上!E12+肬水!E12+中村!E12+相立!E12+苦水!E12+大月!E12+黒田!E12</f>
        <v>14</v>
      </c>
      <c r="F12" s="32"/>
    </row>
    <row r="13" spans="1:6" ht="15" customHeight="1" x14ac:dyDescent="0.2">
      <c r="A13" s="12"/>
      <c r="B13" s="35">
        <v>9</v>
      </c>
      <c r="C13" s="75">
        <f>松井!C13+町下!C13+町中!C13+町上!C13+肬水!C13+中村!C13+相立!C13+苦水!C13+大月!C13+黒田!C13</f>
        <v>9</v>
      </c>
      <c r="D13" s="75">
        <f>松井!D13+町下!D13+町中!D13+町上!D13+肬水!D13+中村!D13+相立!D13+苦水!D13+大月!D13+黒田!D13</f>
        <v>6</v>
      </c>
      <c r="E13" s="10">
        <f>松井!E13+町下!E13+町中!E13+町上!E13+肬水!E13+中村!E13+相立!E13+苦水!E13+大月!E13+黒田!E13</f>
        <v>15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32</v>
      </c>
      <c r="D14" s="70">
        <f>松井!D14+町下!D14+町中!D14+町上!D14+肬水!D14+中村!D14+相立!D14+苦水!D14+大月!D14+黒田!D14</f>
        <v>26</v>
      </c>
      <c r="E14" s="48">
        <f>松井!E14+町下!E14+町中!E14+町上!E14+肬水!E14+中村!E14+相立!E14+苦水!E14+大月!E14+黒田!E14</f>
        <v>58</v>
      </c>
      <c r="F14" s="39">
        <f>E14/E147</f>
        <v>3.8208168642951248E-2</v>
      </c>
    </row>
    <row r="15" spans="1:6" ht="15" customHeight="1" x14ac:dyDescent="0.2">
      <c r="A15" s="12"/>
      <c r="B15" s="35">
        <v>10</v>
      </c>
      <c r="C15" s="75">
        <f>松井!C15+町下!C15+町中!C15+町上!C15+肬水!C15+中村!C15+相立!C15+苦水!C15+大月!C15+黒田!C15</f>
        <v>5</v>
      </c>
      <c r="D15" s="75">
        <f>松井!D15+町下!D15+町中!D15+町上!D15+肬水!D15+中村!D15+相立!D15+苦水!D15+大月!D15+黒田!D15</f>
        <v>4</v>
      </c>
      <c r="E15" s="10">
        <f>松井!E15+町下!E15+町中!E15+町上!E15+肬水!E15+中村!E15+相立!E15+苦水!E15+大月!E15+黒田!E15</f>
        <v>9</v>
      </c>
      <c r="F15" s="32"/>
    </row>
    <row r="16" spans="1:6" ht="15" customHeight="1" x14ac:dyDescent="0.2">
      <c r="A16" s="12"/>
      <c r="B16" s="35">
        <v>11</v>
      </c>
      <c r="C16" s="75">
        <f>松井!C16+町下!C16+町中!C16+町上!C16+肬水!C16+中村!C16+相立!C16+苦水!C16+大月!C16+黒田!C16</f>
        <v>5</v>
      </c>
      <c r="D16" s="75">
        <f>松井!D16+町下!D16+町中!D16+町上!D16+肬水!D16+中村!D16+相立!D16+苦水!D16+大月!D16+黒田!D16</f>
        <v>8</v>
      </c>
      <c r="E16" s="10">
        <f>松井!E16+町下!E16+町中!E16+町上!E16+肬水!E16+中村!E16+相立!E16+苦水!E16+大月!E16+黒田!E16</f>
        <v>13</v>
      </c>
      <c r="F16" s="32"/>
    </row>
    <row r="17" spans="1:6" ht="15" customHeight="1" x14ac:dyDescent="0.2">
      <c r="A17" s="12"/>
      <c r="B17" s="35">
        <v>12</v>
      </c>
      <c r="C17" s="75">
        <f>松井!C17+町下!C17+町中!C17+町上!C17+肬水!C17+中村!C17+相立!C17+苦水!C17+大月!C17+黒田!C17</f>
        <v>7</v>
      </c>
      <c r="D17" s="75">
        <f>松井!D17+町下!D17+町中!D17+町上!D17+肬水!D17+中村!D17+相立!D17+苦水!D17+大月!D17+黒田!D17</f>
        <v>2</v>
      </c>
      <c r="E17" s="10">
        <f>松井!E17+町下!E17+町中!E17+町上!E17+肬水!E17+中村!E17+相立!E17+苦水!E17+大月!E17+黒田!E17</f>
        <v>9</v>
      </c>
      <c r="F17" s="32"/>
    </row>
    <row r="18" spans="1:6" ht="15" customHeight="1" x14ac:dyDescent="0.2">
      <c r="A18" s="12"/>
      <c r="B18" s="35">
        <v>13</v>
      </c>
      <c r="C18" s="75">
        <f>松井!C18+町下!C18+町中!C18+町上!C18+肬水!C18+中村!C18+相立!C18+苦水!C18+大月!C18+黒田!C18</f>
        <v>7</v>
      </c>
      <c r="D18" s="75">
        <f>松井!D18+町下!D18+町中!D18+町上!D18+肬水!D18+中村!D18+相立!D18+苦水!D18+大月!D18+黒田!D18</f>
        <v>10</v>
      </c>
      <c r="E18" s="10">
        <f>松井!E18+町下!E18+町中!E18+町上!E18+肬水!E18+中村!E18+相立!E18+苦水!E18+大月!E18+黒田!E18</f>
        <v>17</v>
      </c>
      <c r="F18" s="32"/>
    </row>
    <row r="19" spans="1:6" ht="15" customHeight="1" x14ac:dyDescent="0.2">
      <c r="A19" s="12"/>
      <c r="B19" s="35">
        <v>14</v>
      </c>
      <c r="C19" s="75">
        <f>松井!C19+町下!C19+町中!C19+町上!C19+肬水!C19+中村!C19+相立!C19+苦水!C19+大月!C19+黒田!C19</f>
        <v>7</v>
      </c>
      <c r="D19" s="75">
        <f>松井!D19+町下!D19+町中!D19+町上!D19+肬水!D19+中村!D19+相立!D19+苦水!D19+大月!D19+黒田!D19</f>
        <v>4</v>
      </c>
      <c r="E19" s="10">
        <f>松井!E19+町下!E19+町中!E19+町上!E19+肬水!E19+中村!E19+相立!E19+苦水!E19+大月!E19+黒田!E19</f>
        <v>11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31</v>
      </c>
      <c r="D20" s="70">
        <f>松井!D20+町下!D20+町中!D20+町上!D20+肬水!D20+中村!D20+相立!D20+苦水!D20+大月!D20+黒田!D20</f>
        <v>28</v>
      </c>
      <c r="E20" s="48">
        <f>松井!E20+町下!E20+町中!E20+町上!E20+肬水!E20+中村!E20+相立!E20+苦水!E20+大月!E20+黒田!E20</f>
        <v>59</v>
      </c>
      <c r="F20" s="39">
        <f>E20/E147</f>
        <v>3.8866930171278E-2</v>
      </c>
    </row>
    <row r="21" spans="1:6" ht="15" customHeight="1" x14ac:dyDescent="0.2">
      <c r="A21" s="12"/>
      <c r="B21" s="35">
        <v>15</v>
      </c>
      <c r="C21" s="75">
        <f>松井!C21+町下!C21+町中!C21+町上!C21+肬水!C21+中村!C21+相立!C21+苦水!C21+大月!C21+黒田!C21</f>
        <v>5</v>
      </c>
      <c r="D21" s="75">
        <f>松井!D21+町下!D21+町中!D21+町上!D21+肬水!D21+中村!D21+相立!D21+苦水!D21+大月!D21+黒田!D21</f>
        <v>6</v>
      </c>
      <c r="E21" s="10">
        <f>松井!E21+町下!E21+町中!E21+町上!E21+肬水!E21+中村!E21+相立!E21+苦水!E21+大月!E21+黒田!E21</f>
        <v>11</v>
      </c>
      <c r="F21" s="32"/>
    </row>
    <row r="22" spans="1:6" ht="15" customHeight="1" x14ac:dyDescent="0.2">
      <c r="A22" s="12"/>
      <c r="B22" s="35">
        <v>16</v>
      </c>
      <c r="C22" s="75">
        <f>松井!C22+町下!C22+町中!C22+町上!C22+肬水!C22+中村!C22+相立!C22+苦水!C22+大月!C22+黒田!C22</f>
        <v>9</v>
      </c>
      <c r="D22" s="75">
        <f>松井!D22+町下!D22+町中!D22+町上!D22+肬水!D22+中村!D22+相立!D22+苦水!D22+大月!D22+黒田!D22</f>
        <v>5</v>
      </c>
      <c r="E22" s="10">
        <f>松井!E22+町下!E22+町中!E22+町上!E22+肬水!E22+中村!E22+相立!E22+苦水!E22+大月!E22+黒田!E22</f>
        <v>14</v>
      </c>
      <c r="F22" s="32"/>
    </row>
    <row r="23" spans="1:6" ht="15" customHeight="1" x14ac:dyDescent="0.2">
      <c r="A23" s="12"/>
      <c r="B23" s="35">
        <v>17</v>
      </c>
      <c r="C23" s="75">
        <f>松井!C23+町下!C23+町中!C23+町上!C23+肬水!C23+中村!C23+相立!C23+苦水!C23+大月!C23+黒田!C23</f>
        <v>2</v>
      </c>
      <c r="D23" s="75">
        <f>松井!D23+町下!D23+町中!D23+町上!D23+肬水!D23+中村!D23+相立!D23+苦水!D23+大月!D23+黒田!D23</f>
        <v>7</v>
      </c>
      <c r="E23" s="10">
        <f>松井!E23+町下!E23+町中!E23+町上!E23+肬水!E23+中村!E23+相立!E23+苦水!E23+大月!E23+黒田!E23</f>
        <v>9</v>
      </c>
      <c r="F23" s="32"/>
    </row>
    <row r="24" spans="1:6" ht="15" customHeight="1" x14ac:dyDescent="0.2">
      <c r="A24" s="12"/>
      <c r="B24" s="35">
        <v>18</v>
      </c>
      <c r="C24" s="75">
        <f>松井!C24+町下!C24+町中!C24+町上!C24+肬水!C24+中村!C24+相立!C24+苦水!C24+大月!C24+黒田!C24</f>
        <v>4</v>
      </c>
      <c r="D24" s="75">
        <f>松井!D24+町下!D24+町中!D24+町上!D24+肬水!D24+中村!D24+相立!D24+苦水!D24+大月!D24+黒田!D24</f>
        <v>1</v>
      </c>
      <c r="E24" s="10">
        <f>松井!E24+町下!E24+町中!E24+町上!E24+肬水!E24+中村!E24+相立!E24+苦水!E24+大月!E24+黒田!E24</f>
        <v>5</v>
      </c>
      <c r="F24" s="32"/>
    </row>
    <row r="25" spans="1:6" ht="15" customHeight="1" x14ac:dyDescent="0.2">
      <c r="A25" s="12"/>
      <c r="B25" s="35">
        <v>19</v>
      </c>
      <c r="C25" s="75">
        <f>松井!C25+町下!C25+町中!C25+町上!C25+肬水!C25+中村!C25+相立!C25+苦水!C25+大月!C25+黒田!C25</f>
        <v>1</v>
      </c>
      <c r="D25" s="75">
        <f>松井!D25+町下!D25+町中!D25+町上!D25+肬水!D25+中村!D25+相立!D25+苦水!D25+大月!D25+黒田!D25</f>
        <v>4</v>
      </c>
      <c r="E25" s="10">
        <f>松井!E25+町下!E25+町中!E25+町上!E25+肬水!E25+中村!E25+相立!E25+苦水!E25+大月!E25+黒田!E25</f>
        <v>5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21</v>
      </c>
      <c r="D26" s="49">
        <f>松井!D26+町下!D26+町中!D26+町上!D26+肬水!D26+中村!D26+相立!D26+苦水!D26+大月!D26+黒田!D26</f>
        <v>23</v>
      </c>
      <c r="E26" s="41">
        <f>松井!E26+町下!E26+町中!E26+町上!E26+肬水!E26+中村!E26+相立!E26+苦水!E26+大月!E26+黒田!E26</f>
        <v>44</v>
      </c>
      <c r="F26" s="42">
        <f>E26/E147</f>
        <v>2.8985507246376812E-2</v>
      </c>
    </row>
    <row r="27" spans="1:6" ht="15" customHeight="1" x14ac:dyDescent="0.2">
      <c r="A27" s="12"/>
      <c r="B27" s="35">
        <v>20</v>
      </c>
      <c r="C27" s="75">
        <f>松井!C27+町下!C27+町中!C27+町上!C27+肬水!C27+中村!C27+相立!C27+苦水!C27+大月!C27+黒田!C27</f>
        <v>5</v>
      </c>
      <c r="D27" s="75">
        <f>松井!D27+町下!D27+町中!D27+町上!D27+肬水!D27+中村!D27+相立!D27+苦水!D27+大月!D27+黒田!D27</f>
        <v>4</v>
      </c>
      <c r="E27" s="10">
        <f>松井!E27+町下!E27+町中!E27+町上!E27+肬水!E27+中村!E27+相立!E27+苦水!E27+大月!E27+黒田!E27</f>
        <v>9</v>
      </c>
      <c r="F27" s="32"/>
    </row>
    <row r="28" spans="1:6" ht="15" customHeight="1" x14ac:dyDescent="0.2">
      <c r="A28" s="12"/>
      <c r="B28" s="35">
        <v>21</v>
      </c>
      <c r="C28" s="75">
        <f>松井!C28+町下!C28+町中!C28+町上!C28+肬水!C28+中村!C28+相立!C28+苦水!C28+大月!C28+黒田!C28</f>
        <v>1</v>
      </c>
      <c r="D28" s="75">
        <f>松井!D28+町下!D28+町中!D28+町上!D28+肬水!D28+中村!D28+相立!D28+苦水!D28+大月!D28+黒田!D28</f>
        <v>1</v>
      </c>
      <c r="E28" s="10">
        <f>松井!E28+町下!E28+町中!E28+町上!E28+肬水!E28+中村!E28+相立!E28+苦水!E28+大月!E28+黒田!E28</f>
        <v>2</v>
      </c>
      <c r="F28" s="32"/>
    </row>
    <row r="29" spans="1:6" ht="15" customHeight="1" x14ac:dyDescent="0.2">
      <c r="A29" s="12"/>
      <c r="B29" s="35">
        <v>22</v>
      </c>
      <c r="C29" s="75">
        <f>松井!C29+町下!C29+町中!C29+町上!C29+肬水!C29+中村!C29+相立!C29+苦水!C29+大月!C29+黒田!C29</f>
        <v>8</v>
      </c>
      <c r="D29" s="75">
        <f>松井!D29+町下!D29+町中!D29+町上!D29+肬水!D29+中村!D29+相立!D29+苦水!D29+大月!D29+黒田!D29</f>
        <v>8</v>
      </c>
      <c r="E29" s="10">
        <f>松井!E29+町下!E29+町中!E29+町上!E29+肬水!E29+中村!E29+相立!E29+苦水!E29+大月!E29+黒田!E29</f>
        <v>16</v>
      </c>
      <c r="F29" s="32"/>
    </row>
    <row r="30" spans="1:6" ht="15" customHeight="1" x14ac:dyDescent="0.2">
      <c r="A30" s="12"/>
      <c r="B30" s="35">
        <v>23</v>
      </c>
      <c r="C30" s="75">
        <f>松井!C30+町下!C30+町中!C30+町上!C30+肬水!C30+中村!C30+相立!C30+苦水!C30+大月!C30+黒田!C30</f>
        <v>6</v>
      </c>
      <c r="D30" s="75">
        <f>松井!D30+町下!D30+町中!D30+町上!D30+肬水!D30+中村!D30+相立!D30+苦水!D30+大月!D30+黒田!D30</f>
        <v>2</v>
      </c>
      <c r="E30" s="10">
        <f>松井!E30+町下!E30+町中!E30+町上!E30+肬水!E30+中村!E30+相立!E30+苦水!E30+大月!E30+黒田!E30</f>
        <v>8</v>
      </c>
      <c r="F30" s="32"/>
    </row>
    <row r="31" spans="1:6" ht="15" customHeight="1" x14ac:dyDescent="0.2">
      <c r="A31" s="12"/>
      <c r="B31" s="35">
        <v>24</v>
      </c>
      <c r="C31" s="75">
        <f>松井!C31+町下!C31+町中!C31+町上!C31+肬水!C31+中村!C31+相立!C31+苦水!C31+大月!C31+黒田!C31</f>
        <v>3</v>
      </c>
      <c r="D31" s="75">
        <f>松井!D31+町下!D31+町中!D31+町上!D31+肬水!D31+中村!D31+相立!D31+苦水!D31+大月!D31+黒田!D31</f>
        <v>2</v>
      </c>
      <c r="E31" s="10">
        <f>松井!E31+町下!E31+町中!E31+町上!E31+肬水!E31+中村!E31+相立!E31+苦水!E31+大月!E31+黒田!E31</f>
        <v>5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23</v>
      </c>
      <c r="D32" s="49">
        <f>松井!D32+町下!D32+町中!D32+町上!D32+肬水!D32+中村!D32+相立!D32+苦水!D32+大月!D32+黒田!D32</f>
        <v>17</v>
      </c>
      <c r="E32" s="41">
        <f>松井!E32+町下!E32+町中!E32+町上!E32+肬水!E32+中村!E32+相立!E32+苦水!E32+大月!E32+黒田!E32</f>
        <v>40</v>
      </c>
      <c r="F32" s="42">
        <f>E32/E147</f>
        <v>2.6350461133069828E-2</v>
      </c>
    </row>
    <row r="33" spans="1:6" ht="15" customHeight="1" x14ac:dyDescent="0.2">
      <c r="A33" s="12"/>
      <c r="B33" s="35">
        <v>25</v>
      </c>
      <c r="C33" s="75">
        <f>松井!C33+町下!C33+町中!C33+町上!C33+肬水!C33+中村!C33+相立!C33+苦水!C33+大月!C33+黒田!C33</f>
        <v>5</v>
      </c>
      <c r="D33" s="75">
        <f>松井!D33+町下!D33+町中!D33+町上!D33+肬水!D33+中村!D33+相立!D33+苦水!D33+大月!D33+黒田!D33</f>
        <v>5</v>
      </c>
      <c r="E33" s="10">
        <f>松井!E33+町下!E33+町中!E33+町上!E33+肬水!E33+中村!E33+相立!E33+苦水!E33+大月!E33+黒田!E33</f>
        <v>10</v>
      </c>
      <c r="F33" s="32"/>
    </row>
    <row r="34" spans="1:6" ht="15" customHeight="1" x14ac:dyDescent="0.2">
      <c r="A34" s="12"/>
      <c r="B34" s="35">
        <v>26</v>
      </c>
      <c r="C34" s="75">
        <f>松井!C34+町下!C34+町中!C34+町上!C34+肬水!C34+中村!C34+相立!C34+苦水!C34+大月!C34+黒田!C34</f>
        <v>6</v>
      </c>
      <c r="D34" s="75">
        <f>松井!D34+町下!D34+町中!D34+町上!D34+肬水!D34+中村!D34+相立!D34+苦水!D34+大月!D34+黒田!D34</f>
        <v>6</v>
      </c>
      <c r="E34" s="10">
        <f>松井!E34+町下!E34+町中!E34+町上!E34+肬水!E34+中村!E34+相立!E34+苦水!E34+大月!E34+黒田!E34</f>
        <v>12</v>
      </c>
      <c r="F34" s="32"/>
    </row>
    <row r="35" spans="1:6" ht="15" customHeight="1" x14ac:dyDescent="0.2">
      <c r="A35" s="12"/>
      <c r="B35" s="35">
        <v>27</v>
      </c>
      <c r="C35" s="75">
        <f>松井!C35+町下!C35+町中!C35+町上!C35+肬水!C35+中村!C35+相立!C35+苦水!C35+大月!C35+黒田!C35</f>
        <v>7</v>
      </c>
      <c r="D35" s="75">
        <f>松井!D35+町下!D35+町中!D35+町上!D35+肬水!D35+中村!D35+相立!D35+苦水!D35+大月!D35+黒田!D35</f>
        <v>5</v>
      </c>
      <c r="E35" s="10">
        <f>松井!E35+町下!E35+町中!E35+町上!E35+肬水!E35+中村!E35+相立!E35+苦水!E35+大月!E35+黒田!E35</f>
        <v>12</v>
      </c>
      <c r="F35" s="32"/>
    </row>
    <row r="36" spans="1:6" ht="15" customHeight="1" x14ac:dyDescent="0.2">
      <c r="A36" s="12"/>
      <c r="B36" s="35">
        <v>28</v>
      </c>
      <c r="C36" s="75">
        <f>松井!C36+町下!C36+町中!C36+町上!C36+肬水!C36+中村!C36+相立!C36+苦水!C36+大月!C36+黒田!C36</f>
        <v>9</v>
      </c>
      <c r="D36" s="75">
        <f>松井!D36+町下!D36+町中!D36+町上!D36+肬水!D36+中村!D36+相立!D36+苦水!D36+大月!D36+黒田!D36</f>
        <v>6</v>
      </c>
      <c r="E36" s="10">
        <f>松井!E36+町下!E36+町中!E36+町上!E36+肬水!E36+中村!E36+相立!E36+苦水!E36+大月!E36+黒田!E36</f>
        <v>15</v>
      </c>
      <c r="F36" s="32"/>
    </row>
    <row r="37" spans="1:6" ht="15" customHeight="1" x14ac:dyDescent="0.2">
      <c r="A37" s="12"/>
      <c r="B37" s="35">
        <v>29</v>
      </c>
      <c r="C37" s="75">
        <f>松井!C37+町下!C37+町中!C37+町上!C37+肬水!C37+中村!C37+相立!C37+苦水!C37+大月!C37+黒田!C37</f>
        <v>5</v>
      </c>
      <c r="D37" s="75">
        <f>松井!D37+町下!D37+町中!D37+町上!D37+肬水!D37+中村!D37+相立!D37+苦水!D37+大月!D37+黒田!D37</f>
        <v>6</v>
      </c>
      <c r="E37" s="10">
        <f>松井!E37+町下!E37+町中!E37+町上!E37+肬水!E37+中村!E37+相立!E37+苦水!E37+大月!E37+黒田!E37</f>
        <v>11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32</v>
      </c>
      <c r="D38" s="49">
        <f>松井!D38+町下!D38+町中!D38+町上!D38+肬水!D38+中村!D38+相立!D38+苦水!D38+大月!D38+黒田!D38</f>
        <v>28</v>
      </c>
      <c r="E38" s="41">
        <f>松井!E38+町下!E38+町中!E38+町上!E38+肬水!E38+中村!E38+相立!E38+苦水!E38+大月!E38+黒田!E38</f>
        <v>60</v>
      </c>
      <c r="F38" s="42">
        <f>E38/E147</f>
        <v>3.9525691699604744E-2</v>
      </c>
    </row>
    <row r="39" spans="1:6" ht="15" customHeight="1" x14ac:dyDescent="0.2">
      <c r="A39" s="12"/>
      <c r="B39" s="35">
        <v>30</v>
      </c>
      <c r="C39" s="75">
        <f>松井!C39+町下!C39+町中!C39+町上!C39+肬水!C39+中村!C39+相立!C39+苦水!C39+大月!C39+黒田!C39</f>
        <v>11</v>
      </c>
      <c r="D39" s="75">
        <f>松井!D39+町下!D39+町中!D39+町上!D39+肬水!D39+中村!D39+相立!D39+苦水!D39+大月!D39+黒田!D39</f>
        <v>4</v>
      </c>
      <c r="E39" s="10">
        <f>松井!E39+町下!E39+町中!E39+町上!E39+肬水!E39+中村!E39+相立!E39+苦水!E39+大月!E39+黒田!E39</f>
        <v>15</v>
      </c>
      <c r="F39" s="32"/>
    </row>
    <row r="40" spans="1:6" ht="15" customHeight="1" x14ac:dyDescent="0.2">
      <c r="A40" s="12"/>
      <c r="B40" s="35">
        <v>31</v>
      </c>
      <c r="C40" s="75">
        <f>松井!C40+町下!C40+町中!C40+町上!C40+肬水!C40+中村!C40+相立!C40+苦水!C40+大月!C40+黒田!C40</f>
        <v>11</v>
      </c>
      <c r="D40" s="75">
        <f>松井!D40+町下!D40+町中!D40+町上!D40+肬水!D40+中村!D40+相立!D40+苦水!D40+大月!D40+黒田!D40</f>
        <v>1</v>
      </c>
      <c r="E40" s="10">
        <f>松井!E40+町下!E40+町中!E40+町上!E40+肬水!E40+中村!E40+相立!E40+苦水!E40+大月!E40+黒田!E40</f>
        <v>12</v>
      </c>
      <c r="F40" s="32"/>
    </row>
    <row r="41" spans="1:6" ht="15" customHeight="1" x14ac:dyDescent="0.2">
      <c r="A41" s="12"/>
      <c r="B41" s="35">
        <v>32</v>
      </c>
      <c r="C41" s="75">
        <f>松井!C41+町下!C41+町中!C41+町上!C41+肬水!C41+中村!C41+相立!C41+苦水!C41+大月!C41+黒田!C41</f>
        <v>5</v>
      </c>
      <c r="D41" s="75">
        <f>松井!D41+町下!D41+町中!D41+町上!D41+肬水!D41+中村!D41+相立!D41+苦水!D41+大月!D41+黒田!D41</f>
        <v>8</v>
      </c>
      <c r="E41" s="10">
        <f>松井!E41+町下!E41+町中!E41+町上!E41+肬水!E41+中村!E41+相立!E41+苦水!E41+大月!E41+黒田!E41</f>
        <v>13</v>
      </c>
      <c r="F41" s="32"/>
    </row>
    <row r="42" spans="1:6" ht="15" customHeight="1" x14ac:dyDescent="0.2">
      <c r="A42" s="12"/>
      <c r="B42" s="35">
        <v>33</v>
      </c>
      <c r="C42" s="75">
        <f>松井!C42+町下!C42+町中!C42+町上!C42+肬水!C42+中村!C42+相立!C42+苦水!C42+大月!C42+黒田!C42</f>
        <v>4</v>
      </c>
      <c r="D42" s="75">
        <f>松井!D42+町下!D42+町中!D42+町上!D42+肬水!D42+中村!D42+相立!D42+苦水!D42+大月!D42+黒田!D42</f>
        <v>3</v>
      </c>
      <c r="E42" s="10">
        <f>松井!E42+町下!E42+町中!E42+町上!E42+肬水!E42+中村!E42+相立!E42+苦水!E42+大月!E42+黒田!E42</f>
        <v>7</v>
      </c>
      <c r="F42" s="32"/>
    </row>
    <row r="43" spans="1:6" ht="15" customHeight="1" x14ac:dyDescent="0.2">
      <c r="A43" s="12"/>
      <c r="B43" s="35">
        <v>34</v>
      </c>
      <c r="C43" s="75">
        <f>松井!C43+町下!C43+町中!C43+町上!C43+肬水!C43+中村!C43+相立!C43+苦水!C43+大月!C43+黒田!C43</f>
        <v>4</v>
      </c>
      <c r="D43" s="75">
        <f>松井!D43+町下!D43+町中!D43+町上!D43+肬水!D43+中村!D43+相立!D43+苦水!D43+大月!D43+黒田!D43</f>
        <v>5</v>
      </c>
      <c r="E43" s="10">
        <f>松井!E43+町下!E43+町中!E43+町上!E43+肬水!E43+中村!E43+相立!E43+苦水!E43+大月!E43+黒田!E43</f>
        <v>9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35</v>
      </c>
      <c r="D44" s="49">
        <f>松井!D44+町下!D44+町中!D44+町上!D44+肬水!D44+中村!D44+相立!D44+苦水!D44+大月!D44+黒田!D44</f>
        <v>21</v>
      </c>
      <c r="E44" s="41">
        <f>松井!E44+町下!E44+町中!E44+町上!E44+肬水!E44+中村!E44+相立!E44+苦水!E44+大月!E44+黒田!E44</f>
        <v>56</v>
      </c>
      <c r="F44" s="42">
        <f>E44/E147</f>
        <v>3.689064558629776E-2</v>
      </c>
    </row>
    <row r="45" spans="1:6" ht="15" customHeight="1" x14ac:dyDescent="0.2">
      <c r="A45" s="12"/>
      <c r="B45" s="35">
        <v>35</v>
      </c>
      <c r="C45" s="75">
        <f>松井!C45+町下!C45+町中!C45+町上!C45+肬水!C45+中村!C45+相立!C45+苦水!C45+大月!C45+黒田!C45</f>
        <v>9</v>
      </c>
      <c r="D45" s="75">
        <f>松井!D45+町下!D45+町中!D45+町上!D45+肬水!D45+中村!D45+相立!D45+苦水!D45+大月!D45+黒田!D45</f>
        <v>12</v>
      </c>
      <c r="E45" s="10">
        <f>松井!E45+町下!E45+町中!E45+町上!E45+肬水!E45+中村!E45+相立!E45+苦水!E45+大月!E45+黒田!E45</f>
        <v>21</v>
      </c>
      <c r="F45" s="32"/>
    </row>
    <row r="46" spans="1:6" ht="15" customHeight="1" x14ac:dyDescent="0.2">
      <c r="A46" s="12"/>
      <c r="B46" s="35">
        <v>36</v>
      </c>
      <c r="C46" s="75">
        <f>松井!C46+町下!C46+町中!C46+町上!C46+肬水!C46+中村!C46+相立!C46+苦水!C46+大月!C46+黒田!C46</f>
        <v>7</v>
      </c>
      <c r="D46" s="75">
        <f>松井!D46+町下!D46+町中!D46+町上!D46+肬水!D46+中村!D46+相立!D46+苦水!D46+大月!D46+黒田!D46</f>
        <v>6</v>
      </c>
      <c r="E46" s="10">
        <f>松井!E46+町下!E46+町中!E46+町上!E46+肬水!E46+中村!E46+相立!E46+苦水!E46+大月!E46+黒田!E46</f>
        <v>13</v>
      </c>
      <c r="F46" s="32"/>
    </row>
    <row r="47" spans="1:6" ht="15" customHeight="1" x14ac:dyDescent="0.2">
      <c r="A47" s="12"/>
      <c r="B47" s="35">
        <v>37</v>
      </c>
      <c r="C47" s="75">
        <f>松井!C47+町下!C47+町中!C47+町上!C47+肬水!C47+中村!C47+相立!C47+苦水!C47+大月!C47+黒田!C47</f>
        <v>12</v>
      </c>
      <c r="D47" s="75">
        <f>松井!D47+町下!D47+町中!D47+町上!D47+肬水!D47+中村!D47+相立!D47+苦水!D47+大月!D47+黒田!D47</f>
        <v>8</v>
      </c>
      <c r="E47" s="10">
        <f>松井!E47+町下!E47+町中!E47+町上!E47+肬水!E47+中村!E47+相立!E47+苦水!E47+大月!E47+黒田!E47</f>
        <v>20</v>
      </c>
      <c r="F47" s="32"/>
    </row>
    <row r="48" spans="1:6" ht="15" customHeight="1" x14ac:dyDescent="0.2">
      <c r="A48" s="12"/>
      <c r="B48" s="35">
        <v>38</v>
      </c>
      <c r="C48" s="75">
        <f>松井!C48+町下!C48+町中!C48+町上!C48+肬水!C48+中村!C48+相立!C48+苦水!C48+大月!C48+黒田!C48</f>
        <v>9</v>
      </c>
      <c r="D48" s="75">
        <f>松井!D48+町下!D48+町中!D48+町上!D48+肬水!D48+中村!D48+相立!D48+苦水!D48+大月!D48+黒田!D48</f>
        <v>7</v>
      </c>
      <c r="E48" s="10">
        <f>松井!E48+町下!E48+町中!E48+町上!E48+肬水!E48+中村!E48+相立!E48+苦水!E48+大月!E48+黒田!E48</f>
        <v>16</v>
      </c>
      <c r="F48" s="32"/>
    </row>
    <row r="49" spans="1:6" ht="15" customHeight="1" x14ac:dyDescent="0.2">
      <c r="A49" s="12"/>
      <c r="B49" s="35">
        <v>39</v>
      </c>
      <c r="C49" s="75">
        <f>松井!C49+町下!C49+町中!C49+町上!C49+肬水!C49+中村!C49+相立!C49+苦水!C49+大月!C49+黒田!C49</f>
        <v>5</v>
      </c>
      <c r="D49" s="75">
        <f>松井!D49+町下!D49+町中!D49+町上!D49+肬水!D49+中村!D49+相立!D49+苦水!D49+大月!D49+黒田!D49</f>
        <v>8</v>
      </c>
      <c r="E49" s="10">
        <f>松井!E49+町下!E49+町中!E49+町上!E49+肬水!E49+中村!E49+相立!E49+苦水!E49+大月!E49+黒田!E49</f>
        <v>13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42</v>
      </c>
      <c r="D50" s="49">
        <f>松井!D50+町下!D50+町中!D50+町上!D50+肬水!D50+中村!D50+相立!D50+苦水!D50+大月!D50+黒田!D50</f>
        <v>41</v>
      </c>
      <c r="E50" s="41">
        <f>松井!E50+町下!E50+町中!E50+町上!E50+肬水!E50+中村!E50+相立!E50+苦水!E50+大月!E50+黒田!E50</f>
        <v>83</v>
      </c>
      <c r="F50" s="42">
        <f>E50/E147</f>
        <v>5.4677206851119896E-2</v>
      </c>
    </row>
    <row r="51" spans="1:6" ht="15" customHeight="1" x14ac:dyDescent="0.2">
      <c r="A51" s="12"/>
      <c r="B51" s="35">
        <v>40</v>
      </c>
      <c r="C51" s="75">
        <f>松井!C51+町下!C51+町中!C51+町上!C51+肬水!C51+中村!C51+相立!C51+苦水!C51+大月!C51+黒田!C51</f>
        <v>8</v>
      </c>
      <c r="D51" s="75">
        <f>松井!D51+町下!D51+町中!D51+町上!D51+肬水!D51+中村!D51+相立!D51+苦水!D51+大月!D51+黒田!D51</f>
        <v>9</v>
      </c>
      <c r="E51" s="10">
        <f>松井!E51+町下!E51+町中!E51+町上!E51+肬水!E51+中村!E51+相立!E51+苦水!E51+大月!E51+黒田!E51</f>
        <v>17</v>
      </c>
      <c r="F51" s="32"/>
    </row>
    <row r="52" spans="1:6" ht="15" customHeight="1" x14ac:dyDescent="0.2">
      <c r="A52" s="12"/>
      <c r="B52" s="35">
        <v>41</v>
      </c>
      <c r="C52" s="75">
        <f>松井!C52+町下!C52+町中!C52+町上!C52+肬水!C52+中村!C52+相立!C52+苦水!C52+大月!C52+黒田!C52</f>
        <v>14</v>
      </c>
      <c r="D52" s="75">
        <f>松井!D52+町下!D52+町中!D52+町上!D52+肬水!D52+中村!D52+相立!D52+苦水!D52+大月!D52+黒田!D52</f>
        <v>9</v>
      </c>
      <c r="E52" s="10">
        <f>松井!E52+町下!E52+町中!E52+町上!E52+肬水!E52+中村!E52+相立!E52+苦水!E52+大月!E52+黒田!E52</f>
        <v>23</v>
      </c>
      <c r="F52" s="32"/>
    </row>
    <row r="53" spans="1:6" ht="15" customHeight="1" x14ac:dyDescent="0.2">
      <c r="A53" s="12"/>
      <c r="B53" s="35">
        <v>42</v>
      </c>
      <c r="C53" s="75">
        <f>松井!C53+町下!C53+町中!C53+町上!C53+肬水!C53+中村!C53+相立!C53+苦水!C53+大月!C53+黒田!C53</f>
        <v>8</v>
      </c>
      <c r="D53" s="75">
        <f>松井!D53+町下!D53+町中!D53+町上!D53+肬水!D53+中村!D53+相立!D53+苦水!D53+大月!D53+黒田!D53</f>
        <v>9</v>
      </c>
      <c r="E53" s="10">
        <f>松井!E53+町下!E53+町中!E53+町上!E53+肬水!E53+中村!E53+相立!E53+苦水!E53+大月!E53+黒田!E53</f>
        <v>17</v>
      </c>
      <c r="F53" s="32"/>
    </row>
    <row r="54" spans="1:6" ht="15" customHeight="1" x14ac:dyDescent="0.2">
      <c r="A54" s="12"/>
      <c r="B54" s="35">
        <v>43</v>
      </c>
      <c r="C54" s="75">
        <f>松井!C54+町下!C54+町中!C54+町上!C54+肬水!C54+中村!C54+相立!C54+苦水!C54+大月!C54+黒田!C54</f>
        <v>8</v>
      </c>
      <c r="D54" s="75">
        <f>松井!D54+町下!D54+町中!D54+町上!D54+肬水!D54+中村!D54+相立!D54+苦水!D54+大月!D54+黒田!D54</f>
        <v>6</v>
      </c>
      <c r="E54" s="10">
        <f>松井!E54+町下!E54+町中!E54+町上!E54+肬水!E54+中村!E54+相立!E54+苦水!E54+大月!E54+黒田!E54</f>
        <v>14</v>
      </c>
      <c r="F54" s="32"/>
    </row>
    <row r="55" spans="1:6" ht="15" customHeight="1" x14ac:dyDescent="0.2">
      <c r="A55" s="12"/>
      <c r="B55" s="35">
        <v>44</v>
      </c>
      <c r="C55" s="75">
        <f>松井!C55+町下!C55+町中!C55+町上!C55+肬水!C55+中村!C55+相立!C55+苦水!C55+大月!C55+黒田!C55</f>
        <v>14</v>
      </c>
      <c r="D55" s="75">
        <f>松井!D55+町下!D55+町中!D55+町上!D55+肬水!D55+中村!D55+相立!D55+苦水!D55+大月!D55+黒田!D55</f>
        <v>4</v>
      </c>
      <c r="E55" s="10">
        <f>松井!E55+町下!E55+町中!E55+町上!E55+肬水!E55+中村!E55+相立!E55+苦水!E55+大月!E55+黒田!E55</f>
        <v>18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52</v>
      </c>
      <c r="D56" s="49">
        <f>松井!D56+町下!D56+町中!D56+町上!D56+肬水!D56+中村!D56+相立!D56+苦水!D56+大月!D56+黒田!D56</f>
        <v>37</v>
      </c>
      <c r="E56" s="41">
        <f>松井!E56+町下!E56+町中!E56+町上!E56+肬水!E56+中村!E56+相立!E56+苦水!E56+大月!E56+黒田!E56</f>
        <v>89</v>
      </c>
      <c r="F56" s="42">
        <f>E56/E147</f>
        <v>5.8629776021080368E-2</v>
      </c>
    </row>
    <row r="57" spans="1:6" ht="15" customHeight="1" x14ac:dyDescent="0.2">
      <c r="A57" s="12"/>
      <c r="B57" s="35">
        <v>45</v>
      </c>
      <c r="C57" s="75">
        <f>松井!C57+町下!C57+町中!C57+町上!C57+肬水!C57+中村!C57+相立!C57+苦水!C57+大月!C57+黒田!C57</f>
        <v>8</v>
      </c>
      <c r="D57" s="75">
        <f>松井!D57+町下!D57+町中!D57+町上!D57+肬水!D57+中村!D57+相立!D57+苦水!D57+大月!D57+黒田!D57</f>
        <v>5</v>
      </c>
      <c r="E57" s="10">
        <f>松井!E57+町下!E57+町中!E57+町上!E57+肬水!E57+中村!E57+相立!E57+苦水!E57+大月!E57+黒田!E57</f>
        <v>13</v>
      </c>
      <c r="F57" s="32"/>
    </row>
    <row r="58" spans="1:6" ht="15" customHeight="1" x14ac:dyDescent="0.2">
      <c r="A58" s="12"/>
      <c r="B58" s="35">
        <v>46</v>
      </c>
      <c r="C58" s="75">
        <f>松井!C58+町下!C58+町中!C58+町上!C58+肬水!C58+中村!C58+相立!C58+苦水!C58+大月!C58+黒田!C58</f>
        <v>8</v>
      </c>
      <c r="D58" s="75">
        <f>松井!D58+町下!D58+町中!D58+町上!D58+肬水!D58+中村!D58+相立!D58+苦水!D58+大月!D58+黒田!D58</f>
        <v>7</v>
      </c>
      <c r="E58" s="10">
        <f>松井!E58+町下!E58+町中!E58+町上!E58+肬水!E58+中村!E58+相立!E58+苦水!E58+大月!E58+黒田!E58</f>
        <v>15</v>
      </c>
      <c r="F58" s="32"/>
    </row>
    <row r="59" spans="1:6" ht="15" customHeight="1" x14ac:dyDescent="0.2">
      <c r="A59" s="12"/>
      <c r="B59" s="35">
        <v>47</v>
      </c>
      <c r="C59" s="75">
        <f>松井!C59+町下!C59+町中!C59+町上!C59+肬水!C59+中村!C59+相立!C59+苦水!C59+大月!C59+黒田!C59</f>
        <v>8</v>
      </c>
      <c r="D59" s="75">
        <f>松井!D59+町下!D59+町中!D59+町上!D59+肬水!D59+中村!D59+相立!D59+苦水!D59+大月!D59+黒田!D59</f>
        <v>5</v>
      </c>
      <c r="E59" s="10">
        <f>松井!E59+町下!E59+町中!E59+町上!E59+肬水!E59+中村!E59+相立!E59+苦水!E59+大月!E59+黒田!E59</f>
        <v>13</v>
      </c>
      <c r="F59" s="32"/>
    </row>
    <row r="60" spans="1:6" ht="15" customHeight="1" x14ac:dyDescent="0.2">
      <c r="A60" s="12"/>
      <c r="B60" s="35">
        <v>48</v>
      </c>
      <c r="C60" s="75">
        <f>松井!C60+町下!C60+町中!C60+町上!C60+肬水!C60+中村!C60+相立!C60+苦水!C60+大月!C60+黒田!C60</f>
        <v>11</v>
      </c>
      <c r="D60" s="75">
        <f>松井!D60+町下!D60+町中!D60+町上!D60+肬水!D60+中村!D60+相立!D60+苦水!D60+大月!D60+黒田!D60</f>
        <v>7</v>
      </c>
      <c r="E60" s="10">
        <f>松井!E60+町下!E60+町中!E60+町上!E60+肬水!E60+中村!E60+相立!E60+苦水!E60+大月!E60+黒田!E60</f>
        <v>18</v>
      </c>
      <c r="F60" s="32"/>
    </row>
    <row r="61" spans="1:6" ht="15" customHeight="1" x14ac:dyDescent="0.2">
      <c r="A61" s="12"/>
      <c r="B61" s="35">
        <v>49</v>
      </c>
      <c r="C61" s="75">
        <f>松井!C61+町下!C61+町中!C61+町上!C61+肬水!C61+中村!C61+相立!C61+苦水!C61+大月!C61+黒田!C61</f>
        <v>5</v>
      </c>
      <c r="D61" s="75">
        <f>松井!D61+町下!D61+町中!D61+町上!D61+肬水!D61+中村!D61+相立!D61+苦水!D61+大月!D61+黒田!D61</f>
        <v>14</v>
      </c>
      <c r="E61" s="10">
        <f>松井!E61+町下!E61+町中!E61+町上!E61+肬水!E61+中村!E61+相立!E61+苦水!E61+大月!E61+黒田!E61</f>
        <v>19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40</v>
      </c>
      <c r="D62" s="49">
        <f>松井!D62+町下!D62+町中!D62+町上!D62+肬水!D62+中村!D62+相立!D62+苦水!D62+大月!D62+黒田!D62</f>
        <v>38</v>
      </c>
      <c r="E62" s="41">
        <f>松井!E62+町下!E62+町中!E62+町上!E62+肬水!E62+中村!E62+相立!E62+苦水!E62+大月!E62+黒田!E62</f>
        <v>78</v>
      </c>
      <c r="F62" s="42">
        <f>E62/E147</f>
        <v>5.1383399209486168E-2</v>
      </c>
    </row>
    <row r="63" spans="1:6" ht="15" customHeight="1" x14ac:dyDescent="0.2">
      <c r="A63" s="12"/>
      <c r="B63" s="35">
        <v>50</v>
      </c>
      <c r="C63" s="75">
        <f>松井!C63+町下!C63+町中!C63+町上!C63+肬水!C63+中村!C63+相立!C63+苦水!C63+大月!C63+黒田!C63</f>
        <v>9</v>
      </c>
      <c r="D63" s="75">
        <f>松井!D63+町下!D63+町中!D63+町上!D63+肬水!D63+中村!D63+相立!D63+苦水!D63+大月!D63+黒田!D63</f>
        <v>9</v>
      </c>
      <c r="E63" s="10">
        <f>松井!E63+町下!E63+町中!E63+町上!E63+肬水!E63+中村!E63+相立!E63+苦水!E63+大月!E63+黒田!E63</f>
        <v>18</v>
      </c>
      <c r="F63" s="32"/>
    </row>
    <row r="64" spans="1:6" ht="15" customHeight="1" x14ac:dyDescent="0.2">
      <c r="A64" s="12"/>
      <c r="B64" s="35">
        <v>51</v>
      </c>
      <c r="C64" s="75">
        <f>松井!C64+町下!C64+町中!C64+町上!C64+肬水!C64+中村!C64+相立!C64+苦水!C64+大月!C64+黒田!C64</f>
        <v>8</v>
      </c>
      <c r="D64" s="75">
        <f>松井!D64+町下!D64+町中!D64+町上!D64+肬水!D64+中村!D64+相立!D64+苦水!D64+大月!D64+黒田!D64</f>
        <v>7</v>
      </c>
      <c r="E64" s="10">
        <f>松井!E64+町下!E64+町中!E64+町上!E64+肬水!E64+中村!E64+相立!E64+苦水!E64+大月!E64+黒田!E64</f>
        <v>15</v>
      </c>
      <c r="F64" s="32"/>
    </row>
    <row r="65" spans="1:6" ht="15" customHeight="1" x14ac:dyDescent="0.2">
      <c r="A65" s="12"/>
      <c r="B65" s="35">
        <v>52</v>
      </c>
      <c r="C65" s="75">
        <f>松井!C65+町下!C65+町中!C65+町上!C65+肬水!C65+中村!C65+相立!C65+苦水!C65+大月!C65+黒田!C65</f>
        <v>11</v>
      </c>
      <c r="D65" s="75">
        <f>松井!D65+町下!D65+町中!D65+町上!D65+肬水!D65+中村!D65+相立!D65+苦水!D65+大月!D65+黒田!D65</f>
        <v>14</v>
      </c>
      <c r="E65" s="10">
        <f>松井!E65+町下!E65+町中!E65+町上!E65+肬水!E65+中村!E65+相立!E65+苦水!E65+大月!E65+黒田!E65</f>
        <v>25</v>
      </c>
      <c r="F65" s="32"/>
    </row>
    <row r="66" spans="1:6" ht="15" customHeight="1" x14ac:dyDescent="0.2">
      <c r="A66" s="12"/>
      <c r="B66" s="35">
        <v>53</v>
      </c>
      <c r="C66" s="75">
        <f>松井!C66+町下!C66+町中!C66+町上!C66+肬水!C66+中村!C66+相立!C66+苦水!C66+大月!C66+黒田!C66</f>
        <v>7</v>
      </c>
      <c r="D66" s="75">
        <f>松井!D66+町下!D66+町中!D66+町上!D66+肬水!D66+中村!D66+相立!D66+苦水!D66+大月!D66+黒田!D66</f>
        <v>8</v>
      </c>
      <c r="E66" s="10">
        <f>松井!E66+町下!E66+町中!E66+町上!E66+肬水!E66+中村!E66+相立!E66+苦水!E66+大月!E66+黒田!E66</f>
        <v>15</v>
      </c>
      <c r="F66" s="32"/>
    </row>
    <row r="67" spans="1:6" ht="15" customHeight="1" x14ac:dyDescent="0.2">
      <c r="A67" s="12"/>
      <c r="B67" s="35">
        <v>54</v>
      </c>
      <c r="C67" s="75">
        <f>松井!C67+町下!C67+町中!C67+町上!C67+肬水!C67+中村!C67+相立!C67+苦水!C67+大月!C67+黒田!C67</f>
        <v>8</v>
      </c>
      <c r="D67" s="75">
        <f>松井!D67+町下!D67+町中!D67+町上!D67+肬水!D67+中村!D67+相立!D67+苦水!D67+大月!D67+黒田!D67</f>
        <v>10</v>
      </c>
      <c r="E67" s="10">
        <f>松井!E67+町下!E67+町中!E67+町上!E67+肬水!E67+中村!E67+相立!E67+苦水!E67+大月!E67+黒田!E67</f>
        <v>18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43</v>
      </c>
      <c r="D68" s="49">
        <f>松井!D68+町下!D68+町中!D68+町上!D68+肬水!D68+中村!D68+相立!D68+苦水!D68+大月!D68+黒田!D68</f>
        <v>48</v>
      </c>
      <c r="E68" s="41">
        <f>松井!E68+町下!E68+町中!E68+町上!E68+肬水!E68+中村!E68+相立!E68+苦水!E68+大月!E68+黒田!E68</f>
        <v>91</v>
      </c>
      <c r="F68" s="42">
        <f>E68/E147</f>
        <v>5.9947299077733864E-2</v>
      </c>
    </row>
    <row r="69" spans="1:6" ht="15" customHeight="1" x14ac:dyDescent="0.2">
      <c r="A69" s="12"/>
      <c r="B69" s="35">
        <v>55</v>
      </c>
      <c r="C69" s="75">
        <f>松井!C69+町下!C69+町中!C69+町上!C69+肬水!C69+中村!C69+相立!C69+苦水!C69+大月!C69+黒田!C69</f>
        <v>4</v>
      </c>
      <c r="D69" s="75">
        <f>松井!D69+町下!D69+町中!D69+町上!D69+肬水!D69+中村!D69+相立!D69+苦水!D69+大月!D69+黒田!D69</f>
        <v>12</v>
      </c>
      <c r="E69" s="10">
        <f>松井!E69+町下!E69+町中!E69+町上!E69+肬水!E69+中村!E69+相立!E69+苦水!E69+大月!E69+黒田!E69</f>
        <v>16</v>
      </c>
      <c r="F69" s="32"/>
    </row>
    <row r="70" spans="1:6" ht="15" customHeight="1" x14ac:dyDescent="0.2">
      <c r="A70" s="12"/>
      <c r="B70" s="35">
        <v>56</v>
      </c>
      <c r="C70" s="75">
        <f>松井!C70+町下!C70+町中!C70+町上!C70+肬水!C70+中村!C70+相立!C70+苦水!C70+大月!C70+黒田!C70</f>
        <v>11</v>
      </c>
      <c r="D70" s="75">
        <f>松井!D70+町下!D70+町中!D70+町上!D70+肬水!D70+中村!D70+相立!D70+苦水!D70+大月!D70+黒田!D70</f>
        <v>6</v>
      </c>
      <c r="E70" s="10">
        <f>松井!E70+町下!E70+町中!E70+町上!E70+肬水!E70+中村!E70+相立!E70+苦水!E70+大月!E70+黒田!E70</f>
        <v>17</v>
      </c>
      <c r="F70" s="32"/>
    </row>
    <row r="71" spans="1:6" ht="15" customHeight="1" x14ac:dyDescent="0.2">
      <c r="A71" s="12"/>
      <c r="B71" s="35">
        <v>57</v>
      </c>
      <c r="C71" s="75">
        <f>松井!C71+町下!C71+町中!C71+町上!C71+肬水!C71+中村!C71+相立!C71+苦水!C71+大月!C71+黒田!C71</f>
        <v>11</v>
      </c>
      <c r="D71" s="75">
        <f>松井!D71+町下!D71+町中!D71+町上!D71+肬水!D71+中村!D71+相立!D71+苦水!D71+大月!D71+黒田!D71</f>
        <v>6</v>
      </c>
      <c r="E71" s="10">
        <f>松井!E71+町下!E71+町中!E71+町上!E71+肬水!E71+中村!E71+相立!E71+苦水!E71+大月!E71+黒田!E71</f>
        <v>17</v>
      </c>
      <c r="F71" s="32"/>
    </row>
    <row r="72" spans="1:6" ht="15" customHeight="1" x14ac:dyDescent="0.2">
      <c r="A72" s="12"/>
      <c r="B72" s="35">
        <v>58</v>
      </c>
      <c r="C72" s="75">
        <f>松井!C72+町下!C72+町中!C72+町上!C72+肬水!C72+中村!C72+相立!C72+苦水!C72+大月!C72+黒田!C72</f>
        <v>8</v>
      </c>
      <c r="D72" s="75">
        <f>松井!D72+町下!D72+町中!D72+町上!D72+肬水!D72+中村!D72+相立!D72+苦水!D72+大月!D72+黒田!D72</f>
        <v>9</v>
      </c>
      <c r="E72" s="10">
        <f>松井!E72+町下!E72+町中!E72+町上!E72+肬水!E72+中村!E72+相立!E72+苦水!E72+大月!E72+黒田!E72</f>
        <v>17</v>
      </c>
      <c r="F72" s="32"/>
    </row>
    <row r="73" spans="1:6" ht="15" customHeight="1" x14ac:dyDescent="0.2">
      <c r="A73" s="12"/>
      <c r="B73" s="35">
        <v>59</v>
      </c>
      <c r="C73" s="75">
        <f>松井!C73+町下!C73+町中!C73+町上!C73+肬水!C73+中村!C73+相立!C73+苦水!C73+大月!C73+黒田!C73</f>
        <v>7</v>
      </c>
      <c r="D73" s="75">
        <f>松井!D73+町下!D73+町中!D73+町上!D73+肬水!D73+中村!D73+相立!D73+苦水!D73+大月!D73+黒田!D73</f>
        <v>18</v>
      </c>
      <c r="E73" s="10">
        <f>松井!E73+町下!E73+町中!E73+町上!E73+肬水!E73+中村!E73+相立!E73+苦水!E73+大月!E73+黒田!E73</f>
        <v>25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41</v>
      </c>
      <c r="D74" s="49">
        <f>松井!D74+町下!D74+町中!D74+町上!D74+肬水!D74+中村!D74+相立!D74+苦水!D74+大月!D74+黒田!D74</f>
        <v>51</v>
      </c>
      <c r="E74" s="41">
        <f>松井!E74+町下!E74+町中!E74+町上!E74+肬水!E74+中村!E74+相立!E74+苦水!E74+大月!E74+黒田!E74</f>
        <v>92</v>
      </c>
      <c r="F74" s="42">
        <f>E74/E147</f>
        <v>6.0606060606060608E-2</v>
      </c>
    </row>
    <row r="75" spans="1:6" ht="15" customHeight="1" x14ac:dyDescent="0.2">
      <c r="A75" s="12"/>
      <c r="B75" s="35">
        <v>60</v>
      </c>
      <c r="C75" s="75">
        <f>松井!C75+町下!C75+町中!C75+町上!C75+肬水!C75+中村!C75+相立!C75+苦水!C75+大月!C75+黒田!C75</f>
        <v>8</v>
      </c>
      <c r="D75" s="75">
        <f>松井!D75+町下!D75+町中!D75+町上!D75+肬水!D75+中村!D75+相立!D75+苦水!D75+大月!D75+黒田!D75</f>
        <v>13</v>
      </c>
      <c r="E75" s="10">
        <f>松井!E75+町下!E75+町中!E75+町上!E75+肬水!E75+中村!E75+相立!E75+苦水!E75+大月!E75+黒田!E75</f>
        <v>21</v>
      </c>
      <c r="F75" s="32"/>
    </row>
    <row r="76" spans="1:6" ht="15" customHeight="1" x14ac:dyDescent="0.2">
      <c r="A76" s="12"/>
      <c r="B76" s="35">
        <v>61</v>
      </c>
      <c r="C76" s="75">
        <f>松井!C76+町下!C76+町中!C76+町上!C76+肬水!C76+中村!C76+相立!C76+苦水!C76+大月!C76+黒田!C76</f>
        <v>9</v>
      </c>
      <c r="D76" s="75">
        <f>松井!D76+町下!D76+町中!D76+町上!D76+肬水!D76+中村!D76+相立!D76+苦水!D76+大月!D76+黒田!D76</f>
        <v>5</v>
      </c>
      <c r="E76" s="10">
        <f>松井!E76+町下!E76+町中!E76+町上!E76+肬水!E76+中村!E76+相立!E76+苦水!E76+大月!E76+黒田!E76</f>
        <v>14</v>
      </c>
      <c r="F76" s="32"/>
    </row>
    <row r="77" spans="1:6" ht="15" customHeight="1" x14ac:dyDescent="0.2">
      <c r="A77" s="12"/>
      <c r="B77" s="35">
        <v>62</v>
      </c>
      <c r="C77" s="75">
        <f>松井!C77+町下!C77+町中!C77+町上!C77+肬水!C77+中村!C77+相立!C77+苦水!C77+大月!C77+黒田!C77</f>
        <v>18</v>
      </c>
      <c r="D77" s="75">
        <f>松井!D77+町下!D77+町中!D77+町上!D77+肬水!D77+中村!D77+相立!D77+苦水!D77+大月!D77+黒田!D77</f>
        <v>7</v>
      </c>
      <c r="E77" s="10">
        <f>松井!E77+町下!E77+町中!E77+町上!E77+肬水!E77+中村!E77+相立!E77+苦水!E77+大月!E77+黒田!E77</f>
        <v>25</v>
      </c>
      <c r="F77" s="32"/>
    </row>
    <row r="78" spans="1:6" ht="15" customHeight="1" x14ac:dyDescent="0.2">
      <c r="A78" s="12"/>
      <c r="B78" s="35">
        <v>63</v>
      </c>
      <c r="C78" s="75">
        <f>松井!C78+町下!C78+町中!C78+町上!C78+肬水!C78+中村!C78+相立!C78+苦水!C78+大月!C78+黒田!C78</f>
        <v>12</v>
      </c>
      <c r="D78" s="75">
        <f>松井!D78+町下!D78+町中!D78+町上!D78+肬水!D78+中村!D78+相立!D78+苦水!D78+大月!D78+黒田!D78</f>
        <v>13</v>
      </c>
      <c r="E78" s="10">
        <f>松井!E78+町下!E78+町中!E78+町上!E78+肬水!E78+中村!E78+相立!E78+苦水!E78+大月!E78+黒田!E78</f>
        <v>25</v>
      </c>
      <c r="F78" s="32"/>
    </row>
    <row r="79" spans="1:6" ht="15" customHeight="1" x14ac:dyDescent="0.2">
      <c r="A79" s="12"/>
      <c r="B79" s="35">
        <v>64</v>
      </c>
      <c r="C79" s="75">
        <f>松井!C79+町下!C79+町中!C79+町上!C79+肬水!C79+中村!C79+相立!C79+苦水!C79+大月!C79+黒田!C79</f>
        <v>11</v>
      </c>
      <c r="D79" s="75">
        <f>松井!D79+町下!D79+町中!D79+町上!D79+肬水!D79+中村!D79+相立!D79+苦水!D79+大月!D79+黒田!D79</f>
        <v>11</v>
      </c>
      <c r="E79" s="10">
        <f>松井!E79+町下!E79+町中!E79+町上!E79+肬水!E79+中村!E79+相立!E79+苦水!E79+大月!E79+黒田!E79</f>
        <v>22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58</v>
      </c>
      <c r="D80" s="49">
        <f>松井!D80+町下!D80+町中!D80+町上!D80+肬水!D80+中村!D80+相立!D80+苦水!D80+大月!D80+黒田!D80</f>
        <v>49</v>
      </c>
      <c r="E80" s="41">
        <f>松井!E80+町下!E80+町中!E80+町上!E80+肬水!E80+中村!E80+相立!E80+苦水!E80+大月!E80+黒田!E80</f>
        <v>107</v>
      </c>
      <c r="F80" s="42">
        <f>E80/E147</f>
        <v>7.0487483530961792E-2</v>
      </c>
    </row>
    <row r="81" spans="1:6" ht="15" customHeight="1" x14ac:dyDescent="0.2">
      <c r="A81" s="12"/>
      <c r="B81" s="35">
        <v>65</v>
      </c>
      <c r="C81" s="75">
        <f>松井!C81+町下!C81+町中!C81+町上!C81+肬水!C81+中村!C81+相立!C81+苦水!C81+大月!C81+黒田!C81</f>
        <v>15</v>
      </c>
      <c r="D81" s="75">
        <f>松井!D81+町下!D81+町中!D81+町上!D81+肬水!D81+中村!D81+相立!D81+苦水!D81+大月!D81+黒田!D81</f>
        <v>14</v>
      </c>
      <c r="E81" s="10">
        <f>松井!E81+町下!E81+町中!E81+町上!E81+肬水!E81+中村!E81+相立!E81+苦水!E81+大月!E81+黒田!E81</f>
        <v>29</v>
      </c>
      <c r="F81" s="32"/>
    </row>
    <row r="82" spans="1:6" ht="15" customHeight="1" x14ac:dyDescent="0.2">
      <c r="A82" s="12"/>
      <c r="B82" s="35">
        <v>66</v>
      </c>
      <c r="C82" s="75">
        <f>松井!C82+町下!C82+町中!C82+町上!C82+肬水!C82+中村!C82+相立!C82+苦水!C82+大月!C82+黒田!C82</f>
        <v>20</v>
      </c>
      <c r="D82" s="75">
        <f>松井!D82+町下!D82+町中!D82+町上!D82+肬水!D82+中村!D82+相立!D82+苦水!D82+大月!D82+黒田!D82</f>
        <v>12</v>
      </c>
      <c r="E82" s="10">
        <f>松井!E82+町下!E82+町中!E82+町上!E82+肬水!E82+中村!E82+相立!E82+苦水!E82+大月!E82+黒田!E82</f>
        <v>32</v>
      </c>
      <c r="F82" s="32"/>
    </row>
    <row r="83" spans="1:6" ht="15" customHeight="1" x14ac:dyDescent="0.2">
      <c r="A83" s="12"/>
      <c r="B83" s="35">
        <v>67</v>
      </c>
      <c r="C83" s="75">
        <f>松井!C83+町下!C83+町中!C83+町上!C83+肬水!C83+中村!C83+相立!C83+苦水!C83+大月!C83+黒田!C83</f>
        <v>15</v>
      </c>
      <c r="D83" s="75">
        <f>松井!D83+町下!D83+町中!D83+町上!D83+肬水!D83+中村!D83+相立!D83+苦水!D83+大月!D83+黒田!D83</f>
        <v>14</v>
      </c>
      <c r="E83" s="10">
        <f>松井!E83+町下!E83+町中!E83+町上!E83+肬水!E83+中村!E83+相立!E83+苦水!E83+大月!E83+黒田!E83</f>
        <v>29</v>
      </c>
      <c r="F83" s="32"/>
    </row>
    <row r="84" spans="1:6" ht="15" customHeight="1" x14ac:dyDescent="0.2">
      <c r="A84" s="12"/>
      <c r="B84" s="35">
        <v>68</v>
      </c>
      <c r="C84" s="75">
        <f>松井!C84+町下!C84+町中!C84+町上!C84+肬水!C84+中村!C84+相立!C84+苦水!C84+大月!C84+黒田!C84</f>
        <v>11</v>
      </c>
      <c r="D84" s="75">
        <f>松井!D84+町下!D84+町中!D84+町上!D84+肬水!D84+中村!D84+相立!D84+苦水!D84+大月!D84+黒田!D84</f>
        <v>9</v>
      </c>
      <c r="E84" s="10">
        <f>松井!E84+町下!E84+町中!E84+町上!E84+肬水!E84+中村!E84+相立!E84+苦水!E84+大月!E84+黒田!E84</f>
        <v>20</v>
      </c>
      <c r="F84" s="32"/>
    </row>
    <row r="85" spans="1:6" ht="15" customHeight="1" x14ac:dyDescent="0.2">
      <c r="A85" s="12"/>
      <c r="B85" s="35">
        <v>69</v>
      </c>
      <c r="C85" s="75">
        <f>松井!C85+町下!C85+町中!C85+町上!C85+肬水!C85+中村!C85+相立!C85+苦水!C85+大月!C85+黒田!C85</f>
        <v>14</v>
      </c>
      <c r="D85" s="75">
        <f>松井!D85+町下!D85+町中!D85+町上!D85+肬水!D85+中村!D85+相立!D85+苦水!D85+大月!D85+黒田!D85</f>
        <v>18</v>
      </c>
      <c r="E85" s="10">
        <f>松井!E85+町下!E85+町中!E85+町上!E85+肬水!E85+中村!E85+相立!E85+苦水!E85+大月!E85+黒田!E85</f>
        <v>32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75</v>
      </c>
      <c r="D86" s="71">
        <f>松井!D86+町下!D86+町中!D86+町上!D86+肬水!D86+中村!D86+相立!D86+苦水!D86+大月!D86+黒田!D86</f>
        <v>67</v>
      </c>
      <c r="E86" s="44">
        <f>松井!E86+町下!E86+町中!E86+町上!E86+肬水!E86+中村!E86+相立!E86+苦水!E86+大月!E86+黒田!E86</f>
        <v>142</v>
      </c>
      <c r="F86" s="45">
        <f>E86/E147</f>
        <v>9.3544137022397889E-2</v>
      </c>
    </row>
    <row r="87" spans="1:6" ht="15" customHeight="1" x14ac:dyDescent="0.2">
      <c r="A87" s="12"/>
      <c r="B87" s="35">
        <v>70</v>
      </c>
      <c r="C87" s="75">
        <f>松井!C87+町下!C87+町中!C87+町上!C87+肬水!C87+中村!C87+相立!C87+苦水!C87+大月!C87+黒田!C87</f>
        <v>12</v>
      </c>
      <c r="D87" s="75">
        <f>松井!D87+町下!D87+町中!D87+町上!D87+肬水!D87+中村!D87+相立!D87+苦水!D87+大月!D87+黒田!D87</f>
        <v>15</v>
      </c>
      <c r="E87" s="10">
        <f>松井!E87+町下!E87+町中!E87+町上!E87+肬水!E87+中村!E87+相立!E87+苦水!E87+大月!E87+黒田!E87</f>
        <v>27</v>
      </c>
      <c r="F87" s="32"/>
    </row>
    <row r="88" spans="1:6" ht="15" customHeight="1" x14ac:dyDescent="0.2">
      <c r="A88" s="12"/>
      <c r="B88" s="35">
        <v>71</v>
      </c>
      <c r="C88" s="75">
        <f>松井!C88+町下!C88+町中!C88+町上!C88+肬水!C88+中村!C88+相立!C88+苦水!C88+大月!C88+黒田!C88</f>
        <v>15</v>
      </c>
      <c r="D88" s="75">
        <f>松井!D88+町下!D88+町中!D88+町上!D88+肬水!D88+中村!D88+相立!D88+苦水!D88+大月!D88+黒田!D88</f>
        <v>15</v>
      </c>
      <c r="E88" s="10">
        <f>松井!E88+町下!E88+町中!E88+町上!E88+肬水!E88+中村!E88+相立!E88+苦水!E88+大月!E88+黒田!E88</f>
        <v>30</v>
      </c>
      <c r="F88" s="32"/>
    </row>
    <row r="89" spans="1:6" ht="15" customHeight="1" x14ac:dyDescent="0.2">
      <c r="A89" s="12"/>
      <c r="B89" s="35">
        <v>72</v>
      </c>
      <c r="C89" s="75">
        <f>松井!C89+町下!C89+町中!C89+町上!C89+肬水!C89+中村!C89+相立!C89+苦水!C89+大月!C89+黒田!C89</f>
        <v>12</v>
      </c>
      <c r="D89" s="75">
        <f>松井!D89+町下!D89+町中!D89+町上!D89+肬水!D89+中村!D89+相立!D89+苦水!D89+大月!D89+黒田!D89</f>
        <v>10</v>
      </c>
      <c r="E89" s="10">
        <f>松井!E89+町下!E89+町中!E89+町上!E89+肬水!E89+中村!E89+相立!E89+苦水!E89+大月!E89+黒田!E89</f>
        <v>22</v>
      </c>
      <c r="F89" s="32"/>
    </row>
    <row r="90" spans="1:6" ht="15" customHeight="1" x14ac:dyDescent="0.2">
      <c r="A90" s="12"/>
      <c r="B90" s="35">
        <v>73</v>
      </c>
      <c r="C90" s="75">
        <f>松井!C90+町下!C90+町中!C90+町上!C90+肬水!C90+中村!C90+相立!C90+苦水!C90+大月!C90+黒田!C90</f>
        <v>14</v>
      </c>
      <c r="D90" s="75">
        <f>松井!D90+町下!D90+町中!D90+町上!D90+肬水!D90+中村!D90+相立!D90+苦水!D90+大月!D90+黒田!D90</f>
        <v>17</v>
      </c>
      <c r="E90" s="10">
        <f>松井!E90+町下!E90+町中!E90+町上!E90+肬水!E90+中村!E90+相立!E90+苦水!E90+大月!E90+黒田!E90</f>
        <v>31</v>
      </c>
      <c r="F90" s="32"/>
    </row>
    <row r="91" spans="1:6" ht="15" customHeight="1" x14ac:dyDescent="0.2">
      <c r="A91" s="12"/>
      <c r="B91" s="35">
        <v>74</v>
      </c>
      <c r="C91" s="75">
        <f>松井!C91+町下!C91+町中!C91+町上!C91+肬水!C91+中村!C91+相立!C91+苦水!C91+大月!C91+黒田!C91</f>
        <v>23</v>
      </c>
      <c r="D91" s="75">
        <f>松井!D91+町下!D91+町中!D91+町上!D91+肬水!D91+中村!D91+相立!D91+苦水!D91+大月!D91+黒田!D91</f>
        <v>20</v>
      </c>
      <c r="E91" s="10">
        <f>松井!E91+町下!E91+町中!E91+町上!E91+肬水!E91+中村!E91+相立!E91+苦水!E91+大月!E91+黒田!E91</f>
        <v>43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76</v>
      </c>
      <c r="D92" s="71">
        <f>松井!D92+町下!D92+町中!D92+町上!D92+肬水!D92+中村!D92+相立!D92+苦水!D92+大月!D92+黒田!D92</f>
        <v>77</v>
      </c>
      <c r="E92" s="44">
        <f>松井!E92+町下!E92+町中!E92+町上!E92+肬水!E92+中村!E92+相立!E92+苦水!E92+大月!E92+黒田!E92</f>
        <v>153</v>
      </c>
      <c r="F92" s="45">
        <f>E92/E147</f>
        <v>0.1007905138339921</v>
      </c>
    </row>
    <row r="93" spans="1:6" ht="15" customHeight="1" x14ac:dyDescent="0.2">
      <c r="A93" s="12"/>
      <c r="B93" s="35">
        <v>75</v>
      </c>
      <c r="C93" s="75">
        <f>松井!C93+町下!C93+町中!C93+町上!C93+肬水!C93+中村!C93+相立!C93+苦水!C93+大月!C93+黒田!C93</f>
        <v>14</v>
      </c>
      <c r="D93" s="75">
        <f>松井!D93+町下!D93+町中!D93+町上!D93+肬水!D93+中村!D93+相立!D93+苦水!D93+大月!D93+黒田!D93</f>
        <v>15</v>
      </c>
      <c r="E93" s="10">
        <f>松井!E93+町下!E93+町中!E93+町上!E93+肬水!E93+中村!E93+相立!E93+苦水!E93+大月!E93+黒田!E93</f>
        <v>29</v>
      </c>
      <c r="F93" s="32"/>
    </row>
    <row r="94" spans="1:6" ht="15" customHeight="1" x14ac:dyDescent="0.2">
      <c r="A94" s="12"/>
      <c r="B94" s="35">
        <v>76</v>
      </c>
      <c r="C94" s="75">
        <f>松井!C94+町下!C94+町中!C94+町上!C94+肬水!C94+中村!C94+相立!C94+苦水!C94+大月!C94+黒田!C94</f>
        <v>17</v>
      </c>
      <c r="D94" s="75">
        <f>松井!D94+町下!D94+町中!D94+町上!D94+肬水!D94+中村!D94+相立!D94+苦水!D94+大月!D94+黒田!D94</f>
        <v>6</v>
      </c>
      <c r="E94" s="10">
        <f>松井!E94+町下!E94+町中!E94+町上!E94+肬水!E94+中村!E94+相立!E94+苦水!E94+大月!E94+黒田!E94</f>
        <v>23</v>
      </c>
      <c r="F94" s="32"/>
    </row>
    <row r="95" spans="1:6" ht="15" customHeight="1" x14ac:dyDescent="0.2">
      <c r="A95" s="12"/>
      <c r="B95" s="35">
        <v>77</v>
      </c>
      <c r="C95" s="75">
        <f>松井!C95+町下!C95+町中!C95+町上!C95+肬水!C95+中村!C95+相立!C95+苦水!C95+大月!C95+黒田!C95</f>
        <v>7</v>
      </c>
      <c r="D95" s="75">
        <f>松井!D95+町下!D95+町中!D95+町上!D95+肬水!D95+中村!D95+相立!D95+苦水!D95+大月!D95+黒田!D95</f>
        <v>8</v>
      </c>
      <c r="E95" s="10">
        <f>松井!E95+町下!E95+町中!E95+町上!E95+肬水!E95+中村!E95+相立!E95+苦水!E95+大月!E95+黒田!E95</f>
        <v>15</v>
      </c>
      <c r="F95" s="32"/>
    </row>
    <row r="96" spans="1:6" ht="15" customHeight="1" x14ac:dyDescent="0.2">
      <c r="A96" s="12"/>
      <c r="B96" s="35">
        <v>78</v>
      </c>
      <c r="C96" s="75">
        <f>松井!C96+町下!C96+町中!C96+町上!C96+肬水!C96+中村!C96+相立!C96+苦水!C96+大月!C96+黒田!C96</f>
        <v>7</v>
      </c>
      <c r="D96" s="75">
        <f>松井!D96+町下!D96+町中!D96+町上!D96+肬水!D96+中村!D96+相立!D96+苦水!D96+大月!D96+黒田!D96</f>
        <v>10</v>
      </c>
      <c r="E96" s="10">
        <f>松井!E96+町下!E96+町中!E96+町上!E96+肬水!E96+中村!E96+相立!E96+苦水!E96+大月!E96+黒田!E96</f>
        <v>17</v>
      </c>
      <c r="F96" s="32"/>
    </row>
    <row r="97" spans="1:6" ht="15" customHeight="1" x14ac:dyDescent="0.2">
      <c r="A97" s="12"/>
      <c r="B97" s="35">
        <v>79</v>
      </c>
      <c r="C97" s="75">
        <f>松井!C97+町下!C97+町中!C97+町上!C97+肬水!C97+中村!C97+相立!C97+苦水!C97+大月!C97+黒田!C97</f>
        <v>13</v>
      </c>
      <c r="D97" s="75">
        <f>松井!D97+町下!D97+町中!D97+町上!D97+肬水!D97+中村!D97+相立!D97+苦水!D97+大月!D97+黒田!D97</f>
        <v>9</v>
      </c>
      <c r="E97" s="10">
        <f>松井!E97+町下!E97+町中!E97+町上!E97+肬水!E97+中村!E97+相立!E97+苦水!E97+大月!E97+黒田!E97</f>
        <v>22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58</v>
      </c>
      <c r="D98" s="71">
        <f>松井!D98+町下!D98+町中!D98+町上!D98+肬水!D98+中村!D98+相立!D98+苦水!D98+大月!D98+黒田!D98</f>
        <v>48</v>
      </c>
      <c r="E98" s="44">
        <f>松井!E98+町下!E98+町中!E98+町上!E98+肬水!E98+中村!E98+相立!E98+苦水!E98+大月!E98+黒田!E98</f>
        <v>106</v>
      </c>
      <c r="F98" s="45">
        <f>E98/E147</f>
        <v>6.9828722002635041E-2</v>
      </c>
    </row>
    <row r="99" spans="1:6" ht="15" customHeight="1" x14ac:dyDescent="0.2">
      <c r="A99" s="12"/>
      <c r="B99" s="35">
        <v>80</v>
      </c>
      <c r="C99" s="75">
        <f>松井!C99+町下!C99+町中!C99+町上!C99+肬水!C99+中村!C99+相立!C99+苦水!C99+大月!C99+黒田!C99</f>
        <v>9</v>
      </c>
      <c r="D99" s="75">
        <f>松井!D99+町下!D99+町中!D99+町上!D99+肬水!D99+中村!D99+相立!D99+苦水!D99+大月!D99+黒田!D99</f>
        <v>8</v>
      </c>
      <c r="E99" s="10">
        <f>松井!E99+町下!E99+町中!E99+町上!E99+肬水!E99+中村!E99+相立!E99+苦水!E99+大月!E99+黒田!E99</f>
        <v>17</v>
      </c>
      <c r="F99" s="32"/>
    </row>
    <row r="100" spans="1:6" ht="15" customHeight="1" x14ac:dyDescent="0.2">
      <c r="A100" s="12"/>
      <c r="B100" s="35">
        <v>81</v>
      </c>
      <c r="C100" s="75">
        <f>松井!C100+町下!C100+町中!C100+町上!C100+肬水!C100+中村!C100+相立!C100+苦水!C100+大月!C100+黒田!C100</f>
        <v>9</v>
      </c>
      <c r="D100" s="75">
        <f>松井!D100+町下!D100+町中!D100+町上!D100+肬水!D100+中村!D100+相立!D100+苦水!D100+大月!D100+黒田!D100</f>
        <v>13</v>
      </c>
      <c r="E100" s="10">
        <f>松井!E100+町下!E100+町中!E100+町上!E100+肬水!E100+中村!E100+相立!E100+苦水!E100+大月!E100+黒田!E100</f>
        <v>22</v>
      </c>
      <c r="F100" s="32"/>
    </row>
    <row r="101" spans="1:6" ht="15" customHeight="1" x14ac:dyDescent="0.2">
      <c r="A101" s="12"/>
      <c r="B101" s="35">
        <v>82</v>
      </c>
      <c r="C101" s="75">
        <f>松井!C101+町下!C101+町中!C101+町上!C101+肬水!C101+中村!C101+相立!C101+苦水!C101+大月!C101+黒田!C101</f>
        <v>2</v>
      </c>
      <c r="D101" s="75">
        <f>松井!D101+町下!D101+町中!D101+町上!D101+肬水!D101+中村!D101+相立!D101+苦水!D101+大月!D101+黒田!D101</f>
        <v>9</v>
      </c>
      <c r="E101" s="10">
        <f>松井!E101+町下!E101+町中!E101+町上!E101+肬水!E101+中村!E101+相立!E101+苦水!E101+大月!E101+黒田!E101</f>
        <v>11</v>
      </c>
      <c r="F101" s="32"/>
    </row>
    <row r="102" spans="1:6" ht="15" customHeight="1" x14ac:dyDescent="0.2">
      <c r="A102" s="12"/>
      <c r="B102" s="35">
        <v>83</v>
      </c>
      <c r="C102" s="75">
        <f>松井!C102+町下!C102+町中!C102+町上!C102+肬水!C102+中村!C102+相立!C102+苦水!C102+大月!C102+黒田!C102</f>
        <v>6</v>
      </c>
      <c r="D102" s="75">
        <f>松井!D102+町下!D102+町中!D102+町上!D102+肬水!D102+中村!D102+相立!D102+苦水!D102+大月!D102+黒田!D102</f>
        <v>14</v>
      </c>
      <c r="E102" s="10">
        <f>松井!E102+町下!E102+町中!E102+町上!E102+肬水!E102+中村!E102+相立!E102+苦水!E102+大月!E102+黒田!E102</f>
        <v>20</v>
      </c>
      <c r="F102" s="32"/>
    </row>
    <row r="103" spans="1:6" ht="15" customHeight="1" x14ac:dyDescent="0.2">
      <c r="A103" s="12"/>
      <c r="B103" s="35">
        <v>84</v>
      </c>
      <c r="C103" s="75">
        <f>松井!C103+町下!C103+町中!C103+町上!C103+肬水!C103+中村!C103+相立!C103+苦水!C103+大月!C103+黒田!C103</f>
        <v>5</v>
      </c>
      <c r="D103" s="75">
        <f>松井!D103+町下!D103+町中!D103+町上!D103+肬水!D103+中村!D103+相立!D103+苦水!D103+大月!D103+黒田!D103</f>
        <v>5</v>
      </c>
      <c r="E103" s="10">
        <f>松井!E103+町下!E103+町中!E103+町上!E103+肬水!E103+中村!E103+相立!E103+苦水!E103+大月!E103+黒田!E103</f>
        <v>10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31</v>
      </c>
      <c r="D104" s="71">
        <f>松井!D104+町下!D104+町中!D104+町上!D104+肬水!D104+中村!D104+相立!D104+苦水!D104+大月!D104+黒田!D104</f>
        <v>49</v>
      </c>
      <c r="E104" s="44">
        <f>松井!E104+町下!E104+町中!E104+町上!E104+肬水!E104+中村!E104+相立!E104+苦水!E104+大月!E104+黒田!E104</f>
        <v>80</v>
      </c>
      <c r="F104" s="45">
        <f>E104/E147</f>
        <v>5.2700922266139656E-2</v>
      </c>
    </row>
    <row r="105" spans="1:6" ht="15" customHeight="1" x14ac:dyDescent="0.2">
      <c r="A105" s="12"/>
      <c r="B105" s="35">
        <v>85</v>
      </c>
      <c r="C105" s="75">
        <f>松井!C105+町下!C105+町中!C105+町上!C105+肬水!C105+中村!C105+相立!C105+苦水!C105+大月!C105+黒田!C105</f>
        <v>7</v>
      </c>
      <c r="D105" s="75">
        <f>松井!D105+町下!D105+町中!D105+町上!D105+肬水!D105+中村!D105+相立!D105+苦水!D105+大月!D105+黒田!D105</f>
        <v>8</v>
      </c>
      <c r="E105" s="10">
        <f>松井!E105+町下!E105+町中!E105+町上!E105+肬水!E105+中村!E105+相立!E105+苦水!E105+大月!E105+黒田!E105</f>
        <v>15</v>
      </c>
      <c r="F105" s="32"/>
    </row>
    <row r="106" spans="1:6" ht="15" customHeight="1" x14ac:dyDescent="0.2">
      <c r="A106" s="12"/>
      <c r="B106" s="35">
        <v>86</v>
      </c>
      <c r="C106" s="75">
        <f>松井!C106+町下!C106+町中!C106+町上!C106+肬水!C106+中村!C106+相立!C106+苦水!C106+大月!C106+黒田!C106</f>
        <v>5</v>
      </c>
      <c r="D106" s="75">
        <f>松井!D106+町下!D106+町中!D106+町上!D106+肬水!D106+中村!D106+相立!D106+苦水!D106+大月!D106+黒田!D106</f>
        <v>14</v>
      </c>
      <c r="E106" s="10">
        <f>松井!E106+町下!E106+町中!E106+町上!E106+肬水!E106+中村!E106+相立!E106+苦水!E106+大月!E106+黒田!E106</f>
        <v>19</v>
      </c>
      <c r="F106" s="32"/>
    </row>
    <row r="107" spans="1:6" ht="15" customHeight="1" x14ac:dyDescent="0.2">
      <c r="A107" s="12"/>
      <c r="B107" s="35">
        <v>87</v>
      </c>
      <c r="C107" s="75">
        <f>松井!C107+町下!C107+町中!C107+町上!C107+肬水!C107+中村!C107+相立!C107+苦水!C107+大月!C107+黒田!C107</f>
        <v>4</v>
      </c>
      <c r="D107" s="75">
        <f>松井!D107+町下!D107+町中!D107+町上!D107+肬水!D107+中村!D107+相立!D107+苦水!D107+大月!D107+黒田!D107</f>
        <v>9</v>
      </c>
      <c r="E107" s="10">
        <f>松井!E107+町下!E107+町中!E107+町上!E107+肬水!E107+中村!E107+相立!E107+苦水!E107+大月!E107+黒田!E107</f>
        <v>13</v>
      </c>
      <c r="F107" s="32"/>
    </row>
    <row r="108" spans="1:6" ht="15" customHeight="1" x14ac:dyDescent="0.2">
      <c r="A108" s="12"/>
      <c r="B108" s="35">
        <v>88</v>
      </c>
      <c r="C108" s="75">
        <f>松井!C108+町下!C108+町中!C108+町上!C108+肬水!C108+中村!C108+相立!C108+苦水!C108+大月!C108+黒田!C108</f>
        <v>7</v>
      </c>
      <c r="D108" s="75">
        <f>松井!D108+町下!D108+町中!D108+町上!D108+肬水!D108+中村!D108+相立!D108+苦水!D108+大月!D108+黒田!D108</f>
        <v>7</v>
      </c>
      <c r="E108" s="10">
        <f>松井!E108+町下!E108+町中!E108+町上!E108+肬水!E108+中村!E108+相立!E108+苦水!E108+大月!E108+黒田!E108</f>
        <v>14</v>
      </c>
      <c r="F108" s="32"/>
    </row>
    <row r="109" spans="1:6" ht="15" customHeight="1" x14ac:dyDescent="0.2">
      <c r="A109" s="12"/>
      <c r="B109" s="35">
        <v>89</v>
      </c>
      <c r="C109" s="75">
        <f>松井!C109+町下!C109+町中!C109+町上!C109+肬水!C109+中村!C109+相立!C109+苦水!C109+大月!C109+黒田!C109</f>
        <v>8</v>
      </c>
      <c r="D109" s="75">
        <f>松井!D109+町下!D109+町中!D109+町上!D109+肬水!D109+中村!D109+相立!D109+苦水!D109+大月!D109+黒田!D109</f>
        <v>12</v>
      </c>
      <c r="E109" s="10">
        <f>松井!E109+町下!E109+町中!E109+町上!E109+肬水!E109+中村!E109+相立!E109+苦水!E109+大月!E109+黒田!E109</f>
        <v>20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31</v>
      </c>
      <c r="D110" s="71">
        <f>松井!D110+町下!D110+町中!D110+町上!D110+肬水!D110+中村!D110+相立!D110+苦水!D110+大月!D110+黒田!D110</f>
        <v>50</v>
      </c>
      <c r="E110" s="44">
        <f>松井!E110+町下!E110+町中!E110+町上!E110+肬水!E110+中村!E110+相立!E110+苦水!E110+大月!E110+黒田!E110</f>
        <v>81</v>
      </c>
      <c r="F110" s="45">
        <f>E110/E147</f>
        <v>5.33596837944664E-2</v>
      </c>
    </row>
    <row r="111" spans="1:6" ht="15" customHeight="1" x14ac:dyDescent="0.2">
      <c r="A111" s="12"/>
      <c r="B111" s="35">
        <v>90</v>
      </c>
      <c r="C111" s="75">
        <f>松井!C111+町下!C111+町中!C111+町上!C111+肬水!C111+中村!C111+相立!C111+苦水!C111+大月!C111+黒田!C111</f>
        <v>4</v>
      </c>
      <c r="D111" s="75">
        <f>松井!D111+町下!D111+町中!D111+町上!D111+肬水!D111+中村!D111+相立!D111+苦水!D111+大月!D111+黒田!D111</f>
        <v>6</v>
      </c>
      <c r="E111" s="10">
        <f>松井!E111+町下!E111+町中!E111+町上!E111+肬水!E111+中村!E111+相立!E111+苦水!E111+大月!E111+黒田!E111</f>
        <v>10</v>
      </c>
      <c r="F111" s="32"/>
    </row>
    <row r="112" spans="1:6" ht="15" customHeight="1" x14ac:dyDescent="0.2">
      <c r="A112" s="12"/>
      <c r="B112" s="35">
        <v>91</v>
      </c>
      <c r="C112" s="75">
        <f>松井!C112+町下!C112+町中!C112+町上!C112+肬水!C112+中村!C112+相立!C112+苦水!C112+大月!C112+黒田!C112</f>
        <v>2</v>
      </c>
      <c r="D112" s="75">
        <f>松井!D112+町下!D112+町中!D112+町上!D112+肬水!D112+中村!D112+相立!D112+苦水!D112+大月!D112+黒田!D112</f>
        <v>5</v>
      </c>
      <c r="E112" s="10">
        <f>松井!E112+町下!E112+町中!E112+町上!E112+肬水!E112+中村!E112+相立!E112+苦水!E112+大月!E112+黒田!E112</f>
        <v>7</v>
      </c>
      <c r="F112" s="32"/>
    </row>
    <row r="113" spans="1:6" ht="15" customHeight="1" x14ac:dyDescent="0.2">
      <c r="A113" s="12"/>
      <c r="B113" s="35">
        <v>92</v>
      </c>
      <c r="C113" s="75">
        <f>松井!C113+町下!C113+町中!C113+町上!C113+肬水!C113+中村!C113+相立!C113+苦水!C113+大月!C113+黒田!C113</f>
        <v>2</v>
      </c>
      <c r="D113" s="75">
        <f>松井!D113+町下!D113+町中!D113+町上!D113+肬水!D113+中村!D113+相立!D113+苦水!D113+大月!D113+黒田!D113</f>
        <v>7</v>
      </c>
      <c r="E113" s="10">
        <f>松井!E113+町下!E113+町中!E113+町上!E113+肬水!E113+中村!E113+相立!E113+苦水!E113+大月!E113+黒田!E113</f>
        <v>9</v>
      </c>
      <c r="F113" s="32"/>
    </row>
    <row r="114" spans="1:6" ht="15" customHeight="1" x14ac:dyDescent="0.2">
      <c r="A114" s="12"/>
      <c r="B114" s="35">
        <v>93</v>
      </c>
      <c r="C114" s="75">
        <f>松井!C114+町下!C114+町中!C114+町上!C114+肬水!C114+中村!C114+相立!C114+苦水!C114+大月!C114+黒田!C114</f>
        <v>0</v>
      </c>
      <c r="D114" s="75">
        <f>松井!D114+町下!D114+町中!D114+町上!D114+肬水!D114+中村!D114+相立!D114+苦水!D114+大月!D114+黒田!D114</f>
        <v>6</v>
      </c>
      <c r="E114" s="10">
        <f>松井!E114+町下!E114+町中!E114+町上!E114+肬水!E114+中村!E114+相立!E114+苦水!E114+大月!E114+黒田!E114</f>
        <v>6</v>
      </c>
      <c r="F114" s="32"/>
    </row>
    <row r="115" spans="1:6" ht="15" customHeight="1" x14ac:dyDescent="0.2">
      <c r="A115" s="12"/>
      <c r="B115" s="35">
        <v>94</v>
      </c>
      <c r="C115" s="75">
        <f>松井!C115+町下!C115+町中!C115+町上!C115+肬水!C115+中村!C115+相立!C115+苦水!C115+大月!C115+黒田!C115</f>
        <v>2</v>
      </c>
      <c r="D115" s="75">
        <f>松井!D115+町下!D115+町中!D115+町上!D115+肬水!D115+中村!D115+相立!D115+苦水!D115+大月!D115+黒田!D115</f>
        <v>8</v>
      </c>
      <c r="E115" s="10">
        <f>松井!E115+町下!E115+町中!E115+町上!E115+肬水!E115+中村!E115+相立!E115+苦水!E115+大月!E115+黒田!E115</f>
        <v>10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10</v>
      </c>
      <c r="D116" s="71">
        <f>松井!D116+町下!D116+町中!D116+町上!D116+肬水!D116+中村!D116+相立!D116+苦水!D116+大月!D116+黒田!D116</f>
        <v>32</v>
      </c>
      <c r="E116" s="44">
        <f>松井!E116+町下!E116+町中!E116+町上!E116+肬水!E116+中村!E116+相立!E116+苦水!E116+大月!E116+黒田!E116</f>
        <v>42</v>
      </c>
      <c r="F116" s="45">
        <f>E116/E147</f>
        <v>2.766798418972332E-2</v>
      </c>
    </row>
    <row r="117" spans="1:6" ht="15" customHeight="1" x14ac:dyDescent="0.2">
      <c r="A117" s="12"/>
      <c r="B117" s="35">
        <v>95</v>
      </c>
      <c r="C117" s="75">
        <f>松井!C117+町下!C117+町中!C117+町上!C117+肬水!C117+中村!C117+相立!C117+苦水!C117+大月!C117+黒田!C117</f>
        <v>1</v>
      </c>
      <c r="D117" s="75">
        <f>松井!D117+町下!D117+町中!D117+町上!D117+肬水!D117+中村!D117+相立!D117+苦水!D117+大月!D117+黒田!D117</f>
        <v>6</v>
      </c>
      <c r="E117" s="10">
        <f>松井!E117+町下!E117+町中!E117+町上!E117+肬水!E117+中村!E117+相立!E117+苦水!E117+大月!E117+黒田!E117</f>
        <v>7</v>
      </c>
      <c r="F117" s="32"/>
    </row>
    <row r="118" spans="1:6" ht="15" customHeight="1" x14ac:dyDescent="0.2">
      <c r="A118" s="12"/>
      <c r="B118" s="35">
        <v>96</v>
      </c>
      <c r="C118" s="75">
        <f>松井!C118+町下!C118+町中!C118+町上!C118+肬水!C118+中村!C118+相立!C118+苦水!C118+大月!C118+黒田!C118</f>
        <v>0</v>
      </c>
      <c r="D118" s="75">
        <f>松井!D118+町下!D118+町中!D118+町上!D118+肬水!D118+中村!D118+相立!D118+苦水!D118+大月!D118+黒田!D118</f>
        <v>3</v>
      </c>
      <c r="E118" s="10">
        <f>松井!E118+町下!E118+町中!E118+町上!E118+肬水!E118+中村!E118+相立!E118+苦水!E118+大月!E118+黒田!E118</f>
        <v>3</v>
      </c>
      <c r="F118" s="32"/>
    </row>
    <row r="119" spans="1:6" ht="15" customHeight="1" x14ac:dyDescent="0.2">
      <c r="A119" s="12"/>
      <c r="B119" s="35">
        <v>97</v>
      </c>
      <c r="C119" s="75">
        <f>松井!C119+町下!C119+町中!C119+町上!C119+肬水!C119+中村!C119+相立!C119+苦水!C119+大月!C119+黒田!C119</f>
        <v>2</v>
      </c>
      <c r="D119" s="75">
        <f>松井!D119+町下!D119+町中!D119+町上!D119+肬水!D119+中村!D119+相立!D119+苦水!D119+大月!D119+黒田!D119</f>
        <v>2</v>
      </c>
      <c r="E119" s="10">
        <f>松井!E119+町下!E119+町中!E119+町上!E119+肬水!E119+中村!E119+相立!E119+苦水!E119+大月!E119+黒田!E119</f>
        <v>4</v>
      </c>
      <c r="F119" s="32"/>
    </row>
    <row r="120" spans="1:6" ht="15" customHeight="1" x14ac:dyDescent="0.2">
      <c r="A120" s="12"/>
      <c r="B120" s="35">
        <v>98</v>
      </c>
      <c r="C120" s="75">
        <f>松井!C120+町下!C120+町中!C120+町上!C120+肬水!C120+中村!C120+相立!C120+苦水!C120+大月!C120+黒田!C120</f>
        <v>2</v>
      </c>
      <c r="D120" s="75">
        <f>松井!D120+町下!D120+町中!D120+町上!D120+肬水!D120+中村!D120+相立!D120+苦水!D120+大月!D120+黒田!D120</f>
        <v>2</v>
      </c>
      <c r="E120" s="10">
        <f>松井!E120+町下!E120+町中!E120+町上!E120+肬水!E120+中村!E120+相立!E120+苦水!E120+大月!E120+黒田!E120</f>
        <v>4</v>
      </c>
      <c r="F120" s="32"/>
    </row>
    <row r="121" spans="1:6" ht="15" customHeight="1" x14ac:dyDescent="0.2">
      <c r="A121" s="12"/>
      <c r="B121" s="35">
        <v>99</v>
      </c>
      <c r="C121" s="75">
        <f>松井!C121+町下!C121+町中!C121+町上!C121+肬水!C121+中村!C121+相立!C121+苦水!C121+大月!C121+黒田!C121</f>
        <v>0</v>
      </c>
      <c r="D121" s="75">
        <f>松井!D121+町下!D121+町中!D121+町上!D121+肬水!D121+中村!D121+相立!D121+苦水!D121+大月!D121+黒田!D121</f>
        <v>0</v>
      </c>
      <c r="E121" s="10">
        <f>松井!E121+町下!E121+町中!E121+町上!E121+肬水!E121+中村!E121+相立!E121+苦水!E121+大月!E121+黒田!E121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5</v>
      </c>
      <c r="D122" s="71">
        <f>松井!D122+町下!D122+町中!D122+町上!D122+肬水!D122+中村!D122+相立!D122+苦水!D122+大月!D122+黒田!D122</f>
        <v>13</v>
      </c>
      <c r="E122" s="44">
        <f>松井!E122+町下!E122+町中!E122+町上!E122+肬水!E122+中村!E122+相立!E122+苦水!E122+大月!E122+黒田!E122</f>
        <v>18</v>
      </c>
      <c r="F122" s="45">
        <f>E122/E147</f>
        <v>1.1857707509881422E-2</v>
      </c>
    </row>
    <row r="123" spans="1:6" ht="15" customHeight="1" x14ac:dyDescent="0.2">
      <c r="A123" s="12"/>
      <c r="B123" s="35">
        <v>100</v>
      </c>
      <c r="C123" s="75">
        <f>松井!C123+町下!C123+町中!C123+町上!C123+肬水!C123+中村!C123+相立!C123+苦水!C123+大月!C123+黒田!C123</f>
        <v>1</v>
      </c>
      <c r="D123" s="75">
        <f>松井!D123+町下!D123+町中!D123+町上!D123+肬水!D123+中村!D123+相立!D123+苦水!D123+大月!D123+黒田!D123</f>
        <v>1</v>
      </c>
      <c r="E123" s="10">
        <f>松井!E123+町下!E123+町中!E123+町上!E123+肬水!E123+中村!E123+相立!E123+苦水!E123+大月!E123+黒田!E123</f>
        <v>2</v>
      </c>
      <c r="F123" s="32"/>
    </row>
    <row r="124" spans="1:6" ht="15" customHeight="1" x14ac:dyDescent="0.2">
      <c r="A124" s="12"/>
      <c r="B124" s="35">
        <v>101</v>
      </c>
      <c r="C124" s="75">
        <f>松井!C124+町下!C124+町中!C124+町上!C124+肬水!C124+中村!C124+相立!C124+苦水!C124+大月!C124+黒田!C124</f>
        <v>0</v>
      </c>
      <c r="D124" s="75">
        <f>松井!D124+町下!D124+町中!D124+町上!D124+肬水!D124+中村!D124+相立!D124+苦水!D124+大月!D124+黒田!D124</f>
        <v>1</v>
      </c>
      <c r="E124" s="10">
        <f>松井!E124+町下!E124+町中!E124+町上!E124+肬水!E124+中村!E124+相立!E124+苦水!E124+大月!E124+黒田!E124</f>
        <v>1</v>
      </c>
      <c r="F124" s="32"/>
    </row>
    <row r="125" spans="1:6" ht="15" customHeight="1" x14ac:dyDescent="0.2">
      <c r="A125" s="12"/>
      <c r="B125" s="35">
        <v>102</v>
      </c>
      <c r="C125" s="75">
        <f>松井!C125+町下!C125+町中!C125+町上!C125+肬水!C125+中村!C125+相立!C125+苦水!C125+大月!C125+黒田!C125</f>
        <v>1</v>
      </c>
      <c r="D125" s="75">
        <f>松井!D125+町下!D125+町中!D125+町上!D125+肬水!D125+中村!D125+相立!D125+苦水!D125+大月!D125+黒田!D125</f>
        <v>2</v>
      </c>
      <c r="E125" s="10">
        <f>松井!E125+町下!E125+町中!E125+町上!E125+肬水!E125+中村!E125+相立!E125+苦水!E125+大月!E125+黒田!E125</f>
        <v>3</v>
      </c>
      <c r="F125" s="32"/>
    </row>
    <row r="126" spans="1:6" ht="15" customHeight="1" x14ac:dyDescent="0.2">
      <c r="A126" s="12"/>
      <c r="B126" s="35">
        <v>103</v>
      </c>
      <c r="C126" s="75">
        <f>松井!C126+町下!C126+町中!C126+町上!C126+肬水!C126+中村!C126+相立!C126+苦水!C126+大月!C126+黒田!C126</f>
        <v>0</v>
      </c>
      <c r="D126" s="75">
        <f>松井!D126+町下!D126+町中!D126+町上!D126+肬水!D126+中村!D126+相立!D126+苦水!D126+大月!D126+黒田!D126</f>
        <v>0</v>
      </c>
      <c r="E126" s="10">
        <f>松井!E126+町下!E126+町中!E126+町上!E126+肬水!E126+中村!E126+相立!E126+苦水!E126+大月!E126+黒田!E126</f>
        <v>0</v>
      </c>
      <c r="F126" s="32"/>
    </row>
    <row r="127" spans="1:6" ht="15" customHeight="1" x14ac:dyDescent="0.2">
      <c r="A127" s="12"/>
      <c r="B127" s="35">
        <v>104</v>
      </c>
      <c r="C127" s="75">
        <f>松井!C127+町下!C127+町中!C127+町上!C127+肬水!C127+中村!C127+相立!C127+苦水!C127+大月!C127+黒田!C127</f>
        <v>0</v>
      </c>
      <c r="D127" s="75">
        <f>松井!D127+町下!D127+町中!D127+町上!D127+肬水!D127+中村!D127+相立!D127+苦水!D127+大月!D127+黒田!D127</f>
        <v>0</v>
      </c>
      <c r="E127" s="10">
        <f>松井!E127+町下!E127+町中!E127+町上!E127+肬水!E127+中村!E127+相立!E127+苦水!E127+大月!E127+黒田!E127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2</v>
      </c>
      <c r="D128" s="71">
        <f>松井!D128+町下!D128+町中!D128+町上!D128+肬水!D128+中村!D128+相立!D128+苦水!D128+大月!D128+黒田!D128</f>
        <v>4</v>
      </c>
      <c r="E128" s="44">
        <f>松井!E128+町下!E128+町中!E128+町上!E128+肬水!E128+中村!E128+相立!E128+苦水!E128+大月!E128+黒田!E128</f>
        <v>6</v>
      </c>
      <c r="F128" s="45">
        <f>E128/E147</f>
        <v>3.952569169960474E-3</v>
      </c>
    </row>
    <row r="129" spans="1:6" ht="15" customHeight="1" x14ac:dyDescent="0.2">
      <c r="A129" s="12"/>
      <c r="B129" s="35">
        <v>105</v>
      </c>
      <c r="C129" s="75">
        <f>松井!C129+町下!C129+町中!C129+町上!C129+肬水!C129+中村!C129+相立!C129+苦水!C129+大月!C129+黒田!C129</f>
        <v>0</v>
      </c>
      <c r="D129" s="75">
        <f>松井!D129+町下!D129+町中!D129+町上!D129+肬水!D129+中村!D129+相立!D129+苦水!D129+大月!D129+黒田!D129</f>
        <v>0</v>
      </c>
      <c r="E129" s="10">
        <f>松井!E129+町下!E129+町中!E129+町上!E129+肬水!E129+中村!E129+相立!E129+苦水!E129+大月!E129+黒田!E129</f>
        <v>0</v>
      </c>
      <c r="F129" s="32"/>
    </row>
    <row r="130" spans="1:6" ht="15" customHeight="1" x14ac:dyDescent="0.2">
      <c r="A130" s="12"/>
      <c r="B130" s="35">
        <v>106</v>
      </c>
      <c r="C130" s="75">
        <f>松井!C130+町下!C130+町中!C130+町上!C130+肬水!C130+中村!C130+相立!C130+苦水!C130+大月!C130+黒田!C130</f>
        <v>0</v>
      </c>
      <c r="D130" s="75">
        <f>松井!D130+町下!D130+町中!D130+町上!D130+肬水!D130+中村!D130+相立!D130+苦水!D130+大月!D130+黒田!D130</f>
        <v>0</v>
      </c>
      <c r="E130" s="10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75">
        <f>松井!C131+町下!C131+町中!C131+町上!C131+肬水!C131+中村!C131+相立!C131+苦水!C131+大月!C131+黒田!C131</f>
        <v>0</v>
      </c>
      <c r="D131" s="75">
        <f>松井!D131+町下!D131+町中!D131+町上!D131+肬水!D131+中村!D131+相立!D131+苦水!D131+大月!D131+黒田!D131</f>
        <v>0</v>
      </c>
      <c r="E131" s="10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75">
        <f>松井!C132+町下!C132+町中!C132+町上!C132+肬水!C132+中村!C132+相立!C132+苦水!C132+大月!C132+黒田!C132</f>
        <v>0</v>
      </c>
      <c r="D132" s="75">
        <f>松井!D132+町下!D132+町中!D132+町上!D132+肬水!D132+中村!D132+相立!D132+苦水!D132+大月!D132+黒田!D132</f>
        <v>0</v>
      </c>
      <c r="E132" s="10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75">
        <f>松井!C133+町下!C133+町中!C133+町上!C133+肬水!C133+中村!C133+相立!C133+苦水!C133+大月!C133+黒田!C133</f>
        <v>0</v>
      </c>
      <c r="D133" s="75">
        <f>松井!D133+町下!D133+町中!D133+町上!D133+肬水!D133+中村!D133+相立!D133+苦水!D133+大月!D133+黒田!D133</f>
        <v>0</v>
      </c>
      <c r="E133" s="10">
        <f>松井!E133+町下!E133+町中!E133+町上!E133+肬水!E133+中村!E133+相立!E133+苦水!E133+大月!E133+黒田!E133</f>
        <v>0</v>
      </c>
      <c r="F133" s="32"/>
    </row>
    <row r="134" spans="1:6" ht="15" customHeight="1" x14ac:dyDescent="0.2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0</v>
      </c>
      <c r="E134" s="44">
        <f>松井!E134+町下!E134+町中!E134+町上!E134+肬水!E134+中村!E134+相立!E134+苦水!E134+大月!E134+黒田!E134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松井!C135+町下!C135+町中!C135+町上!C135+肬水!C135+中村!C135+相立!C135+苦水!C135+大月!C135+黒田!C135</f>
        <v>0</v>
      </c>
      <c r="D135" s="75">
        <f>松井!D135+町下!D135+町中!D135+町上!D135+肬水!D135+中村!D135+相立!D135+苦水!D135+大月!D135+黒田!D135</f>
        <v>0</v>
      </c>
      <c r="E135" s="10">
        <f>松井!E135+町下!E135+町中!E135+町上!E135+肬水!E135+中村!E135+相立!E135+苦水!E135+大月!E135+黒田!E135</f>
        <v>0</v>
      </c>
      <c r="F135" s="32"/>
    </row>
    <row r="136" spans="1:6" ht="15" customHeight="1" x14ac:dyDescent="0.2">
      <c r="A136" s="36"/>
      <c r="B136" s="35">
        <v>111</v>
      </c>
      <c r="C136" s="75">
        <f>松井!C136+町下!C136+町中!C136+町上!C136+肬水!C136+中村!C136+相立!C136+苦水!C136+大月!C136+黒田!C136</f>
        <v>0</v>
      </c>
      <c r="D136" s="75">
        <f>松井!D136+町下!D136+町中!D136+町上!D136+肬水!D136+中村!D136+相立!D136+苦水!D136+大月!D136+黒田!D136</f>
        <v>0</v>
      </c>
      <c r="E136" s="10">
        <f>松井!E136+町下!E136+町中!E136+町上!E136+肬水!E136+中村!E136+相立!E136+苦水!E136+大月!E136+黒田!E136</f>
        <v>0</v>
      </c>
      <c r="F136" s="32"/>
    </row>
    <row r="137" spans="1:6" ht="15" customHeight="1" x14ac:dyDescent="0.2">
      <c r="A137" s="36"/>
      <c r="B137" s="35">
        <v>112</v>
      </c>
      <c r="C137" s="75">
        <f>松井!C137+町下!C137+町中!C137+町上!C137+肬水!C137+中村!C137+相立!C137+苦水!C137+大月!C137+黒田!C137</f>
        <v>0</v>
      </c>
      <c r="D137" s="75">
        <f>松井!D137+町下!D137+町中!D137+町上!D137+肬水!D137+中村!D137+相立!D137+苦水!D137+大月!D137+黒田!D137</f>
        <v>0</v>
      </c>
      <c r="E137" s="10">
        <f>松井!E137+町下!E137+町中!E137+町上!E137+肬水!E137+中村!E137+相立!E137+苦水!E137+大月!E137+黒田!E137</f>
        <v>0</v>
      </c>
      <c r="F137" s="32"/>
    </row>
    <row r="138" spans="1:6" ht="15" customHeight="1" x14ac:dyDescent="0.2">
      <c r="A138" s="36"/>
      <c r="B138" s="35">
        <v>113</v>
      </c>
      <c r="C138" s="75">
        <f>松井!C138+町下!C138+町中!C138+町上!C138+肬水!C138+中村!C138+相立!C138+苦水!C138+大月!C138+黒田!C138</f>
        <v>0</v>
      </c>
      <c r="D138" s="75">
        <f>松井!D138+町下!D138+町中!D138+町上!D138+肬水!D138+中村!D138+相立!D138+苦水!D138+大月!D138+黒田!D138</f>
        <v>0</v>
      </c>
      <c r="E138" s="10">
        <f>松井!E138+町下!E138+町中!E138+町上!E138+肬水!E138+中村!E138+相立!E138+苦水!E138+大月!E138+黒田!E138</f>
        <v>0</v>
      </c>
      <c r="F138" s="32"/>
    </row>
    <row r="139" spans="1:6" ht="15" customHeight="1" x14ac:dyDescent="0.2">
      <c r="A139" s="36"/>
      <c r="B139" s="35">
        <v>114</v>
      </c>
      <c r="C139" s="75">
        <f>松井!C139+町下!C139+町中!C139+町上!C139+肬水!C139+中村!C139+相立!C139+苦水!C139+大月!C139+黒田!C139</f>
        <v>0</v>
      </c>
      <c r="D139" s="75">
        <f>松井!D139+町下!D139+町中!D139+町上!D139+肬水!D139+中村!D139+相立!D139+苦水!D139+大月!D139+黒田!D139</f>
        <v>0</v>
      </c>
      <c r="E139" s="10">
        <f>松井!E139+町下!E139+町中!E139+町上!E139+肬水!E139+中村!E139+相立!E139+苦水!E139+大月!E139+黒田!E139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松井!C140+町下!C140+町中!C140+町上!C140+肬水!C140+中村!C140+相立!C140+苦水!C140+大月!C140+黒田!C140</f>
        <v>0</v>
      </c>
      <c r="D140" s="71">
        <f>松井!D140+町下!D140+町中!D140+町上!D140+肬水!D140+中村!D140+相立!D140+苦水!D140+大月!D140+黒田!D140</f>
        <v>0</v>
      </c>
      <c r="E140" s="44">
        <f>松井!E140+町下!E140+町中!E140+町上!E140+肬水!E140+中村!E140+相立!E140+苦水!E140+大月!E140+黒田!E140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松井!C141+町下!C141+町中!C141+町上!C141+肬水!C141+中村!C141+相立!C141+苦水!C141+大月!C141+黒田!C141</f>
        <v>0</v>
      </c>
      <c r="D141" s="75">
        <f>松井!D141+町下!D141+町中!D141+町上!D141+肬水!D141+中村!D141+相立!D141+苦水!D141+大月!D141+黒田!D141</f>
        <v>0</v>
      </c>
      <c r="E141" s="10">
        <f>松井!E141+町下!E141+町中!E141+町上!E141+肬水!E141+中村!E141+相立!E141+苦水!E141+大月!E141+黒田!E141</f>
        <v>0</v>
      </c>
      <c r="F141" s="32"/>
    </row>
    <row r="142" spans="1:6" ht="15" customHeight="1" x14ac:dyDescent="0.2">
      <c r="A142" s="36"/>
      <c r="B142" s="35">
        <v>116</v>
      </c>
      <c r="C142" s="75">
        <f>松井!C142+町下!C142+町中!C142+町上!C142+肬水!C142+中村!C142+相立!C142+苦水!C142+大月!C142+黒田!C142</f>
        <v>0</v>
      </c>
      <c r="D142" s="75">
        <f>松井!D142+町下!D142+町中!D142+町上!D142+肬水!D142+中村!D142+相立!D142+苦水!D142+大月!D142+黒田!D142</f>
        <v>0</v>
      </c>
      <c r="E142" s="10">
        <f>松井!E142+町下!E142+町中!E142+町上!E142+肬水!E142+中村!E142+相立!E142+苦水!E142+大月!E142+黒田!E142</f>
        <v>0</v>
      </c>
      <c r="F142" s="32"/>
    </row>
    <row r="143" spans="1:6" ht="15" customHeight="1" x14ac:dyDescent="0.2">
      <c r="A143" s="36"/>
      <c r="B143" s="35">
        <v>117</v>
      </c>
      <c r="C143" s="75">
        <f>松井!C143+町下!C143+町中!C143+町上!C143+肬水!C143+中村!C143+相立!C143+苦水!C143+大月!C143+黒田!C143</f>
        <v>0</v>
      </c>
      <c r="D143" s="75">
        <f>松井!D143+町下!D143+町中!D143+町上!D143+肬水!D143+中村!D143+相立!D143+苦水!D143+大月!D143+黒田!D143</f>
        <v>0</v>
      </c>
      <c r="E143" s="10">
        <f>松井!E143+町下!E143+町中!E143+町上!E143+肬水!E143+中村!E143+相立!E143+苦水!E143+大月!E143+黒田!E143</f>
        <v>0</v>
      </c>
      <c r="F143" s="32"/>
    </row>
    <row r="144" spans="1:6" ht="15" customHeight="1" x14ac:dyDescent="0.2">
      <c r="A144" s="36"/>
      <c r="B144" s="35">
        <v>118</v>
      </c>
      <c r="C144" s="75">
        <f>松井!C144+町下!C144+町中!C144+町上!C144+肬水!C144+中村!C144+相立!C144+苦水!C144+大月!C144+黒田!C144</f>
        <v>0</v>
      </c>
      <c r="D144" s="75">
        <f>松井!D144+町下!D144+町中!D144+町上!D144+肬水!D144+中村!D144+相立!D144+苦水!D144+大月!D144+黒田!D144</f>
        <v>0</v>
      </c>
      <c r="E144" s="10">
        <f>松井!E144+町下!E144+町中!E144+町上!E144+肬水!E144+中村!E144+相立!E144+苦水!E144+大月!E144+黒田!E144</f>
        <v>0</v>
      </c>
      <c r="F144" s="32"/>
    </row>
    <row r="145" spans="1:6" ht="15" customHeight="1" x14ac:dyDescent="0.2">
      <c r="A145" s="36"/>
      <c r="B145" s="35">
        <v>119</v>
      </c>
      <c r="C145" s="75">
        <f>松井!C145+町下!C145+町中!C145+町上!C145+肬水!C145+中村!C145+相立!C145+苦水!C145+大月!C145+黒田!C145</f>
        <v>0</v>
      </c>
      <c r="D145" s="75">
        <f>松井!D145+町下!D145+町中!D145+町上!D145+肬水!D145+中村!D145+相立!D145+苦水!D145+大月!D145+黒田!D145</f>
        <v>0</v>
      </c>
      <c r="E145" s="10">
        <f>松井!E145+町下!E145+町中!E145+町上!E145+肬水!E145+中村!E145+相立!E145+苦水!E145+大月!E145+黒田!E145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1">
        <f>松井!C146+町下!C146+町中!C146+町上!C146+肬水!C146+中村!C146+相立!C146+苦水!C146+大月!C146+黒田!C146</f>
        <v>0</v>
      </c>
      <c r="D146" s="71">
        <f>松井!D146+町下!D146+町中!D146+町上!D146+肬水!D146+中村!D146+相立!D146+苦水!D146+大月!D146+黒田!D146</f>
        <v>0</v>
      </c>
      <c r="E146" s="44">
        <f>松井!E146+町下!E146+町中!E146+町上!E146+肬水!E146+中村!E146+相立!E146+苦水!E146+大月!E146+黒田!E146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松井!C147+町下!C147+町中!C147+町上!C147+肬水!C147+中村!C147+相立!C147+苦水!C147+大月!C147+黒田!C147</f>
        <v>755</v>
      </c>
      <c r="D147" s="77">
        <f>松井!D147+町下!D147+町中!D147+町上!D147+肬水!D147+中村!D147+相立!D147+苦水!D147+大月!D147+黒田!D147</f>
        <v>763</v>
      </c>
      <c r="E147" s="8">
        <f>松井!E147+町下!E147+町中!E147+町上!E147+肬水!E147+中村!E147+相立!E147+苦水!E147+大月!E147+黒田!E147</f>
        <v>1518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80</v>
      </c>
      <c r="D150" s="17">
        <f>D8+D14+D20</f>
        <v>70</v>
      </c>
      <c r="E150" s="17">
        <f>E8+E14+E20</f>
        <v>150</v>
      </c>
      <c r="F150" s="32">
        <f>E150/E153</f>
        <v>9.8814229249011856E-2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387</v>
      </c>
      <c r="D151" s="19">
        <f>D26+D32+D38+D44+D50+D56+D62+D68+D74+D80</f>
        <v>353</v>
      </c>
      <c r="E151" s="19">
        <f>E26+E32+E38+E44+E50+E56+E62+E68+E74+E80</f>
        <v>740</v>
      </c>
      <c r="F151" s="32">
        <f>E151/E153</f>
        <v>0.48748353096179181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288</v>
      </c>
      <c r="D152" s="21">
        <f t="shared" ref="D152:E152" si="0">D86+D92+D98+D104+D110+D116+D122+D128+D134+D140+D146</f>
        <v>340</v>
      </c>
      <c r="E152" s="21">
        <f t="shared" si="0"/>
        <v>628</v>
      </c>
      <c r="F152" s="32">
        <f>E152/E153</f>
        <v>0.41370223978919629</v>
      </c>
    </row>
    <row r="153" spans="1:6" ht="15" customHeight="1" x14ac:dyDescent="0.2">
      <c r="B153" s="2" t="s">
        <v>8</v>
      </c>
      <c r="C153" s="1">
        <f>SUM(C150:C152)</f>
        <v>755</v>
      </c>
      <c r="D153" s="1">
        <f>SUM(D150:D152)</f>
        <v>763</v>
      </c>
      <c r="E153" s="1">
        <f>SUM(E150:E152)</f>
        <v>1518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80</v>
      </c>
      <c r="D155" s="17">
        <f>D8+D14+D20</f>
        <v>70</v>
      </c>
      <c r="E155" s="17">
        <f>E8+E14+E20</f>
        <v>150</v>
      </c>
      <c r="F155" s="32">
        <f>E155/E159</f>
        <v>9.8814229249011856E-2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387</v>
      </c>
      <c r="D156" s="19">
        <f>D26+D32+D38+D44+D50+D56+D62+D68+D74+D80</f>
        <v>353</v>
      </c>
      <c r="E156" s="19">
        <f>E26+E32+E38+E44+E50+E56+E62+E68+E74+E80</f>
        <v>740</v>
      </c>
      <c r="F156" s="32">
        <f>E156/E159</f>
        <v>0.48748353096179181</v>
      </c>
    </row>
    <row r="157" spans="1:6" ht="15" customHeight="1" x14ac:dyDescent="0.2">
      <c r="A157" s="25"/>
      <c r="B157" s="20" t="s">
        <v>10</v>
      </c>
      <c r="C157" s="21">
        <f>C86+C92</f>
        <v>151</v>
      </c>
      <c r="D157" s="21">
        <f>D86+D92</f>
        <v>144</v>
      </c>
      <c r="E157" s="21">
        <f>E86+E92</f>
        <v>295</v>
      </c>
      <c r="F157" s="32">
        <f>E157/E159</f>
        <v>0.19433465085638998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137</v>
      </c>
      <c r="D158" s="27">
        <f t="shared" ref="D158:E158" si="1">D98+D104+D110+D116+D122+D128+D134+D140+D146</f>
        <v>196</v>
      </c>
      <c r="E158" s="27">
        <f t="shared" si="1"/>
        <v>333</v>
      </c>
      <c r="F158" s="32">
        <f>E158/E159</f>
        <v>0.21936758893280633</v>
      </c>
    </row>
    <row r="159" spans="1:6" ht="15" customHeight="1" x14ac:dyDescent="0.2">
      <c r="B159" s="2" t="s">
        <v>8</v>
      </c>
      <c r="C159" s="1">
        <f>SUM(C155:C158)</f>
        <v>755</v>
      </c>
      <c r="D159" s="1">
        <f>SUM(D155:D158)</f>
        <v>763</v>
      </c>
      <c r="E159" s="1">
        <f>SUM(E155:E158)</f>
        <v>1518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48</v>
      </c>
      <c r="D161" s="31">
        <f t="shared" ref="D161:E161" si="2">D110+D116+D122+D128+D134+D140+D146</f>
        <v>99</v>
      </c>
      <c r="E161" s="31">
        <f t="shared" si="2"/>
        <v>147</v>
      </c>
      <c r="F161" s="32">
        <f>E161/E159</f>
        <v>9.6837944664031617E-2</v>
      </c>
    </row>
    <row r="162" spans="1:6" ht="15" customHeight="1" x14ac:dyDescent="0.2">
      <c r="A162" s="30"/>
      <c r="B162" s="23" t="s">
        <v>15</v>
      </c>
      <c r="C162" s="31">
        <f>C116+C122+C128+C134+C140+C146</f>
        <v>17</v>
      </c>
      <c r="D162" s="31">
        <f t="shared" ref="D162:E162" si="3">D116+D122+D128+D134+D140+D146</f>
        <v>49</v>
      </c>
      <c r="E162" s="31">
        <f t="shared" si="3"/>
        <v>66</v>
      </c>
      <c r="F162" s="32">
        <f>E162/E159</f>
        <v>4.3478260869565216E-2</v>
      </c>
    </row>
    <row r="163" spans="1:6" ht="15" customHeight="1" x14ac:dyDescent="0.2">
      <c r="A163" s="30"/>
      <c r="B163" s="23" t="s">
        <v>13</v>
      </c>
      <c r="C163" s="31">
        <f>C122+C128+C134+C140+C146</f>
        <v>7</v>
      </c>
      <c r="D163" s="31">
        <f t="shared" ref="D163:E163" si="4">D122+D128+D134+D140+D146</f>
        <v>17</v>
      </c>
      <c r="E163" s="31">
        <f t="shared" si="4"/>
        <v>24</v>
      </c>
      <c r="F163" s="32">
        <f>E163/E159</f>
        <v>1.5810276679841896E-2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4</v>
      </c>
      <c r="E164" s="1">
        <f t="shared" si="5"/>
        <v>6</v>
      </c>
      <c r="F164" s="32">
        <f>E164/E159</f>
        <v>3.952569169960474E-3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20">
    <tabColor rgb="FFFF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2.5000000000000001E-2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4.3749999999999997E-2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3.125E-2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4.0625000000000001E-2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2</v>
      </c>
      <c r="E32" s="41">
        <v>8</v>
      </c>
      <c r="F32" s="42">
        <v>2.5000000000000001E-2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3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5.9374999999999997E-2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6</v>
      </c>
      <c r="E44" s="41">
        <v>19</v>
      </c>
      <c r="F44" s="42">
        <v>5.9374999999999997E-2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7</v>
      </c>
      <c r="E50" s="41">
        <v>17</v>
      </c>
      <c r="F50" s="42">
        <v>5.3124999999999999E-2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10</v>
      </c>
      <c r="E56" s="41">
        <v>22</v>
      </c>
      <c r="F56" s="42">
        <v>6.8750000000000006E-2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7</v>
      </c>
      <c r="E62" s="41">
        <v>13</v>
      </c>
      <c r="F62" s="42">
        <v>4.0625000000000001E-2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9</v>
      </c>
      <c r="E68" s="41">
        <v>15</v>
      </c>
      <c r="F68" s="42">
        <v>4.6875E-2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5.9374999999999997E-2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5.9374999999999997E-2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17</v>
      </c>
      <c r="E86" s="44">
        <v>29</v>
      </c>
      <c r="F86" s="45">
        <v>9.0624999999999997E-2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7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17</v>
      </c>
      <c r="E92" s="44">
        <v>32</v>
      </c>
      <c r="F92" s="45">
        <v>0.1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11</v>
      </c>
      <c r="E98" s="44">
        <v>25</v>
      </c>
      <c r="F98" s="45">
        <v>7.8125E-2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4.6875E-2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4.6875E-2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9.3749999999999997E-3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1.2500000000000001E-2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3.1250000000000002E-3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161</v>
      </c>
      <c r="D147" s="77">
        <v>159</v>
      </c>
      <c r="E147" s="77">
        <v>320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15</v>
      </c>
      <c r="E150" s="17">
        <v>32</v>
      </c>
      <c r="F150" s="32">
        <v>0.1</v>
      </c>
    </row>
    <row r="151" spans="1:6" ht="15" customHeight="1" x14ac:dyDescent="0.2">
      <c r="A151" s="18"/>
      <c r="B151" s="18" t="s">
        <v>49</v>
      </c>
      <c r="C151" s="19">
        <v>88</v>
      </c>
      <c r="D151" s="19">
        <v>76</v>
      </c>
      <c r="E151" s="19">
        <v>164</v>
      </c>
      <c r="F151" s="32">
        <v>0.51249999999999996</v>
      </c>
    </row>
    <row r="152" spans="1:6" ht="15" customHeight="1" x14ac:dyDescent="0.2">
      <c r="A152" s="33"/>
      <c r="B152" s="20" t="s">
        <v>6</v>
      </c>
      <c r="C152" s="21">
        <v>56</v>
      </c>
      <c r="D152" s="21">
        <v>68</v>
      </c>
      <c r="E152" s="21">
        <v>124</v>
      </c>
      <c r="F152" s="32">
        <v>0.38750000000000001</v>
      </c>
    </row>
    <row r="153" spans="1:6" ht="15" customHeight="1" x14ac:dyDescent="0.2">
      <c r="B153" s="2" t="s">
        <v>8</v>
      </c>
      <c r="C153" s="1">
        <v>161</v>
      </c>
      <c r="D153" s="1">
        <v>159</v>
      </c>
      <c r="E153" s="1">
        <v>320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15</v>
      </c>
      <c r="E155" s="17">
        <v>32</v>
      </c>
      <c r="F155" s="32">
        <v>0.1</v>
      </c>
    </row>
    <row r="156" spans="1:6" ht="15" customHeight="1" x14ac:dyDescent="0.2">
      <c r="A156" s="28"/>
      <c r="B156" s="18" t="s">
        <v>49</v>
      </c>
      <c r="C156" s="19">
        <v>88</v>
      </c>
      <c r="D156" s="19">
        <v>76</v>
      </c>
      <c r="E156" s="19">
        <v>164</v>
      </c>
      <c r="F156" s="32">
        <v>0.51249999999999996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34</v>
      </c>
      <c r="E157" s="21">
        <v>61</v>
      </c>
      <c r="F157" s="32">
        <v>0.19062499999999999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34</v>
      </c>
      <c r="E158" s="27">
        <v>63</v>
      </c>
      <c r="F158" s="32">
        <v>0.19687499999999999</v>
      </c>
    </row>
    <row r="159" spans="1:6" ht="15" customHeight="1" x14ac:dyDescent="0.2">
      <c r="B159" s="2" t="s">
        <v>8</v>
      </c>
      <c r="C159" s="1">
        <v>161</v>
      </c>
      <c r="D159" s="1">
        <v>159</v>
      </c>
      <c r="E159" s="1">
        <v>320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14</v>
      </c>
      <c r="E161" s="31">
        <v>23</v>
      </c>
      <c r="F161" s="32">
        <v>7.1874999999999994E-2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2.5000000000000001E-2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1.5625E-2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3.1250000000000002E-3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21">
    <tabColor rgb="FFFF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1.3550135501355014E-2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6</v>
      </c>
      <c r="E14" s="48">
        <v>15</v>
      </c>
      <c r="F14" s="39">
        <v>4.065040650406504E-2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9</v>
      </c>
      <c r="E20" s="48">
        <v>19</v>
      </c>
      <c r="F20" s="39">
        <v>5.1490514905149054E-2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3.2520325203252036E-2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7</v>
      </c>
      <c r="E32" s="41">
        <v>12</v>
      </c>
      <c r="F32" s="42">
        <v>3.2520325203252036E-2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11</v>
      </c>
      <c r="E38" s="41">
        <v>20</v>
      </c>
      <c r="F38" s="42">
        <v>5.4200542005420058E-2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2.4390243902439025E-2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5.1490514905149054E-2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10</v>
      </c>
      <c r="E56" s="41">
        <v>23</v>
      </c>
      <c r="F56" s="42">
        <v>6.2330623306233061E-2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13</v>
      </c>
      <c r="E62" s="41">
        <v>31</v>
      </c>
      <c r="F62" s="42">
        <v>8.4010840108401083E-2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16</v>
      </c>
      <c r="E68" s="41">
        <v>29</v>
      </c>
      <c r="F68" s="42">
        <v>7.8590785907859076E-2</v>
      </c>
    </row>
    <row r="69" spans="1:6" ht="15" customHeight="1" x14ac:dyDescent="0.2">
      <c r="A69" s="12"/>
      <c r="B69" s="35">
        <v>55</v>
      </c>
      <c r="C69" s="94">
        <v>0</v>
      </c>
      <c r="D69" s="94">
        <v>4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7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15</v>
      </c>
      <c r="E74" s="41">
        <v>27</v>
      </c>
      <c r="F74" s="42">
        <v>7.3170731707317069E-2</v>
      </c>
    </row>
    <row r="75" spans="1:6" ht="15" customHeight="1" x14ac:dyDescent="0.2">
      <c r="A75" s="12"/>
      <c r="B75" s="35">
        <v>60</v>
      </c>
      <c r="C75" s="94">
        <v>1</v>
      </c>
      <c r="D75" s="94">
        <v>6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10</v>
      </c>
      <c r="E80" s="41">
        <v>21</v>
      </c>
      <c r="F80" s="42">
        <v>5.6910569105691054E-2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7.0460704607046065E-2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20</v>
      </c>
      <c r="E92" s="44">
        <v>31</v>
      </c>
      <c r="F92" s="45">
        <v>8.4010840108401083E-2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4</v>
      </c>
      <c r="E98" s="44">
        <v>16</v>
      </c>
      <c r="F98" s="45">
        <v>4.3360433604336043E-2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4.6070460704607047E-2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5.4200542005420058E-2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3.2520325203252036E-2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1.3550135501355014E-2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183</v>
      </c>
      <c r="D147" s="77">
        <v>186</v>
      </c>
      <c r="E147" s="77">
        <v>369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16</v>
      </c>
      <c r="E150" s="17">
        <v>39</v>
      </c>
      <c r="F150" s="32">
        <v>0.10569105691056911</v>
      </c>
    </row>
    <row r="151" spans="1:6" ht="15" customHeight="1" x14ac:dyDescent="0.2">
      <c r="A151" s="18"/>
      <c r="B151" s="18" t="s">
        <v>49</v>
      </c>
      <c r="C151" s="19">
        <v>102</v>
      </c>
      <c r="D151" s="19">
        <v>101</v>
      </c>
      <c r="E151" s="19">
        <v>203</v>
      </c>
      <c r="F151" s="32">
        <v>0.55013550135501355</v>
      </c>
    </row>
    <row r="152" spans="1:6" ht="15" customHeight="1" x14ac:dyDescent="0.2">
      <c r="A152" s="33"/>
      <c r="B152" s="20" t="s">
        <v>6</v>
      </c>
      <c r="C152" s="21">
        <v>58</v>
      </c>
      <c r="D152" s="21">
        <v>69</v>
      </c>
      <c r="E152" s="21">
        <v>127</v>
      </c>
      <c r="F152" s="32">
        <v>0.34417344173441733</v>
      </c>
    </row>
    <row r="153" spans="1:6" ht="15" customHeight="1" x14ac:dyDescent="0.2">
      <c r="B153" s="2" t="s">
        <v>8</v>
      </c>
      <c r="C153" s="1">
        <v>183</v>
      </c>
      <c r="D153" s="1">
        <v>186</v>
      </c>
      <c r="E153" s="1">
        <v>369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16</v>
      </c>
      <c r="E155" s="17">
        <v>39</v>
      </c>
      <c r="F155" s="32">
        <v>0.10569105691056911</v>
      </c>
    </row>
    <row r="156" spans="1:6" ht="15" customHeight="1" x14ac:dyDescent="0.2">
      <c r="A156" s="28"/>
      <c r="B156" s="18" t="s">
        <v>49</v>
      </c>
      <c r="C156" s="19">
        <v>102</v>
      </c>
      <c r="D156" s="19">
        <v>101</v>
      </c>
      <c r="E156" s="19">
        <v>203</v>
      </c>
      <c r="F156" s="32">
        <v>0.55013550135501355</v>
      </c>
    </row>
    <row r="157" spans="1:6" ht="15" customHeight="1" x14ac:dyDescent="0.2">
      <c r="A157" s="25"/>
      <c r="B157" s="20" t="s">
        <v>10</v>
      </c>
      <c r="C157" s="21">
        <v>25</v>
      </c>
      <c r="D157" s="21">
        <v>32</v>
      </c>
      <c r="E157" s="21">
        <v>57</v>
      </c>
      <c r="F157" s="32">
        <v>0.15447154471544716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37</v>
      </c>
      <c r="E158" s="27">
        <v>70</v>
      </c>
      <c r="F158" s="32">
        <v>0.18970189701897019</v>
      </c>
    </row>
    <row r="159" spans="1:6" ht="15" customHeight="1" x14ac:dyDescent="0.2">
      <c r="B159" s="2" t="s">
        <v>8</v>
      </c>
      <c r="C159" s="1">
        <v>183</v>
      </c>
      <c r="D159" s="1">
        <v>186</v>
      </c>
      <c r="E159" s="1">
        <v>369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23</v>
      </c>
      <c r="E161" s="31">
        <v>37</v>
      </c>
      <c r="F161" s="32">
        <v>0.1002710027100271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10</v>
      </c>
      <c r="E162" s="31">
        <v>17</v>
      </c>
      <c r="F162" s="32">
        <v>4.6070460704607047E-2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1.3550135501355014E-2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22">
    <tabColor rgb="FFFF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7.1428571428571426E-3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0</v>
      </c>
      <c r="E14" s="48">
        <v>5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4.2857142857142858E-2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7.1428571428571426E-3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3.5714285714285712E-2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2.8571428571428571E-2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6</v>
      </c>
      <c r="E50" s="41">
        <v>8</v>
      </c>
      <c r="F50" s="42">
        <v>5.7142857142857141E-2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0</v>
      </c>
      <c r="E56" s="41">
        <v>6</v>
      </c>
      <c r="F56" s="42">
        <v>4.2857142857142858E-2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6</v>
      </c>
      <c r="E62" s="41">
        <v>10</v>
      </c>
      <c r="F62" s="42">
        <v>7.1428571428571425E-2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0.05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4.2857142857142858E-2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7.857142857142857E-2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5.7142857142857141E-2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8</v>
      </c>
      <c r="E92" s="44">
        <v>16</v>
      </c>
      <c r="F92" s="45">
        <v>0.11428571428571428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0.1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6.4285714285714279E-2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6.4285714285714279E-2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0.05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7.1428571428571426E-3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7.1428571428571426E-3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66</v>
      </c>
      <c r="D147" s="77">
        <v>74</v>
      </c>
      <c r="E147" s="77">
        <v>140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2</v>
      </c>
      <c r="E150" s="17">
        <v>12</v>
      </c>
      <c r="F150" s="32">
        <v>8.5714285714285715E-2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34</v>
      </c>
      <c r="E151" s="19">
        <v>63</v>
      </c>
      <c r="F151" s="32">
        <v>0.45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38</v>
      </c>
      <c r="E152" s="21">
        <v>65</v>
      </c>
      <c r="F152" s="32">
        <v>0.4642857142857143</v>
      </c>
    </row>
    <row r="153" spans="1:6" ht="15" customHeight="1" x14ac:dyDescent="0.2">
      <c r="B153" s="2" t="s">
        <v>8</v>
      </c>
      <c r="C153" s="1">
        <v>66</v>
      </c>
      <c r="D153" s="1">
        <v>74</v>
      </c>
      <c r="E153" s="1">
        <v>140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2</v>
      </c>
      <c r="E155" s="17">
        <v>12</v>
      </c>
      <c r="F155" s="32">
        <v>8.5714285714285715E-2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34</v>
      </c>
      <c r="E156" s="19">
        <v>63</v>
      </c>
      <c r="F156" s="32">
        <v>0.45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12</v>
      </c>
      <c r="E157" s="21">
        <v>24</v>
      </c>
      <c r="F157" s="32">
        <v>0.17142857142857143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26</v>
      </c>
      <c r="E158" s="27">
        <v>41</v>
      </c>
      <c r="F158" s="32">
        <v>0.29285714285714287</v>
      </c>
    </row>
    <row r="159" spans="1:6" ht="15" customHeight="1" x14ac:dyDescent="0.2">
      <c r="B159" s="2" t="s">
        <v>8</v>
      </c>
      <c r="C159" s="1">
        <v>66</v>
      </c>
      <c r="D159" s="1">
        <v>74</v>
      </c>
      <c r="E159" s="1">
        <v>140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14</v>
      </c>
      <c r="E161" s="31">
        <v>18</v>
      </c>
      <c r="F161" s="32">
        <v>0.12857142857142856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8</v>
      </c>
      <c r="E162" s="31">
        <v>9</v>
      </c>
      <c r="F162" s="32">
        <v>6.4285714285714279E-2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1.4285714285714285E-2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7.1428571428571426E-3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23">
    <tabColor rgb="FFFF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4.142011834319527E-2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2.9585798816568046E-2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4.7337278106508875E-2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5.3254437869822487E-2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1.7751479289940829E-2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2.9585798816568046E-2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4.142011834319527E-2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5.9171597633136092E-2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2</v>
      </c>
      <c r="E56" s="41">
        <v>8</v>
      </c>
      <c r="F56" s="42">
        <v>4.7337278106508875E-2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6</v>
      </c>
      <c r="E62" s="41">
        <v>10</v>
      </c>
      <c r="F62" s="42">
        <v>5.9171597633136092E-2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3.5502958579881658E-2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8</v>
      </c>
      <c r="E80" s="41">
        <v>12</v>
      </c>
      <c r="F80" s="42">
        <v>7.1005917159763315E-2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5</v>
      </c>
      <c r="E86" s="44">
        <v>20</v>
      </c>
      <c r="F86" s="45">
        <v>0.11834319526627218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7.1005917159763315E-2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7.1005917159763315E-2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7</v>
      </c>
      <c r="E104" s="44">
        <v>9</v>
      </c>
      <c r="F104" s="45">
        <v>5.3254437869822487E-2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4.7337278106508875E-2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1.7751479289940829E-2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1.1834319526627219E-2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82</v>
      </c>
      <c r="D147" s="77">
        <v>87</v>
      </c>
      <c r="E147" s="77">
        <v>169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11</v>
      </c>
      <c r="E150" s="17">
        <v>20</v>
      </c>
      <c r="F150" s="32">
        <v>0.11834319526627218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44</v>
      </c>
      <c r="E151" s="19">
        <v>83</v>
      </c>
      <c r="F151" s="32">
        <v>0.4911242603550296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32</v>
      </c>
      <c r="E152" s="21">
        <v>66</v>
      </c>
      <c r="F152" s="32">
        <v>0.39053254437869822</v>
      </c>
    </row>
    <row r="153" spans="1:6" ht="15" customHeight="1" x14ac:dyDescent="0.2">
      <c r="B153" s="2" t="s">
        <v>8</v>
      </c>
      <c r="C153" s="1">
        <v>82</v>
      </c>
      <c r="D153" s="1">
        <v>87</v>
      </c>
      <c r="E153" s="1">
        <v>169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11</v>
      </c>
      <c r="E155" s="17">
        <v>20</v>
      </c>
      <c r="F155" s="32">
        <v>0.11834319526627218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44</v>
      </c>
      <c r="E156" s="19">
        <v>83</v>
      </c>
      <c r="F156" s="32">
        <v>0.4911242603550296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11</v>
      </c>
      <c r="E157" s="21">
        <v>32</v>
      </c>
      <c r="F157" s="32">
        <v>0.1893491124260355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21</v>
      </c>
      <c r="E158" s="27">
        <v>34</v>
      </c>
      <c r="F158" s="32">
        <v>0.20118343195266272</v>
      </c>
    </row>
    <row r="159" spans="1:6" ht="15" customHeight="1" x14ac:dyDescent="0.2">
      <c r="B159" s="2" t="s">
        <v>8</v>
      </c>
      <c r="C159" s="1">
        <v>82</v>
      </c>
      <c r="D159" s="1">
        <v>87</v>
      </c>
      <c r="E159" s="1">
        <v>169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7.6923076923076927E-2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2.9585798816568046E-2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1.1834319526627219E-2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24">
    <tabColor rgb="FFFF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1.1904761904761904E-2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2.3809523809523808E-2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1.1904761904761904E-2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8.3333333333333329E-2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5.9523809523809521E-2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3.5714285714285712E-2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4.7619047619047616E-2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3.5714285714285712E-2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</v>
      </c>
      <c r="E86" s="44">
        <v>6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5</v>
      </c>
      <c r="E92" s="44">
        <v>8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5.9523809523809521E-2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4.7619047619047616E-2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9.5238095238095233E-2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4.7619047619047616E-2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</v>
      </c>
      <c r="D147" s="77">
        <v>38</v>
      </c>
      <c r="E147" s="77">
        <v>84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0</v>
      </c>
      <c r="E150" s="17">
        <v>3</v>
      </c>
      <c r="F150" s="32">
        <v>3.5714285714285712E-2</v>
      </c>
    </row>
    <row r="151" spans="1:6" ht="15" customHeight="1" x14ac:dyDescent="0.2">
      <c r="A151" s="18"/>
      <c r="B151" s="18" t="s">
        <v>49</v>
      </c>
      <c r="C151" s="19">
        <v>25</v>
      </c>
      <c r="D151" s="19">
        <v>21</v>
      </c>
      <c r="E151" s="19">
        <v>46</v>
      </c>
      <c r="F151" s="32">
        <v>0.54761904761904767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17</v>
      </c>
      <c r="E152" s="21">
        <v>35</v>
      </c>
      <c r="F152" s="32">
        <v>0.41666666666666669</v>
      </c>
    </row>
    <row r="153" spans="1:6" ht="15" customHeight="1" x14ac:dyDescent="0.2">
      <c r="B153" s="2" t="s">
        <v>8</v>
      </c>
      <c r="C153" s="1">
        <v>46</v>
      </c>
      <c r="D153" s="1">
        <v>38</v>
      </c>
      <c r="E153" s="1">
        <v>84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0</v>
      </c>
      <c r="E155" s="17">
        <v>3</v>
      </c>
      <c r="F155" s="32">
        <v>3.5714285714285712E-2</v>
      </c>
    </row>
    <row r="156" spans="1:6" ht="15" customHeight="1" x14ac:dyDescent="0.2">
      <c r="A156" s="28"/>
      <c r="B156" s="18" t="s">
        <v>49</v>
      </c>
      <c r="C156" s="19">
        <v>25</v>
      </c>
      <c r="D156" s="19">
        <v>21</v>
      </c>
      <c r="E156" s="19">
        <v>46</v>
      </c>
      <c r="F156" s="32">
        <v>0.54761904761904767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6</v>
      </c>
      <c r="E157" s="21">
        <v>14</v>
      </c>
      <c r="F157" s="32">
        <v>0.16666666666666666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11</v>
      </c>
      <c r="E158" s="27">
        <v>21</v>
      </c>
      <c r="F158" s="32">
        <v>0.25</v>
      </c>
    </row>
    <row r="159" spans="1:6" ht="15" customHeight="1" x14ac:dyDescent="0.2">
      <c r="B159" s="2" t="s">
        <v>8</v>
      </c>
      <c r="C159" s="1">
        <v>46</v>
      </c>
      <c r="D159" s="1">
        <v>38</v>
      </c>
      <c r="E159" s="1">
        <v>84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6</v>
      </c>
      <c r="E161" s="31">
        <v>12</v>
      </c>
      <c r="F161" s="32">
        <v>0.14285714285714285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4.7619047619047616E-2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25">
    <tabColor rgb="FFFF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4.9180327868852458E-2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3.2786885245901641E-2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3.2786885245901641E-2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3.2786885245901641E-2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3.2786885245901641E-2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6.5573770491803282E-2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3.2786885245901641E-2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1.6393442622950821E-2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0.11475409836065574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9.8360655737704916E-2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0.11475409836065574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0.11475409836065574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9.8360655737704916E-2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3.2786885245901641E-2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0.11475409836065574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1.6393442622950821E-2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</v>
      </c>
      <c r="D147" s="77">
        <v>29</v>
      </c>
      <c r="E147" s="77">
        <v>61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0.11475409836065574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12</v>
      </c>
      <c r="E151" s="19">
        <v>24</v>
      </c>
      <c r="F151" s="32">
        <v>0.39344262295081966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15</v>
      </c>
      <c r="E152" s="21">
        <v>30</v>
      </c>
      <c r="F152" s="32">
        <v>0.49180327868852458</v>
      </c>
    </row>
    <row r="153" spans="1:6" ht="15" customHeight="1" x14ac:dyDescent="0.2">
      <c r="B153" s="2" t="s">
        <v>8</v>
      </c>
      <c r="C153" s="1">
        <v>32</v>
      </c>
      <c r="D153" s="1">
        <v>29</v>
      </c>
      <c r="E153" s="1">
        <v>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0.11475409836065574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12</v>
      </c>
      <c r="E156" s="19">
        <v>24</v>
      </c>
      <c r="F156" s="32">
        <v>0.39344262295081966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5</v>
      </c>
      <c r="E157" s="21">
        <v>14</v>
      </c>
      <c r="F157" s="32">
        <v>0.22950819672131148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10</v>
      </c>
      <c r="E158" s="27">
        <v>16</v>
      </c>
      <c r="F158" s="32">
        <v>0.26229508196721313</v>
      </c>
    </row>
    <row r="159" spans="1:6" ht="15" customHeight="1" x14ac:dyDescent="0.2">
      <c r="B159" s="2" t="s">
        <v>8</v>
      </c>
      <c r="C159" s="1">
        <v>32</v>
      </c>
      <c r="D159" s="1">
        <v>29</v>
      </c>
      <c r="E159" s="1">
        <v>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0.13114754098360656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1.6393442622950821E-2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6">
    <tabColor rgb="FFFF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3.5714285714285712E-2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1.1904761904761904E-2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2.3809523809523808E-2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1.1904761904761904E-2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3.5714285714285712E-2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0.11904761904761904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</v>
      </c>
      <c r="E80" s="41">
        <v>7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3</v>
      </c>
      <c r="E86" s="44">
        <v>4</v>
      </c>
      <c r="F86" s="45">
        <v>4.7619047619047616E-2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0.16666666666666666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9.5238095238095233E-2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5.9523809523809521E-2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2.3809523809523808E-2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1.1904761904761904E-2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</v>
      </c>
      <c r="D147" s="77">
        <v>45</v>
      </c>
      <c r="E147" s="77">
        <v>84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2</v>
      </c>
      <c r="E150" s="17">
        <v>3</v>
      </c>
      <c r="F150" s="32">
        <v>3.5714285714285712E-2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15</v>
      </c>
      <c r="E151" s="19">
        <v>38</v>
      </c>
      <c r="F151" s="32">
        <v>0.45238095238095238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28</v>
      </c>
      <c r="E152" s="21">
        <v>43</v>
      </c>
      <c r="F152" s="32">
        <v>0.51190476190476186</v>
      </c>
    </row>
    <row r="153" spans="1:6" ht="15" customHeight="1" x14ac:dyDescent="0.2">
      <c r="B153" s="2" t="s">
        <v>8</v>
      </c>
      <c r="C153" s="1">
        <v>39</v>
      </c>
      <c r="D153" s="1">
        <v>45</v>
      </c>
      <c r="E153" s="1">
        <v>84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2</v>
      </c>
      <c r="E155" s="17">
        <v>3</v>
      </c>
      <c r="F155" s="32">
        <v>3.5714285714285712E-2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15</v>
      </c>
      <c r="E156" s="19">
        <v>38</v>
      </c>
      <c r="F156" s="32">
        <v>0.45238095238095238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9</v>
      </c>
      <c r="E157" s="21">
        <v>18</v>
      </c>
      <c r="F157" s="32">
        <v>0.21428571428571427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19</v>
      </c>
      <c r="E158" s="27">
        <v>25</v>
      </c>
      <c r="F158" s="32">
        <v>0.29761904761904762</v>
      </c>
    </row>
    <row r="159" spans="1:6" ht="15" customHeight="1" x14ac:dyDescent="0.2">
      <c r="B159" s="2" t="s">
        <v>8</v>
      </c>
      <c r="C159" s="1">
        <v>39</v>
      </c>
      <c r="D159" s="1">
        <v>45</v>
      </c>
      <c r="E159" s="1">
        <v>84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9</v>
      </c>
      <c r="E161" s="31">
        <v>11</v>
      </c>
      <c r="F161" s="32">
        <v>0.13095238095238096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7.1428571428571425E-2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3.5714285714285712E-2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1.1904761904761904E-2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27">
    <tabColor rgb="FFFF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3.3783783783783786E-2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6.0810810810810814E-2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5.4054054054054057E-2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2.7027027027027029E-2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1.3513513513513514E-2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1.3513513513513514E-2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4.0540540540540543E-2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9.45945945945946E-2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2</v>
      </c>
      <c r="E56" s="41">
        <v>9</v>
      </c>
      <c r="F56" s="42">
        <v>6.0810810810810814E-2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2.7027027027027029E-2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2</v>
      </c>
      <c r="E68" s="41">
        <v>7</v>
      </c>
      <c r="F68" s="42">
        <v>4.72972972972973E-2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3.3783783783783786E-2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8.7837837837837843E-2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12</v>
      </c>
      <c r="E86" s="44">
        <v>19</v>
      </c>
      <c r="F86" s="45">
        <v>0.12837837837837837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3</v>
      </c>
      <c r="E92" s="44">
        <v>11</v>
      </c>
      <c r="F92" s="45">
        <v>7.4324324324324328E-2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3.3783783783783786E-2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8.7837837837837843E-2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3.3783783783783786E-2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4.0540540540540543E-2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6.7567567567567571E-3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76</v>
      </c>
      <c r="E147" s="77">
        <v>148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14</v>
      </c>
      <c r="E150" s="17">
        <v>22</v>
      </c>
      <c r="F150" s="32">
        <v>0.14864864864864866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27</v>
      </c>
      <c r="E151" s="19">
        <v>66</v>
      </c>
      <c r="F151" s="32">
        <v>0.44594594594594594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35</v>
      </c>
      <c r="E152" s="21">
        <v>60</v>
      </c>
      <c r="F152" s="32">
        <v>0.40540540540540543</v>
      </c>
    </row>
    <row r="153" spans="1:6" ht="15" customHeight="1" x14ac:dyDescent="0.2">
      <c r="B153" s="2" t="s">
        <v>8</v>
      </c>
      <c r="C153" s="1">
        <v>72</v>
      </c>
      <c r="D153" s="1">
        <v>76</v>
      </c>
      <c r="E153" s="1">
        <v>148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14</v>
      </c>
      <c r="E155" s="17">
        <v>22</v>
      </c>
      <c r="F155" s="32">
        <v>0.14864864864864866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27</v>
      </c>
      <c r="E156" s="19">
        <v>66</v>
      </c>
      <c r="F156" s="32">
        <v>0.44594594594594594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15</v>
      </c>
      <c r="E157" s="21">
        <v>30</v>
      </c>
      <c r="F157" s="32">
        <v>0.20270270270270271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20</v>
      </c>
      <c r="E158" s="27">
        <v>30</v>
      </c>
      <c r="F158" s="32">
        <v>0.20270270270270271</v>
      </c>
    </row>
    <row r="159" spans="1:6" ht="15" customHeight="1" x14ac:dyDescent="0.2">
      <c r="B159" s="2" t="s">
        <v>8</v>
      </c>
      <c r="C159" s="1">
        <v>72</v>
      </c>
      <c r="D159" s="1">
        <v>76</v>
      </c>
      <c r="E159" s="1">
        <v>148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9</v>
      </c>
      <c r="E161" s="31">
        <v>12</v>
      </c>
      <c r="F161" s="32">
        <v>8.1081081081081086E-2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4.72972972972973E-2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6.7567567567567571E-3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28">
    <tabColor rgb="FFFF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3.3333333333333333E-2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0.05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1.6666666666666666E-2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8.3333333333333329E-2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8.3333333333333329E-2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3</v>
      </c>
      <c r="E56" s="41">
        <v>3</v>
      </c>
      <c r="F56" s="42">
        <v>0.05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1.6666666666666666E-2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1.6666666666666666E-2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3.3333333333333333E-2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0.11666666666666667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0.15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0.13333333333333333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8.3333333333333329E-2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0.05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1.6666666666666666E-2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1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3.3333333333333333E-2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</v>
      </c>
      <c r="D147" s="77">
        <v>27</v>
      </c>
      <c r="E147" s="77">
        <v>60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8.3333333333333329E-2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10</v>
      </c>
      <c r="E151" s="19">
        <v>25</v>
      </c>
      <c r="F151" s="32">
        <v>0.41666666666666669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15</v>
      </c>
      <c r="E152" s="21">
        <v>30</v>
      </c>
      <c r="F152" s="32">
        <v>0.5</v>
      </c>
    </row>
    <row r="153" spans="1:6" ht="15" customHeight="1" x14ac:dyDescent="0.2">
      <c r="B153" s="2" t="s">
        <v>8</v>
      </c>
      <c r="C153" s="1">
        <v>33</v>
      </c>
      <c r="D153" s="1">
        <v>27</v>
      </c>
      <c r="E153" s="1">
        <v>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8.3333333333333329E-2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10</v>
      </c>
      <c r="E156" s="19">
        <v>25</v>
      </c>
      <c r="F156" s="32">
        <v>0.41666666666666669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7</v>
      </c>
      <c r="E157" s="21">
        <v>17</v>
      </c>
      <c r="F157" s="32">
        <v>0.28333333333333333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8</v>
      </c>
      <c r="E158" s="27">
        <v>13</v>
      </c>
      <c r="F158" s="32">
        <v>0.21666666666666667</v>
      </c>
    </row>
    <row r="159" spans="1:6" ht="15" customHeight="1" x14ac:dyDescent="0.2">
      <c r="B159" s="2" t="s">
        <v>8</v>
      </c>
      <c r="C159" s="1">
        <v>33</v>
      </c>
      <c r="D159" s="1">
        <v>27</v>
      </c>
      <c r="E159" s="1">
        <v>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0.13333333333333333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0.1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0.05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3.3333333333333333E-2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29">
    <tabColor rgb="FFFF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2.4096385542168676E-2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4.8192771084337352E-2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1.2048192771084338E-2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1.2048192771084338E-2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2.4096385542168676E-2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1.2048192771084338E-2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1.2048192771084338E-2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3.614457831325301E-2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7.2289156626506021E-2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1.2048192771084338E-2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6.0240963855421686E-2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4.8192771084337352E-2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4.8192771084337352E-2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0.16867469879518071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0.16867469879518071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0.12048192771084337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6.0240963855421686E-2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2.4096385542168676E-2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2.4096385542168676E-2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1.2048192771084338E-2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</v>
      </c>
      <c r="D147" s="77">
        <v>42</v>
      </c>
      <c r="E147" s="77">
        <v>83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6</v>
      </c>
      <c r="E150" s="17">
        <v>7</v>
      </c>
      <c r="F150" s="32">
        <v>8.4337349397590355E-2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13</v>
      </c>
      <c r="E151" s="19">
        <v>28</v>
      </c>
      <c r="F151" s="32">
        <v>0.33734939759036142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23</v>
      </c>
      <c r="E152" s="21">
        <v>48</v>
      </c>
      <c r="F152" s="32">
        <v>0.57831325301204817</v>
      </c>
    </row>
    <row r="153" spans="1:6" ht="15" customHeight="1" x14ac:dyDescent="0.2">
      <c r="B153" s="2" t="s">
        <v>8</v>
      </c>
      <c r="C153" s="1">
        <v>41</v>
      </c>
      <c r="D153" s="1">
        <v>42</v>
      </c>
      <c r="E153" s="1">
        <v>83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6</v>
      </c>
      <c r="E155" s="17">
        <v>7</v>
      </c>
      <c r="F155" s="32">
        <v>8.4337349397590355E-2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13</v>
      </c>
      <c r="E156" s="19">
        <v>28</v>
      </c>
      <c r="F156" s="32">
        <v>0.33734939759036142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13</v>
      </c>
      <c r="E157" s="21">
        <v>28</v>
      </c>
      <c r="F157" s="32">
        <v>0.33734939759036142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10</v>
      </c>
      <c r="E158" s="27">
        <v>20</v>
      </c>
      <c r="F158" s="32">
        <v>0.24096385542168675</v>
      </c>
    </row>
    <row r="159" spans="1:6" ht="15" customHeight="1" x14ac:dyDescent="0.2">
      <c r="B159" s="2" t="s">
        <v>8</v>
      </c>
      <c r="C159" s="1">
        <v>41</v>
      </c>
      <c r="D159" s="1">
        <v>42</v>
      </c>
      <c r="E159" s="1">
        <v>83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6.0240963855421686E-2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3.614457831325301E-2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3.614457831325301E-2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1.2048192771084338E-2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254">
    <tabColor indexed="1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10</v>
      </c>
      <c r="D3" s="74">
        <f>三井地区!D3+志賀地区!D3</f>
        <v>16</v>
      </c>
      <c r="E3" s="57">
        <f>三井地区!E3+志賀地区!E3</f>
        <v>26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17</v>
      </c>
      <c r="D4" s="75">
        <f>三井地区!D4+志賀地区!D4</f>
        <v>24</v>
      </c>
      <c r="E4" s="58">
        <f>三井地区!E4+志賀地区!E4</f>
        <v>41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22</v>
      </c>
      <c r="D5" s="75">
        <f>三井地区!D5+志賀地区!D5</f>
        <v>16</v>
      </c>
      <c r="E5" s="58">
        <f>三井地区!E5+志賀地区!E5</f>
        <v>38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14</v>
      </c>
      <c r="D6" s="75">
        <f>三井地区!D6+志賀地区!D6</f>
        <v>15</v>
      </c>
      <c r="E6" s="58">
        <f>三井地区!E6+志賀地区!E6</f>
        <v>29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19</v>
      </c>
      <c r="D7" s="75">
        <f>三井地区!D7+志賀地区!D7</f>
        <v>30</v>
      </c>
      <c r="E7" s="58">
        <f>三井地区!E7+志賀地区!E7</f>
        <v>49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82</v>
      </c>
      <c r="D8" s="70">
        <f>三井地区!D8+志賀地区!D8</f>
        <v>101</v>
      </c>
      <c r="E8" s="48">
        <f>三井地区!E8+志賀地区!E8</f>
        <v>183</v>
      </c>
      <c r="F8" s="39">
        <f>E8/E147</f>
        <v>2.8136531365313654E-2</v>
      </c>
    </row>
    <row r="9" spans="1:6" ht="15" customHeight="1" x14ac:dyDescent="0.2">
      <c r="A9" s="12"/>
      <c r="B9" s="35">
        <v>5</v>
      </c>
      <c r="C9" s="75">
        <f>三井地区!C9+志賀地区!C9</f>
        <v>22</v>
      </c>
      <c r="D9" s="75">
        <f>三井地区!D9+志賀地区!D9</f>
        <v>21</v>
      </c>
      <c r="E9" s="58">
        <f>三井地区!E9+志賀地区!E9</f>
        <v>43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24</v>
      </c>
      <c r="D10" s="75">
        <f>三井地区!D10+志賀地区!D10</f>
        <v>21</v>
      </c>
      <c r="E10" s="58">
        <f>三井地区!E10+志賀地区!E10</f>
        <v>45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15</v>
      </c>
      <c r="D11" s="75">
        <f>三井地区!D11+志賀地区!D11</f>
        <v>28</v>
      </c>
      <c r="E11" s="58">
        <f>三井地区!E11+志賀地区!E11</f>
        <v>43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22</v>
      </c>
      <c r="D12" s="75">
        <f>三井地区!D12+志賀地区!D12</f>
        <v>20</v>
      </c>
      <c r="E12" s="58">
        <f>三井地区!E12+志賀地区!E12</f>
        <v>42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22</v>
      </c>
      <c r="D13" s="75">
        <f>三井地区!D13+志賀地区!D13</f>
        <v>18</v>
      </c>
      <c r="E13" s="58">
        <f>三井地区!E13+志賀地区!E13</f>
        <v>40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105</v>
      </c>
      <c r="D14" s="70">
        <f>三井地区!D14+志賀地区!D14</f>
        <v>108</v>
      </c>
      <c r="E14" s="48">
        <f>三井地区!E14+志賀地区!E14</f>
        <v>213</v>
      </c>
      <c r="F14" s="39">
        <f>E14/E147</f>
        <v>3.2749077490774908E-2</v>
      </c>
    </row>
    <row r="15" spans="1:6" ht="15" customHeight="1" x14ac:dyDescent="0.2">
      <c r="A15" s="12"/>
      <c r="B15" s="35">
        <v>10</v>
      </c>
      <c r="C15" s="75">
        <f>三井地区!C15+志賀地区!C15</f>
        <v>36</v>
      </c>
      <c r="D15" s="75">
        <f>三井地区!D15+志賀地区!D15</f>
        <v>24</v>
      </c>
      <c r="E15" s="58">
        <f>三井地区!E15+志賀地区!E15</f>
        <v>60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19</v>
      </c>
      <c r="D16" s="75">
        <f>三井地区!D16+志賀地区!D16</f>
        <v>25</v>
      </c>
      <c r="E16" s="58">
        <f>三井地区!E16+志賀地区!E16</f>
        <v>44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28</v>
      </c>
      <c r="D17" s="75">
        <f>三井地区!D17+志賀地区!D17</f>
        <v>32</v>
      </c>
      <c r="E17" s="58">
        <f>三井地区!E17+志賀地区!E17</f>
        <v>60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31</v>
      </c>
      <c r="D18" s="75">
        <f>三井地区!D18+志賀地区!D18</f>
        <v>30</v>
      </c>
      <c r="E18" s="58">
        <f>三井地区!E18+志賀地区!E18</f>
        <v>61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35</v>
      </c>
      <c r="D19" s="75">
        <f>三井地区!D19+志賀地区!D19</f>
        <v>23</v>
      </c>
      <c r="E19" s="58">
        <f>三井地区!E19+志賀地区!E19</f>
        <v>58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149</v>
      </c>
      <c r="D20" s="70">
        <f>三井地区!D20+志賀地区!D20</f>
        <v>134</v>
      </c>
      <c r="E20" s="48">
        <f>三井地区!E20+志賀地区!E20</f>
        <v>283</v>
      </c>
      <c r="F20" s="39">
        <f>E20/E147</f>
        <v>4.3511685116851169E-2</v>
      </c>
    </row>
    <row r="21" spans="1:6" ht="15" customHeight="1" x14ac:dyDescent="0.2">
      <c r="A21" s="12"/>
      <c r="B21" s="35">
        <v>15</v>
      </c>
      <c r="C21" s="75">
        <f>三井地区!C21+志賀地区!C21</f>
        <v>30</v>
      </c>
      <c r="D21" s="75">
        <f>三井地区!D21+志賀地区!D21</f>
        <v>31</v>
      </c>
      <c r="E21" s="58">
        <f>三井地区!E21+志賀地区!E21</f>
        <v>61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48</v>
      </c>
      <c r="D22" s="75">
        <f>三井地区!D22+志賀地区!D22</f>
        <v>34</v>
      </c>
      <c r="E22" s="58">
        <f>三井地区!E22+志賀地区!E22</f>
        <v>82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35</v>
      </c>
      <c r="D23" s="75">
        <f>三井地区!D23+志賀地区!D23</f>
        <v>31</v>
      </c>
      <c r="E23" s="58">
        <f>三井地区!E23+志賀地区!E23</f>
        <v>66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33</v>
      </c>
      <c r="D24" s="75">
        <f>三井地区!D24+志賀地区!D24</f>
        <v>34</v>
      </c>
      <c r="E24" s="58">
        <f>三井地区!E24+志賀地区!E24</f>
        <v>67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24</v>
      </c>
      <c r="D25" s="75">
        <f>三井地区!D25+志賀地区!D25</f>
        <v>37</v>
      </c>
      <c r="E25" s="58">
        <f>三井地区!E25+志賀地区!E25</f>
        <v>61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170</v>
      </c>
      <c r="D26" s="49">
        <f>三井地区!D26+志賀地区!D26</f>
        <v>167</v>
      </c>
      <c r="E26" s="59">
        <f>三井地区!E26+志賀地区!E26</f>
        <v>337</v>
      </c>
      <c r="F26" s="42">
        <f>E26/E147</f>
        <v>5.1814268142681426E-2</v>
      </c>
    </row>
    <row r="27" spans="1:6" ht="15" customHeight="1" x14ac:dyDescent="0.2">
      <c r="A27" s="12"/>
      <c r="B27" s="35">
        <v>20</v>
      </c>
      <c r="C27" s="75">
        <f>三井地区!C27+志賀地区!C27</f>
        <v>39</v>
      </c>
      <c r="D27" s="75">
        <f>三井地区!D27+志賀地区!D27</f>
        <v>32</v>
      </c>
      <c r="E27" s="58">
        <f>三井地区!E27+志賀地区!E27</f>
        <v>71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28</v>
      </c>
      <c r="D28" s="75">
        <f>三井地区!D28+志賀地区!D28</f>
        <v>32</v>
      </c>
      <c r="E28" s="58">
        <f>三井地区!E28+志賀地区!E28</f>
        <v>60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30</v>
      </c>
      <c r="D29" s="75">
        <f>三井地区!D29+志賀地区!D29</f>
        <v>25</v>
      </c>
      <c r="E29" s="58">
        <f>三井地区!E29+志賀地区!E29</f>
        <v>55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23</v>
      </c>
      <c r="D30" s="75">
        <f>三井地区!D30+志賀地区!D30</f>
        <v>19</v>
      </c>
      <c r="E30" s="58">
        <f>三井地区!E30+志賀地区!E30</f>
        <v>42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32</v>
      </c>
      <c r="D31" s="75">
        <f>三井地区!D31+志賀地区!D31</f>
        <v>26</v>
      </c>
      <c r="E31" s="58">
        <f>三井地区!E31+志賀地区!E31</f>
        <v>58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152</v>
      </c>
      <c r="D32" s="49">
        <f>三井地区!D32+志賀地区!D32</f>
        <v>134</v>
      </c>
      <c r="E32" s="59">
        <f>三井地区!E32+志賀地区!E32</f>
        <v>286</v>
      </c>
      <c r="F32" s="42">
        <f>E32/E147</f>
        <v>4.3972939729397295E-2</v>
      </c>
    </row>
    <row r="33" spans="1:6" ht="15" customHeight="1" x14ac:dyDescent="0.2">
      <c r="A33" s="12"/>
      <c r="B33" s="35">
        <v>25</v>
      </c>
      <c r="C33" s="75">
        <f>三井地区!C33+志賀地区!C33</f>
        <v>47</v>
      </c>
      <c r="D33" s="75">
        <f>三井地区!D33+志賀地区!D33</f>
        <v>28</v>
      </c>
      <c r="E33" s="58">
        <f>三井地区!E33+志賀地区!E33</f>
        <v>75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26</v>
      </c>
      <c r="D34" s="75">
        <f>三井地区!D34+志賀地区!D34</f>
        <v>19</v>
      </c>
      <c r="E34" s="58">
        <f>三井地区!E34+志賀地区!E34</f>
        <v>45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34</v>
      </c>
      <c r="D35" s="75">
        <f>三井地区!D35+志賀地区!D35</f>
        <v>31</v>
      </c>
      <c r="E35" s="58">
        <f>三井地区!E35+志賀地区!E35</f>
        <v>65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31</v>
      </c>
      <c r="D36" s="75">
        <f>三井地区!D36+志賀地区!D36</f>
        <v>29</v>
      </c>
      <c r="E36" s="58">
        <f>三井地区!E36+志賀地区!E36</f>
        <v>60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40</v>
      </c>
      <c r="D37" s="75">
        <f>三井地区!D37+志賀地区!D37</f>
        <v>32</v>
      </c>
      <c r="E37" s="58">
        <f>三井地区!E37+志賀地区!E37</f>
        <v>72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178</v>
      </c>
      <c r="D38" s="49">
        <f>三井地区!D38+志賀地区!D38</f>
        <v>139</v>
      </c>
      <c r="E38" s="59">
        <f>三井地区!E38+志賀地区!E38</f>
        <v>317</v>
      </c>
      <c r="F38" s="42">
        <f>E38/E147</f>
        <v>4.8739237392373923E-2</v>
      </c>
    </row>
    <row r="39" spans="1:6" ht="15" customHeight="1" x14ac:dyDescent="0.2">
      <c r="A39" s="12"/>
      <c r="B39" s="35">
        <v>30</v>
      </c>
      <c r="C39" s="75">
        <f>三井地区!C39+志賀地区!C39</f>
        <v>30</v>
      </c>
      <c r="D39" s="75">
        <f>三井地区!D39+志賀地区!D39</f>
        <v>21</v>
      </c>
      <c r="E39" s="58">
        <f>三井地区!E39+志賀地区!E39</f>
        <v>51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21</v>
      </c>
      <c r="D40" s="75">
        <f>三井地区!D40+志賀地区!D40</f>
        <v>24</v>
      </c>
      <c r="E40" s="58">
        <f>三井地区!E40+志賀地区!E40</f>
        <v>45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25</v>
      </c>
      <c r="D41" s="75">
        <f>三井地区!D41+志賀地区!D41</f>
        <v>28</v>
      </c>
      <c r="E41" s="58">
        <f>三井地区!E41+志賀地区!E41</f>
        <v>53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24</v>
      </c>
      <c r="D42" s="75">
        <f>三井地区!D42+志賀地区!D42</f>
        <v>44</v>
      </c>
      <c r="E42" s="58">
        <f>三井地区!E42+志賀地区!E42</f>
        <v>68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31</v>
      </c>
      <c r="D43" s="75">
        <f>三井地区!D43+志賀地区!D43</f>
        <v>39</v>
      </c>
      <c r="E43" s="58">
        <f>三井地区!E43+志賀地区!E43</f>
        <v>70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131</v>
      </c>
      <c r="D44" s="49">
        <f>三井地区!D44+志賀地区!D44</f>
        <v>156</v>
      </c>
      <c r="E44" s="59">
        <f>三井地区!E44+志賀地区!E44</f>
        <v>287</v>
      </c>
      <c r="F44" s="42">
        <f>E44/E147</f>
        <v>4.4126691266912668E-2</v>
      </c>
    </row>
    <row r="45" spans="1:6" ht="15" customHeight="1" x14ac:dyDescent="0.2">
      <c r="A45" s="12"/>
      <c r="B45" s="35">
        <v>35</v>
      </c>
      <c r="C45" s="75">
        <f>三井地区!C45+志賀地区!C45</f>
        <v>33</v>
      </c>
      <c r="D45" s="75">
        <f>三井地区!D45+志賀地区!D45</f>
        <v>31</v>
      </c>
      <c r="E45" s="58">
        <f>三井地区!E45+志賀地区!E45</f>
        <v>64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40</v>
      </c>
      <c r="D46" s="75">
        <f>三井地区!D46+志賀地区!D46</f>
        <v>31</v>
      </c>
      <c r="E46" s="58">
        <f>三井地区!E46+志賀地区!E46</f>
        <v>71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33</v>
      </c>
      <c r="D47" s="75">
        <f>三井地区!D47+志賀地区!D47</f>
        <v>36</v>
      </c>
      <c r="E47" s="58">
        <f>三井地区!E47+志賀地区!E47</f>
        <v>69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37</v>
      </c>
      <c r="D48" s="75">
        <f>三井地区!D48+志賀地区!D48</f>
        <v>31</v>
      </c>
      <c r="E48" s="58">
        <f>三井地区!E48+志賀地区!E48</f>
        <v>68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38</v>
      </c>
      <c r="D49" s="75">
        <f>三井地区!D49+志賀地区!D49</f>
        <v>43</v>
      </c>
      <c r="E49" s="58">
        <f>三井地区!E49+志賀地区!E49</f>
        <v>81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181</v>
      </c>
      <c r="D50" s="49">
        <f>三井地区!D50+志賀地区!D50</f>
        <v>172</v>
      </c>
      <c r="E50" s="59">
        <f>三井地区!E50+志賀地区!E50</f>
        <v>353</v>
      </c>
      <c r="F50" s="42">
        <f>E50/E147</f>
        <v>5.427429274292743E-2</v>
      </c>
    </row>
    <row r="51" spans="1:6" ht="15" customHeight="1" x14ac:dyDescent="0.2">
      <c r="A51" s="12"/>
      <c r="B51" s="35">
        <v>40</v>
      </c>
      <c r="C51" s="75">
        <f>三井地区!C51+志賀地区!C51</f>
        <v>45</v>
      </c>
      <c r="D51" s="75">
        <f>三井地区!D51+志賀地区!D51</f>
        <v>46</v>
      </c>
      <c r="E51" s="58">
        <f>三井地区!E51+志賀地区!E51</f>
        <v>91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39</v>
      </c>
      <c r="D52" s="75">
        <f>三井地区!D52+志賀地区!D52</f>
        <v>32</v>
      </c>
      <c r="E52" s="58">
        <f>三井地区!E52+志賀地区!E52</f>
        <v>71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37</v>
      </c>
      <c r="D53" s="75">
        <f>三井地区!D53+志賀地区!D53</f>
        <v>18</v>
      </c>
      <c r="E53" s="58">
        <f>三井地区!E53+志賀地区!E53</f>
        <v>55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39</v>
      </c>
      <c r="D54" s="75">
        <f>三井地区!D54+志賀地区!D54</f>
        <v>43</v>
      </c>
      <c r="E54" s="58">
        <f>三井地区!E54+志賀地区!E54</f>
        <v>82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41</v>
      </c>
      <c r="D55" s="75">
        <f>三井地区!D55+志賀地区!D55</f>
        <v>54</v>
      </c>
      <c r="E55" s="58">
        <f>三井地区!E55+志賀地区!E55</f>
        <v>95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201</v>
      </c>
      <c r="D56" s="49">
        <f>三井地区!D56+志賀地区!D56</f>
        <v>193</v>
      </c>
      <c r="E56" s="59">
        <f>三井地区!E56+志賀地区!E56</f>
        <v>394</v>
      </c>
      <c r="F56" s="42">
        <f>E56/E147</f>
        <v>6.0578105781057809E-2</v>
      </c>
    </row>
    <row r="57" spans="1:6" ht="15" customHeight="1" x14ac:dyDescent="0.2">
      <c r="A57" s="12"/>
      <c r="B57" s="35">
        <v>45</v>
      </c>
      <c r="C57" s="75">
        <f>三井地区!C57+志賀地区!C57</f>
        <v>42</v>
      </c>
      <c r="D57" s="75">
        <f>三井地区!D57+志賀地区!D57</f>
        <v>47</v>
      </c>
      <c r="E57" s="58">
        <f>三井地区!E57+志賀地区!E57</f>
        <v>89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46</v>
      </c>
      <c r="D58" s="75">
        <f>三井地区!D58+志賀地区!D58</f>
        <v>40</v>
      </c>
      <c r="E58" s="58">
        <f>三井地区!E58+志賀地区!E58</f>
        <v>86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40</v>
      </c>
      <c r="D59" s="75">
        <f>三井地区!D59+志賀地区!D59</f>
        <v>48</v>
      </c>
      <c r="E59" s="58">
        <f>三井地区!E59+志賀地区!E59</f>
        <v>88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46</v>
      </c>
      <c r="D60" s="75">
        <f>三井地区!D60+志賀地区!D60</f>
        <v>35</v>
      </c>
      <c r="E60" s="58">
        <f>三井地区!E60+志賀地区!E60</f>
        <v>81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45</v>
      </c>
      <c r="D61" s="75">
        <f>三井地区!D61+志賀地区!D61</f>
        <v>44</v>
      </c>
      <c r="E61" s="58">
        <f>三井地区!E61+志賀地区!E61</f>
        <v>89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219</v>
      </c>
      <c r="D62" s="49">
        <f>三井地区!D62+志賀地区!D62</f>
        <v>214</v>
      </c>
      <c r="E62" s="59">
        <f>三井地区!E62+志賀地区!E62</f>
        <v>433</v>
      </c>
      <c r="F62" s="42">
        <f>E62/E147</f>
        <v>6.6574415744157442E-2</v>
      </c>
    </row>
    <row r="63" spans="1:6" ht="15" customHeight="1" x14ac:dyDescent="0.2">
      <c r="A63" s="12"/>
      <c r="B63" s="35">
        <v>50</v>
      </c>
      <c r="C63" s="75">
        <f>三井地区!C63+志賀地区!C63</f>
        <v>39</v>
      </c>
      <c r="D63" s="75">
        <f>三井地区!D63+志賀地区!D63</f>
        <v>56</v>
      </c>
      <c r="E63" s="58">
        <f>三井地区!E63+志賀地区!E63</f>
        <v>95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40</v>
      </c>
      <c r="D64" s="75">
        <f>三井地区!D64+志賀地区!D64</f>
        <v>39</v>
      </c>
      <c r="E64" s="58">
        <f>三井地区!E64+志賀地区!E64</f>
        <v>79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64</v>
      </c>
      <c r="D65" s="75">
        <f>三井地区!D65+志賀地区!D65</f>
        <v>30</v>
      </c>
      <c r="E65" s="58">
        <f>三井地区!E65+志賀地区!E65</f>
        <v>94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43</v>
      </c>
      <c r="D66" s="75">
        <f>三井地区!D66+志賀地区!D66</f>
        <v>49</v>
      </c>
      <c r="E66" s="58">
        <f>三井地区!E66+志賀地区!E66</f>
        <v>92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44</v>
      </c>
      <c r="D67" s="75">
        <f>三井地区!D67+志賀地区!D67</f>
        <v>46</v>
      </c>
      <c r="E67" s="58">
        <f>三井地区!E67+志賀地区!E67</f>
        <v>90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230</v>
      </c>
      <c r="D68" s="49">
        <f>三井地区!D68+志賀地区!D68</f>
        <v>220</v>
      </c>
      <c r="E68" s="59">
        <f>三井地区!E68+志賀地区!E68</f>
        <v>450</v>
      </c>
      <c r="F68" s="42">
        <f>E68/E147</f>
        <v>6.9188191881918826E-2</v>
      </c>
    </row>
    <row r="69" spans="1:6" ht="15" customHeight="1" x14ac:dyDescent="0.2">
      <c r="A69" s="12"/>
      <c r="B69" s="35">
        <v>55</v>
      </c>
      <c r="C69" s="75">
        <f>三井地区!C69+志賀地区!C69</f>
        <v>39</v>
      </c>
      <c r="D69" s="75">
        <f>三井地区!D69+志賀地区!D69</f>
        <v>51</v>
      </c>
      <c r="E69" s="58">
        <f>三井地区!E69+志賀地区!E69</f>
        <v>90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45</v>
      </c>
      <c r="D70" s="75">
        <f>三井地区!D70+志賀地区!D70</f>
        <v>49</v>
      </c>
      <c r="E70" s="58">
        <f>三井地区!E70+志賀地区!E70</f>
        <v>94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40</v>
      </c>
      <c r="D71" s="75">
        <f>三井地区!D71+志賀地区!D71</f>
        <v>48</v>
      </c>
      <c r="E71" s="58">
        <f>三井地区!E71+志賀地区!E71</f>
        <v>88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47</v>
      </c>
      <c r="D72" s="75">
        <f>三井地区!D72+志賀地区!D72</f>
        <v>42</v>
      </c>
      <c r="E72" s="58">
        <f>三井地区!E72+志賀地区!E72</f>
        <v>89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36</v>
      </c>
      <c r="D73" s="75">
        <f>三井地区!D73+志賀地区!D73</f>
        <v>47</v>
      </c>
      <c r="E73" s="58">
        <f>三井地区!E73+志賀地区!E73</f>
        <v>83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207</v>
      </c>
      <c r="D74" s="49">
        <f>三井地区!D74+志賀地区!D74</f>
        <v>237</v>
      </c>
      <c r="E74" s="59">
        <f>三井地区!E74+志賀地区!E74</f>
        <v>444</v>
      </c>
      <c r="F74" s="42">
        <f>E74/E147</f>
        <v>6.8265682656826573E-2</v>
      </c>
    </row>
    <row r="75" spans="1:6" ht="15" customHeight="1" x14ac:dyDescent="0.2">
      <c r="A75" s="12"/>
      <c r="B75" s="35">
        <v>60</v>
      </c>
      <c r="C75" s="75">
        <f>三井地区!C75+志賀地区!C75</f>
        <v>39</v>
      </c>
      <c r="D75" s="75">
        <f>三井地区!D75+志賀地区!D75</f>
        <v>38</v>
      </c>
      <c r="E75" s="58">
        <f>三井地区!E75+志賀地区!E75</f>
        <v>77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33</v>
      </c>
      <c r="D76" s="75">
        <f>三井地区!D76+志賀地区!D76</f>
        <v>43</v>
      </c>
      <c r="E76" s="58">
        <f>三井地区!E76+志賀地区!E76</f>
        <v>76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39</v>
      </c>
      <c r="D77" s="75">
        <f>三井地区!D77+志賀地区!D77</f>
        <v>52</v>
      </c>
      <c r="E77" s="58">
        <f>三井地区!E77+志賀地区!E77</f>
        <v>91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53</v>
      </c>
      <c r="D78" s="75">
        <f>三井地区!D78+志賀地区!D78</f>
        <v>48</v>
      </c>
      <c r="E78" s="58">
        <f>三井地区!E78+志賀地区!E78</f>
        <v>101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56</v>
      </c>
      <c r="D79" s="75">
        <f>三井地区!D79+志賀地区!D79</f>
        <v>43</v>
      </c>
      <c r="E79" s="58">
        <f>三井地区!E79+志賀地区!E79</f>
        <v>99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220</v>
      </c>
      <c r="D80" s="49">
        <f>三井地区!D80+志賀地区!D80</f>
        <v>224</v>
      </c>
      <c r="E80" s="59">
        <f>三井地区!E80+志賀地区!E80</f>
        <v>444</v>
      </c>
      <c r="F80" s="42">
        <f>E80/E147</f>
        <v>6.8265682656826573E-2</v>
      </c>
    </row>
    <row r="81" spans="1:6" ht="15" customHeight="1" x14ac:dyDescent="0.2">
      <c r="A81" s="12"/>
      <c r="B81" s="35">
        <v>65</v>
      </c>
      <c r="C81" s="75">
        <f>三井地区!C81+志賀地区!C81</f>
        <v>53</v>
      </c>
      <c r="D81" s="75">
        <f>三井地区!D81+志賀地区!D81</f>
        <v>39</v>
      </c>
      <c r="E81" s="58">
        <f>三井地区!E81+志賀地区!E81</f>
        <v>92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39</v>
      </c>
      <c r="D82" s="75">
        <f>三井地区!D82+志賀地区!D82</f>
        <v>45</v>
      </c>
      <c r="E82" s="58">
        <f>三井地区!E82+志賀地区!E82</f>
        <v>84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42</v>
      </c>
      <c r="D83" s="75">
        <f>三井地区!D83+志賀地区!D83</f>
        <v>40</v>
      </c>
      <c r="E83" s="58">
        <f>三井地区!E83+志賀地区!E83</f>
        <v>82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45</v>
      </c>
      <c r="D84" s="75">
        <f>三井地区!D84+志賀地区!D84</f>
        <v>52</v>
      </c>
      <c r="E84" s="58">
        <f>三井地区!E84+志賀地区!E84</f>
        <v>97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50</v>
      </c>
      <c r="D85" s="75">
        <f>三井地区!D85+志賀地区!D85</f>
        <v>48</v>
      </c>
      <c r="E85" s="58">
        <f>三井地区!E85+志賀地区!E85</f>
        <v>98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229</v>
      </c>
      <c r="D86" s="71">
        <f>三井地区!D86+志賀地区!D86</f>
        <v>224</v>
      </c>
      <c r="E86" s="60">
        <f>三井地区!E86+志賀地区!E86</f>
        <v>453</v>
      </c>
      <c r="F86" s="45">
        <f>E86/E147</f>
        <v>6.9649446494464945E-2</v>
      </c>
    </row>
    <row r="87" spans="1:6" ht="15" customHeight="1" x14ac:dyDescent="0.2">
      <c r="A87" s="12"/>
      <c r="B87" s="35">
        <v>70</v>
      </c>
      <c r="C87" s="75">
        <f>三井地区!C87+志賀地区!C87</f>
        <v>36</v>
      </c>
      <c r="D87" s="75">
        <f>三井地区!D87+志賀地区!D87</f>
        <v>43</v>
      </c>
      <c r="E87" s="58">
        <f>三井地区!E87+志賀地区!E87</f>
        <v>79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43</v>
      </c>
      <c r="D88" s="75">
        <f>三井地区!D88+志賀地区!D88</f>
        <v>40</v>
      </c>
      <c r="E88" s="58">
        <f>三井地区!E88+志賀地区!E88</f>
        <v>83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62</v>
      </c>
      <c r="D89" s="75">
        <f>三井地区!D89+志賀地区!D89</f>
        <v>61</v>
      </c>
      <c r="E89" s="58">
        <f>三井地区!E89+志賀地区!E89</f>
        <v>123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61</v>
      </c>
      <c r="D90" s="75">
        <f>三井地区!D90+志賀地区!D90</f>
        <v>62</v>
      </c>
      <c r="E90" s="58">
        <f>三井地区!E90+志賀地区!E90</f>
        <v>123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50</v>
      </c>
      <c r="D91" s="75">
        <f>三井地区!D91+志賀地区!D91</f>
        <v>56</v>
      </c>
      <c r="E91" s="58">
        <f>三井地区!E91+志賀地区!E91</f>
        <v>106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252</v>
      </c>
      <c r="D92" s="71">
        <f>三井地区!D92+志賀地区!D92</f>
        <v>262</v>
      </c>
      <c r="E92" s="60">
        <f>三井地区!E92+志賀地区!E92</f>
        <v>514</v>
      </c>
      <c r="F92" s="45">
        <f>E92/E147</f>
        <v>7.9028290282902827E-2</v>
      </c>
    </row>
    <row r="93" spans="1:6" ht="15" customHeight="1" x14ac:dyDescent="0.2">
      <c r="A93" s="12"/>
      <c r="B93" s="35">
        <v>75</v>
      </c>
      <c r="C93" s="75">
        <f>三井地区!C93+志賀地区!C93</f>
        <v>49</v>
      </c>
      <c r="D93" s="75">
        <f>三井地区!D93+志賀地区!D93</f>
        <v>50</v>
      </c>
      <c r="E93" s="58">
        <f>三井地区!E93+志賀地区!E93</f>
        <v>99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45</v>
      </c>
      <c r="D94" s="75">
        <f>三井地区!D94+志賀地区!D94</f>
        <v>66</v>
      </c>
      <c r="E94" s="58">
        <f>三井地区!E94+志賀地区!E94</f>
        <v>111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25</v>
      </c>
      <c r="D95" s="75">
        <f>三井地区!D95+志賀地区!D95</f>
        <v>27</v>
      </c>
      <c r="E95" s="58">
        <f>三井地区!E95+志賀地区!E95</f>
        <v>52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33</v>
      </c>
      <c r="D96" s="75">
        <f>三井地区!D96+志賀地区!D96</f>
        <v>35</v>
      </c>
      <c r="E96" s="58">
        <f>三井地区!E96+志賀地区!E96</f>
        <v>68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43</v>
      </c>
      <c r="D97" s="75">
        <f>三井地区!D97+志賀地区!D97</f>
        <v>37</v>
      </c>
      <c r="E97" s="58">
        <f>三井地区!E97+志賀地区!E97</f>
        <v>80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195</v>
      </c>
      <c r="D98" s="71">
        <f>三井地区!D98+志賀地区!D98</f>
        <v>215</v>
      </c>
      <c r="E98" s="60">
        <f>三井地区!E98+志賀地区!E98</f>
        <v>410</v>
      </c>
      <c r="F98" s="45">
        <f>E98/E147</f>
        <v>6.303813038130382E-2</v>
      </c>
    </row>
    <row r="99" spans="1:6" ht="15" customHeight="1" x14ac:dyDescent="0.2">
      <c r="A99" s="12"/>
      <c r="B99" s="35">
        <v>80</v>
      </c>
      <c r="C99" s="75">
        <f>三井地区!C99+志賀地区!C99</f>
        <v>33</v>
      </c>
      <c r="D99" s="75">
        <f>三井地区!D99+志賀地区!D99</f>
        <v>45</v>
      </c>
      <c r="E99" s="58">
        <f>三井地区!E99+志賀地区!E99</f>
        <v>78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41</v>
      </c>
      <c r="D100" s="75">
        <f>三井地区!D100+志賀地区!D100</f>
        <v>26</v>
      </c>
      <c r="E100" s="58">
        <f>三井地区!E100+志賀地区!E100</f>
        <v>67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32</v>
      </c>
      <c r="D101" s="75">
        <f>三井地区!D101+志賀地区!D101</f>
        <v>33</v>
      </c>
      <c r="E101" s="58">
        <f>三井地区!E101+志賀地区!E101</f>
        <v>65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29</v>
      </c>
      <c r="D102" s="75">
        <f>三井地区!D102+志賀地区!D102</f>
        <v>36</v>
      </c>
      <c r="E102" s="58">
        <f>三井地区!E102+志賀地区!E102</f>
        <v>65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12</v>
      </c>
      <c r="D103" s="75">
        <f>三井地区!D103+志賀地区!D103</f>
        <v>19</v>
      </c>
      <c r="E103" s="58">
        <f>三井地区!E103+志賀地区!E103</f>
        <v>31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147</v>
      </c>
      <c r="D104" s="71">
        <f>三井地区!D104+志賀地区!D104</f>
        <v>159</v>
      </c>
      <c r="E104" s="60">
        <f>三井地区!E104+志賀地区!E104</f>
        <v>306</v>
      </c>
      <c r="F104" s="45">
        <f>E104/E147</f>
        <v>4.7047970479704798E-2</v>
      </c>
    </row>
    <row r="105" spans="1:6" ht="15" customHeight="1" x14ac:dyDescent="0.2">
      <c r="A105" s="12"/>
      <c r="B105" s="35">
        <v>85</v>
      </c>
      <c r="C105" s="75">
        <f>三井地区!C105+志賀地区!C105</f>
        <v>25</v>
      </c>
      <c r="D105" s="75">
        <f>三井地区!D105+志賀地区!D105</f>
        <v>31</v>
      </c>
      <c r="E105" s="58">
        <f>三井地区!E105+志賀地区!E105</f>
        <v>56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19</v>
      </c>
      <c r="D106" s="75">
        <f>三井地区!D106+志賀地区!D106</f>
        <v>28</v>
      </c>
      <c r="E106" s="58">
        <f>三井地区!E106+志賀地区!E106</f>
        <v>47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13</v>
      </c>
      <c r="D107" s="75">
        <f>三井地区!D107+志賀地区!D107</f>
        <v>35</v>
      </c>
      <c r="E107" s="58">
        <f>三井地区!E107+志賀地区!E107</f>
        <v>48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14</v>
      </c>
      <c r="D108" s="75">
        <f>三井地区!D108+志賀地区!D108</f>
        <v>22</v>
      </c>
      <c r="E108" s="58">
        <f>三井地区!E108+志賀地区!E108</f>
        <v>36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6</v>
      </c>
      <c r="D109" s="75">
        <f>三井地区!D109+志賀地区!D109</f>
        <v>14</v>
      </c>
      <c r="E109" s="58">
        <f>三井地区!E109+志賀地区!E109</f>
        <v>20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77</v>
      </c>
      <c r="D110" s="71">
        <f>三井地区!D110+志賀地区!D110</f>
        <v>130</v>
      </c>
      <c r="E110" s="60">
        <f>三井地区!E110+志賀地区!E110</f>
        <v>207</v>
      </c>
      <c r="F110" s="45">
        <f>E110/E147</f>
        <v>3.1826568265682656E-2</v>
      </c>
    </row>
    <row r="111" spans="1:6" ht="15" customHeight="1" x14ac:dyDescent="0.2">
      <c r="A111" s="12"/>
      <c r="B111" s="35">
        <v>90</v>
      </c>
      <c r="C111" s="75">
        <f>三井地区!C111+志賀地区!C111</f>
        <v>10</v>
      </c>
      <c r="D111" s="75">
        <f>三井地区!D111+志賀地区!D111</f>
        <v>16</v>
      </c>
      <c r="E111" s="58">
        <f>三井地区!E111+志賀地区!E111</f>
        <v>26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12</v>
      </c>
      <c r="D112" s="75">
        <f>三井地区!D112+志賀地区!D112</f>
        <v>21</v>
      </c>
      <c r="E112" s="58">
        <f>三井地区!E112+志賀地区!E112</f>
        <v>33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8</v>
      </c>
      <c r="D113" s="75">
        <f>三井地区!D113+志賀地区!D113</f>
        <v>24</v>
      </c>
      <c r="E113" s="58">
        <f>三井地区!E113+志賀地区!E113</f>
        <v>32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6</v>
      </c>
      <c r="D114" s="75">
        <f>三井地区!D114+志賀地区!D114</f>
        <v>18</v>
      </c>
      <c r="E114" s="58">
        <f>三井地区!E114+志賀地区!E114</f>
        <v>24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8</v>
      </c>
      <c r="D115" s="75">
        <f>三井地区!D115+志賀地区!D115</f>
        <v>12</v>
      </c>
      <c r="E115" s="58">
        <f>三井地区!E115+志賀地区!E115</f>
        <v>20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44</v>
      </c>
      <c r="D116" s="71">
        <f>三井地区!D116+志賀地区!D116</f>
        <v>91</v>
      </c>
      <c r="E116" s="60">
        <f>三井地区!E116+志賀地区!E116</f>
        <v>135</v>
      </c>
      <c r="F116" s="45">
        <f>E116/E147</f>
        <v>2.0756457564575646E-2</v>
      </c>
    </row>
    <row r="117" spans="1:6" ht="15" customHeight="1" x14ac:dyDescent="0.2">
      <c r="A117" s="12"/>
      <c r="B117" s="35">
        <v>95</v>
      </c>
      <c r="C117" s="75">
        <f>三井地区!C117+志賀地区!C117</f>
        <v>6</v>
      </c>
      <c r="D117" s="75">
        <f>三井地区!D117+志賀地区!D117</f>
        <v>10</v>
      </c>
      <c r="E117" s="58">
        <f>三井地区!E117+志賀地区!E117</f>
        <v>16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1</v>
      </c>
      <c r="D118" s="75">
        <f>三井地区!D118+志賀地区!D118</f>
        <v>6</v>
      </c>
      <c r="E118" s="58">
        <f>三井地区!E118+志賀地区!E118</f>
        <v>7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1</v>
      </c>
      <c r="D119" s="75">
        <f>三井地区!D119+志賀地区!D119</f>
        <v>7</v>
      </c>
      <c r="E119" s="58">
        <f>三井地区!E119+志賀地区!E119</f>
        <v>8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1</v>
      </c>
      <c r="D120" s="75">
        <f>三井地区!D120+志賀地区!D120</f>
        <v>6</v>
      </c>
      <c r="E120" s="58">
        <f>三井地区!E120+志賀地区!E120</f>
        <v>7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1</v>
      </c>
      <c r="D121" s="75">
        <f>三井地区!D121+志賀地区!D121</f>
        <v>4</v>
      </c>
      <c r="E121" s="58">
        <f>三井地区!E121+志賀地区!E121</f>
        <v>5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10</v>
      </c>
      <c r="D122" s="71">
        <f>三井地区!D122+志賀地区!D122</f>
        <v>33</v>
      </c>
      <c r="E122" s="60">
        <f>三井地区!E122+志賀地区!E122</f>
        <v>43</v>
      </c>
      <c r="F122" s="45">
        <f>E122/E147</f>
        <v>6.6113161131611314E-3</v>
      </c>
    </row>
    <row r="123" spans="1:6" ht="15" customHeight="1" x14ac:dyDescent="0.2">
      <c r="A123" s="12"/>
      <c r="B123" s="35">
        <v>100</v>
      </c>
      <c r="C123" s="75">
        <f>三井地区!C123+志賀地区!C123</f>
        <v>0</v>
      </c>
      <c r="D123" s="75">
        <f>三井地区!D123+志賀地区!D123</f>
        <v>4</v>
      </c>
      <c r="E123" s="58">
        <f>三井地区!E123+志賀地区!E123</f>
        <v>4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0</v>
      </c>
      <c r="D124" s="75">
        <f>三井地区!D124+志賀地区!D124</f>
        <v>1</v>
      </c>
      <c r="E124" s="58">
        <f>三井地区!E124+志賀地区!E124</f>
        <v>1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0</v>
      </c>
      <c r="D125" s="75">
        <f>三井地区!D125+志賀地区!D125</f>
        <v>3</v>
      </c>
      <c r="E125" s="58">
        <f>三井地区!E125+志賀地区!E125</f>
        <v>3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0</v>
      </c>
      <c r="D126" s="75">
        <f>三井地区!D126+志賀地区!D126</f>
        <v>1</v>
      </c>
      <c r="E126" s="58">
        <f>三井地区!E126+志賀地区!E126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1</v>
      </c>
      <c r="D127" s="75">
        <f>三井地区!D127+志賀地区!D127</f>
        <v>1</v>
      </c>
      <c r="E127" s="58">
        <f>三井地区!E127+志賀地区!E127</f>
        <v>2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1</v>
      </c>
      <c r="D128" s="71">
        <f>三井地区!D128+志賀地区!D128</f>
        <v>10</v>
      </c>
      <c r="E128" s="60">
        <f>三井地区!E128+志賀地区!E128</f>
        <v>11</v>
      </c>
      <c r="F128" s="45">
        <f>E128/E147</f>
        <v>1.6912669126691268E-3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1</v>
      </c>
      <c r="E129" s="58">
        <f>三井地区!E129+志賀地区!E129</f>
        <v>1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0</v>
      </c>
      <c r="E130" s="58">
        <f>三井地区!E130+志賀地区!E130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三井地区!C134+志賀地区!C134</f>
        <v>0</v>
      </c>
      <c r="D134" s="71">
        <f>三井地区!D134+志賀地区!D134</f>
        <v>1</v>
      </c>
      <c r="E134" s="44">
        <f>三井地区!E134+志賀地区!E134</f>
        <v>1</v>
      </c>
      <c r="F134" s="45">
        <f>E134/E147</f>
        <v>1.5375153751537516E-4</v>
      </c>
    </row>
    <row r="135" spans="1:6" ht="15" customHeight="1" x14ac:dyDescent="0.2">
      <c r="A135" s="36"/>
      <c r="B135" s="35">
        <v>110</v>
      </c>
      <c r="C135" s="79">
        <f>三井地区!C135+志賀地区!C135</f>
        <v>0</v>
      </c>
      <c r="D135" s="79">
        <f>三井地区!D135+志賀地区!D135</f>
        <v>0</v>
      </c>
      <c r="E135" s="93">
        <f>三井地区!E135+志賀地区!E135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三井地区!C136+志賀地区!C136</f>
        <v>0</v>
      </c>
      <c r="D136" s="75">
        <f>三井地区!D136+志賀地区!D136</f>
        <v>0</v>
      </c>
      <c r="E136" s="58">
        <f>三井地区!E136+志賀地区!E136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三井地区!C137+志賀地区!C137</f>
        <v>0</v>
      </c>
      <c r="D137" s="75">
        <f>三井地区!D137+志賀地区!D137</f>
        <v>0</v>
      </c>
      <c r="E137" s="58">
        <f>三井地区!E137+志賀地区!E137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三井地区!C138+志賀地区!C138</f>
        <v>0</v>
      </c>
      <c r="D138" s="75">
        <f>三井地区!D138+志賀地区!D138</f>
        <v>0</v>
      </c>
      <c r="E138" s="58">
        <f>三井地区!E138+志賀地区!E138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三井地区!C139+志賀地区!C139</f>
        <v>0</v>
      </c>
      <c r="D139" s="75">
        <f>三井地区!D139+志賀地区!D139</f>
        <v>0</v>
      </c>
      <c r="E139" s="58">
        <f>三井地区!E139+志賀地区!E139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三井地区!C140+志賀地区!C140</f>
        <v>0</v>
      </c>
      <c r="D140" s="71">
        <f>三井地区!D140+志賀地区!D140</f>
        <v>0</v>
      </c>
      <c r="E140" s="60">
        <f>三井地区!E140+志賀地区!E140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三井地区!C141+志賀地区!C141</f>
        <v>0</v>
      </c>
      <c r="D141" s="75">
        <f>三井地区!D141+志賀地区!D141</f>
        <v>0</v>
      </c>
      <c r="E141" s="58">
        <f>三井地区!E141+志賀地区!E141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三井地区!C142+志賀地区!C142</f>
        <v>0</v>
      </c>
      <c r="D142" s="75">
        <f>三井地区!D142+志賀地区!D142</f>
        <v>0</v>
      </c>
      <c r="E142" s="58">
        <f>三井地区!E142+志賀地区!E142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三井地区!C143+志賀地区!C143</f>
        <v>0</v>
      </c>
      <c r="D143" s="75">
        <f>三井地区!D143+志賀地区!D143</f>
        <v>0</v>
      </c>
      <c r="E143" s="58">
        <f>三井地区!E143+志賀地区!E143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三井地区!C144+志賀地区!C144</f>
        <v>0</v>
      </c>
      <c r="D144" s="75">
        <f>三井地区!D144+志賀地区!D144</f>
        <v>0</v>
      </c>
      <c r="E144" s="58">
        <f>三井地区!E144+志賀地区!E144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三井地区!C145+志賀地区!C145</f>
        <v>0</v>
      </c>
      <c r="D145" s="75">
        <f>三井地区!D145+志賀地区!D145</f>
        <v>0</v>
      </c>
      <c r="E145" s="58">
        <f>三井地区!E145+志賀地区!E145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三井地区!C146+志賀地区!C146</f>
        <v>0</v>
      </c>
      <c r="D146" s="72">
        <f>三井地区!D146+志賀地区!D146</f>
        <v>0</v>
      </c>
      <c r="E146" s="56">
        <f>三井地区!E146+志賀地区!E146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三井地区!C147+志賀地区!C147</f>
        <v>3180</v>
      </c>
      <c r="D147" s="77">
        <f>三井地区!D147+志賀地区!D147</f>
        <v>3324</v>
      </c>
      <c r="E147" s="8">
        <f>三井地区!E147+志賀地区!E147</f>
        <v>6504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336</v>
      </c>
      <c r="D150" s="17">
        <f>D8+D14+D20</f>
        <v>343</v>
      </c>
      <c r="E150" s="17">
        <f>E8+E14+E20</f>
        <v>679</v>
      </c>
      <c r="F150" s="32">
        <f>E150/E153</f>
        <v>0.10439729397293973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1889</v>
      </c>
      <c r="D151" s="19">
        <f>D26+D32+D38+D44+D50+D56+D62+D68+D74+D80</f>
        <v>1856</v>
      </c>
      <c r="E151" s="19">
        <f>E26+E32+E38+E44+E50+E56+E62+E68+E74+E80</f>
        <v>3745</v>
      </c>
      <c r="F151" s="32">
        <f>E151/E153</f>
        <v>0.57579950799507995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955</v>
      </c>
      <c r="D152" s="21">
        <f t="shared" ref="D152:E152" si="0">D86+D92+D98+D104+D110+D116+D122+D128+D134+D140+D146</f>
        <v>1125</v>
      </c>
      <c r="E152" s="21">
        <f t="shared" si="0"/>
        <v>2080</v>
      </c>
      <c r="F152" s="32">
        <f>E152/E153</f>
        <v>0.31980319803198032</v>
      </c>
    </row>
    <row r="153" spans="1:6" ht="15" customHeight="1" x14ac:dyDescent="0.2">
      <c r="B153" s="2" t="s">
        <v>8</v>
      </c>
      <c r="C153" s="1">
        <f>SUM(C150:C152)</f>
        <v>3180</v>
      </c>
      <c r="D153" s="1">
        <f>SUM(D150:D152)</f>
        <v>3324</v>
      </c>
      <c r="E153" s="1">
        <f>SUM(E150:E152)</f>
        <v>6504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336</v>
      </c>
      <c r="D155" s="17">
        <f>D8+D14+D20</f>
        <v>343</v>
      </c>
      <c r="E155" s="17">
        <f>E8+E14+E20</f>
        <v>679</v>
      </c>
      <c r="F155" s="32">
        <f>E155/E159</f>
        <v>0.10439729397293973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1889</v>
      </c>
      <c r="D156" s="19">
        <f>D26+D32+D38+D44+D50+D56+D62+D68+D74+D80</f>
        <v>1856</v>
      </c>
      <c r="E156" s="19">
        <f>E26+E32+E38+E44+E50+E56+E62+E68+E74+E80</f>
        <v>3745</v>
      </c>
      <c r="F156" s="32">
        <f>E156/E159</f>
        <v>0.57579950799507995</v>
      </c>
    </row>
    <row r="157" spans="1:6" ht="15" customHeight="1" x14ac:dyDescent="0.2">
      <c r="A157" s="25"/>
      <c r="B157" s="20" t="s">
        <v>10</v>
      </c>
      <c r="C157" s="21">
        <f>C86+C92</f>
        <v>481</v>
      </c>
      <c r="D157" s="21">
        <f>D86+D92</f>
        <v>486</v>
      </c>
      <c r="E157" s="21">
        <f>E86+E92</f>
        <v>967</v>
      </c>
      <c r="F157" s="32">
        <f>E157/E159</f>
        <v>0.14867773677736779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474</v>
      </c>
      <c r="D158" s="27">
        <f t="shared" ref="D158:E158" si="1">D98+D104+D110+D116+D122+D128+D134+D140+D146</f>
        <v>639</v>
      </c>
      <c r="E158" s="27">
        <f t="shared" si="1"/>
        <v>1113</v>
      </c>
      <c r="F158" s="32">
        <f>E158/E159</f>
        <v>0.17112546125461256</v>
      </c>
    </row>
    <row r="159" spans="1:6" ht="15" customHeight="1" x14ac:dyDescent="0.2">
      <c r="B159" s="2" t="s">
        <v>8</v>
      </c>
      <c r="C159" s="1">
        <f>SUM(C155:C158)</f>
        <v>3180</v>
      </c>
      <c r="D159" s="1">
        <f>SUM(D155:D158)</f>
        <v>3324</v>
      </c>
      <c r="E159" s="1">
        <f>SUM(E155:E158)</f>
        <v>6504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132</v>
      </c>
      <c r="D161" s="31">
        <f t="shared" ref="D161:E161" si="2">D110+D116+D122+D128+D134+D140+D146</f>
        <v>265</v>
      </c>
      <c r="E161" s="31">
        <f t="shared" si="2"/>
        <v>397</v>
      </c>
      <c r="F161" s="32">
        <f>E161/E159</f>
        <v>6.1039360393603935E-2</v>
      </c>
    </row>
    <row r="162" spans="1:6" ht="15" customHeight="1" x14ac:dyDescent="0.2">
      <c r="A162" s="30"/>
      <c r="B162" s="23" t="s">
        <v>15</v>
      </c>
      <c r="C162" s="31">
        <f>C116+C122+C128+C134+C140+C146</f>
        <v>55</v>
      </c>
      <c r="D162" s="31">
        <f t="shared" ref="D162:E162" si="3">D116+D122+D128+D134+D140+D146</f>
        <v>135</v>
      </c>
      <c r="E162" s="31">
        <f t="shared" si="3"/>
        <v>190</v>
      </c>
      <c r="F162" s="32">
        <f>E162/E159</f>
        <v>2.9212792127921279E-2</v>
      </c>
    </row>
    <row r="163" spans="1:6" ht="15" customHeight="1" x14ac:dyDescent="0.2">
      <c r="A163" s="30"/>
      <c r="B163" s="23" t="s">
        <v>13</v>
      </c>
      <c r="C163" s="31">
        <f>C122+C128+C134+C140+C146</f>
        <v>11</v>
      </c>
      <c r="D163" s="31">
        <f t="shared" ref="D163:E163" si="4">D122+D128+D134+D140+D146</f>
        <v>44</v>
      </c>
      <c r="E163" s="31">
        <f t="shared" si="4"/>
        <v>55</v>
      </c>
      <c r="F163" s="32">
        <f>E163/E159</f>
        <v>8.4563345633456334E-3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11</v>
      </c>
      <c r="E164" s="1">
        <f t="shared" si="5"/>
        <v>12</v>
      </c>
      <c r="F164" s="32">
        <f>E164/E159</f>
        <v>1.8450184501845018E-3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1.5375153751537516E-4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271">
    <tabColor indexed="14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9</v>
      </c>
      <c r="D3" s="74">
        <f>東地!D3+西地!D3+安原!D3+紅雲台!D3+伊勢林!D3+駒場!D3+新子田!D3</f>
        <v>16</v>
      </c>
      <c r="E3" s="9">
        <f>東地!E3+西地!E3+安原!E3+紅雲台!E3+伊勢林!E3+駒場!E3+新子田!E3</f>
        <v>25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17</v>
      </c>
      <c r="D4" s="75">
        <f>東地!D4+西地!D4+安原!D4+紅雲台!D4+伊勢林!D4+駒場!D4+新子田!D4</f>
        <v>21</v>
      </c>
      <c r="E4" s="10">
        <f>東地!E4+西地!E4+安原!E4+紅雲台!E4+伊勢林!E4+駒場!E4+新子田!E4</f>
        <v>38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16</v>
      </c>
      <c r="D5" s="75">
        <f>東地!D5+西地!D5+安原!D5+紅雲台!D5+伊勢林!D5+駒場!D5+新子田!D5</f>
        <v>16</v>
      </c>
      <c r="E5" s="10">
        <f>東地!E5+西地!E5+安原!E5+紅雲台!E5+伊勢林!E5+駒場!E5+新子田!E5</f>
        <v>32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12</v>
      </c>
      <c r="D6" s="75">
        <f>東地!D6+西地!D6+安原!D6+紅雲台!D6+伊勢林!D6+駒場!D6+新子田!D6</f>
        <v>14</v>
      </c>
      <c r="E6" s="10">
        <f>東地!E6+西地!E6+安原!E6+紅雲台!E6+伊勢林!E6+駒場!E6+新子田!E6</f>
        <v>26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16</v>
      </c>
      <c r="D7" s="75">
        <f>東地!D7+西地!D7+安原!D7+紅雲台!D7+伊勢林!D7+駒場!D7+新子田!D7</f>
        <v>27</v>
      </c>
      <c r="E7" s="10">
        <f>東地!E7+西地!E7+安原!E7+紅雲台!E7+伊勢林!E7+駒場!E7+新子田!E7</f>
        <v>43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70</v>
      </c>
      <c r="D8" s="70">
        <f>東地!D8+西地!D8+安原!D8+紅雲台!D8+伊勢林!D8+駒場!D8+新子田!D8</f>
        <v>94</v>
      </c>
      <c r="E8" s="38">
        <f>東地!E8+西地!E8+安原!E8+紅雲台!E8+伊勢林!E8+駒場!E8+新子田!E8</f>
        <v>164</v>
      </c>
      <c r="F8" s="39">
        <f>E8/E147</f>
        <v>3.1538461538461536E-2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18</v>
      </c>
      <c r="D9" s="75">
        <f>東地!D9+西地!D9+安原!D9+紅雲台!D9+伊勢林!D9+駒場!D9+新子田!D9</f>
        <v>16</v>
      </c>
      <c r="E9" s="10">
        <f>東地!E9+西地!E9+安原!E9+紅雲台!E9+伊勢林!E9+駒場!E9+新子田!E9</f>
        <v>34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19</v>
      </c>
      <c r="D10" s="75">
        <f>東地!D10+西地!D10+安原!D10+紅雲台!D10+伊勢林!D10+駒場!D10+新子田!D10</f>
        <v>18</v>
      </c>
      <c r="E10" s="10">
        <f>東地!E10+西地!E10+安原!E10+紅雲台!E10+伊勢林!E10+駒場!E10+新子田!E10</f>
        <v>37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11</v>
      </c>
      <c r="D11" s="75">
        <f>東地!D11+西地!D11+安原!D11+紅雲台!D11+伊勢林!D11+駒場!D11+新子田!D11</f>
        <v>22</v>
      </c>
      <c r="E11" s="10">
        <f>東地!E11+西地!E11+安原!E11+紅雲台!E11+伊勢林!E11+駒場!E11+新子田!E11</f>
        <v>33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17</v>
      </c>
      <c r="D12" s="75">
        <f>東地!D12+西地!D12+安原!D12+紅雲台!D12+伊勢林!D12+駒場!D12+新子田!D12</f>
        <v>15</v>
      </c>
      <c r="E12" s="10">
        <f>東地!E12+西地!E12+安原!E12+紅雲台!E12+伊勢林!E12+駒場!E12+新子田!E12</f>
        <v>32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17</v>
      </c>
      <c r="D13" s="75">
        <f>東地!D13+西地!D13+安原!D13+紅雲台!D13+伊勢林!D13+駒場!D13+新子田!D13</f>
        <v>16</v>
      </c>
      <c r="E13" s="10">
        <f>東地!E13+西地!E13+安原!E13+紅雲台!E13+伊勢林!E13+駒場!E13+新子田!E13</f>
        <v>33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82</v>
      </c>
      <c r="D14" s="70">
        <f>東地!D14+西地!D14+安原!D14+紅雲台!D14+伊勢林!D14+駒場!D14+新子田!D14</f>
        <v>87</v>
      </c>
      <c r="E14" s="48">
        <f>東地!E14+西地!E14+安原!E14+紅雲台!E14+伊勢林!E14+駒場!E14+新子田!E14</f>
        <v>169</v>
      </c>
      <c r="F14" s="39">
        <f>E14/E147</f>
        <v>3.2500000000000001E-2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30</v>
      </c>
      <c r="D15" s="75">
        <f>東地!D15+西地!D15+安原!D15+紅雲台!D15+伊勢林!D15+駒場!D15+新子田!D15</f>
        <v>14</v>
      </c>
      <c r="E15" s="10">
        <f>東地!E15+西地!E15+安原!E15+紅雲台!E15+伊勢林!E15+駒場!E15+新子田!E15</f>
        <v>44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16</v>
      </c>
      <c r="D16" s="75">
        <f>東地!D16+西地!D16+安原!D16+紅雲台!D16+伊勢林!D16+駒場!D16+新子田!D16</f>
        <v>20</v>
      </c>
      <c r="E16" s="10">
        <f>東地!E16+西地!E16+安原!E16+紅雲台!E16+伊勢林!E16+駒場!E16+新子田!E16</f>
        <v>36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25</v>
      </c>
      <c r="D17" s="75">
        <f>東地!D17+西地!D17+安原!D17+紅雲台!D17+伊勢林!D17+駒場!D17+新子田!D17</f>
        <v>27</v>
      </c>
      <c r="E17" s="10">
        <f>東地!E17+西地!E17+安原!E17+紅雲台!E17+伊勢林!E17+駒場!E17+新子田!E17</f>
        <v>52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28</v>
      </c>
      <c r="D18" s="75">
        <f>東地!D18+西地!D18+安原!D18+紅雲台!D18+伊勢林!D18+駒場!D18+新子田!D18</f>
        <v>25</v>
      </c>
      <c r="E18" s="10">
        <f>東地!E18+西地!E18+安原!E18+紅雲台!E18+伊勢林!E18+駒場!E18+新子田!E18</f>
        <v>53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28</v>
      </c>
      <c r="D19" s="75">
        <f>東地!D19+西地!D19+安原!D19+紅雲台!D19+伊勢林!D19+駒場!D19+新子田!D19</f>
        <v>22</v>
      </c>
      <c r="E19" s="10">
        <f>東地!E19+西地!E19+安原!E19+紅雲台!E19+伊勢林!E19+駒場!E19+新子田!E19</f>
        <v>50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127</v>
      </c>
      <c r="D20" s="70">
        <f>東地!D20+西地!D20+安原!D20+紅雲台!D20+伊勢林!D20+駒場!D20+新子田!D20</f>
        <v>108</v>
      </c>
      <c r="E20" s="48">
        <f>東地!E20+西地!E20+安原!E20+紅雲台!E20+伊勢林!E20+駒場!E20+新子田!E20</f>
        <v>235</v>
      </c>
      <c r="F20" s="39">
        <f>E20/E147</f>
        <v>4.5192307692307691E-2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24</v>
      </c>
      <c r="D21" s="75">
        <f>東地!D21+西地!D21+安原!D21+紅雲台!D21+伊勢林!D21+駒場!D21+新子田!D21</f>
        <v>29</v>
      </c>
      <c r="E21" s="10">
        <f>東地!E21+西地!E21+安原!E21+紅雲台!E21+伊勢林!E21+駒場!E21+新子田!E21</f>
        <v>53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40</v>
      </c>
      <c r="D22" s="75">
        <f>東地!D22+西地!D22+安原!D22+紅雲台!D22+伊勢林!D22+駒場!D22+新子田!D22</f>
        <v>26</v>
      </c>
      <c r="E22" s="10">
        <f>東地!E22+西地!E22+安原!E22+紅雲台!E22+伊勢林!E22+駒場!E22+新子田!E22</f>
        <v>66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32</v>
      </c>
      <c r="D23" s="75">
        <f>東地!D23+西地!D23+安原!D23+紅雲台!D23+伊勢林!D23+駒場!D23+新子田!D23</f>
        <v>23</v>
      </c>
      <c r="E23" s="10">
        <f>東地!E23+西地!E23+安原!E23+紅雲台!E23+伊勢林!E23+駒場!E23+新子田!E23</f>
        <v>55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27</v>
      </c>
      <c r="D24" s="75">
        <f>東地!D24+西地!D24+安原!D24+紅雲台!D24+伊勢林!D24+駒場!D24+新子田!D24</f>
        <v>29</v>
      </c>
      <c r="E24" s="10">
        <f>東地!E24+西地!E24+安原!E24+紅雲台!E24+伊勢林!E24+駒場!E24+新子田!E24</f>
        <v>56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21</v>
      </c>
      <c r="D25" s="75">
        <f>東地!D25+西地!D25+安原!D25+紅雲台!D25+伊勢林!D25+駒場!D25+新子田!D25</f>
        <v>31</v>
      </c>
      <c r="E25" s="10">
        <f>東地!E25+西地!E25+安原!E25+紅雲台!E25+伊勢林!E25+駒場!E25+新子田!E25</f>
        <v>52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144</v>
      </c>
      <c r="D26" s="49">
        <f>東地!D26+西地!D26+安原!D26+紅雲台!D26+伊勢林!D26+駒場!D26+新子田!D26</f>
        <v>138</v>
      </c>
      <c r="E26" s="41">
        <f>東地!E26+西地!E26+安原!E26+紅雲台!E26+伊勢林!E26+駒場!E26+新子田!E26</f>
        <v>282</v>
      </c>
      <c r="F26" s="42">
        <f>E26/E147</f>
        <v>5.4230769230769228E-2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36</v>
      </c>
      <c r="D27" s="75">
        <f>東地!D27+西地!D27+安原!D27+紅雲台!D27+伊勢林!D27+駒場!D27+新子田!D27</f>
        <v>28</v>
      </c>
      <c r="E27" s="10">
        <f>東地!E27+西地!E27+安原!E27+紅雲台!E27+伊勢林!E27+駒場!E27+新子田!E27</f>
        <v>64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25</v>
      </c>
      <c r="D28" s="75">
        <f>東地!D28+西地!D28+安原!D28+紅雲台!D28+伊勢林!D28+駒場!D28+新子田!D28</f>
        <v>29</v>
      </c>
      <c r="E28" s="10">
        <f>東地!E28+西地!E28+安原!E28+紅雲台!E28+伊勢林!E28+駒場!E28+新子田!E28</f>
        <v>54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27</v>
      </c>
      <c r="D29" s="75">
        <f>東地!D29+西地!D29+安原!D29+紅雲台!D29+伊勢林!D29+駒場!D29+新子田!D29</f>
        <v>18</v>
      </c>
      <c r="E29" s="10">
        <f>東地!E29+西地!E29+安原!E29+紅雲台!E29+伊勢林!E29+駒場!E29+新子田!E29</f>
        <v>45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22</v>
      </c>
      <c r="D30" s="75">
        <f>東地!D30+西地!D30+安原!D30+紅雲台!D30+伊勢林!D30+駒場!D30+新子田!D30</f>
        <v>16</v>
      </c>
      <c r="E30" s="10">
        <f>東地!E30+西地!E30+安原!E30+紅雲台!E30+伊勢林!E30+駒場!E30+新子田!E30</f>
        <v>38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29</v>
      </c>
      <c r="D31" s="75">
        <f>東地!D31+西地!D31+安原!D31+紅雲台!D31+伊勢林!D31+駒場!D31+新子田!D31</f>
        <v>20</v>
      </c>
      <c r="E31" s="10">
        <f>東地!E31+西地!E31+安原!E31+紅雲台!E31+伊勢林!E31+駒場!E31+新子田!E31</f>
        <v>49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139</v>
      </c>
      <c r="D32" s="49">
        <f>東地!D32+西地!D32+安原!D32+紅雲台!D32+伊勢林!D32+駒場!D32+新子田!D32</f>
        <v>111</v>
      </c>
      <c r="E32" s="41">
        <f>東地!E32+西地!E32+安原!E32+紅雲台!E32+伊勢林!E32+駒場!E32+新子田!E32</f>
        <v>250</v>
      </c>
      <c r="F32" s="42">
        <f>E32/E147</f>
        <v>4.807692307692308E-2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37</v>
      </c>
      <c r="D33" s="75">
        <f>東地!D33+西地!D33+安原!D33+紅雲台!D33+伊勢林!D33+駒場!D33+新子田!D33</f>
        <v>22</v>
      </c>
      <c r="E33" s="10">
        <f>東地!E33+西地!E33+安原!E33+紅雲台!E33+伊勢林!E33+駒場!E33+新子田!E33</f>
        <v>59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20</v>
      </c>
      <c r="D34" s="75">
        <f>東地!D34+西地!D34+安原!D34+紅雲台!D34+伊勢林!D34+駒場!D34+新子田!D34</f>
        <v>15</v>
      </c>
      <c r="E34" s="10">
        <f>東地!E34+西地!E34+安原!E34+紅雲台!E34+伊勢林!E34+駒場!E34+新子田!E34</f>
        <v>35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30</v>
      </c>
      <c r="D35" s="75">
        <f>東地!D35+西地!D35+安原!D35+紅雲台!D35+伊勢林!D35+駒場!D35+新子田!D35</f>
        <v>23</v>
      </c>
      <c r="E35" s="10">
        <f>東地!E35+西地!E35+安原!E35+紅雲台!E35+伊勢林!E35+駒場!E35+新子田!E35</f>
        <v>53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25</v>
      </c>
      <c r="D36" s="75">
        <f>東地!D36+西地!D36+安原!D36+紅雲台!D36+伊勢林!D36+駒場!D36+新子田!D36</f>
        <v>25</v>
      </c>
      <c r="E36" s="10">
        <f>東地!E36+西地!E36+安原!E36+紅雲台!E36+伊勢林!E36+駒場!E36+新子田!E36</f>
        <v>50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36</v>
      </c>
      <c r="D37" s="75">
        <f>東地!D37+西地!D37+安原!D37+紅雲台!D37+伊勢林!D37+駒場!D37+新子田!D37</f>
        <v>26</v>
      </c>
      <c r="E37" s="10">
        <f>東地!E37+西地!E37+安原!E37+紅雲台!E37+伊勢林!E37+駒場!E37+新子田!E37</f>
        <v>62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148</v>
      </c>
      <c r="D38" s="49">
        <f>東地!D38+西地!D38+安原!D38+紅雲台!D38+伊勢林!D38+駒場!D38+新子田!D38</f>
        <v>111</v>
      </c>
      <c r="E38" s="41">
        <f>東地!E38+西地!E38+安原!E38+紅雲台!E38+伊勢林!E38+駒場!E38+新子田!E38</f>
        <v>259</v>
      </c>
      <c r="F38" s="42">
        <f>E38/E147</f>
        <v>4.980769230769231E-2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28</v>
      </c>
      <c r="D39" s="75">
        <f>東地!D39+西地!D39+安原!D39+紅雲台!D39+伊勢林!D39+駒場!D39+新子田!D39</f>
        <v>16</v>
      </c>
      <c r="E39" s="10">
        <f>東地!E39+西地!E39+安原!E39+紅雲台!E39+伊勢林!E39+駒場!E39+新子田!E39</f>
        <v>44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17</v>
      </c>
      <c r="D40" s="75">
        <f>東地!D40+西地!D40+安原!D40+紅雲台!D40+伊勢林!D40+駒場!D40+新子田!D40</f>
        <v>22</v>
      </c>
      <c r="E40" s="10">
        <f>東地!E40+西地!E40+安原!E40+紅雲台!E40+伊勢林!E40+駒場!E40+新子田!E40</f>
        <v>39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22</v>
      </c>
      <c r="D41" s="75">
        <f>東地!D41+西地!D41+安原!D41+紅雲台!D41+伊勢林!D41+駒場!D41+新子田!D41</f>
        <v>23</v>
      </c>
      <c r="E41" s="10">
        <f>東地!E41+西地!E41+安原!E41+紅雲台!E41+伊勢林!E41+駒場!E41+新子田!E41</f>
        <v>45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22</v>
      </c>
      <c r="D42" s="75">
        <f>東地!D42+西地!D42+安原!D42+紅雲台!D42+伊勢林!D42+駒場!D42+新子田!D42</f>
        <v>39</v>
      </c>
      <c r="E42" s="10">
        <f>東地!E42+西地!E42+安原!E42+紅雲台!E42+伊勢林!E42+駒場!E42+新子田!E42</f>
        <v>61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24</v>
      </c>
      <c r="D43" s="75">
        <f>東地!D43+西地!D43+安原!D43+紅雲台!D43+伊勢林!D43+駒場!D43+新子田!D43</f>
        <v>35</v>
      </c>
      <c r="E43" s="10">
        <f>東地!E43+西地!E43+安原!E43+紅雲台!E43+伊勢林!E43+駒場!E43+新子田!E43</f>
        <v>59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113</v>
      </c>
      <c r="D44" s="49">
        <f>東地!D44+西地!D44+安原!D44+紅雲台!D44+伊勢林!D44+駒場!D44+新子田!D44</f>
        <v>135</v>
      </c>
      <c r="E44" s="41">
        <f>東地!E44+西地!E44+安原!E44+紅雲台!E44+伊勢林!E44+駒場!E44+新子田!E44</f>
        <v>248</v>
      </c>
      <c r="F44" s="42">
        <f>E44/E147</f>
        <v>4.7692307692307694E-2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30</v>
      </c>
      <c r="D45" s="75">
        <f>東地!D45+西地!D45+安原!D45+紅雲台!D45+伊勢林!D45+駒場!D45+新子田!D45</f>
        <v>26</v>
      </c>
      <c r="E45" s="10">
        <f>東地!E45+西地!E45+安原!E45+紅雲台!E45+伊勢林!E45+駒場!E45+新子田!E45</f>
        <v>56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36</v>
      </c>
      <c r="D46" s="75">
        <f>東地!D46+西地!D46+安原!D46+紅雲台!D46+伊勢林!D46+駒場!D46+新子田!D46</f>
        <v>27</v>
      </c>
      <c r="E46" s="10">
        <f>東地!E46+西地!E46+安原!E46+紅雲台!E46+伊勢林!E46+駒場!E46+新子田!E46</f>
        <v>63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24</v>
      </c>
      <c r="D47" s="75">
        <f>東地!D47+西地!D47+安原!D47+紅雲台!D47+伊勢林!D47+駒場!D47+新子田!D47</f>
        <v>29</v>
      </c>
      <c r="E47" s="10">
        <f>東地!E47+西地!E47+安原!E47+紅雲台!E47+伊勢林!E47+駒場!E47+新子田!E47</f>
        <v>53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30</v>
      </c>
      <c r="D48" s="75">
        <f>東地!D48+西地!D48+安原!D48+紅雲台!D48+伊勢林!D48+駒場!D48+新子田!D48</f>
        <v>24</v>
      </c>
      <c r="E48" s="10">
        <f>東地!E48+西地!E48+安原!E48+紅雲台!E48+伊勢林!E48+駒場!E48+新子田!E48</f>
        <v>54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31</v>
      </c>
      <c r="D49" s="75">
        <f>東地!D49+西地!D49+安原!D49+紅雲台!D49+伊勢林!D49+駒場!D49+新子田!D49</f>
        <v>38</v>
      </c>
      <c r="E49" s="10">
        <f>東地!E49+西地!E49+安原!E49+紅雲台!E49+伊勢林!E49+駒場!E49+新子田!E49</f>
        <v>69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151</v>
      </c>
      <c r="D50" s="49">
        <f>東地!D50+西地!D50+安原!D50+紅雲台!D50+伊勢林!D50+駒場!D50+新子田!D50</f>
        <v>144</v>
      </c>
      <c r="E50" s="41">
        <f>東地!E50+西地!E50+安原!E50+紅雲台!E50+伊勢林!E50+駒場!E50+新子田!E50</f>
        <v>295</v>
      </c>
      <c r="F50" s="42">
        <f>E50/E147</f>
        <v>5.673076923076923E-2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35</v>
      </c>
      <c r="D51" s="75">
        <f>東地!D51+西地!D51+安原!D51+紅雲台!D51+伊勢林!D51+駒場!D51+新子田!D51</f>
        <v>41</v>
      </c>
      <c r="E51" s="10">
        <f>東地!E51+西地!E51+安原!E51+紅雲台!E51+伊勢林!E51+駒場!E51+新子田!E51</f>
        <v>76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34</v>
      </c>
      <c r="D52" s="75">
        <f>東地!D52+西地!D52+安原!D52+紅雲台!D52+伊勢林!D52+駒場!D52+新子田!D52</f>
        <v>25</v>
      </c>
      <c r="E52" s="10">
        <f>東地!E52+西地!E52+安原!E52+紅雲台!E52+伊勢林!E52+駒場!E52+新子田!E52</f>
        <v>59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30</v>
      </c>
      <c r="D53" s="75">
        <f>東地!D53+西地!D53+安原!D53+紅雲台!D53+伊勢林!D53+駒場!D53+新子田!D53</f>
        <v>12</v>
      </c>
      <c r="E53" s="10">
        <f>東地!E53+西地!E53+安原!E53+紅雲台!E53+伊勢林!E53+駒場!E53+新子田!E53</f>
        <v>42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32</v>
      </c>
      <c r="D54" s="75">
        <f>東地!D54+西地!D54+安原!D54+紅雲台!D54+伊勢林!D54+駒場!D54+新子田!D54</f>
        <v>38</v>
      </c>
      <c r="E54" s="10">
        <f>東地!E54+西地!E54+安原!E54+紅雲台!E54+伊勢林!E54+駒場!E54+新子田!E54</f>
        <v>70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33</v>
      </c>
      <c r="D55" s="75">
        <f>東地!D55+西地!D55+安原!D55+紅雲台!D55+伊勢林!D55+駒場!D55+新子田!D55</f>
        <v>48</v>
      </c>
      <c r="E55" s="10">
        <f>東地!E55+西地!E55+安原!E55+紅雲台!E55+伊勢林!E55+駒場!E55+新子田!E55</f>
        <v>81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164</v>
      </c>
      <c r="D56" s="49">
        <f>東地!D56+西地!D56+安原!D56+紅雲台!D56+伊勢林!D56+駒場!D56+新子田!D56</f>
        <v>164</v>
      </c>
      <c r="E56" s="41">
        <f>東地!E56+西地!E56+安原!E56+紅雲台!E56+伊勢林!E56+駒場!E56+新子田!E56</f>
        <v>328</v>
      </c>
      <c r="F56" s="42">
        <f>E56/E147</f>
        <v>6.3076923076923072E-2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33</v>
      </c>
      <c r="D57" s="75">
        <f>東地!D57+西地!D57+安原!D57+紅雲台!D57+伊勢林!D57+駒場!D57+新子田!D57</f>
        <v>38</v>
      </c>
      <c r="E57" s="10">
        <f>東地!E57+西地!E57+安原!E57+紅雲台!E57+伊勢林!E57+駒場!E57+新子田!E57</f>
        <v>71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37</v>
      </c>
      <c r="D58" s="75">
        <f>東地!D58+西地!D58+安原!D58+紅雲台!D58+伊勢林!D58+駒場!D58+新子田!D58</f>
        <v>33</v>
      </c>
      <c r="E58" s="10">
        <f>東地!E58+西地!E58+安原!E58+紅雲台!E58+伊勢林!E58+駒場!E58+新子田!E58</f>
        <v>70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32</v>
      </c>
      <c r="D59" s="75">
        <f>東地!D59+西地!D59+安原!D59+紅雲台!D59+伊勢林!D59+駒場!D59+新子田!D59</f>
        <v>41</v>
      </c>
      <c r="E59" s="10">
        <f>東地!E59+西地!E59+安原!E59+紅雲台!E59+伊勢林!E59+駒場!E59+新子田!E59</f>
        <v>73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36</v>
      </c>
      <c r="D60" s="75">
        <f>東地!D60+西地!D60+安原!D60+紅雲台!D60+伊勢林!D60+駒場!D60+新子田!D60</f>
        <v>29</v>
      </c>
      <c r="E60" s="10">
        <f>東地!E60+西地!E60+安原!E60+紅雲台!E60+伊勢林!E60+駒場!E60+新子田!E60</f>
        <v>65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36</v>
      </c>
      <c r="D61" s="75">
        <f>東地!D61+西地!D61+安原!D61+紅雲台!D61+伊勢林!D61+駒場!D61+新子田!D61</f>
        <v>34</v>
      </c>
      <c r="E61" s="10">
        <f>東地!E61+西地!E61+安原!E61+紅雲台!E61+伊勢林!E61+駒場!E61+新子田!E61</f>
        <v>70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174</v>
      </c>
      <c r="D62" s="49">
        <f>東地!D62+西地!D62+安原!D62+紅雲台!D62+伊勢林!D62+駒場!D62+新子田!D62</f>
        <v>175</v>
      </c>
      <c r="E62" s="41">
        <f>東地!E62+西地!E62+安原!E62+紅雲台!E62+伊勢林!E62+駒場!E62+新子田!E62</f>
        <v>349</v>
      </c>
      <c r="F62" s="42">
        <f>E62/E147</f>
        <v>6.7115384615384618E-2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31</v>
      </c>
      <c r="D63" s="75">
        <f>東地!D63+西地!D63+安原!D63+紅雲台!D63+伊勢林!D63+駒場!D63+新子田!D63</f>
        <v>47</v>
      </c>
      <c r="E63" s="10">
        <f>東地!E63+西地!E63+安原!E63+紅雲台!E63+伊勢林!E63+駒場!E63+新子田!E63</f>
        <v>78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33</v>
      </c>
      <c r="D64" s="75">
        <f>東地!D64+西地!D64+安原!D64+紅雲台!D64+伊勢林!D64+駒場!D64+新子田!D64</f>
        <v>28</v>
      </c>
      <c r="E64" s="10">
        <f>東地!E64+西地!E64+安原!E64+紅雲台!E64+伊勢林!E64+駒場!E64+新子田!E64</f>
        <v>61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53</v>
      </c>
      <c r="D65" s="75">
        <f>東地!D65+西地!D65+安原!D65+紅雲台!D65+伊勢林!D65+駒場!D65+新子田!D65</f>
        <v>23</v>
      </c>
      <c r="E65" s="10">
        <f>東地!E65+西地!E65+安原!E65+紅雲台!E65+伊勢林!E65+駒場!E65+新子田!E65</f>
        <v>76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36</v>
      </c>
      <c r="D66" s="75">
        <f>東地!D66+西地!D66+安原!D66+紅雲台!D66+伊勢林!D66+駒場!D66+新子田!D66</f>
        <v>42</v>
      </c>
      <c r="E66" s="10">
        <f>東地!E66+西地!E66+安原!E66+紅雲台!E66+伊勢林!E66+駒場!E66+新子田!E66</f>
        <v>78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37</v>
      </c>
      <c r="D67" s="75">
        <f>東地!D67+西地!D67+安原!D67+紅雲台!D67+伊勢林!D67+駒場!D67+新子田!D67</f>
        <v>40</v>
      </c>
      <c r="E67" s="10">
        <f>東地!E67+西地!E67+安原!E67+紅雲台!E67+伊勢林!E67+駒場!E67+新子田!E67</f>
        <v>77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190</v>
      </c>
      <c r="D68" s="49">
        <f>東地!D68+西地!D68+安原!D68+紅雲台!D68+伊勢林!D68+駒場!D68+新子田!D68</f>
        <v>180</v>
      </c>
      <c r="E68" s="41">
        <f>東地!E68+西地!E68+安原!E68+紅雲台!E68+伊勢林!E68+駒場!E68+新子田!E68</f>
        <v>370</v>
      </c>
      <c r="F68" s="42">
        <f>E68/E147</f>
        <v>7.1153846153846151E-2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28</v>
      </c>
      <c r="D69" s="75">
        <f>東地!D69+西地!D69+安原!D69+紅雲台!D69+伊勢林!D69+駒場!D69+新子田!D69</f>
        <v>42</v>
      </c>
      <c r="E69" s="10">
        <f>東地!E69+西地!E69+安原!E69+紅雲台!E69+伊勢林!E69+駒場!E69+新子田!E69</f>
        <v>70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34</v>
      </c>
      <c r="D70" s="75">
        <f>東地!D70+西地!D70+安原!D70+紅雲台!D70+伊勢林!D70+駒場!D70+新子田!D70</f>
        <v>39</v>
      </c>
      <c r="E70" s="10">
        <f>東地!E70+西地!E70+安原!E70+紅雲台!E70+伊勢林!E70+駒場!E70+新子田!E70</f>
        <v>73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34</v>
      </c>
      <c r="D71" s="75">
        <f>東地!D71+西地!D71+安原!D71+紅雲台!D71+伊勢林!D71+駒場!D71+新子田!D71</f>
        <v>37</v>
      </c>
      <c r="E71" s="10">
        <f>東地!E71+西地!E71+安原!E71+紅雲台!E71+伊勢林!E71+駒場!E71+新子田!E71</f>
        <v>71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39</v>
      </c>
      <c r="D72" s="75">
        <f>東地!D72+西地!D72+安原!D72+紅雲台!D72+伊勢林!D72+駒場!D72+新子田!D72</f>
        <v>36</v>
      </c>
      <c r="E72" s="10">
        <f>東地!E72+西地!E72+安原!E72+紅雲台!E72+伊勢林!E72+駒場!E72+新子田!E72</f>
        <v>75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29</v>
      </c>
      <c r="D73" s="75">
        <f>東地!D73+西地!D73+安原!D73+紅雲台!D73+伊勢林!D73+駒場!D73+新子田!D73</f>
        <v>36</v>
      </c>
      <c r="E73" s="10">
        <f>東地!E73+西地!E73+安原!E73+紅雲台!E73+伊勢林!E73+駒場!E73+新子田!E73</f>
        <v>65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164</v>
      </c>
      <c r="D74" s="49">
        <f>東地!D74+西地!D74+安原!D74+紅雲台!D74+伊勢林!D74+駒場!D74+新子田!D74</f>
        <v>190</v>
      </c>
      <c r="E74" s="41">
        <f>東地!E74+西地!E74+安原!E74+紅雲台!E74+伊勢林!E74+駒場!E74+新子田!E74</f>
        <v>354</v>
      </c>
      <c r="F74" s="42">
        <f>E74/E147</f>
        <v>6.8076923076923077E-2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32</v>
      </c>
      <c r="D75" s="75">
        <f>東地!D75+西地!D75+安原!D75+紅雲台!D75+伊勢林!D75+駒場!D75+新子田!D75</f>
        <v>32</v>
      </c>
      <c r="E75" s="10">
        <f>東地!E75+西地!E75+安原!E75+紅雲台!E75+伊勢林!E75+駒場!E75+新子田!E75</f>
        <v>64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28</v>
      </c>
      <c r="D76" s="75">
        <f>東地!D76+西地!D76+安原!D76+紅雲台!D76+伊勢林!D76+駒場!D76+新子田!D76</f>
        <v>33</v>
      </c>
      <c r="E76" s="10">
        <f>東地!E76+西地!E76+安原!E76+紅雲台!E76+伊勢林!E76+駒場!E76+新子田!E76</f>
        <v>61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35</v>
      </c>
      <c r="D77" s="75">
        <f>東地!D77+西地!D77+安原!D77+紅雲台!D77+伊勢林!D77+駒場!D77+新子田!D77</f>
        <v>40</v>
      </c>
      <c r="E77" s="10">
        <f>東地!E77+西地!E77+安原!E77+紅雲台!E77+伊勢林!E77+駒場!E77+新子田!E77</f>
        <v>75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44</v>
      </c>
      <c r="D78" s="75">
        <f>東地!D78+西地!D78+安原!D78+紅雲台!D78+伊勢林!D78+駒場!D78+新子田!D78</f>
        <v>34</v>
      </c>
      <c r="E78" s="10">
        <f>東地!E78+西地!E78+安原!E78+紅雲台!E78+伊勢林!E78+駒場!E78+新子田!E78</f>
        <v>78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44</v>
      </c>
      <c r="D79" s="75">
        <f>東地!D79+西地!D79+安原!D79+紅雲台!D79+伊勢林!D79+駒場!D79+新子田!D79</f>
        <v>30</v>
      </c>
      <c r="E79" s="10">
        <f>東地!E79+西地!E79+安原!E79+紅雲台!E79+伊勢林!E79+駒場!E79+新子田!E79</f>
        <v>74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183</v>
      </c>
      <c r="D80" s="49">
        <f>東地!D80+西地!D80+安原!D80+紅雲台!D80+伊勢林!D80+駒場!D80+新子田!D80</f>
        <v>169</v>
      </c>
      <c r="E80" s="41">
        <f>東地!E80+西地!E80+安原!E80+紅雲台!E80+伊勢林!E80+駒場!E80+新子田!E80</f>
        <v>352</v>
      </c>
      <c r="F80" s="42">
        <f>E80/E147</f>
        <v>6.7692307692307691E-2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43</v>
      </c>
      <c r="D81" s="75">
        <f>東地!D81+西地!D81+安原!D81+紅雲台!D81+伊勢林!D81+駒場!D81+新子田!D81</f>
        <v>35</v>
      </c>
      <c r="E81" s="10">
        <f>東地!E81+西地!E81+安原!E81+紅雲台!E81+伊勢林!E81+駒場!E81+新子田!E81</f>
        <v>78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30</v>
      </c>
      <c r="D82" s="75">
        <f>東地!D82+西地!D82+安原!D82+紅雲台!D82+伊勢林!D82+駒場!D82+新子田!D82</f>
        <v>38</v>
      </c>
      <c r="E82" s="10">
        <f>東地!E82+西地!E82+安原!E82+紅雲台!E82+伊勢林!E82+駒場!E82+新子田!E82</f>
        <v>68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33</v>
      </c>
      <c r="D83" s="75">
        <f>東地!D83+西地!D83+安原!D83+紅雲台!D83+伊勢林!D83+駒場!D83+新子田!D83</f>
        <v>30</v>
      </c>
      <c r="E83" s="10">
        <f>東地!E83+西地!E83+安原!E83+紅雲台!E83+伊勢林!E83+駒場!E83+新子田!E83</f>
        <v>63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38</v>
      </c>
      <c r="D84" s="75">
        <f>東地!D84+西地!D84+安原!D84+紅雲台!D84+伊勢林!D84+駒場!D84+新子田!D84</f>
        <v>39</v>
      </c>
      <c r="E84" s="10">
        <f>東地!E84+西地!E84+安原!E84+紅雲台!E84+伊勢林!E84+駒場!E84+新子田!E84</f>
        <v>77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36</v>
      </c>
      <c r="D85" s="75">
        <f>東地!D85+西地!D85+安原!D85+紅雲台!D85+伊勢林!D85+駒場!D85+新子田!D85</f>
        <v>33</v>
      </c>
      <c r="E85" s="10">
        <f>東地!E85+西地!E85+安原!E85+紅雲台!E85+伊勢林!E85+駒場!E85+新子田!E85</f>
        <v>69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180</v>
      </c>
      <c r="D86" s="71">
        <f>東地!D86+西地!D86+安原!D86+紅雲台!D86+伊勢林!D86+駒場!D86+新子田!D86</f>
        <v>175</v>
      </c>
      <c r="E86" s="44">
        <f>東地!E86+西地!E86+安原!E86+紅雲台!E86+伊勢林!E86+駒場!E86+新子田!E86</f>
        <v>355</v>
      </c>
      <c r="F86" s="45">
        <f>E86/E147</f>
        <v>6.8269230769230763E-2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29</v>
      </c>
      <c r="D87" s="75">
        <f>東地!D87+西地!D87+安原!D87+紅雲台!D87+伊勢林!D87+駒場!D87+新子田!D87</f>
        <v>34</v>
      </c>
      <c r="E87" s="10">
        <f>東地!E87+西地!E87+安原!E87+紅雲台!E87+伊勢林!E87+駒場!E87+新子田!E87</f>
        <v>63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33</v>
      </c>
      <c r="D88" s="75">
        <f>東地!D88+西地!D88+安原!D88+紅雲台!D88+伊勢林!D88+駒場!D88+新子田!D88</f>
        <v>27</v>
      </c>
      <c r="E88" s="10">
        <f>東地!E88+西地!E88+安原!E88+紅雲台!E88+伊勢林!E88+駒場!E88+新子田!E88</f>
        <v>60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47</v>
      </c>
      <c r="D89" s="75">
        <f>東地!D89+西地!D89+安原!D89+紅雲台!D89+伊勢林!D89+駒場!D89+新子田!D89</f>
        <v>38</v>
      </c>
      <c r="E89" s="10">
        <f>東地!E89+西地!E89+安原!E89+紅雲台!E89+伊勢林!E89+駒場!E89+新子田!E89</f>
        <v>85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43</v>
      </c>
      <c r="D90" s="75">
        <f>東地!D90+西地!D90+安原!D90+紅雲台!D90+伊勢林!D90+駒場!D90+新子田!D90</f>
        <v>49</v>
      </c>
      <c r="E90" s="10">
        <f>東地!E90+西地!E90+安原!E90+紅雲台!E90+伊勢林!E90+駒場!E90+新子田!E90</f>
        <v>92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33</v>
      </c>
      <c r="D91" s="75">
        <f>東地!D91+西地!D91+安原!D91+紅雲台!D91+伊勢林!D91+駒場!D91+新子田!D91</f>
        <v>47</v>
      </c>
      <c r="E91" s="10">
        <f>東地!E91+西地!E91+安原!E91+紅雲台!E91+伊勢林!E91+駒場!E91+新子田!E91</f>
        <v>80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185</v>
      </c>
      <c r="D92" s="71">
        <f>東地!D92+西地!D92+安原!D92+紅雲台!D92+伊勢林!D92+駒場!D92+新子田!D92</f>
        <v>195</v>
      </c>
      <c r="E92" s="44">
        <f>東地!E92+西地!E92+安原!E92+紅雲台!E92+伊勢林!E92+駒場!E92+新子田!E92</f>
        <v>380</v>
      </c>
      <c r="F92" s="45">
        <f>E92/E147</f>
        <v>7.3076923076923081E-2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37</v>
      </c>
      <c r="D93" s="75">
        <f>東地!D93+西地!D93+安原!D93+紅雲台!D93+伊勢林!D93+駒場!D93+新子田!D93</f>
        <v>36</v>
      </c>
      <c r="E93" s="10">
        <f>東地!E93+西地!E93+安原!E93+紅雲台!E93+伊勢林!E93+駒場!E93+新子田!E93</f>
        <v>73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30</v>
      </c>
      <c r="D94" s="75">
        <f>東地!D94+西地!D94+安原!D94+紅雲台!D94+伊勢林!D94+駒場!D94+新子田!D94</f>
        <v>48</v>
      </c>
      <c r="E94" s="10">
        <f>東地!E94+西地!E94+安原!E94+紅雲台!E94+伊勢林!E94+駒場!E94+新子田!E94</f>
        <v>78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18</v>
      </c>
      <c r="D95" s="75">
        <f>東地!D95+西地!D95+安原!D95+紅雲台!D95+伊勢林!D95+駒場!D95+新子田!D95</f>
        <v>21</v>
      </c>
      <c r="E95" s="10">
        <f>東地!E95+西地!E95+安原!E95+紅雲台!E95+伊勢林!E95+駒場!E95+新子田!E95</f>
        <v>39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26</v>
      </c>
      <c r="D96" s="75">
        <f>東地!D96+西地!D96+安原!D96+紅雲台!D96+伊勢林!D96+駒場!D96+新子田!D96</f>
        <v>31</v>
      </c>
      <c r="E96" s="10">
        <f>東地!E96+西地!E96+安原!E96+紅雲台!E96+伊勢林!E96+駒場!E96+新子田!E96</f>
        <v>57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32</v>
      </c>
      <c r="D97" s="75">
        <f>東地!D97+西地!D97+安原!D97+紅雲台!D97+伊勢林!D97+駒場!D97+新子田!D97</f>
        <v>27</v>
      </c>
      <c r="E97" s="10">
        <f>東地!E97+西地!E97+安原!E97+紅雲台!E97+伊勢林!E97+駒場!E97+新子田!E97</f>
        <v>59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143</v>
      </c>
      <c r="D98" s="71">
        <f>東地!D98+西地!D98+安原!D98+紅雲台!D98+伊勢林!D98+駒場!D98+新子田!D98</f>
        <v>163</v>
      </c>
      <c r="E98" s="44">
        <f>東地!E98+西地!E98+安原!E98+紅雲台!E98+伊勢林!E98+駒場!E98+新子田!E98</f>
        <v>306</v>
      </c>
      <c r="F98" s="45">
        <f>E98/E147</f>
        <v>5.8846153846153847E-2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27</v>
      </c>
      <c r="D99" s="75">
        <f>東地!D99+西地!D99+安原!D99+紅雲台!D99+伊勢林!D99+駒場!D99+新子田!D99</f>
        <v>35</v>
      </c>
      <c r="E99" s="10">
        <f>東地!E99+西地!E99+安原!E99+紅雲台!E99+伊勢林!E99+駒場!E99+新子田!E99</f>
        <v>62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25</v>
      </c>
      <c r="D100" s="75">
        <f>東地!D100+西地!D100+安原!D100+紅雲台!D100+伊勢林!D100+駒場!D100+新子田!D100</f>
        <v>18</v>
      </c>
      <c r="E100" s="10">
        <f>東地!E100+西地!E100+安原!E100+紅雲台!E100+伊勢林!E100+駒場!E100+新子田!E100</f>
        <v>43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24</v>
      </c>
      <c r="D101" s="75">
        <f>東地!D101+西地!D101+安原!D101+紅雲台!D101+伊勢林!D101+駒場!D101+新子田!D101</f>
        <v>25</v>
      </c>
      <c r="E101" s="10">
        <f>東地!E101+西地!E101+安原!E101+紅雲台!E101+伊勢林!E101+駒場!E101+新子田!E101</f>
        <v>49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21</v>
      </c>
      <c r="D102" s="75">
        <f>東地!D102+西地!D102+安原!D102+紅雲台!D102+伊勢林!D102+駒場!D102+新子田!D102</f>
        <v>26</v>
      </c>
      <c r="E102" s="10">
        <f>東地!E102+西地!E102+安原!E102+紅雲台!E102+伊勢林!E102+駒場!E102+新子田!E102</f>
        <v>47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9</v>
      </c>
      <c r="D103" s="75">
        <f>東地!D103+西地!D103+安原!D103+紅雲台!D103+伊勢林!D103+駒場!D103+新子田!D103</f>
        <v>17</v>
      </c>
      <c r="E103" s="10">
        <f>東地!E103+西地!E103+安原!E103+紅雲台!E103+伊勢林!E103+駒場!E103+新子田!E103</f>
        <v>26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106</v>
      </c>
      <c r="D104" s="71">
        <f>東地!D104+西地!D104+安原!D104+紅雲台!D104+伊勢林!D104+駒場!D104+新子田!D104</f>
        <v>121</v>
      </c>
      <c r="E104" s="44">
        <f>東地!E104+西地!E104+安原!E104+紅雲台!E104+伊勢林!E104+駒場!E104+新子田!E104</f>
        <v>227</v>
      </c>
      <c r="F104" s="45">
        <f>E104/E147</f>
        <v>4.3653846153846154E-2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14</v>
      </c>
      <c r="D105" s="75">
        <f>東地!D105+西地!D105+安原!D105+紅雲台!D105+伊勢林!D105+駒場!D105+新子田!D105</f>
        <v>22</v>
      </c>
      <c r="E105" s="10">
        <f>東地!E105+西地!E105+安原!E105+紅雲台!E105+伊勢林!E105+駒場!E105+新子田!E105</f>
        <v>36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15</v>
      </c>
      <c r="D106" s="75">
        <f>東地!D106+西地!D106+安原!D106+紅雲台!D106+伊勢林!D106+駒場!D106+新子田!D106</f>
        <v>23</v>
      </c>
      <c r="E106" s="10">
        <f>東地!E106+西地!E106+安原!E106+紅雲台!E106+伊勢林!E106+駒場!E106+新子田!E106</f>
        <v>38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12</v>
      </c>
      <c r="D107" s="75">
        <f>東地!D107+西地!D107+安原!D107+紅雲台!D107+伊勢林!D107+駒場!D107+新子田!D107</f>
        <v>25</v>
      </c>
      <c r="E107" s="10">
        <f>東地!E107+西地!E107+安原!E107+紅雲台!E107+伊勢林!E107+駒場!E107+新子田!E107</f>
        <v>37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12</v>
      </c>
      <c r="D108" s="75">
        <f>東地!D108+西地!D108+安原!D108+紅雲台!D108+伊勢林!D108+駒場!D108+新子田!D108</f>
        <v>15</v>
      </c>
      <c r="E108" s="10">
        <f>東地!E108+西地!E108+安原!E108+紅雲台!E108+伊勢林!E108+駒場!E108+新子田!E108</f>
        <v>27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5</v>
      </c>
      <c r="D109" s="75">
        <f>東地!D109+西地!D109+安原!D109+紅雲台!D109+伊勢林!D109+駒場!D109+新子田!D109</f>
        <v>10</v>
      </c>
      <c r="E109" s="10">
        <f>東地!E109+西地!E109+安原!E109+紅雲台!E109+伊勢林!E109+駒場!E109+新子田!E109</f>
        <v>15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58</v>
      </c>
      <c r="D110" s="71">
        <f>東地!D110+西地!D110+安原!D110+紅雲台!D110+伊勢林!D110+駒場!D110+新子田!D110</f>
        <v>95</v>
      </c>
      <c r="E110" s="44">
        <f>東地!E110+西地!E110+安原!E110+紅雲台!E110+伊勢林!E110+駒場!E110+新子田!E110</f>
        <v>153</v>
      </c>
      <c r="F110" s="45">
        <f>E110/E147</f>
        <v>2.9423076923076923E-2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5</v>
      </c>
      <c r="D111" s="75">
        <f>東地!D111+西地!D111+安原!D111+紅雲台!D111+伊勢林!D111+駒場!D111+新子田!D111</f>
        <v>13</v>
      </c>
      <c r="E111" s="10">
        <f>東地!E111+西地!E111+安原!E111+紅雲台!E111+伊勢林!E111+駒場!E111+新子田!E111</f>
        <v>18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8</v>
      </c>
      <c r="D112" s="75">
        <f>東地!D112+西地!D112+安原!D112+紅雲台!D112+伊勢林!D112+駒場!D112+新子田!D112</f>
        <v>13</v>
      </c>
      <c r="E112" s="10">
        <f>東地!E112+西地!E112+安原!E112+紅雲台!E112+伊勢林!E112+駒場!E112+新子田!E112</f>
        <v>21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3</v>
      </c>
      <c r="D113" s="75">
        <f>東地!D113+西地!D113+安原!D113+紅雲台!D113+伊勢林!D113+駒場!D113+新子田!D113</f>
        <v>18</v>
      </c>
      <c r="E113" s="10">
        <f>東地!E113+西地!E113+安原!E113+紅雲台!E113+伊勢林!E113+駒場!E113+新子田!E113</f>
        <v>21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4</v>
      </c>
      <c r="D114" s="75">
        <f>東地!D114+西地!D114+安原!D114+紅雲台!D114+伊勢林!D114+駒場!D114+新子田!D114</f>
        <v>12</v>
      </c>
      <c r="E114" s="10">
        <f>東地!E114+西地!E114+安原!E114+紅雲台!E114+伊勢林!E114+駒場!E114+新子田!E114</f>
        <v>16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5</v>
      </c>
      <c r="D115" s="75">
        <f>東地!D115+西地!D115+安原!D115+紅雲台!D115+伊勢林!D115+駒場!D115+新子田!D115</f>
        <v>7</v>
      </c>
      <c r="E115" s="10">
        <f>東地!E115+西地!E115+安原!E115+紅雲台!E115+伊勢林!E115+駒場!E115+新子田!E115</f>
        <v>12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25</v>
      </c>
      <c r="D116" s="71">
        <f>東地!D116+西地!D116+安原!D116+紅雲台!D116+伊勢林!D116+駒場!D116+新子田!D116</f>
        <v>63</v>
      </c>
      <c r="E116" s="44">
        <f>東地!E116+西地!E116+安原!E116+紅雲台!E116+伊勢林!E116+駒場!E116+新子田!E116</f>
        <v>88</v>
      </c>
      <c r="F116" s="45">
        <f>E116/E147</f>
        <v>1.6923076923076923E-2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4</v>
      </c>
      <c r="D117" s="75">
        <f>東地!D117+西地!D117+安原!D117+紅雲台!D117+伊勢林!D117+駒場!D117+新子田!D117</f>
        <v>9</v>
      </c>
      <c r="E117" s="10">
        <f>東地!E117+西地!E117+安原!E117+紅雲台!E117+伊勢林!E117+駒場!E117+新子田!E117</f>
        <v>13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0</v>
      </c>
      <c r="D118" s="75">
        <f>東地!D118+西地!D118+安原!D118+紅雲台!D118+伊勢林!D118+駒場!D118+新子田!D118</f>
        <v>4</v>
      </c>
      <c r="E118" s="10">
        <f>東地!E118+西地!E118+安原!E118+紅雲台!E118+伊勢林!E118+駒場!E118+新子田!E118</f>
        <v>4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0</v>
      </c>
      <c r="D119" s="75">
        <f>東地!D119+西地!D119+安原!D119+紅雲台!D119+伊勢林!D119+駒場!D119+新子田!D119</f>
        <v>5</v>
      </c>
      <c r="E119" s="10">
        <f>東地!E119+西地!E119+安原!E119+紅雲台!E119+伊勢林!E119+駒場!E119+新子田!E119</f>
        <v>5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1</v>
      </c>
      <c r="D120" s="75">
        <f>東地!D120+西地!D120+安原!D120+紅雲台!D120+伊勢林!D120+駒場!D120+新子田!D120</f>
        <v>3</v>
      </c>
      <c r="E120" s="10">
        <f>東地!E120+西地!E120+安原!E120+紅雲台!E120+伊勢林!E120+駒場!E120+新子田!E120</f>
        <v>4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1</v>
      </c>
      <c r="D121" s="75">
        <f>東地!D121+西地!D121+安原!D121+紅雲台!D121+伊勢林!D121+駒場!D121+新子田!D121</f>
        <v>3</v>
      </c>
      <c r="E121" s="10">
        <f>東地!E121+西地!E121+安原!E121+紅雲台!E121+伊勢林!E121+駒場!E121+新子田!E121</f>
        <v>4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6</v>
      </c>
      <c r="D122" s="71">
        <f>東地!D122+西地!D122+安原!D122+紅雲台!D122+伊勢林!D122+駒場!D122+新子田!D122</f>
        <v>24</v>
      </c>
      <c r="E122" s="44">
        <f>東地!E122+西地!E122+安原!E122+紅雲台!E122+伊勢林!E122+駒場!E122+新子田!E122</f>
        <v>30</v>
      </c>
      <c r="F122" s="45">
        <f>E122/E147</f>
        <v>5.7692307692307696E-3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0</v>
      </c>
      <c r="D123" s="75">
        <f>東地!D123+西地!D123+安原!D123+紅雲台!D123+伊勢林!D123+駒場!D123+新子田!D123</f>
        <v>1</v>
      </c>
      <c r="E123" s="10">
        <f>東地!E123+西地!E123+安原!E123+紅雲台!E123+伊勢林!E123+駒場!E123+新子田!E123</f>
        <v>1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1</v>
      </c>
      <c r="E124" s="10">
        <f>東地!E124+西地!E124+安原!E124+紅雲台!E124+伊勢林!E124+駒場!E124+新子田!E124</f>
        <v>1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2</v>
      </c>
      <c r="E125" s="10">
        <f>東地!E125+西地!E125+安原!E125+紅雲台!E125+伊勢林!E125+駒場!E125+新子田!E125</f>
        <v>2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0</v>
      </c>
      <c r="D126" s="75">
        <f>東地!D126+西地!D126+安原!D126+紅雲台!D126+伊勢林!D126+駒場!D126+新子田!D126</f>
        <v>1</v>
      </c>
      <c r="E126" s="10">
        <f>東地!E126+西地!E126+安原!E126+紅雲台!E126+伊勢林!E126+駒場!E126+新子田!E126</f>
        <v>1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0</v>
      </c>
      <c r="D127" s="75">
        <f>東地!D127+西地!D127+安原!D127+紅雲台!D127+伊勢林!D127+駒場!D127+新子田!D127</f>
        <v>0</v>
      </c>
      <c r="E127" s="10">
        <f>東地!E127+西地!E127+安原!E127+紅雲台!E127+伊勢林!E127+駒場!E127+新子田!E127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0</v>
      </c>
      <c r="D128" s="71">
        <f>東地!D128+西地!D128+安原!D128+紅雲台!D128+伊勢林!D128+駒場!D128+新子田!D128</f>
        <v>5</v>
      </c>
      <c r="E128" s="44">
        <f>東地!E128+西地!E128+安原!E128+紅雲台!E128+伊勢林!E128+駒場!E128+新子田!E128</f>
        <v>5</v>
      </c>
      <c r="F128" s="45">
        <f>E128/E147</f>
        <v>9.6153846153846159E-4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1</v>
      </c>
      <c r="E129" s="10">
        <f>東地!E129+西地!E129+安原!E129+紅雲台!E129+伊勢林!E129+駒場!E129+新子田!E129</f>
        <v>1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0</v>
      </c>
      <c r="E130" s="10">
        <f>東地!E130+西地!E130+安原!E130+紅雲台!E130+伊勢林!E130+駒場!E130+新子田!E130</f>
        <v>0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1</v>
      </c>
      <c r="E134" s="47">
        <f>東地!E134+西地!E134+安原!E134+紅雲台!E134+伊勢林!E134+駒場!E134+新子田!E134</f>
        <v>1</v>
      </c>
      <c r="F134" s="45">
        <f>E134/E147</f>
        <v>1.9230769230769231E-4</v>
      </c>
    </row>
    <row r="135" spans="1:6" ht="15" customHeight="1" x14ac:dyDescent="0.2">
      <c r="A135" s="36"/>
      <c r="B135" s="35">
        <v>110</v>
      </c>
      <c r="C135" s="75">
        <f>東地!C135+西地!C135+安原!C135+紅雲台!C135+伊勢林!C135+駒場!C135+新子田!C135</f>
        <v>0</v>
      </c>
      <c r="D135" s="75">
        <f>東地!D135+西地!D135+安原!D135+紅雲台!D135+伊勢林!D135+駒場!D135+新子田!D135</f>
        <v>0</v>
      </c>
      <c r="E135" s="10">
        <f>東地!E135+西地!E135+安原!E135+紅雲台!E135+伊勢林!E135+駒場!E135+新子田!E135</f>
        <v>0</v>
      </c>
      <c r="F135" s="32"/>
    </row>
    <row r="136" spans="1:6" ht="15" customHeight="1" x14ac:dyDescent="0.2">
      <c r="A136" s="36"/>
      <c r="B136" s="35">
        <v>111</v>
      </c>
      <c r="C136" s="75">
        <f>東地!C136+西地!C136+安原!C136+紅雲台!C136+伊勢林!C136+駒場!C136+新子田!C136</f>
        <v>0</v>
      </c>
      <c r="D136" s="75">
        <f>東地!D136+西地!D136+安原!D136+紅雲台!D136+伊勢林!D136+駒場!D136+新子田!D136</f>
        <v>0</v>
      </c>
      <c r="E136" s="10">
        <f>東地!E136+西地!E136+安原!E136+紅雲台!E136+伊勢林!E136+駒場!E136+新子田!E136</f>
        <v>0</v>
      </c>
      <c r="F136" s="32"/>
    </row>
    <row r="137" spans="1:6" ht="15" customHeight="1" x14ac:dyDescent="0.2">
      <c r="A137" s="36"/>
      <c r="B137" s="35">
        <v>112</v>
      </c>
      <c r="C137" s="75">
        <f>東地!C137+西地!C137+安原!C137+紅雲台!C137+伊勢林!C137+駒場!C137+新子田!C137</f>
        <v>0</v>
      </c>
      <c r="D137" s="75">
        <f>東地!D137+西地!D137+安原!D137+紅雲台!D137+伊勢林!D137+駒場!D137+新子田!D137</f>
        <v>0</v>
      </c>
      <c r="E137" s="10">
        <f>東地!E137+西地!E137+安原!E137+紅雲台!E137+伊勢林!E137+駒場!E137+新子田!E137</f>
        <v>0</v>
      </c>
      <c r="F137" s="32"/>
    </row>
    <row r="138" spans="1:6" ht="15" customHeight="1" x14ac:dyDescent="0.2">
      <c r="A138" s="36"/>
      <c r="B138" s="35">
        <v>113</v>
      </c>
      <c r="C138" s="75">
        <f>東地!C138+西地!C138+安原!C138+紅雲台!C138+伊勢林!C138+駒場!C138+新子田!C138</f>
        <v>0</v>
      </c>
      <c r="D138" s="75">
        <f>東地!D138+西地!D138+安原!D138+紅雲台!D138+伊勢林!D138+駒場!D138+新子田!D138</f>
        <v>0</v>
      </c>
      <c r="E138" s="10">
        <f>東地!E138+西地!E138+安原!E138+紅雲台!E138+伊勢林!E138+駒場!E138+新子田!E138</f>
        <v>0</v>
      </c>
      <c r="F138" s="32"/>
    </row>
    <row r="139" spans="1:6" ht="15" customHeight="1" x14ac:dyDescent="0.2">
      <c r="A139" s="36"/>
      <c r="B139" s="35">
        <v>114</v>
      </c>
      <c r="C139" s="75">
        <f>東地!C139+西地!C139+安原!C139+紅雲台!C139+伊勢林!C139+駒場!C139+新子田!C139</f>
        <v>0</v>
      </c>
      <c r="D139" s="75">
        <f>東地!D139+西地!D139+安原!D139+紅雲台!D139+伊勢林!D139+駒場!D139+新子田!D139</f>
        <v>0</v>
      </c>
      <c r="E139" s="10">
        <f>東地!E139+西地!E139+安原!E139+紅雲台!E139+伊勢林!E139+駒場!E139+新子田!E139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東地!C140+西地!C140+安原!C140+紅雲台!C140+伊勢林!C140+駒場!C140+新子田!C140</f>
        <v>0</v>
      </c>
      <c r="D140" s="71">
        <f>東地!D140+西地!D140+安原!D140+紅雲台!D140+伊勢林!D140+駒場!D140+新子田!D140</f>
        <v>0</v>
      </c>
      <c r="E140" s="44">
        <f>東地!E140+西地!E140+安原!E140+紅雲台!E140+伊勢林!E140+駒場!E140+新子田!E140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東地!C141+西地!C141+安原!C141+紅雲台!C141+伊勢林!C141+駒場!C141+新子田!C141</f>
        <v>0</v>
      </c>
      <c r="D141" s="75">
        <f>東地!D141+西地!D141+安原!D141+紅雲台!D141+伊勢林!D141+駒場!D141+新子田!D141</f>
        <v>0</v>
      </c>
      <c r="E141" s="10">
        <f>東地!E141+西地!E141+安原!E141+紅雲台!E141+伊勢林!E141+駒場!E141+新子田!E141</f>
        <v>0</v>
      </c>
      <c r="F141" s="32"/>
    </row>
    <row r="142" spans="1:6" ht="15" customHeight="1" x14ac:dyDescent="0.2">
      <c r="A142" s="36"/>
      <c r="B142" s="35">
        <v>116</v>
      </c>
      <c r="C142" s="75">
        <f>東地!C142+西地!C142+安原!C142+紅雲台!C142+伊勢林!C142+駒場!C142+新子田!C142</f>
        <v>0</v>
      </c>
      <c r="D142" s="75">
        <f>東地!D142+西地!D142+安原!D142+紅雲台!D142+伊勢林!D142+駒場!D142+新子田!D142</f>
        <v>0</v>
      </c>
      <c r="E142" s="10">
        <f>東地!E142+西地!E142+安原!E142+紅雲台!E142+伊勢林!E142+駒場!E142+新子田!E142</f>
        <v>0</v>
      </c>
      <c r="F142" s="32"/>
    </row>
    <row r="143" spans="1:6" ht="15" customHeight="1" x14ac:dyDescent="0.2">
      <c r="A143" s="36"/>
      <c r="B143" s="35">
        <v>117</v>
      </c>
      <c r="C143" s="75">
        <f>東地!C143+西地!C143+安原!C143+紅雲台!C143+伊勢林!C143+駒場!C143+新子田!C143</f>
        <v>0</v>
      </c>
      <c r="D143" s="75">
        <f>東地!D143+西地!D143+安原!D143+紅雲台!D143+伊勢林!D143+駒場!D143+新子田!D143</f>
        <v>0</v>
      </c>
      <c r="E143" s="10">
        <f>東地!E143+西地!E143+安原!E143+紅雲台!E143+伊勢林!E143+駒場!E143+新子田!E143</f>
        <v>0</v>
      </c>
      <c r="F143" s="32"/>
    </row>
    <row r="144" spans="1:6" ht="15" customHeight="1" x14ac:dyDescent="0.2">
      <c r="A144" s="36"/>
      <c r="B144" s="35">
        <v>118</v>
      </c>
      <c r="C144" s="75">
        <f>東地!C144+西地!C144+安原!C144+紅雲台!C144+伊勢林!C144+駒場!C144+新子田!C144</f>
        <v>0</v>
      </c>
      <c r="D144" s="75">
        <f>東地!D144+西地!D144+安原!D144+紅雲台!D144+伊勢林!D144+駒場!D144+新子田!D144</f>
        <v>0</v>
      </c>
      <c r="E144" s="10">
        <f>東地!E144+西地!E144+安原!E144+紅雲台!E144+伊勢林!E144+駒場!E144+新子田!E144</f>
        <v>0</v>
      </c>
      <c r="F144" s="32"/>
    </row>
    <row r="145" spans="1:6" ht="15" customHeight="1" x14ac:dyDescent="0.2">
      <c r="A145" s="36"/>
      <c r="B145" s="35">
        <v>119</v>
      </c>
      <c r="C145" s="75">
        <f>東地!C145+西地!C145+安原!C145+紅雲台!C145+伊勢林!C145+駒場!C145+新子田!C145</f>
        <v>0</v>
      </c>
      <c r="D145" s="75">
        <f>東地!D145+西地!D145+安原!D145+紅雲台!D145+伊勢林!D145+駒場!D145+新子田!D145</f>
        <v>0</v>
      </c>
      <c r="E145" s="10">
        <f>東地!E145+西地!E145+安原!E145+紅雲台!E145+伊勢林!E145+駒場!E145+新子田!E145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東地!C146+西地!C146+安原!C146+紅雲台!C146+伊勢林!C146+駒場!C146+新子田!C146</f>
        <v>0</v>
      </c>
      <c r="D146" s="76">
        <f>東地!D146+西地!D146+安原!D146+紅雲台!D146+伊勢林!D146+駒場!D146+新子田!D146</f>
        <v>0</v>
      </c>
      <c r="E146" s="47">
        <f>東地!E146+西地!E146+安原!E146+紅雲台!E146+伊勢林!E146+駒場!E146+新子田!E146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東地!C147+西地!C147+安原!C147+紅雲台!C147+伊勢林!C147+駒場!C147+新子田!C147</f>
        <v>2552</v>
      </c>
      <c r="D147" s="77">
        <f>東地!D147+西地!D147+安原!D147+紅雲台!D147+伊勢林!D147+駒場!D147+新子田!D147</f>
        <v>2648</v>
      </c>
      <c r="E147" s="8">
        <f>東地!E147+西地!E147+安原!E147+紅雲台!E147+伊勢林!E147+駒場!E147+新子田!E147</f>
        <v>5200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279</v>
      </c>
      <c r="D150" s="17">
        <f>D8+D14+D20</f>
        <v>289</v>
      </c>
      <c r="E150" s="17">
        <f>E8+E14+E20</f>
        <v>568</v>
      </c>
      <c r="F150" s="32">
        <f>E150/E153</f>
        <v>0.10923076923076923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1570</v>
      </c>
      <c r="D151" s="19">
        <f>D26+D32+D38+D44+D50+D56+D62+D68+D74+D80</f>
        <v>1517</v>
      </c>
      <c r="E151" s="19">
        <f>E26+E32+E38+E44+E50+E56+E62+E68+E74+E80</f>
        <v>3087</v>
      </c>
      <c r="F151" s="32">
        <f>E151/E153</f>
        <v>0.5936538461538462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703</v>
      </c>
      <c r="D152" s="21">
        <f t="shared" ref="D152:E152" si="0">D86+D92+D98+D104+D110+D116+D122+D128+D134+D140+D146</f>
        <v>842</v>
      </c>
      <c r="E152" s="21">
        <f t="shared" si="0"/>
        <v>1545</v>
      </c>
      <c r="F152" s="32">
        <f>E152/E153</f>
        <v>0.29711538461538461</v>
      </c>
    </row>
    <row r="153" spans="1:6" ht="15" customHeight="1" x14ac:dyDescent="0.2">
      <c r="B153" s="2" t="s">
        <v>8</v>
      </c>
      <c r="C153" s="1">
        <f>SUM(C150:C152)</f>
        <v>2552</v>
      </c>
      <c r="D153" s="1">
        <f>SUM(D150:D152)</f>
        <v>2648</v>
      </c>
      <c r="E153" s="1">
        <f>SUM(E150:E152)</f>
        <v>5200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279</v>
      </c>
      <c r="D155" s="17">
        <f>D8+D14+D20</f>
        <v>289</v>
      </c>
      <c r="E155" s="17">
        <f>E8+E14+E20</f>
        <v>568</v>
      </c>
      <c r="F155" s="32">
        <f>E155/E159</f>
        <v>0.10923076923076923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1570</v>
      </c>
      <c r="D156" s="19">
        <f>D26+D32+D38+D44+D50+D56+D62+D68+D74+D80</f>
        <v>1517</v>
      </c>
      <c r="E156" s="19">
        <f>E26+E32+E38+E44+E50+E56+E62+E68+E74+E80</f>
        <v>3087</v>
      </c>
      <c r="F156" s="32">
        <f>E156/E159</f>
        <v>0.5936538461538462</v>
      </c>
    </row>
    <row r="157" spans="1:6" ht="15" customHeight="1" x14ac:dyDescent="0.2">
      <c r="A157" s="25"/>
      <c r="B157" s="20" t="s">
        <v>10</v>
      </c>
      <c r="C157" s="21">
        <f>C86+C92</f>
        <v>365</v>
      </c>
      <c r="D157" s="21">
        <f>D86+D92</f>
        <v>370</v>
      </c>
      <c r="E157" s="21">
        <f>E86+E92</f>
        <v>735</v>
      </c>
      <c r="F157" s="32">
        <f>E157/E159</f>
        <v>0.14134615384615384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338</v>
      </c>
      <c r="D158" s="27">
        <f t="shared" ref="D158:E158" si="1">D98+D104+D110+D116+D122+D128+D134+D140+D146</f>
        <v>472</v>
      </c>
      <c r="E158" s="27">
        <f t="shared" si="1"/>
        <v>810</v>
      </c>
      <c r="F158" s="32">
        <f>E158/E159</f>
        <v>0.15576923076923077</v>
      </c>
    </row>
    <row r="159" spans="1:6" ht="15" customHeight="1" x14ac:dyDescent="0.2">
      <c r="B159" s="2" t="s">
        <v>8</v>
      </c>
      <c r="C159" s="1">
        <f>SUM(C155:C158)</f>
        <v>2552</v>
      </c>
      <c r="D159" s="1">
        <f>SUM(D155:D158)</f>
        <v>2648</v>
      </c>
      <c r="E159" s="1">
        <f>SUM(E155:E158)</f>
        <v>5200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89</v>
      </c>
      <c r="D161" s="31">
        <f t="shared" ref="D161:E161" si="2">D110+D116+D122+D128+D134+D140+D146</f>
        <v>188</v>
      </c>
      <c r="E161" s="31">
        <f t="shared" si="2"/>
        <v>277</v>
      </c>
      <c r="F161" s="32">
        <f>E161/E159</f>
        <v>5.326923076923077E-2</v>
      </c>
    </row>
    <row r="162" spans="1:6" ht="15" customHeight="1" x14ac:dyDescent="0.2">
      <c r="A162" s="30"/>
      <c r="B162" s="23" t="s">
        <v>15</v>
      </c>
      <c r="C162" s="31">
        <f>C116+C122+C128+C134+C140+C146</f>
        <v>31</v>
      </c>
      <c r="D162" s="31">
        <f t="shared" ref="D162:E162" si="3">D116+D122+D128+D134+D140+D146</f>
        <v>93</v>
      </c>
      <c r="E162" s="31">
        <f t="shared" si="3"/>
        <v>124</v>
      </c>
      <c r="F162" s="32">
        <f>E162/E159</f>
        <v>2.3846153846153847E-2</v>
      </c>
    </row>
    <row r="163" spans="1:6" ht="15" customHeight="1" x14ac:dyDescent="0.2">
      <c r="A163" s="30"/>
      <c r="B163" s="23" t="s">
        <v>13</v>
      </c>
      <c r="C163" s="31">
        <f>C122+C128+C134+C140+C146</f>
        <v>6</v>
      </c>
      <c r="D163" s="31">
        <f t="shared" ref="D163:E163" si="4">D122+D128+D134+D140+D146</f>
        <v>30</v>
      </c>
      <c r="E163" s="31">
        <f t="shared" si="4"/>
        <v>36</v>
      </c>
      <c r="F163" s="32">
        <f>E163/E159</f>
        <v>6.9230769230769233E-3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6</v>
      </c>
      <c r="E164" s="1">
        <f t="shared" si="5"/>
        <v>6</v>
      </c>
      <c r="F164" s="32">
        <f>E164/E159</f>
        <v>1.153846153846154E-3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1.9230769230769231E-4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30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2.1276595744680851E-2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3.5460992907801421E-2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3.5460992907801421E-2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2.1276595744680851E-2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4.9645390070921988E-2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1.4184397163120567E-2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1.4184397163120567E-2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3.5460992907801421E-2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0</v>
      </c>
      <c r="E62" s="41">
        <v>5</v>
      </c>
      <c r="F62" s="42">
        <v>3.5460992907801421E-2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6</v>
      </c>
      <c r="E68" s="41">
        <v>15</v>
      </c>
      <c r="F68" s="42">
        <v>0.10638297872340426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7.0921985815602842E-2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7.0921985815602842E-2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6</v>
      </c>
      <c r="E86" s="44">
        <v>8</v>
      </c>
      <c r="F86" s="45">
        <v>5.6737588652482268E-2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5</v>
      </c>
      <c r="E92" s="44">
        <v>16</v>
      </c>
      <c r="F92" s="45">
        <v>0.11347517730496454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10</v>
      </c>
      <c r="E98" s="44">
        <v>12</v>
      </c>
      <c r="F98" s="45">
        <v>8.5106382978723402E-2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</v>
      </c>
      <c r="E104" s="44">
        <v>8</v>
      </c>
      <c r="F104" s="45">
        <v>5.6737588652482268E-2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7.8014184397163122E-2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4.9645390070921988E-2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4.9645390070921988E-2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69</v>
      </c>
      <c r="D147" s="77">
        <v>72</v>
      </c>
      <c r="E147" s="77">
        <v>141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6</v>
      </c>
      <c r="E150" s="17">
        <v>8</v>
      </c>
      <c r="F150" s="32">
        <v>5.6737588652482268E-2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28</v>
      </c>
      <c r="E151" s="19">
        <v>64</v>
      </c>
      <c r="F151" s="32">
        <v>0.45390070921985815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38</v>
      </c>
      <c r="E152" s="21">
        <v>69</v>
      </c>
      <c r="F152" s="32">
        <v>0.48936170212765956</v>
      </c>
    </row>
    <row r="153" spans="1:6" ht="15" customHeight="1" x14ac:dyDescent="0.2">
      <c r="B153" s="2" t="s">
        <v>8</v>
      </c>
      <c r="C153" s="1">
        <v>69</v>
      </c>
      <c r="D153" s="1">
        <v>72</v>
      </c>
      <c r="E153" s="1">
        <v>141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6</v>
      </c>
      <c r="E155" s="17">
        <v>8</v>
      </c>
      <c r="F155" s="32">
        <v>5.6737588652482268E-2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28</v>
      </c>
      <c r="E156" s="19">
        <v>64</v>
      </c>
      <c r="F156" s="32">
        <v>0.45390070921985815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11</v>
      </c>
      <c r="E157" s="21">
        <v>24</v>
      </c>
      <c r="F157" s="32">
        <v>0.1702127659574468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27</v>
      </c>
      <c r="E158" s="27">
        <v>45</v>
      </c>
      <c r="F158" s="32">
        <v>0.31914893617021278</v>
      </c>
    </row>
    <row r="159" spans="1:6" ht="15" customHeight="1" x14ac:dyDescent="0.2">
      <c r="B159" s="2" t="s">
        <v>8</v>
      </c>
      <c r="C159" s="1">
        <v>69</v>
      </c>
      <c r="D159" s="1">
        <v>72</v>
      </c>
      <c r="E159" s="1">
        <v>141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16</v>
      </c>
      <c r="E161" s="31">
        <v>25</v>
      </c>
      <c r="F161" s="32">
        <v>0.1773049645390071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10</v>
      </c>
      <c r="E162" s="31">
        <v>14</v>
      </c>
      <c r="F162" s="32">
        <v>9.9290780141843976E-2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4.9645390070921988E-2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31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1.7467248908296942E-2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5</v>
      </c>
      <c r="E14" s="48">
        <v>5</v>
      </c>
      <c r="F14" s="39">
        <v>2.1834061135371178E-2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2.6200873362445413E-2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11</v>
      </c>
      <c r="E26" s="41">
        <v>16</v>
      </c>
      <c r="F26" s="42">
        <v>6.9868995633187769E-2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3.9301310043668124E-2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3.0567685589519649E-2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3.4934497816593885E-2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3.9301310043668124E-2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3.9301310043668124E-2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5.2401746724890827E-2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7.8602620087336247E-2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5.2401746724890827E-2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11</v>
      </c>
      <c r="E80" s="41">
        <v>27</v>
      </c>
      <c r="F80" s="42">
        <v>0.11790393013100436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9.606986899563319E-2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8</v>
      </c>
      <c r="E92" s="44">
        <v>19</v>
      </c>
      <c r="F92" s="45">
        <v>8.296943231441048E-2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5.2401746724890827E-2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7</v>
      </c>
      <c r="E104" s="44">
        <v>17</v>
      </c>
      <c r="F104" s="45">
        <v>7.4235807860262015E-2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3.4934497816593885E-2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2.6200873362445413E-2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1.3100436681222707E-2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109</v>
      </c>
      <c r="D147" s="77">
        <v>120</v>
      </c>
      <c r="E147" s="77">
        <v>229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10</v>
      </c>
      <c r="E150" s="17">
        <v>15</v>
      </c>
      <c r="F150" s="32">
        <v>6.5502183406113537E-2</v>
      </c>
    </row>
    <row r="151" spans="1:6" ht="15" customHeight="1" x14ac:dyDescent="0.2">
      <c r="A151" s="18"/>
      <c r="B151" s="18" t="s">
        <v>49</v>
      </c>
      <c r="C151" s="19">
        <v>63</v>
      </c>
      <c r="D151" s="19">
        <v>64</v>
      </c>
      <c r="E151" s="19">
        <v>127</v>
      </c>
      <c r="F151" s="32">
        <v>0.55458515283842791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46</v>
      </c>
      <c r="E152" s="21">
        <v>87</v>
      </c>
      <c r="F152" s="32">
        <v>0.37991266375545851</v>
      </c>
    </row>
    <row r="153" spans="1:6" ht="15" customHeight="1" x14ac:dyDescent="0.2">
      <c r="B153" s="2" t="s">
        <v>8</v>
      </c>
      <c r="C153" s="1">
        <v>109</v>
      </c>
      <c r="D153" s="1">
        <v>120</v>
      </c>
      <c r="E153" s="1">
        <v>229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10</v>
      </c>
      <c r="E155" s="17">
        <v>15</v>
      </c>
      <c r="F155" s="32">
        <v>6.5502183406113537E-2</v>
      </c>
    </row>
    <row r="156" spans="1:6" ht="15" customHeight="1" x14ac:dyDescent="0.2">
      <c r="A156" s="28"/>
      <c r="B156" s="18" t="s">
        <v>49</v>
      </c>
      <c r="C156" s="19">
        <v>63</v>
      </c>
      <c r="D156" s="19">
        <v>64</v>
      </c>
      <c r="E156" s="19">
        <v>127</v>
      </c>
      <c r="F156" s="32">
        <v>0.55458515283842791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19</v>
      </c>
      <c r="E157" s="21">
        <v>41</v>
      </c>
      <c r="F157" s="32">
        <v>0.17903930131004367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27</v>
      </c>
      <c r="E158" s="27">
        <v>46</v>
      </c>
      <c r="F158" s="32">
        <v>0.20087336244541484</v>
      </c>
    </row>
    <row r="159" spans="1:6" ht="15" customHeight="1" x14ac:dyDescent="0.2">
      <c r="B159" s="2" t="s">
        <v>8</v>
      </c>
      <c r="C159" s="1">
        <v>109</v>
      </c>
      <c r="D159" s="1">
        <v>120</v>
      </c>
      <c r="E159" s="1">
        <v>229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13</v>
      </c>
      <c r="E161" s="31">
        <v>17</v>
      </c>
      <c r="F161" s="32">
        <v>7.4235807860262015E-2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3.9301310043668124E-2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1.3100436681222707E-2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32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5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12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25</v>
      </c>
      <c r="E8" s="38">
        <v>43</v>
      </c>
      <c r="F8" s="39">
        <v>4.7461368653421633E-2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3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15</v>
      </c>
      <c r="E14" s="48">
        <v>30</v>
      </c>
      <c r="F14" s="39">
        <v>3.3112582781456956E-2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4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5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18</v>
      </c>
      <c r="E20" s="48">
        <v>48</v>
      </c>
      <c r="F20" s="39">
        <v>5.2980132450331126E-2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2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7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16</v>
      </c>
      <c r="E26" s="41">
        <v>40</v>
      </c>
      <c r="F26" s="42">
        <v>4.4150110375275942E-2</v>
      </c>
    </row>
    <row r="27" spans="1:6" ht="15" customHeight="1" x14ac:dyDescent="0.2">
      <c r="A27" s="12"/>
      <c r="B27" s="35">
        <v>20</v>
      </c>
      <c r="C27" s="94">
        <v>9</v>
      </c>
      <c r="D27" s="94">
        <v>7</v>
      </c>
      <c r="E27" s="95">
        <v>16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5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5</v>
      </c>
      <c r="E29" s="95">
        <v>15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2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36</v>
      </c>
      <c r="D32" s="49">
        <v>20</v>
      </c>
      <c r="E32" s="41">
        <v>56</v>
      </c>
      <c r="F32" s="42">
        <v>6.1810154525386317E-2</v>
      </c>
    </row>
    <row r="33" spans="1:6" ht="15" customHeight="1" x14ac:dyDescent="0.2">
      <c r="A33" s="12"/>
      <c r="B33" s="35">
        <v>25</v>
      </c>
      <c r="C33" s="94">
        <v>9</v>
      </c>
      <c r="D33" s="94">
        <v>6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6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7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23</v>
      </c>
      <c r="E38" s="41">
        <v>43</v>
      </c>
      <c r="F38" s="42">
        <v>4.7461368653421633E-2</v>
      </c>
    </row>
    <row r="39" spans="1:6" ht="15" customHeight="1" x14ac:dyDescent="0.2">
      <c r="A39" s="12"/>
      <c r="B39" s="35">
        <v>30</v>
      </c>
      <c r="C39" s="94">
        <v>7</v>
      </c>
      <c r="D39" s="94">
        <v>4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2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8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8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26</v>
      </c>
      <c r="E44" s="41">
        <v>50</v>
      </c>
      <c r="F44" s="42">
        <v>5.518763796909492E-2</v>
      </c>
    </row>
    <row r="45" spans="1:6" ht="15" customHeight="1" x14ac:dyDescent="0.2">
      <c r="A45" s="12"/>
      <c r="B45" s="35">
        <v>35</v>
      </c>
      <c r="C45" s="94">
        <v>7</v>
      </c>
      <c r="D45" s="94">
        <v>8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3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9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6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2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35</v>
      </c>
      <c r="D50" s="49">
        <v>28</v>
      </c>
      <c r="E50" s="41">
        <v>63</v>
      </c>
      <c r="F50" s="42">
        <v>6.9536423841059597E-2</v>
      </c>
    </row>
    <row r="51" spans="1:6" ht="15" customHeight="1" x14ac:dyDescent="0.2">
      <c r="A51" s="12"/>
      <c r="B51" s="35">
        <v>40</v>
      </c>
      <c r="C51" s="94">
        <v>10</v>
      </c>
      <c r="D51" s="94">
        <v>11</v>
      </c>
      <c r="E51" s="95">
        <v>21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15</v>
      </c>
      <c r="E55" s="95">
        <v>23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37</v>
      </c>
      <c r="E56" s="41">
        <v>71</v>
      </c>
      <c r="F56" s="42">
        <v>7.8366445916114788E-2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7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25</v>
      </c>
      <c r="E62" s="41">
        <v>53</v>
      </c>
      <c r="F62" s="42">
        <v>5.8498896247240618E-2</v>
      </c>
    </row>
    <row r="63" spans="1:6" ht="15" customHeight="1" x14ac:dyDescent="0.2">
      <c r="A63" s="12"/>
      <c r="B63" s="35">
        <v>50</v>
      </c>
      <c r="C63" s="94">
        <v>6</v>
      </c>
      <c r="D63" s="94">
        <v>3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14</v>
      </c>
      <c r="D65" s="94">
        <v>4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23</v>
      </c>
      <c r="E68" s="41">
        <v>53</v>
      </c>
      <c r="F68" s="42">
        <v>5.8498896247240618E-2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7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7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7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33</v>
      </c>
      <c r="E74" s="41">
        <v>63</v>
      </c>
      <c r="F74" s="42">
        <v>6.9536423841059597E-2</v>
      </c>
    </row>
    <row r="75" spans="1:6" ht="15" customHeight="1" x14ac:dyDescent="0.2">
      <c r="A75" s="12"/>
      <c r="B75" s="35">
        <v>60</v>
      </c>
      <c r="C75" s="94">
        <v>4</v>
      </c>
      <c r="D75" s="94">
        <v>7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7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4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28</v>
      </c>
      <c r="E80" s="41">
        <v>63</v>
      </c>
      <c r="F80" s="42">
        <v>6.9536423841059597E-2</v>
      </c>
    </row>
    <row r="81" spans="1:6" ht="15" customHeight="1" x14ac:dyDescent="0.2">
      <c r="A81" s="12"/>
      <c r="B81" s="35">
        <v>65</v>
      </c>
      <c r="C81" s="94">
        <v>7</v>
      </c>
      <c r="D81" s="94">
        <v>8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7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5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31</v>
      </c>
      <c r="E86" s="44">
        <v>68</v>
      </c>
      <c r="F86" s="45">
        <v>7.505518763796909E-2</v>
      </c>
    </row>
    <row r="87" spans="1:6" ht="15" customHeight="1" x14ac:dyDescent="0.2">
      <c r="A87" s="12"/>
      <c r="B87" s="35">
        <v>70</v>
      </c>
      <c r="C87" s="94">
        <v>7</v>
      </c>
      <c r="D87" s="94">
        <v>4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7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10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30</v>
      </c>
      <c r="E92" s="44">
        <v>60</v>
      </c>
      <c r="F92" s="45">
        <v>6.6225165562913912E-2</v>
      </c>
    </row>
    <row r="93" spans="1:6" ht="15" customHeight="1" x14ac:dyDescent="0.2">
      <c r="A93" s="12"/>
      <c r="B93" s="35">
        <v>75</v>
      </c>
      <c r="C93" s="94">
        <v>9</v>
      </c>
      <c r="D93" s="94">
        <v>6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7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22</v>
      </c>
      <c r="E98" s="44">
        <v>44</v>
      </c>
      <c r="F98" s="45">
        <v>4.856512141280353E-2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2.097130242825607E-2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6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16</v>
      </c>
      <c r="E110" s="44">
        <v>25</v>
      </c>
      <c r="F110" s="45">
        <v>2.759381898454746E-2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8.8300220750551876E-3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4.4150110375275938E-3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2.2075055187637969E-3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467</v>
      </c>
      <c r="D147" s="77">
        <v>439</v>
      </c>
      <c r="E147" s="77">
        <v>906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63</v>
      </c>
      <c r="D150" s="17">
        <v>58</v>
      </c>
      <c r="E150" s="17">
        <v>121</v>
      </c>
      <c r="F150" s="32">
        <v>0.1335540838852097</v>
      </c>
    </row>
    <row r="151" spans="1:6" ht="15" customHeight="1" x14ac:dyDescent="0.2">
      <c r="A151" s="18"/>
      <c r="B151" s="18" t="s">
        <v>49</v>
      </c>
      <c r="C151" s="19">
        <v>296</v>
      </c>
      <c r="D151" s="19">
        <v>259</v>
      </c>
      <c r="E151" s="19">
        <v>555</v>
      </c>
      <c r="F151" s="32">
        <v>0.61258278145695366</v>
      </c>
    </row>
    <row r="152" spans="1:6" ht="15" customHeight="1" x14ac:dyDescent="0.2">
      <c r="A152" s="33"/>
      <c r="B152" s="20" t="s">
        <v>6</v>
      </c>
      <c r="C152" s="21">
        <v>108</v>
      </c>
      <c r="D152" s="21">
        <v>122</v>
      </c>
      <c r="E152" s="21">
        <v>230</v>
      </c>
      <c r="F152" s="32">
        <v>0.25386313465783666</v>
      </c>
    </row>
    <row r="153" spans="1:6" ht="15" customHeight="1" x14ac:dyDescent="0.2">
      <c r="B153" s="2" t="s">
        <v>8</v>
      </c>
      <c r="C153" s="1">
        <v>467</v>
      </c>
      <c r="D153" s="1">
        <v>439</v>
      </c>
      <c r="E153" s="1">
        <v>906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63</v>
      </c>
      <c r="D155" s="17">
        <v>58</v>
      </c>
      <c r="E155" s="17">
        <v>121</v>
      </c>
      <c r="F155" s="32">
        <v>0.1335540838852097</v>
      </c>
    </row>
    <row r="156" spans="1:6" ht="15" customHeight="1" x14ac:dyDescent="0.2">
      <c r="A156" s="28"/>
      <c r="B156" s="18" t="s">
        <v>49</v>
      </c>
      <c r="C156" s="19">
        <v>296</v>
      </c>
      <c r="D156" s="19">
        <v>259</v>
      </c>
      <c r="E156" s="19">
        <v>555</v>
      </c>
      <c r="F156" s="32">
        <v>0.61258278145695366</v>
      </c>
    </row>
    <row r="157" spans="1:6" ht="15" customHeight="1" x14ac:dyDescent="0.2">
      <c r="A157" s="25"/>
      <c r="B157" s="20" t="s">
        <v>10</v>
      </c>
      <c r="C157" s="21">
        <v>67</v>
      </c>
      <c r="D157" s="21">
        <v>61</v>
      </c>
      <c r="E157" s="21">
        <v>128</v>
      </c>
      <c r="F157" s="32">
        <v>0.141280353200883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61</v>
      </c>
      <c r="E158" s="27">
        <v>102</v>
      </c>
      <c r="F158" s="32">
        <v>0.11258278145695365</v>
      </c>
    </row>
    <row r="159" spans="1:6" ht="15" customHeight="1" x14ac:dyDescent="0.2">
      <c r="B159" s="2" t="s">
        <v>8</v>
      </c>
      <c r="C159" s="1">
        <v>467</v>
      </c>
      <c r="D159" s="1">
        <v>439</v>
      </c>
      <c r="E159" s="1">
        <v>906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28</v>
      </c>
      <c r="E161" s="31">
        <v>39</v>
      </c>
      <c r="F161" s="32">
        <v>4.3046357615894038E-2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12</v>
      </c>
      <c r="E162" s="31">
        <v>14</v>
      </c>
      <c r="F162" s="32">
        <v>1.5452538631346579E-2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6.6225165562913907E-3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2.2075055187637969E-3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33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2.0588235294117647E-2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5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11</v>
      </c>
      <c r="E14" s="48">
        <v>17</v>
      </c>
      <c r="F14" s="39">
        <v>2.5000000000000001E-2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1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9</v>
      </c>
      <c r="E20" s="48">
        <v>27</v>
      </c>
      <c r="F20" s="39">
        <v>3.9705882352941174E-2</v>
      </c>
    </row>
    <row r="21" spans="1:6" ht="15" customHeight="1" x14ac:dyDescent="0.2">
      <c r="A21" s="12"/>
      <c r="B21" s="35">
        <v>15</v>
      </c>
      <c r="C21" s="94">
        <v>4</v>
      </c>
      <c r="D21" s="94">
        <v>8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22</v>
      </c>
      <c r="E26" s="41">
        <v>39</v>
      </c>
      <c r="F26" s="42">
        <v>5.7352941176470586E-2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15</v>
      </c>
      <c r="E32" s="41">
        <v>24</v>
      </c>
      <c r="F32" s="42">
        <v>3.5294117647058823E-2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0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10</v>
      </c>
      <c r="E38" s="41">
        <v>27</v>
      </c>
      <c r="F38" s="42">
        <v>3.9705882352941174E-2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7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14</v>
      </c>
      <c r="E44" s="41">
        <v>29</v>
      </c>
      <c r="F44" s="42">
        <v>4.2647058823529413E-2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15</v>
      </c>
      <c r="E50" s="41">
        <v>29</v>
      </c>
      <c r="F50" s="42">
        <v>4.2647058823529413E-2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0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15</v>
      </c>
      <c r="E56" s="41">
        <v>33</v>
      </c>
      <c r="F56" s="42">
        <v>4.8529411764705883E-2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21</v>
      </c>
      <c r="E62" s="41">
        <v>39</v>
      </c>
      <c r="F62" s="42">
        <v>5.7352941176470586E-2</v>
      </c>
    </row>
    <row r="63" spans="1:6" ht="15" customHeight="1" x14ac:dyDescent="0.2">
      <c r="A63" s="12"/>
      <c r="B63" s="35">
        <v>50</v>
      </c>
      <c r="C63" s="94">
        <v>3</v>
      </c>
      <c r="D63" s="94">
        <v>8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4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2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24</v>
      </c>
      <c r="E68" s="41">
        <v>53</v>
      </c>
      <c r="F68" s="42">
        <v>7.7941176470588236E-2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7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26</v>
      </c>
      <c r="E74" s="41">
        <v>44</v>
      </c>
      <c r="F74" s="42">
        <v>6.4705882352941183E-2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19</v>
      </c>
      <c r="E80" s="41">
        <v>36</v>
      </c>
      <c r="F80" s="42">
        <v>5.2941176470588235E-2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18</v>
      </c>
      <c r="E86" s="44">
        <v>38</v>
      </c>
      <c r="F86" s="45">
        <v>5.5882352941176473E-2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11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8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33</v>
      </c>
      <c r="E92" s="44">
        <v>53</v>
      </c>
      <c r="F92" s="45">
        <v>7.7941176470588236E-2</v>
      </c>
    </row>
    <row r="93" spans="1:6" ht="15" customHeight="1" x14ac:dyDescent="0.2">
      <c r="A93" s="12"/>
      <c r="B93" s="35">
        <v>75</v>
      </c>
      <c r="C93" s="94">
        <v>5</v>
      </c>
      <c r="D93" s="94">
        <v>10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9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10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5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33</v>
      </c>
      <c r="D98" s="71">
        <v>39</v>
      </c>
      <c r="E98" s="44">
        <v>72</v>
      </c>
      <c r="F98" s="45">
        <v>0.10588235294117647</v>
      </c>
    </row>
    <row r="99" spans="1:6" ht="15" customHeight="1" x14ac:dyDescent="0.2">
      <c r="A99" s="12"/>
      <c r="B99" s="35">
        <v>80</v>
      </c>
      <c r="C99" s="94">
        <v>8</v>
      </c>
      <c r="D99" s="94">
        <v>13</v>
      </c>
      <c r="E99" s="95">
        <v>21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3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6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29</v>
      </c>
      <c r="D104" s="71">
        <v>31</v>
      </c>
      <c r="E104" s="44">
        <v>60</v>
      </c>
      <c r="F104" s="45">
        <v>8.8235294117647065E-2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6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3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16</v>
      </c>
      <c r="E110" s="44">
        <v>31</v>
      </c>
      <c r="F110" s="45">
        <v>4.5588235294117645E-2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0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5</v>
      </c>
      <c r="E116" s="44">
        <v>12</v>
      </c>
      <c r="F116" s="45">
        <v>1.7647058823529412E-2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2.9411764705882353E-3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1.4705882352941176E-3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327</v>
      </c>
      <c r="D147" s="77">
        <v>353</v>
      </c>
      <c r="E147" s="77">
        <v>680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31</v>
      </c>
      <c r="D150" s="17">
        <v>27</v>
      </c>
      <c r="E150" s="17">
        <v>58</v>
      </c>
      <c r="F150" s="32">
        <v>8.5294117647058826E-2</v>
      </c>
    </row>
    <row r="151" spans="1:6" ht="15" customHeight="1" x14ac:dyDescent="0.2">
      <c r="A151" s="18"/>
      <c r="B151" s="18" t="s">
        <v>49</v>
      </c>
      <c r="C151" s="19">
        <v>172</v>
      </c>
      <c r="D151" s="19">
        <v>181</v>
      </c>
      <c r="E151" s="19">
        <v>353</v>
      </c>
      <c r="F151" s="32">
        <v>0.51911764705882357</v>
      </c>
    </row>
    <row r="152" spans="1:6" ht="15" customHeight="1" x14ac:dyDescent="0.2">
      <c r="A152" s="33"/>
      <c r="B152" s="20" t="s">
        <v>6</v>
      </c>
      <c r="C152" s="21">
        <v>124</v>
      </c>
      <c r="D152" s="21">
        <v>145</v>
      </c>
      <c r="E152" s="21">
        <v>269</v>
      </c>
      <c r="F152" s="32">
        <v>0.39558823529411763</v>
      </c>
    </row>
    <row r="153" spans="1:6" ht="15" customHeight="1" x14ac:dyDescent="0.2">
      <c r="B153" s="2" t="s">
        <v>8</v>
      </c>
      <c r="C153" s="1">
        <v>327</v>
      </c>
      <c r="D153" s="1">
        <v>353</v>
      </c>
      <c r="E153" s="1">
        <v>680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31</v>
      </c>
      <c r="D155" s="17">
        <v>27</v>
      </c>
      <c r="E155" s="17">
        <v>58</v>
      </c>
      <c r="F155" s="32">
        <v>8.5294117647058826E-2</v>
      </c>
    </row>
    <row r="156" spans="1:6" ht="15" customHeight="1" x14ac:dyDescent="0.2">
      <c r="A156" s="28"/>
      <c r="B156" s="18" t="s">
        <v>49</v>
      </c>
      <c r="C156" s="19">
        <v>172</v>
      </c>
      <c r="D156" s="19">
        <v>181</v>
      </c>
      <c r="E156" s="19">
        <v>353</v>
      </c>
      <c r="F156" s="32">
        <v>0.51911764705882357</v>
      </c>
    </row>
    <row r="157" spans="1:6" ht="15" customHeight="1" x14ac:dyDescent="0.2">
      <c r="A157" s="25"/>
      <c r="B157" s="20" t="s">
        <v>10</v>
      </c>
      <c r="C157" s="21">
        <v>40</v>
      </c>
      <c r="D157" s="21">
        <v>51</v>
      </c>
      <c r="E157" s="21">
        <v>91</v>
      </c>
      <c r="F157" s="32">
        <v>0.1338235294117647</v>
      </c>
    </row>
    <row r="158" spans="1:6" ht="15" customHeight="1" x14ac:dyDescent="0.2">
      <c r="A158" s="26"/>
      <c r="B158" s="29" t="s">
        <v>11</v>
      </c>
      <c r="C158" s="27">
        <v>84</v>
      </c>
      <c r="D158" s="27">
        <v>94</v>
      </c>
      <c r="E158" s="27">
        <v>178</v>
      </c>
      <c r="F158" s="32">
        <v>0.26176470588235295</v>
      </c>
    </row>
    <row r="159" spans="1:6" ht="15" customHeight="1" x14ac:dyDescent="0.2">
      <c r="B159" s="2" t="s">
        <v>8</v>
      </c>
      <c r="C159" s="1">
        <v>327</v>
      </c>
      <c r="D159" s="1">
        <v>353</v>
      </c>
      <c r="E159" s="1">
        <v>680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24</v>
      </c>
      <c r="E161" s="31">
        <v>46</v>
      </c>
      <c r="F161" s="32">
        <v>6.7647058823529407E-2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8</v>
      </c>
      <c r="E162" s="31">
        <v>15</v>
      </c>
      <c r="F162" s="32">
        <v>2.2058823529411766E-2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4.4117647058823529E-3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1.4705882352941176E-3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34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4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11</v>
      </c>
      <c r="E4" s="95">
        <v>17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4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6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8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33</v>
      </c>
      <c r="E8" s="38">
        <v>59</v>
      </c>
      <c r="F8" s="39">
        <v>3.8386467143786594E-2</v>
      </c>
    </row>
    <row r="9" spans="1:6" ht="15" customHeight="1" x14ac:dyDescent="0.2">
      <c r="A9" s="12"/>
      <c r="B9" s="35">
        <v>5</v>
      </c>
      <c r="C9" s="94">
        <v>7</v>
      </c>
      <c r="D9" s="94">
        <v>8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9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10</v>
      </c>
      <c r="E11" s="95">
        <v>17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3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3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33</v>
      </c>
      <c r="E14" s="48">
        <v>65</v>
      </c>
      <c r="F14" s="39">
        <v>4.2290175666883541E-2</v>
      </c>
    </row>
    <row r="15" spans="1:6" ht="15" customHeight="1" x14ac:dyDescent="0.2">
      <c r="A15" s="12"/>
      <c r="B15" s="35">
        <v>10</v>
      </c>
      <c r="C15" s="94">
        <v>10</v>
      </c>
      <c r="D15" s="94">
        <v>4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10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9</v>
      </c>
      <c r="D17" s="94">
        <v>6</v>
      </c>
      <c r="E17" s="95">
        <v>15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8</v>
      </c>
      <c r="E18" s="95">
        <v>16</v>
      </c>
      <c r="F18" s="32"/>
    </row>
    <row r="19" spans="1:6" ht="15" customHeight="1" x14ac:dyDescent="0.2">
      <c r="A19" s="12"/>
      <c r="B19" s="35">
        <v>14</v>
      </c>
      <c r="C19" s="94">
        <v>14</v>
      </c>
      <c r="D19" s="94">
        <v>11</v>
      </c>
      <c r="E19" s="95">
        <v>25</v>
      </c>
      <c r="F19" s="32"/>
    </row>
    <row r="20" spans="1:6" ht="15" customHeight="1" x14ac:dyDescent="0.2">
      <c r="A20" s="12"/>
      <c r="B20" s="37" t="s">
        <v>29</v>
      </c>
      <c r="C20" s="70">
        <v>45</v>
      </c>
      <c r="D20" s="70">
        <v>39</v>
      </c>
      <c r="E20" s="48">
        <v>84</v>
      </c>
      <c r="F20" s="39">
        <v>5.4651919323357188E-2</v>
      </c>
    </row>
    <row r="21" spans="1:6" ht="15" customHeight="1" x14ac:dyDescent="0.2">
      <c r="A21" s="12"/>
      <c r="B21" s="35">
        <v>15</v>
      </c>
      <c r="C21" s="94">
        <v>4</v>
      </c>
      <c r="D21" s="94">
        <v>8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18</v>
      </c>
      <c r="D22" s="94">
        <v>7</v>
      </c>
      <c r="E22" s="95">
        <v>25</v>
      </c>
      <c r="F22" s="32"/>
    </row>
    <row r="23" spans="1:6" ht="15" customHeight="1" x14ac:dyDescent="0.2">
      <c r="A23" s="12"/>
      <c r="B23" s="35">
        <v>17</v>
      </c>
      <c r="C23" s="94">
        <v>11</v>
      </c>
      <c r="D23" s="94">
        <v>8</v>
      </c>
      <c r="E23" s="95">
        <v>19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13</v>
      </c>
      <c r="E24" s="95">
        <v>25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8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52</v>
      </c>
      <c r="D26" s="49">
        <v>44</v>
      </c>
      <c r="E26" s="41">
        <v>96</v>
      </c>
      <c r="F26" s="42">
        <v>6.2459336369551074E-2</v>
      </c>
    </row>
    <row r="27" spans="1:6" ht="15" customHeight="1" x14ac:dyDescent="0.2">
      <c r="A27" s="12"/>
      <c r="B27" s="35">
        <v>20</v>
      </c>
      <c r="C27" s="94">
        <v>14</v>
      </c>
      <c r="D27" s="94">
        <v>8</v>
      </c>
      <c r="E27" s="95">
        <v>22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11</v>
      </c>
      <c r="E28" s="95">
        <v>18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7</v>
      </c>
      <c r="E30" s="95">
        <v>16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6</v>
      </c>
      <c r="E31" s="95">
        <v>15</v>
      </c>
      <c r="F31" s="32"/>
    </row>
    <row r="32" spans="1:6" ht="15" customHeight="1" x14ac:dyDescent="0.2">
      <c r="A32" s="12"/>
      <c r="B32" s="40" t="s">
        <v>31</v>
      </c>
      <c r="C32" s="49">
        <v>45</v>
      </c>
      <c r="D32" s="49">
        <v>36</v>
      </c>
      <c r="E32" s="41">
        <v>81</v>
      </c>
      <c r="F32" s="42">
        <v>5.2700065061808715E-2</v>
      </c>
    </row>
    <row r="33" spans="1:6" ht="15" customHeight="1" x14ac:dyDescent="0.2">
      <c r="A33" s="12"/>
      <c r="B33" s="35">
        <v>25</v>
      </c>
      <c r="C33" s="94">
        <v>11</v>
      </c>
      <c r="D33" s="94">
        <v>4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4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17</v>
      </c>
      <c r="D35" s="94">
        <v>9</v>
      </c>
      <c r="E35" s="95">
        <v>26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9</v>
      </c>
      <c r="E36" s="95">
        <v>19</v>
      </c>
      <c r="F36" s="32"/>
    </row>
    <row r="37" spans="1:6" ht="15" customHeight="1" x14ac:dyDescent="0.2">
      <c r="A37" s="12"/>
      <c r="B37" s="35">
        <v>29</v>
      </c>
      <c r="C37" s="94">
        <v>13</v>
      </c>
      <c r="D37" s="94">
        <v>11</v>
      </c>
      <c r="E37" s="95">
        <v>24</v>
      </c>
      <c r="F37" s="32"/>
    </row>
    <row r="38" spans="1:6" ht="15" customHeight="1" x14ac:dyDescent="0.2">
      <c r="A38" s="12"/>
      <c r="B38" s="40" t="s">
        <v>32</v>
      </c>
      <c r="C38" s="49">
        <v>61</v>
      </c>
      <c r="D38" s="49">
        <v>37</v>
      </c>
      <c r="E38" s="41">
        <v>98</v>
      </c>
      <c r="F38" s="42">
        <v>6.3760572543916719E-2</v>
      </c>
    </row>
    <row r="39" spans="1:6" ht="15" customHeight="1" x14ac:dyDescent="0.2">
      <c r="A39" s="12"/>
      <c r="B39" s="35">
        <v>30</v>
      </c>
      <c r="C39" s="94">
        <v>6</v>
      </c>
      <c r="D39" s="94">
        <v>7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12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7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13</v>
      </c>
      <c r="D42" s="94">
        <v>9</v>
      </c>
      <c r="E42" s="95">
        <v>22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14</v>
      </c>
      <c r="E43" s="95">
        <v>19</v>
      </c>
      <c r="F43" s="32"/>
    </row>
    <row r="44" spans="1:6" ht="15" customHeight="1" x14ac:dyDescent="0.2">
      <c r="A44" s="12"/>
      <c r="B44" s="40" t="s">
        <v>33</v>
      </c>
      <c r="C44" s="49">
        <v>37</v>
      </c>
      <c r="D44" s="49">
        <v>49</v>
      </c>
      <c r="E44" s="41">
        <v>86</v>
      </c>
      <c r="F44" s="42">
        <v>5.595315549772284E-2</v>
      </c>
    </row>
    <row r="45" spans="1:6" ht="15" customHeight="1" x14ac:dyDescent="0.2">
      <c r="A45" s="12"/>
      <c r="B45" s="35">
        <v>35</v>
      </c>
      <c r="C45" s="94">
        <v>9</v>
      </c>
      <c r="D45" s="94">
        <v>7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14</v>
      </c>
      <c r="D46" s="94">
        <v>10</v>
      </c>
      <c r="E46" s="95">
        <v>24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8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7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19</v>
      </c>
      <c r="E49" s="95">
        <v>31</v>
      </c>
      <c r="F49" s="32"/>
    </row>
    <row r="50" spans="1:6" ht="15" customHeight="1" x14ac:dyDescent="0.2">
      <c r="A50" s="12"/>
      <c r="B50" s="40" t="s">
        <v>34</v>
      </c>
      <c r="C50" s="49">
        <v>52</v>
      </c>
      <c r="D50" s="49">
        <v>51</v>
      </c>
      <c r="E50" s="41">
        <v>103</v>
      </c>
      <c r="F50" s="42">
        <v>6.7013662979830843E-2</v>
      </c>
    </row>
    <row r="51" spans="1:6" ht="15" customHeight="1" x14ac:dyDescent="0.2">
      <c r="A51" s="12"/>
      <c r="B51" s="35">
        <v>40</v>
      </c>
      <c r="C51" s="94">
        <v>12</v>
      </c>
      <c r="D51" s="94">
        <v>11</v>
      </c>
      <c r="E51" s="95">
        <v>23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9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0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13</v>
      </c>
      <c r="D54" s="94">
        <v>12</v>
      </c>
      <c r="E54" s="95">
        <v>25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16</v>
      </c>
      <c r="E55" s="95">
        <v>27</v>
      </c>
      <c r="F55" s="32"/>
    </row>
    <row r="56" spans="1:6" ht="15" customHeight="1" x14ac:dyDescent="0.2">
      <c r="A56" s="12"/>
      <c r="B56" s="40" t="s">
        <v>35</v>
      </c>
      <c r="C56" s="49">
        <v>55</v>
      </c>
      <c r="D56" s="49">
        <v>48</v>
      </c>
      <c r="E56" s="41">
        <v>103</v>
      </c>
      <c r="F56" s="42">
        <v>6.7013662979830843E-2</v>
      </c>
    </row>
    <row r="57" spans="1:6" ht="15" customHeight="1" x14ac:dyDescent="0.2">
      <c r="A57" s="12"/>
      <c r="B57" s="35">
        <v>45</v>
      </c>
      <c r="C57" s="94">
        <v>12</v>
      </c>
      <c r="D57" s="94">
        <v>19</v>
      </c>
      <c r="E57" s="95">
        <v>31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11</v>
      </c>
      <c r="E58" s="95">
        <v>24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15</v>
      </c>
      <c r="E59" s="95">
        <v>28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12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14</v>
      </c>
      <c r="E61" s="95">
        <v>26</v>
      </c>
      <c r="F61" s="32"/>
    </row>
    <row r="62" spans="1:6" ht="15" customHeight="1" x14ac:dyDescent="0.2">
      <c r="A62" s="12"/>
      <c r="B62" s="40" t="s">
        <v>36</v>
      </c>
      <c r="C62" s="49">
        <v>59</v>
      </c>
      <c r="D62" s="49">
        <v>71</v>
      </c>
      <c r="E62" s="41">
        <v>130</v>
      </c>
      <c r="F62" s="42">
        <v>8.4580351333767081E-2</v>
      </c>
    </row>
    <row r="63" spans="1:6" ht="15" customHeight="1" x14ac:dyDescent="0.2">
      <c r="A63" s="12"/>
      <c r="B63" s="35">
        <v>50</v>
      </c>
      <c r="C63" s="94">
        <v>13</v>
      </c>
      <c r="D63" s="94">
        <v>15</v>
      </c>
      <c r="E63" s="95">
        <v>28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5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15</v>
      </c>
      <c r="D65" s="94">
        <v>7</v>
      </c>
      <c r="E65" s="95">
        <v>22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16</v>
      </c>
      <c r="E66" s="95">
        <v>25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14</v>
      </c>
      <c r="E67" s="95">
        <v>25</v>
      </c>
      <c r="F67" s="32"/>
    </row>
    <row r="68" spans="1:6" ht="15" customHeight="1" x14ac:dyDescent="0.2">
      <c r="A68" s="12"/>
      <c r="B68" s="40" t="s">
        <v>37</v>
      </c>
      <c r="C68" s="49">
        <v>56</v>
      </c>
      <c r="D68" s="49">
        <v>57</v>
      </c>
      <c r="E68" s="41">
        <v>113</v>
      </c>
      <c r="F68" s="42">
        <v>7.3519843851659078E-2</v>
      </c>
    </row>
    <row r="69" spans="1:6" ht="15" customHeight="1" x14ac:dyDescent="0.2">
      <c r="A69" s="12"/>
      <c r="B69" s="35">
        <v>55</v>
      </c>
      <c r="C69" s="94">
        <v>7</v>
      </c>
      <c r="D69" s="94">
        <v>14</v>
      </c>
      <c r="E69" s="95">
        <v>21</v>
      </c>
      <c r="F69" s="32"/>
    </row>
    <row r="70" spans="1:6" ht="15" customHeight="1" x14ac:dyDescent="0.2">
      <c r="A70" s="12"/>
      <c r="B70" s="35">
        <v>56</v>
      </c>
      <c r="C70" s="94">
        <v>13</v>
      </c>
      <c r="D70" s="94">
        <v>9</v>
      </c>
      <c r="E70" s="95">
        <v>22</v>
      </c>
      <c r="F70" s="32"/>
    </row>
    <row r="71" spans="1:6" ht="15" customHeight="1" x14ac:dyDescent="0.2">
      <c r="A71" s="12"/>
      <c r="B71" s="35">
        <v>57</v>
      </c>
      <c r="C71" s="94">
        <v>12</v>
      </c>
      <c r="D71" s="94">
        <v>10</v>
      </c>
      <c r="E71" s="95">
        <v>22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10</v>
      </c>
      <c r="E72" s="95">
        <v>20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12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48</v>
      </c>
      <c r="D74" s="49">
        <v>55</v>
      </c>
      <c r="E74" s="41">
        <v>103</v>
      </c>
      <c r="F74" s="42">
        <v>6.7013662979830843E-2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10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9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12</v>
      </c>
      <c r="D78" s="94">
        <v>8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5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42</v>
      </c>
      <c r="D80" s="49">
        <v>37</v>
      </c>
      <c r="E80" s="41">
        <v>79</v>
      </c>
      <c r="F80" s="42">
        <v>5.1398828887443071E-2</v>
      </c>
    </row>
    <row r="81" spans="1:6" ht="15" customHeight="1" x14ac:dyDescent="0.2">
      <c r="A81" s="12"/>
      <c r="B81" s="35">
        <v>65</v>
      </c>
      <c r="C81" s="94">
        <v>9</v>
      </c>
      <c r="D81" s="94">
        <v>9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4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6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32</v>
      </c>
      <c r="E86" s="44">
        <v>67</v>
      </c>
      <c r="F86" s="45">
        <v>4.3591411841249185E-2</v>
      </c>
    </row>
    <row r="87" spans="1:6" ht="15" customHeight="1" x14ac:dyDescent="0.2">
      <c r="A87" s="12"/>
      <c r="B87" s="35">
        <v>70</v>
      </c>
      <c r="C87" s="94">
        <v>4</v>
      </c>
      <c r="D87" s="94">
        <v>7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6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9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16</v>
      </c>
      <c r="E90" s="95">
        <v>25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16</v>
      </c>
      <c r="E91" s="95">
        <v>21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54</v>
      </c>
      <c r="E92" s="44">
        <v>90</v>
      </c>
      <c r="F92" s="45">
        <v>5.8555627846454128E-2</v>
      </c>
    </row>
    <row r="93" spans="1:6" ht="15" customHeight="1" x14ac:dyDescent="0.2">
      <c r="A93" s="12"/>
      <c r="B93" s="35">
        <v>75</v>
      </c>
      <c r="C93" s="94">
        <v>10</v>
      </c>
      <c r="D93" s="94">
        <v>7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4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5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8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34</v>
      </c>
      <c r="D98" s="71">
        <v>30</v>
      </c>
      <c r="E98" s="44">
        <v>64</v>
      </c>
      <c r="F98" s="45">
        <v>4.1639557579700719E-2</v>
      </c>
    </row>
    <row r="99" spans="1:6" ht="15" customHeight="1" x14ac:dyDescent="0.2">
      <c r="A99" s="12"/>
      <c r="B99" s="35">
        <v>80</v>
      </c>
      <c r="C99" s="94">
        <v>5</v>
      </c>
      <c r="D99" s="94">
        <v>12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12</v>
      </c>
      <c r="E101" s="95">
        <v>16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5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39</v>
      </c>
      <c r="E104" s="44">
        <v>58</v>
      </c>
      <c r="F104" s="45">
        <v>3.7735849056603772E-2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3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8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18</v>
      </c>
      <c r="E110" s="44">
        <v>34</v>
      </c>
      <c r="F110" s="45">
        <v>2.2121014964216004E-2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11</v>
      </c>
      <c r="E116" s="44">
        <v>19</v>
      </c>
      <c r="F116" s="45">
        <v>1.2361743656473649E-2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3.2530904359141183E-3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759</v>
      </c>
      <c r="D147" s="77">
        <v>778</v>
      </c>
      <c r="E147" s="77">
        <v>1537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103</v>
      </c>
      <c r="D150" s="17">
        <v>105</v>
      </c>
      <c r="E150" s="17">
        <v>208</v>
      </c>
      <c r="F150" s="32">
        <v>0.13532856213402733</v>
      </c>
    </row>
    <row r="151" spans="1:6" ht="15" customHeight="1" x14ac:dyDescent="0.2">
      <c r="A151" s="18"/>
      <c r="B151" s="18" t="s">
        <v>49</v>
      </c>
      <c r="C151" s="19">
        <v>507</v>
      </c>
      <c r="D151" s="19">
        <v>485</v>
      </c>
      <c r="E151" s="19">
        <v>992</v>
      </c>
      <c r="F151" s="32">
        <v>0.64541314248536108</v>
      </c>
    </row>
    <row r="152" spans="1:6" ht="15" customHeight="1" x14ac:dyDescent="0.2">
      <c r="A152" s="33"/>
      <c r="B152" s="20" t="s">
        <v>6</v>
      </c>
      <c r="C152" s="21">
        <v>149</v>
      </c>
      <c r="D152" s="21">
        <v>188</v>
      </c>
      <c r="E152" s="21">
        <v>337</v>
      </c>
      <c r="F152" s="32">
        <v>0.21925829538061159</v>
      </c>
    </row>
    <row r="153" spans="1:6" ht="15" customHeight="1" x14ac:dyDescent="0.2">
      <c r="B153" s="2" t="s">
        <v>8</v>
      </c>
      <c r="C153" s="1">
        <v>759</v>
      </c>
      <c r="D153" s="1">
        <v>778</v>
      </c>
      <c r="E153" s="1">
        <v>1537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103</v>
      </c>
      <c r="D155" s="17">
        <v>105</v>
      </c>
      <c r="E155" s="17">
        <v>208</v>
      </c>
      <c r="F155" s="32">
        <v>0.13532856213402733</v>
      </c>
    </row>
    <row r="156" spans="1:6" ht="15" customHeight="1" x14ac:dyDescent="0.2">
      <c r="A156" s="28"/>
      <c r="B156" s="18" t="s">
        <v>49</v>
      </c>
      <c r="C156" s="19">
        <v>507</v>
      </c>
      <c r="D156" s="19">
        <v>485</v>
      </c>
      <c r="E156" s="19">
        <v>992</v>
      </c>
      <c r="F156" s="32">
        <v>0.64541314248536108</v>
      </c>
    </row>
    <row r="157" spans="1:6" ht="15" customHeight="1" x14ac:dyDescent="0.2">
      <c r="A157" s="25"/>
      <c r="B157" s="20" t="s">
        <v>10</v>
      </c>
      <c r="C157" s="21">
        <v>71</v>
      </c>
      <c r="D157" s="21">
        <v>86</v>
      </c>
      <c r="E157" s="21">
        <v>157</v>
      </c>
      <c r="F157" s="32">
        <v>0.10214703968770332</v>
      </c>
    </row>
    <row r="158" spans="1:6" ht="15" customHeight="1" x14ac:dyDescent="0.2">
      <c r="A158" s="26"/>
      <c r="B158" s="29" t="s">
        <v>11</v>
      </c>
      <c r="C158" s="27">
        <v>78</v>
      </c>
      <c r="D158" s="27">
        <v>102</v>
      </c>
      <c r="E158" s="27">
        <v>180</v>
      </c>
      <c r="F158" s="32">
        <v>0.11711125569290826</v>
      </c>
    </row>
    <row r="159" spans="1:6" ht="15" customHeight="1" x14ac:dyDescent="0.2">
      <c r="B159" s="2" t="s">
        <v>8</v>
      </c>
      <c r="C159" s="1">
        <v>759</v>
      </c>
      <c r="D159" s="1">
        <v>778</v>
      </c>
      <c r="E159" s="1">
        <v>1537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25</v>
      </c>
      <c r="D161" s="31">
        <v>33</v>
      </c>
      <c r="E161" s="31">
        <v>58</v>
      </c>
      <c r="F161" s="32">
        <v>3.7735849056603772E-2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15</v>
      </c>
      <c r="E162" s="31">
        <v>24</v>
      </c>
      <c r="F162" s="32">
        <v>1.5614834092387769E-2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3.2530904359141183E-3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35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5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11</v>
      </c>
      <c r="E8" s="38">
        <v>18</v>
      </c>
      <c r="F8" s="39">
        <v>2.936378466557912E-2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11</v>
      </c>
      <c r="E14" s="48">
        <v>24</v>
      </c>
      <c r="F14" s="39">
        <v>3.9151712887438822E-2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12</v>
      </c>
      <c r="E20" s="48">
        <v>27</v>
      </c>
      <c r="F20" s="39">
        <v>4.4045676998368678E-2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12</v>
      </c>
      <c r="E26" s="41">
        <v>26</v>
      </c>
      <c r="F26" s="42">
        <v>4.2414355628058731E-2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9</v>
      </c>
      <c r="E32" s="41">
        <v>24</v>
      </c>
      <c r="F32" s="42">
        <v>3.9151712887438822E-2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1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1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12</v>
      </c>
      <c r="E38" s="41">
        <v>28</v>
      </c>
      <c r="F38" s="42">
        <v>4.5676998368678633E-2</v>
      </c>
    </row>
    <row r="39" spans="1:6" ht="15" customHeight="1" x14ac:dyDescent="0.2">
      <c r="A39" s="12"/>
      <c r="B39" s="35">
        <v>30</v>
      </c>
      <c r="C39" s="94">
        <v>8</v>
      </c>
      <c r="D39" s="94">
        <v>1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4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6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15</v>
      </c>
      <c r="E44" s="41">
        <v>29</v>
      </c>
      <c r="F44" s="42">
        <v>4.730831973898858E-2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8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5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6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27</v>
      </c>
      <c r="E50" s="41">
        <v>48</v>
      </c>
      <c r="F50" s="42">
        <v>7.8303425774877644E-2</v>
      </c>
    </row>
    <row r="51" spans="1:6" ht="15" customHeight="1" x14ac:dyDescent="0.2">
      <c r="A51" s="12"/>
      <c r="B51" s="35">
        <v>40</v>
      </c>
      <c r="C51" s="94">
        <v>5</v>
      </c>
      <c r="D51" s="94">
        <v>8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6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26</v>
      </c>
      <c r="E56" s="41">
        <v>48</v>
      </c>
      <c r="F56" s="42">
        <v>7.8303425774877644E-2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11</v>
      </c>
      <c r="E62" s="41">
        <v>22</v>
      </c>
      <c r="F62" s="42">
        <v>3.588907014681892E-2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13</v>
      </c>
      <c r="E68" s="41">
        <v>30</v>
      </c>
      <c r="F68" s="42">
        <v>4.8939641109298535E-2</v>
      </c>
    </row>
    <row r="69" spans="1:6" ht="15" customHeight="1" x14ac:dyDescent="0.2">
      <c r="A69" s="12"/>
      <c r="B69" s="35">
        <v>55</v>
      </c>
      <c r="C69" s="94">
        <v>1</v>
      </c>
      <c r="D69" s="94">
        <v>7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18</v>
      </c>
      <c r="E74" s="41">
        <v>31</v>
      </c>
      <c r="F74" s="42">
        <v>5.0570962479608482E-2</v>
      </c>
    </row>
    <row r="75" spans="1:6" ht="15" customHeight="1" x14ac:dyDescent="0.2">
      <c r="A75" s="12"/>
      <c r="B75" s="35">
        <v>60</v>
      </c>
      <c r="C75" s="94">
        <v>5</v>
      </c>
      <c r="D75" s="94">
        <v>7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9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7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8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37</v>
      </c>
      <c r="E80" s="41">
        <v>64</v>
      </c>
      <c r="F80" s="42">
        <v>0.10440456769983687</v>
      </c>
    </row>
    <row r="81" spans="1:6" ht="15" customHeight="1" x14ac:dyDescent="0.2">
      <c r="A81" s="12"/>
      <c r="B81" s="35">
        <v>65</v>
      </c>
      <c r="C81" s="94">
        <v>8</v>
      </c>
      <c r="D81" s="94">
        <v>10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8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10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3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37</v>
      </c>
      <c r="E86" s="44">
        <v>75</v>
      </c>
      <c r="F86" s="45">
        <v>0.12234910277324633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4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12</v>
      </c>
      <c r="D90" s="94">
        <v>7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25</v>
      </c>
      <c r="E92" s="44">
        <v>60</v>
      </c>
      <c r="F92" s="45">
        <v>9.7879282218597069E-2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16</v>
      </c>
      <c r="E98" s="44">
        <v>28</v>
      </c>
      <c r="F98" s="45">
        <v>4.5676998368678633E-2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1.794453507340946E-2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1.468189233278956E-2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1.468189233278956E-2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3.2626427406199023E-3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301</v>
      </c>
      <c r="D147" s="77">
        <v>312</v>
      </c>
      <c r="E147" s="77">
        <v>613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35</v>
      </c>
      <c r="D150" s="17">
        <v>34</v>
      </c>
      <c r="E150" s="17">
        <v>69</v>
      </c>
      <c r="F150" s="32">
        <v>0.11256117455138662</v>
      </c>
    </row>
    <row r="151" spans="1:6" ht="15" customHeight="1" x14ac:dyDescent="0.2">
      <c r="A151" s="18"/>
      <c r="B151" s="18" t="s">
        <v>49</v>
      </c>
      <c r="C151" s="19">
        <v>170</v>
      </c>
      <c r="D151" s="19">
        <v>180</v>
      </c>
      <c r="E151" s="19">
        <v>350</v>
      </c>
      <c r="F151" s="32">
        <v>0.5709624796084829</v>
      </c>
    </row>
    <row r="152" spans="1:6" ht="15" customHeight="1" x14ac:dyDescent="0.2">
      <c r="A152" s="33"/>
      <c r="B152" s="20" t="s">
        <v>6</v>
      </c>
      <c r="C152" s="21">
        <v>96</v>
      </c>
      <c r="D152" s="21">
        <v>98</v>
      </c>
      <c r="E152" s="21">
        <v>194</v>
      </c>
      <c r="F152" s="32">
        <v>0.31647634584013051</v>
      </c>
    </row>
    <row r="153" spans="1:6" ht="15" customHeight="1" x14ac:dyDescent="0.2">
      <c r="B153" s="2" t="s">
        <v>8</v>
      </c>
      <c r="C153" s="1">
        <v>301</v>
      </c>
      <c r="D153" s="1">
        <v>312</v>
      </c>
      <c r="E153" s="1">
        <v>613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35</v>
      </c>
      <c r="D155" s="17">
        <v>34</v>
      </c>
      <c r="E155" s="17">
        <v>69</v>
      </c>
      <c r="F155" s="32">
        <v>0.11256117455138662</v>
      </c>
    </row>
    <row r="156" spans="1:6" ht="15" customHeight="1" x14ac:dyDescent="0.2">
      <c r="A156" s="28"/>
      <c r="B156" s="18" t="s">
        <v>49</v>
      </c>
      <c r="C156" s="19">
        <v>170</v>
      </c>
      <c r="D156" s="19">
        <v>180</v>
      </c>
      <c r="E156" s="19">
        <v>350</v>
      </c>
      <c r="F156" s="32">
        <v>0.5709624796084829</v>
      </c>
    </row>
    <row r="157" spans="1:6" ht="15" customHeight="1" x14ac:dyDescent="0.2">
      <c r="A157" s="25"/>
      <c r="B157" s="20" t="s">
        <v>10</v>
      </c>
      <c r="C157" s="21">
        <v>73</v>
      </c>
      <c r="D157" s="21">
        <v>62</v>
      </c>
      <c r="E157" s="21">
        <v>135</v>
      </c>
      <c r="F157" s="32">
        <v>0.22022838499184338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36</v>
      </c>
      <c r="E158" s="27">
        <v>59</v>
      </c>
      <c r="F158" s="32">
        <v>9.6247960848287115E-2</v>
      </c>
    </row>
    <row r="159" spans="1:6" ht="15" customHeight="1" x14ac:dyDescent="0.2">
      <c r="B159" s="2" t="s">
        <v>8</v>
      </c>
      <c r="C159" s="1">
        <v>301</v>
      </c>
      <c r="D159" s="1">
        <v>312</v>
      </c>
      <c r="E159" s="1">
        <v>613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14</v>
      </c>
      <c r="E161" s="31">
        <v>20</v>
      </c>
      <c r="F161" s="32">
        <v>3.2626427406199018E-2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1.794453507340946E-2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3.2626427406199023E-3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36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16</v>
      </c>
      <c r="E8" s="38">
        <v>26</v>
      </c>
      <c r="F8" s="39">
        <v>2.376599634369287E-2</v>
      </c>
    </row>
    <row r="9" spans="1:6" ht="15" customHeight="1" x14ac:dyDescent="0.2">
      <c r="A9" s="12"/>
      <c r="B9" s="35">
        <v>5</v>
      </c>
      <c r="C9" s="94">
        <v>6</v>
      </c>
      <c r="D9" s="94">
        <v>1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10</v>
      </c>
      <c r="E14" s="48">
        <v>25</v>
      </c>
      <c r="F14" s="39">
        <v>2.2851919561243144E-2</v>
      </c>
    </row>
    <row r="15" spans="1:6" ht="15" customHeight="1" x14ac:dyDescent="0.2">
      <c r="A15" s="12"/>
      <c r="B15" s="35">
        <v>10</v>
      </c>
      <c r="C15" s="94">
        <v>8</v>
      </c>
      <c r="D15" s="94">
        <v>4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9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23</v>
      </c>
      <c r="E20" s="48">
        <v>38</v>
      </c>
      <c r="F20" s="39">
        <v>3.4734917733089579E-2</v>
      </c>
    </row>
    <row r="21" spans="1:6" ht="15" customHeight="1" x14ac:dyDescent="0.2">
      <c r="A21" s="12"/>
      <c r="B21" s="35">
        <v>15</v>
      </c>
      <c r="C21" s="94">
        <v>6</v>
      </c>
      <c r="D21" s="94">
        <v>6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10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5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7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32</v>
      </c>
      <c r="E26" s="41">
        <v>60</v>
      </c>
      <c r="F26" s="42">
        <v>5.4844606946983544E-2</v>
      </c>
    </row>
    <row r="27" spans="1:6" ht="15" customHeight="1" x14ac:dyDescent="0.2">
      <c r="A27" s="12"/>
      <c r="B27" s="35">
        <v>20</v>
      </c>
      <c r="C27" s="94">
        <v>6</v>
      </c>
      <c r="D27" s="94">
        <v>7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6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28</v>
      </c>
      <c r="D32" s="49">
        <v>25</v>
      </c>
      <c r="E32" s="41">
        <v>53</v>
      </c>
      <c r="F32" s="42">
        <v>4.8446069469835464E-2</v>
      </c>
    </row>
    <row r="33" spans="1:6" ht="15" customHeight="1" x14ac:dyDescent="0.2">
      <c r="A33" s="12"/>
      <c r="B33" s="35">
        <v>25</v>
      </c>
      <c r="C33" s="94">
        <v>8</v>
      </c>
      <c r="D33" s="94">
        <v>4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7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6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3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25</v>
      </c>
      <c r="E38" s="41">
        <v>49</v>
      </c>
      <c r="F38" s="42">
        <v>4.4789762340036565E-2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7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8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25</v>
      </c>
      <c r="E44" s="41">
        <v>44</v>
      </c>
      <c r="F44" s="42">
        <v>4.0219378427787937E-2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4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19</v>
      </c>
      <c r="E50" s="41">
        <v>41</v>
      </c>
      <c r="F50" s="42">
        <v>3.7477148080438755E-2</v>
      </c>
    </row>
    <row r="51" spans="1:6" ht="15" customHeight="1" x14ac:dyDescent="0.2">
      <c r="A51" s="12"/>
      <c r="B51" s="35">
        <v>40</v>
      </c>
      <c r="C51" s="94">
        <v>5</v>
      </c>
      <c r="D51" s="94">
        <v>6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4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11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29</v>
      </c>
      <c r="E56" s="41">
        <v>59</v>
      </c>
      <c r="F56" s="42">
        <v>5.3930530164533821E-2</v>
      </c>
    </row>
    <row r="57" spans="1:6" ht="15" customHeight="1" x14ac:dyDescent="0.2">
      <c r="A57" s="12"/>
      <c r="B57" s="35">
        <v>45</v>
      </c>
      <c r="C57" s="94">
        <v>9</v>
      </c>
      <c r="D57" s="94">
        <v>7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7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10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6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11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47</v>
      </c>
      <c r="D62" s="49">
        <v>41</v>
      </c>
      <c r="E62" s="41">
        <v>88</v>
      </c>
      <c r="F62" s="42">
        <v>8.0438756855575874E-2</v>
      </c>
    </row>
    <row r="63" spans="1:6" ht="15" customHeight="1" x14ac:dyDescent="0.2">
      <c r="A63" s="12"/>
      <c r="B63" s="35">
        <v>50</v>
      </c>
      <c r="C63" s="94">
        <v>6</v>
      </c>
      <c r="D63" s="94">
        <v>13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10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6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10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7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42</v>
      </c>
      <c r="D68" s="49">
        <v>46</v>
      </c>
      <c r="E68" s="41">
        <v>88</v>
      </c>
      <c r="F68" s="42">
        <v>8.0438756855575874E-2</v>
      </c>
    </row>
    <row r="69" spans="1:6" ht="15" customHeight="1" x14ac:dyDescent="0.2">
      <c r="A69" s="12"/>
      <c r="B69" s="35">
        <v>55</v>
      </c>
      <c r="C69" s="94">
        <v>8</v>
      </c>
      <c r="D69" s="94">
        <v>7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12</v>
      </c>
      <c r="E70" s="95">
        <v>20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11</v>
      </c>
      <c r="E71" s="95">
        <v>20</v>
      </c>
      <c r="F71" s="32"/>
    </row>
    <row r="72" spans="1:6" ht="15" customHeight="1" x14ac:dyDescent="0.2">
      <c r="A72" s="12"/>
      <c r="B72" s="35">
        <v>58</v>
      </c>
      <c r="C72" s="94">
        <v>12</v>
      </c>
      <c r="D72" s="94">
        <v>7</v>
      </c>
      <c r="E72" s="95">
        <v>19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8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46</v>
      </c>
      <c r="D74" s="49">
        <v>45</v>
      </c>
      <c r="E74" s="41">
        <v>91</v>
      </c>
      <c r="F74" s="42">
        <v>8.318098720292505E-2</v>
      </c>
    </row>
    <row r="75" spans="1:6" ht="15" customHeight="1" x14ac:dyDescent="0.2">
      <c r="A75" s="12"/>
      <c r="B75" s="35">
        <v>60</v>
      </c>
      <c r="C75" s="94">
        <v>11</v>
      </c>
      <c r="D75" s="94">
        <v>8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8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8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40</v>
      </c>
      <c r="D80" s="49">
        <v>33</v>
      </c>
      <c r="E80" s="41">
        <v>73</v>
      </c>
      <c r="F80" s="42">
        <v>6.6727605118829983E-2</v>
      </c>
    </row>
    <row r="81" spans="1:6" ht="15" customHeight="1" x14ac:dyDescent="0.2">
      <c r="A81" s="12"/>
      <c r="B81" s="35">
        <v>65</v>
      </c>
      <c r="C81" s="94">
        <v>11</v>
      </c>
      <c r="D81" s="94">
        <v>4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9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13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8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40</v>
      </c>
      <c r="E86" s="44">
        <v>77</v>
      </c>
      <c r="F86" s="45">
        <v>7.0383912248628888E-2</v>
      </c>
    </row>
    <row r="87" spans="1:6" ht="15" customHeight="1" x14ac:dyDescent="0.2">
      <c r="A87" s="12"/>
      <c r="B87" s="35">
        <v>70</v>
      </c>
      <c r="C87" s="94">
        <v>9</v>
      </c>
      <c r="D87" s="94">
        <v>10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6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7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10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7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42</v>
      </c>
      <c r="D92" s="71">
        <v>40</v>
      </c>
      <c r="E92" s="44">
        <v>82</v>
      </c>
      <c r="F92" s="45">
        <v>7.4954296160877509E-2</v>
      </c>
    </row>
    <row r="93" spans="1:6" ht="15" customHeight="1" x14ac:dyDescent="0.2">
      <c r="A93" s="12"/>
      <c r="B93" s="35">
        <v>75</v>
      </c>
      <c r="C93" s="94">
        <v>11</v>
      </c>
      <c r="D93" s="94">
        <v>6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12</v>
      </c>
      <c r="E94" s="95">
        <v>18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8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8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5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35</v>
      </c>
      <c r="D98" s="71">
        <v>39</v>
      </c>
      <c r="E98" s="44">
        <v>74</v>
      </c>
      <c r="F98" s="45">
        <v>6.7641681901279713E-2</v>
      </c>
    </row>
    <row r="99" spans="1:6" ht="15" customHeight="1" x14ac:dyDescent="0.2">
      <c r="A99" s="12"/>
      <c r="B99" s="35">
        <v>80</v>
      </c>
      <c r="C99" s="94">
        <v>5</v>
      </c>
      <c r="D99" s="94">
        <v>6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5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3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8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28</v>
      </c>
      <c r="D104" s="71">
        <v>26</v>
      </c>
      <c r="E104" s="44">
        <v>54</v>
      </c>
      <c r="F104" s="45">
        <v>4.9360146252285193E-2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7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7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28</v>
      </c>
      <c r="E110" s="44">
        <v>35</v>
      </c>
      <c r="F110" s="45">
        <v>3.1992687385740404E-2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7</v>
      </c>
      <c r="E113" s="95">
        <v>9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22</v>
      </c>
      <c r="E116" s="44">
        <v>27</v>
      </c>
      <c r="F116" s="45">
        <v>2.4680073126142597E-2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7</v>
      </c>
      <c r="E122" s="44">
        <v>7</v>
      </c>
      <c r="F122" s="45">
        <v>6.3985374771480807E-3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1.8281535648994515E-3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9.1407678244972577E-4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520</v>
      </c>
      <c r="D147" s="77">
        <v>574</v>
      </c>
      <c r="E147" s="77">
        <v>1094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40</v>
      </c>
      <c r="D150" s="17">
        <v>49</v>
      </c>
      <c r="E150" s="17">
        <v>89</v>
      </c>
      <c r="F150" s="32">
        <v>8.135283363802559E-2</v>
      </c>
    </row>
    <row r="151" spans="1:6" ht="15" customHeight="1" x14ac:dyDescent="0.2">
      <c r="A151" s="18"/>
      <c r="B151" s="18" t="s">
        <v>49</v>
      </c>
      <c r="C151" s="19">
        <v>326</v>
      </c>
      <c r="D151" s="19">
        <v>320</v>
      </c>
      <c r="E151" s="19">
        <v>646</v>
      </c>
      <c r="F151" s="32">
        <v>0.59049360146252283</v>
      </c>
    </row>
    <row r="152" spans="1:6" ht="15" customHeight="1" x14ac:dyDescent="0.2">
      <c r="A152" s="33"/>
      <c r="B152" s="20" t="s">
        <v>6</v>
      </c>
      <c r="C152" s="21">
        <v>154</v>
      </c>
      <c r="D152" s="21">
        <v>205</v>
      </c>
      <c r="E152" s="21">
        <v>359</v>
      </c>
      <c r="F152" s="32">
        <v>0.32815356489945158</v>
      </c>
    </row>
    <row r="153" spans="1:6" ht="15" customHeight="1" x14ac:dyDescent="0.2">
      <c r="B153" s="2" t="s">
        <v>8</v>
      </c>
      <c r="C153" s="1">
        <v>520</v>
      </c>
      <c r="D153" s="1">
        <v>574</v>
      </c>
      <c r="E153" s="1">
        <v>1094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40</v>
      </c>
      <c r="D155" s="17">
        <v>49</v>
      </c>
      <c r="E155" s="17">
        <v>89</v>
      </c>
      <c r="F155" s="32">
        <v>8.135283363802559E-2</v>
      </c>
    </row>
    <row r="156" spans="1:6" ht="15" customHeight="1" x14ac:dyDescent="0.2">
      <c r="A156" s="28"/>
      <c r="B156" s="18" t="s">
        <v>49</v>
      </c>
      <c r="C156" s="19">
        <v>326</v>
      </c>
      <c r="D156" s="19">
        <v>320</v>
      </c>
      <c r="E156" s="19">
        <v>646</v>
      </c>
      <c r="F156" s="32">
        <v>0.59049360146252283</v>
      </c>
    </row>
    <row r="157" spans="1:6" ht="15" customHeight="1" x14ac:dyDescent="0.2">
      <c r="A157" s="25"/>
      <c r="B157" s="20" t="s">
        <v>10</v>
      </c>
      <c r="C157" s="21">
        <v>79</v>
      </c>
      <c r="D157" s="21">
        <v>80</v>
      </c>
      <c r="E157" s="21">
        <v>159</v>
      </c>
      <c r="F157" s="32">
        <v>0.1453382084095064</v>
      </c>
    </row>
    <row r="158" spans="1:6" ht="15" customHeight="1" x14ac:dyDescent="0.2">
      <c r="A158" s="26"/>
      <c r="B158" s="29" t="s">
        <v>11</v>
      </c>
      <c r="C158" s="27">
        <v>75</v>
      </c>
      <c r="D158" s="27">
        <v>125</v>
      </c>
      <c r="E158" s="27">
        <v>200</v>
      </c>
      <c r="F158" s="32">
        <v>0.18281535648994515</v>
      </c>
    </row>
    <row r="159" spans="1:6" ht="15" customHeight="1" x14ac:dyDescent="0.2">
      <c r="B159" s="2" t="s">
        <v>8</v>
      </c>
      <c r="C159" s="1">
        <v>520</v>
      </c>
      <c r="D159" s="1">
        <v>574</v>
      </c>
      <c r="E159" s="1">
        <v>1094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60</v>
      </c>
      <c r="E161" s="31">
        <v>72</v>
      </c>
      <c r="F161" s="32">
        <v>6.5813528336380253E-2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32</v>
      </c>
      <c r="E162" s="31">
        <v>37</v>
      </c>
      <c r="F162" s="32">
        <v>3.3820840950639856E-2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10</v>
      </c>
      <c r="E163" s="31">
        <v>10</v>
      </c>
      <c r="F163" s="32">
        <v>9.140767824497258E-3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2.7422303473491772E-3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9.1407678244972577E-4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272">
    <tabColor indexed="46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1</v>
      </c>
      <c r="D3" s="74">
        <f>五十貫!D3+志賀下宿!D3+志賀中宿!D3+志賀上宿!D3+駒込!D3</f>
        <v>0</v>
      </c>
      <c r="E3" s="9">
        <f>五十貫!E3+志賀下宿!E3+志賀中宿!E3+志賀上宿!E3+駒込!E3</f>
        <v>1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0</v>
      </c>
      <c r="D4" s="75">
        <f>五十貫!D4+志賀下宿!D4+志賀中宿!D4+志賀上宿!D4+駒込!D4</f>
        <v>3</v>
      </c>
      <c r="E4" s="10">
        <f>五十貫!E4+志賀下宿!E4+志賀中宿!E4+志賀上宿!E4+駒込!E4</f>
        <v>3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6</v>
      </c>
      <c r="D5" s="75">
        <f>五十貫!D5+志賀下宿!D5+志賀中宿!D5+志賀上宿!D5+駒込!D5</f>
        <v>0</v>
      </c>
      <c r="E5" s="10">
        <f>五十貫!E5+志賀下宿!E5+志賀中宿!E5+志賀上宿!E5+駒込!E5</f>
        <v>6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2</v>
      </c>
      <c r="D6" s="75">
        <f>五十貫!D6+志賀下宿!D6+志賀中宿!D6+志賀上宿!D6+駒込!D6</f>
        <v>1</v>
      </c>
      <c r="E6" s="10">
        <f>五十貫!E6+志賀下宿!E6+志賀中宿!E6+志賀上宿!E6+駒込!E6</f>
        <v>3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3</v>
      </c>
      <c r="D7" s="75">
        <f>五十貫!D7+志賀下宿!D7+志賀中宿!D7+志賀上宿!D7+駒込!D7</f>
        <v>3</v>
      </c>
      <c r="E7" s="10">
        <f>五十貫!E7+志賀下宿!E7+志賀中宿!E7+志賀上宿!E7+駒込!E7</f>
        <v>6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12</v>
      </c>
      <c r="D8" s="70">
        <f>五十貫!D8+志賀下宿!D8+志賀中宿!D8+志賀上宿!D8+駒込!D8</f>
        <v>7</v>
      </c>
      <c r="E8" s="38">
        <f>五十貫!E8+志賀下宿!E8+志賀中宿!E8+志賀上宿!E8+駒込!E8</f>
        <v>19</v>
      </c>
      <c r="F8" s="39">
        <f>E8/E147</f>
        <v>1.4570552147239263E-2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4</v>
      </c>
      <c r="D9" s="75">
        <f>五十貫!D9+志賀下宿!D9+志賀中宿!D9+志賀上宿!D9+駒込!D9</f>
        <v>5</v>
      </c>
      <c r="E9" s="10">
        <f>五十貫!E9+志賀下宿!E9+志賀中宿!E9+志賀上宿!E9+駒込!E9</f>
        <v>9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5</v>
      </c>
      <c r="D10" s="75">
        <f>五十貫!D10+志賀下宿!D10+志賀中宿!D10+志賀上宿!D10+駒込!D10</f>
        <v>3</v>
      </c>
      <c r="E10" s="10">
        <f>五十貫!E10+志賀下宿!E10+志賀中宿!E10+志賀上宿!E10+駒込!E10</f>
        <v>8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4</v>
      </c>
      <c r="D11" s="75">
        <f>五十貫!D11+志賀下宿!D11+志賀中宿!D11+志賀上宿!D11+駒込!D11</f>
        <v>6</v>
      </c>
      <c r="E11" s="10">
        <f>五十貫!E11+志賀下宿!E11+志賀中宿!E11+志賀上宿!E11+駒込!E11</f>
        <v>10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5</v>
      </c>
      <c r="D12" s="75">
        <f>五十貫!D12+志賀下宿!D12+志賀中宿!D12+志賀上宿!D12+駒込!D12</f>
        <v>5</v>
      </c>
      <c r="E12" s="10">
        <f>五十貫!E12+志賀下宿!E12+志賀中宿!E12+志賀上宿!E12+駒込!E12</f>
        <v>10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5</v>
      </c>
      <c r="D13" s="75">
        <f>五十貫!D13+志賀下宿!D13+志賀中宿!D13+志賀上宿!D13+駒込!D13</f>
        <v>2</v>
      </c>
      <c r="E13" s="10">
        <f>五十貫!E13+志賀下宿!E13+志賀中宿!E13+志賀上宿!E13+駒込!E13</f>
        <v>7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23</v>
      </c>
      <c r="D14" s="70">
        <f>五十貫!D14+志賀下宿!D14+志賀中宿!D14+志賀上宿!D14+駒込!D14</f>
        <v>21</v>
      </c>
      <c r="E14" s="48">
        <f>五十貫!E14+志賀下宿!E14+志賀中宿!E14+志賀上宿!E14+駒込!E14</f>
        <v>44</v>
      </c>
      <c r="F14" s="39">
        <f>E14/E147</f>
        <v>3.3742331288343558E-2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6</v>
      </c>
      <c r="D15" s="75">
        <f>五十貫!D15+志賀下宿!D15+志賀中宿!D15+志賀上宿!D15+駒込!D15</f>
        <v>10</v>
      </c>
      <c r="E15" s="10">
        <f>五十貫!E15+志賀下宿!E15+志賀中宿!E15+志賀上宿!E15+駒込!E15</f>
        <v>16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3</v>
      </c>
      <c r="D16" s="75">
        <f>五十貫!D16+志賀下宿!D16+志賀中宿!D16+志賀上宿!D16+駒込!D16</f>
        <v>5</v>
      </c>
      <c r="E16" s="10">
        <f>五十貫!E16+志賀下宿!E16+志賀中宿!E16+志賀上宿!E16+駒込!E16</f>
        <v>8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3</v>
      </c>
      <c r="D17" s="75">
        <f>五十貫!D17+志賀下宿!D17+志賀中宿!D17+志賀上宿!D17+駒込!D17</f>
        <v>5</v>
      </c>
      <c r="E17" s="10">
        <f>五十貫!E17+志賀下宿!E17+志賀中宿!E17+志賀上宿!E17+駒込!E17</f>
        <v>8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3</v>
      </c>
      <c r="D18" s="75">
        <f>五十貫!D18+志賀下宿!D18+志賀中宿!D18+志賀上宿!D18+駒込!D18</f>
        <v>5</v>
      </c>
      <c r="E18" s="10">
        <f>五十貫!E18+志賀下宿!E18+志賀中宿!E18+志賀上宿!E18+駒込!E18</f>
        <v>8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7</v>
      </c>
      <c r="D19" s="75">
        <f>五十貫!D19+志賀下宿!D19+志賀中宿!D19+志賀上宿!D19+駒込!D19</f>
        <v>1</v>
      </c>
      <c r="E19" s="10">
        <f>五十貫!E19+志賀下宿!E19+志賀中宿!E19+志賀上宿!E19+駒込!E19</f>
        <v>8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22</v>
      </c>
      <c r="D20" s="70">
        <f>五十貫!D20+志賀下宿!D20+志賀中宿!D20+志賀上宿!D20+駒込!D20</f>
        <v>26</v>
      </c>
      <c r="E20" s="48">
        <f>五十貫!E20+志賀下宿!E20+志賀中宿!E20+志賀上宿!E20+駒込!E20</f>
        <v>48</v>
      </c>
      <c r="F20" s="39">
        <f>E20/E147</f>
        <v>3.6809815950920248E-2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6</v>
      </c>
      <c r="D21" s="75">
        <f>五十貫!D21+志賀下宿!D21+志賀中宿!D21+志賀上宿!D21+駒込!D21</f>
        <v>2</v>
      </c>
      <c r="E21" s="10">
        <f>五十貫!E21+志賀下宿!E21+志賀中宿!E21+志賀上宿!E21+駒込!E21</f>
        <v>8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8</v>
      </c>
      <c r="D22" s="75">
        <f>五十貫!D22+志賀下宿!D22+志賀中宿!D22+志賀上宿!D22+駒込!D22</f>
        <v>8</v>
      </c>
      <c r="E22" s="10">
        <f>五十貫!E22+志賀下宿!E22+志賀中宿!E22+志賀上宿!E22+駒込!E22</f>
        <v>16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3</v>
      </c>
      <c r="D23" s="75">
        <f>五十貫!D23+志賀下宿!D23+志賀中宿!D23+志賀上宿!D23+駒込!D23</f>
        <v>8</v>
      </c>
      <c r="E23" s="10">
        <f>五十貫!E23+志賀下宿!E23+志賀中宿!E23+志賀上宿!E23+駒込!E23</f>
        <v>11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6</v>
      </c>
      <c r="D24" s="75">
        <f>五十貫!D24+志賀下宿!D24+志賀中宿!D24+志賀上宿!D24+駒込!D24</f>
        <v>5</v>
      </c>
      <c r="E24" s="10">
        <f>五十貫!E24+志賀下宿!E24+志賀中宿!E24+志賀上宿!E24+駒込!E24</f>
        <v>11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3</v>
      </c>
      <c r="D25" s="75">
        <f>五十貫!D25+志賀下宿!D25+志賀中宿!D25+志賀上宿!D25+駒込!D25</f>
        <v>6</v>
      </c>
      <c r="E25" s="10">
        <f>五十貫!E25+志賀下宿!E25+志賀中宿!E25+志賀上宿!E25+駒込!E25</f>
        <v>9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26</v>
      </c>
      <c r="D26" s="49">
        <f>五十貫!D26+志賀下宿!D26+志賀中宿!D26+志賀上宿!D26+駒込!D26</f>
        <v>29</v>
      </c>
      <c r="E26" s="41">
        <f>五十貫!E26+志賀下宿!E26+志賀中宿!E26+志賀上宿!E26+駒込!E26</f>
        <v>55</v>
      </c>
      <c r="F26" s="42">
        <f>E26/E147</f>
        <v>4.2177914110429447E-2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3</v>
      </c>
      <c r="D27" s="75">
        <f>五十貫!D27+志賀下宿!D27+志賀中宿!D27+志賀上宿!D27+駒込!D27</f>
        <v>4</v>
      </c>
      <c r="E27" s="10">
        <f>五十貫!E27+志賀下宿!E27+志賀中宿!E27+志賀上宿!E27+駒込!E27</f>
        <v>7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3</v>
      </c>
      <c r="D28" s="75">
        <f>五十貫!D28+志賀下宿!D28+志賀中宿!D28+志賀上宿!D28+駒込!D28</f>
        <v>3</v>
      </c>
      <c r="E28" s="10">
        <f>五十貫!E28+志賀下宿!E28+志賀中宿!E28+志賀上宿!E28+駒込!E28</f>
        <v>6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3</v>
      </c>
      <c r="D29" s="75">
        <f>五十貫!D29+志賀下宿!D29+志賀中宿!D29+志賀上宿!D29+駒込!D29</f>
        <v>7</v>
      </c>
      <c r="E29" s="10">
        <f>五十貫!E29+志賀下宿!E29+志賀中宿!E29+志賀上宿!E29+駒込!E29</f>
        <v>10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1</v>
      </c>
      <c r="D30" s="75">
        <f>五十貫!D30+志賀下宿!D30+志賀中宿!D30+志賀上宿!D30+駒込!D30</f>
        <v>3</v>
      </c>
      <c r="E30" s="10">
        <f>五十貫!E30+志賀下宿!E30+志賀中宿!E30+志賀上宿!E30+駒込!E30</f>
        <v>4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3</v>
      </c>
      <c r="D31" s="75">
        <f>五十貫!D31+志賀下宿!D31+志賀中宿!D31+志賀上宿!D31+駒込!D31</f>
        <v>6</v>
      </c>
      <c r="E31" s="10">
        <f>五十貫!E31+志賀下宿!E31+志賀中宿!E31+志賀上宿!E31+駒込!E31</f>
        <v>9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13</v>
      </c>
      <c r="D32" s="49">
        <f>五十貫!D32+志賀下宿!D32+志賀中宿!D32+志賀上宿!D32+駒込!D32</f>
        <v>23</v>
      </c>
      <c r="E32" s="41">
        <f>五十貫!E32+志賀下宿!E32+志賀中宿!E32+志賀上宿!E32+駒込!E32</f>
        <v>36</v>
      </c>
      <c r="F32" s="42">
        <f>E32/E147</f>
        <v>2.7607361963190184E-2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10</v>
      </c>
      <c r="D33" s="75">
        <f>五十貫!D33+志賀下宿!D33+志賀中宿!D33+志賀上宿!D33+駒込!D33</f>
        <v>6</v>
      </c>
      <c r="E33" s="10">
        <f>五十貫!E33+志賀下宿!E33+志賀中宿!E33+志賀上宿!E33+駒込!E33</f>
        <v>16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6</v>
      </c>
      <c r="D34" s="75">
        <f>五十貫!D34+志賀下宿!D34+志賀中宿!D34+志賀上宿!D34+駒込!D34</f>
        <v>4</v>
      </c>
      <c r="E34" s="10">
        <f>五十貫!E34+志賀下宿!E34+志賀中宿!E34+志賀上宿!E34+駒込!E34</f>
        <v>10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4</v>
      </c>
      <c r="D35" s="75">
        <f>五十貫!D35+志賀下宿!D35+志賀中宿!D35+志賀上宿!D35+駒込!D35</f>
        <v>8</v>
      </c>
      <c r="E35" s="10">
        <f>五十貫!E35+志賀下宿!E35+志賀中宿!E35+志賀上宿!E35+駒込!E35</f>
        <v>12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6</v>
      </c>
      <c r="D36" s="75">
        <f>五十貫!D36+志賀下宿!D36+志賀中宿!D36+志賀上宿!D36+駒込!D36</f>
        <v>4</v>
      </c>
      <c r="E36" s="10">
        <f>五十貫!E36+志賀下宿!E36+志賀中宿!E36+志賀上宿!E36+駒込!E36</f>
        <v>10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4</v>
      </c>
      <c r="D37" s="75">
        <f>五十貫!D37+志賀下宿!D37+志賀中宿!D37+志賀上宿!D37+駒込!D37</f>
        <v>6</v>
      </c>
      <c r="E37" s="10">
        <f>五十貫!E37+志賀下宿!E37+志賀中宿!E37+志賀上宿!E37+駒込!E37</f>
        <v>10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30</v>
      </c>
      <c r="D38" s="49">
        <f>五十貫!D38+志賀下宿!D38+志賀中宿!D38+志賀上宿!D38+駒込!D38</f>
        <v>28</v>
      </c>
      <c r="E38" s="41">
        <f>五十貫!E38+志賀下宿!E38+志賀中宿!E38+志賀上宿!E38+駒込!E38</f>
        <v>58</v>
      </c>
      <c r="F38" s="42">
        <f>E38/E147</f>
        <v>4.4478527607361963E-2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2</v>
      </c>
      <c r="D39" s="75">
        <f>五十貫!D39+志賀下宿!D39+志賀中宿!D39+志賀上宿!D39+駒込!D39</f>
        <v>5</v>
      </c>
      <c r="E39" s="10">
        <f>五十貫!E39+志賀下宿!E39+志賀中宿!E39+志賀上宿!E39+駒込!E39</f>
        <v>7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4</v>
      </c>
      <c r="D40" s="75">
        <f>五十貫!D40+志賀下宿!D40+志賀中宿!D40+志賀上宿!D40+駒込!D40</f>
        <v>2</v>
      </c>
      <c r="E40" s="10">
        <f>五十貫!E40+志賀下宿!E40+志賀中宿!E40+志賀上宿!E40+駒込!E40</f>
        <v>6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3</v>
      </c>
      <c r="D41" s="75">
        <f>五十貫!D41+志賀下宿!D41+志賀中宿!D41+志賀上宿!D41+駒込!D41</f>
        <v>5</v>
      </c>
      <c r="E41" s="10">
        <f>五十貫!E41+志賀下宿!E41+志賀中宿!E41+志賀上宿!E41+駒込!E41</f>
        <v>8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2</v>
      </c>
      <c r="D42" s="75">
        <f>五十貫!D42+志賀下宿!D42+志賀中宿!D42+志賀上宿!D42+駒込!D42</f>
        <v>5</v>
      </c>
      <c r="E42" s="10">
        <f>五十貫!E42+志賀下宿!E42+志賀中宿!E42+志賀上宿!E42+駒込!E42</f>
        <v>7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7</v>
      </c>
      <c r="D43" s="75">
        <f>五十貫!D43+志賀下宿!D43+志賀中宿!D43+志賀上宿!D43+駒込!D43</f>
        <v>4</v>
      </c>
      <c r="E43" s="10">
        <f>五十貫!E43+志賀下宿!E43+志賀中宿!E43+志賀上宿!E43+駒込!E43</f>
        <v>11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18</v>
      </c>
      <c r="D44" s="49">
        <f>五十貫!D44+志賀下宿!D44+志賀中宿!D44+志賀上宿!D44+駒込!D44</f>
        <v>21</v>
      </c>
      <c r="E44" s="41">
        <f>五十貫!E44+志賀下宿!E44+志賀中宿!E44+志賀上宿!E44+駒込!E44</f>
        <v>39</v>
      </c>
      <c r="F44" s="42">
        <f>E44/E147</f>
        <v>2.99079754601227E-2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3</v>
      </c>
      <c r="D45" s="75">
        <f>五十貫!D45+志賀下宿!D45+志賀中宿!D45+志賀上宿!D45+駒込!D45</f>
        <v>5</v>
      </c>
      <c r="E45" s="10">
        <f>五十貫!E45+志賀下宿!E45+志賀中宿!E45+志賀上宿!E45+駒込!E45</f>
        <v>8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4</v>
      </c>
      <c r="D46" s="75">
        <f>五十貫!D46+志賀下宿!D46+志賀中宿!D46+志賀上宿!D46+駒込!D46</f>
        <v>4</v>
      </c>
      <c r="E46" s="10">
        <f>五十貫!E46+志賀下宿!E46+志賀中宿!E46+志賀上宿!E46+駒込!E46</f>
        <v>8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9</v>
      </c>
      <c r="D47" s="75">
        <f>五十貫!D47+志賀下宿!D47+志賀中宿!D47+志賀上宿!D47+駒込!D47</f>
        <v>7</v>
      </c>
      <c r="E47" s="10">
        <f>五十貫!E47+志賀下宿!E47+志賀中宿!E47+志賀上宿!E47+駒込!E47</f>
        <v>16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7</v>
      </c>
      <c r="D48" s="75">
        <f>五十貫!D48+志賀下宿!D48+志賀中宿!D48+志賀上宿!D48+駒込!D48</f>
        <v>7</v>
      </c>
      <c r="E48" s="10">
        <f>五十貫!E48+志賀下宿!E48+志賀中宿!E48+志賀上宿!E48+駒込!E48</f>
        <v>14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7</v>
      </c>
      <c r="D49" s="75">
        <f>五十貫!D49+志賀下宿!D49+志賀中宿!D49+志賀上宿!D49+駒込!D49</f>
        <v>5</v>
      </c>
      <c r="E49" s="10">
        <f>五十貫!E49+志賀下宿!E49+志賀中宿!E49+志賀上宿!E49+駒込!E49</f>
        <v>12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30</v>
      </c>
      <c r="D50" s="49">
        <f>五十貫!D50+志賀下宿!D50+志賀中宿!D50+志賀上宿!D50+駒込!D50</f>
        <v>28</v>
      </c>
      <c r="E50" s="41">
        <f>五十貫!E50+志賀下宿!E50+志賀中宿!E50+志賀上宿!E50+駒込!E50</f>
        <v>58</v>
      </c>
      <c r="F50" s="42">
        <f>E50/E147</f>
        <v>4.4478527607361963E-2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10</v>
      </c>
      <c r="D51" s="75">
        <f>五十貫!D51+志賀下宿!D51+志賀中宿!D51+志賀上宿!D51+駒込!D51</f>
        <v>5</v>
      </c>
      <c r="E51" s="10">
        <f>五十貫!E51+志賀下宿!E51+志賀中宿!E51+志賀上宿!E51+駒込!E51</f>
        <v>15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5</v>
      </c>
      <c r="D52" s="75">
        <f>五十貫!D52+志賀下宿!D52+志賀中宿!D52+志賀上宿!D52+駒込!D52</f>
        <v>7</v>
      </c>
      <c r="E52" s="10">
        <f>五十貫!E52+志賀下宿!E52+志賀中宿!E52+志賀上宿!E52+駒込!E52</f>
        <v>12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7</v>
      </c>
      <c r="D53" s="75">
        <f>五十貫!D53+志賀下宿!D53+志賀中宿!D53+志賀上宿!D53+駒込!D53</f>
        <v>6</v>
      </c>
      <c r="E53" s="10">
        <f>五十貫!E53+志賀下宿!E53+志賀中宿!E53+志賀上宿!E53+駒込!E53</f>
        <v>13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7</v>
      </c>
      <c r="D54" s="75">
        <f>五十貫!D54+志賀下宿!D54+志賀中宿!D54+志賀上宿!D54+駒込!D54</f>
        <v>5</v>
      </c>
      <c r="E54" s="10">
        <f>五十貫!E54+志賀下宿!E54+志賀中宿!E54+志賀上宿!E54+駒込!E54</f>
        <v>12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8</v>
      </c>
      <c r="D55" s="75">
        <f>五十貫!D55+志賀下宿!D55+志賀中宿!D55+志賀上宿!D55+駒込!D55</f>
        <v>6</v>
      </c>
      <c r="E55" s="10">
        <f>五十貫!E55+志賀下宿!E55+志賀中宿!E55+志賀上宿!E55+駒込!E55</f>
        <v>14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37</v>
      </c>
      <c r="D56" s="49">
        <f>五十貫!D56+志賀下宿!D56+志賀中宿!D56+志賀上宿!D56+駒込!D56</f>
        <v>29</v>
      </c>
      <c r="E56" s="41">
        <f>五十貫!E56+志賀下宿!E56+志賀中宿!E56+志賀上宿!E56+駒込!E56</f>
        <v>66</v>
      </c>
      <c r="F56" s="42">
        <f>E56/E147</f>
        <v>5.0613496932515337E-2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9</v>
      </c>
      <c r="D57" s="75">
        <f>五十貫!D57+志賀下宿!D57+志賀中宿!D57+志賀上宿!D57+駒込!D57</f>
        <v>9</v>
      </c>
      <c r="E57" s="10">
        <f>五十貫!E57+志賀下宿!E57+志賀中宿!E57+志賀上宿!E57+駒込!E57</f>
        <v>18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9</v>
      </c>
      <c r="D58" s="75">
        <f>五十貫!D58+志賀下宿!D58+志賀中宿!D58+志賀上宿!D58+駒込!D58</f>
        <v>7</v>
      </c>
      <c r="E58" s="10">
        <f>五十貫!E58+志賀下宿!E58+志賀中宿!E58+志賀上宿!E58+駒込!E58</f>
        <v>16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8</v>
      </c>
      <c r="D59" s="75">
        <f>五十貫!D59+志賀下宿!D59+志賀中宿!D59+志賀上宿!D59+駒込!D59</f>
        <v>7</v>
      </c>
      <c r="E59" s="10">
        <f>五十貫!E59+志賀下宿!E59+志賀中宿!E59+志賀上宿!E59+駒込!E59</f>
        <v>15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10</v>
      </c>
      <c r="D60" s="75">
        <f>五十貫!D60+志賀下宿!D60+志賀中宿!D60+志賀上宿!D60+駒込!D60</f>
        <v>6</v>
      </c>
      <c r="E60" s="10">
        <f>五十貫!E60+志賀下宿!E60+志賀中宿!E60+志賀上宿!E60+駒込!E60</f>
        <v>16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9</v>
      </c>
      <c r="D61" s="75">
        <f>五十貫!D61+志賀下宿!D61+志賀中宿!D61+志賀上宿!D61+駒込!D61</f>
        <v>10</v>
      </c>
      <c r="E61" s="10">
        <f>五十貫!E61+志賀下宿!E61+志賀中宿!E61+志賀上宿!E61+駒込!E61</f>
        <v>19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45</v>
      </c>
      <c r="D62" s="49">
        <f>五十貫!D62+志賀下宿!D62+志賀中宿!D62+志賀上宿!D62+駒込!D62</f>
        <v>39</v>
      </c>
      <c r="E62" s="41">
        <f>五十貫!E62+志賀下宿!E62+志賀中宿!E62+志賀上宿!E62+駒込!E62</f>
        <v>84</v>
      </c>
      <c r="F62" s="42">
        <f>E62/E147</f>
        <v>6.4417177914110432E-2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8</v>
      </c>
      <c r="D63" s="75">
        <f>五十貫!D63+志賀下宿!D63+志賀中宿!D63+志賀上宿!D63+駒込!D63</f>
        <v>9</v>
      </c>
      <c r="E63" s="10">
        <f>五十貫!E63+志賀下宿!E63+志賀中宿!E63+志賀上宿!E63+駒込!E63</f>
        <v>17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7</v>
      </c>
      <c r="D64" s="75">
        <f>五十貫!D64+志賀下宿!D64+志賀中宿!D64+志賀上宿!D64+駒込!D64</f>
        <v>11</v>
      </c>
      <c r="E64" s="10">
        <f>五十貫!E64+志賀下宿!E64+志賀中宿!E64+志賀上宿!E64+駒込!E64</f>
        <v>18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11</v>
      </c>
      <c r="D65" s="75">
        <f>五十貫!D65+志賀下宿!D65+志賀中宿!D65+志賀上宿!D65+駒込!D65</f>
        <v>7</v>
      </c>
      <c r="E65" s="10">
        <f>五十貫!E65+志賀下宿!E65+志賀中宿!E65+志賀上宿!E65+駒込!E65</f>
        <v>18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7</v>
      </c>
      <c r="D66" s="75">
        <f>五十貫!D66+志賀下宿!D66+志賀中宿!D66+志賀上宿!D66+駒込!D66</f>
        <v>7</v>
      </c>
      <c r="E66" s="10">
        <f>五十貫!E66+志賀下宿!E66+志賀中宿!E66+志賀上宿!E66+駒込!E66</f>
        <v>14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7</v>
      </c>
      <c r="D67" s="75">
        <f>五十貫!D67+志賀下宿!D67+志賀中宿!D67+志賀上宿!D67+駒込!D67</f>
        <v>6</v>
      </c>
      <c r="E67" s="10">
        <f>五十貫!E67+志賀下宿!E67+志賀中宿!E67+志賀上宿!E67+駒込!E67</f>
        <v>13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40</v>
      </c>
      <c r="D68" s="49">
        <f>五十貫!D68+志賀下宿!D68+志賀中宿!D68+志賀上宿!D68+駒込!D68</f>
        <v>40</v>
      </c>
      <c r="E68" s="41">
        <f>五十貫!E68+志賀下宿!E68+志賀中宿!E68+志賀上宿!E68+駒込!E68</f>
        <v>80</v>
      </c>
      <c r="F68" s="42">
        <f>E68/E147</f>
        <v>6.1349693251533742E-2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11</v>
      </c>
      <c r="D69" s="75">
        <f>五十貫!D69+志賀下宿!D69+志賀中宿!D69+志賀上宿!D69+駒込!D69</f>
        <v>9</v>
      </c>
      <c r="E69" s="10">
        <f>五十貫!E69+志賀下宿!E69+志賀中宿!E69+志賀上宿!E69+駒込!E69</f>
        <v>20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11</v>
      </c>
      <c r="D70" s="75">
        <f>五十貫!D70+志賀下宿!D70+志賀中宿!D70+志賀上宿!D70+駒込!D70</f>
        <v>10</v>
      </c>
      <c r="E70" s="10">
        <f>五十貫!E70+志賀下宿!E70+志賀中宿!E70+志賀上宿!E70+駒込!E70</f>
        <v>21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6</v>
      </c>
      <c r="D71" s="75">
        <f>五十貫!D71+志賀下宿!D71+志賀中宿!D71+志賀上宿!D71+駒込!D71</f>
        <v>11</v>
      </c>
      <c r="E71" s="10">
        <f>五十貫!E71+志賀下宿!E71+志賀中宿!E71+志賀上宿!E71+駒込!E71</f>
        <v>17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8</v>
      </c>
      <c r="D72" s="75">
        <f>五十貫!D72+志賀下宿!D72+志賀中宿!D72+志賀上宿!D72+駒込!D72</f>
        <v>6</v>
      </c>
      <c r="E72" s="10">
        <f>五十貫!E72+志賀下宿!E72+志賀中宿!E72+志賀上宿!E72+駒込!E72</f>
        <v>14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7</v>
      </c>
      <c r="D73" s="75">
        <f>五十貫!D73+志賀下宿!D73+志賀中宿!D73+志賀上宿!D73+駒込!D73</f>
        <v>11</v>
      </c>
      <c r="E73" s="10">
        <f>五十貫!E73+志賀下宿!E73+志賀中宿!E73+志賀上宿!E73+駒込!E73</f>
        <v>18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43</v>
      </c>
      <c r="D74" s="49">
        <f>五十貫!D74+志賀下宿!D74+志賀中宿!D74+志賀上宿!D74+駒込!D74</f>
        <v>47</v>
      </c>
      <c r="E74" s="41">
        <f>五十貫!E74+志賀下宿!E74+志賀中宿!E74+志賀上宿!E74+駒込!E74</f>
        <v>90</v>
      </c>
      <c r="F74" s="42">
        <f>E74/E147</f>
        <v>6.9018404907975464E-2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7</v>
      </c>
      <c r="D75" s="75">
        <f>五十貫!D75+志賀下宿!D75+志賀中宿!D75+志賀上宿!D75+駒込!D75</f>
        <v>6</v>
      </c>
      <c r="E75" s="10">
        <f>五十貫!E75+志賀下宿!E75+志賀中宿!E75+志賀上宿!E75+駒込!E75</f>
        <v>13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5</v>
      </c>
      <c r="D76" s="75">
        <f>五十貫!D76+志賀下宿!D76+志賀中宿!D76+志賀上宿!D76+駒込!D76</f>
        <v>10</v>
      </c>
      <c r="E76" s="10">
        <f>五十貫!E76+志賀下宿!E76+志賀中宿!E76+志賀上宿!E76+駒込!E76</f>
        <v>15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4</v>
      </c>
      <c r="D77" s="75">
        <f>五十貫!D77+志賀下宿!D77+志賀中宿!D77+志賀上宿!D77+駒込!D77</f>
        <v>12</v>
      </c>
      <c r="E77" s="10">
        <f>五十貫!E77+志賀下宿!E77+志賀中宿!E77+志賀上宿!E77+駒込!E77</f>
        <v>16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9</v>
      </c>
      <c r="D78" s="75">
        <f>五十貫!D78+志賀下宿!D78+志賀中宿!D78+志賀上宿!D78+駒込!D78</f>
        <v>14</v>
      </c>
      <c r="E78" s="10">
        <f>五十貫!E78+志賀下宿!E78+志賀中宿!E78+志賀上宿!E78+駒込!E78</f>
        <v>23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12</v>
      </c>
      <c r="D79" s="75">
        <f>五十貫!D79+志賀下宿!D79+志賀中宿!D79+志賀上宿!D79+駒込!D79</f>
        <v>13</v>
      </c>
      <c r="E79" s="10">
        <f>五十貫!E79+志賀下宿!E79+志賀中宿!E79+志賀上宿!E79+駒込!E79</f>
        <v>25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37</v>
      </c>
      <c r="D80" s="49">
        <f>五十貫!D80+志賀下宿!D80+志賀中宿!D80+志賀上宿!D80+駒込!D80</f>
        <v>55</v>
      </c>
      <c r="E80" s="41">
        <f>五十貫!E80+志賀下宿!E80+志賀中宿!E80+志賀上宿!E80+駒込!E80</f>
        <v>92</v>
      </c>
      <c r="F80" s="42">
        <f>E80/E147</f>
        <v>7.0552147239263799E-2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10</v>
      </c>
      <c r="D81" s="75">
        <f>五十貫!D81+志賀下宿!D81+志賀中宿!D81+志賀上宿!D81+駒込!D81</f>
        <v>4</v>
      </c>
      <c r="E81" s="10">
        <f>五十貫!E81+志賀下宿!E81+志賀中宿!E81+志賀上宿!E81+駒込!E81</f>
        <v>14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9</v>
      </c>
      <c r="D82" s="75">
        <f>五十貫!D82+志賀下宿!D82+志賀中宿!D82+志賀上宿!D82+駒込!D82</f>
        <v>7</v>
      </c>
      <c r="E82" s="10">
        <f>五十貫!E82+志賀下宿!E82+志賀中宿!E82+志賀上宿!E82+駒込!E82</f>
        <v>16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9</v>
      </c>
      <c r="D83" s="75">
        <f>五十貫!D83+志賀下宿!D83+志賀中宿!D83+志賀上宿!D83+駒込!D83</f>
        <v>10</v>
      </c>
      <c r="E83" s="10">
        <f>五十貫!E83+志賀下宿!E83+志賀中宿!E83+志賀上宿!E83+駒込!E83</f>
        <v>19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7</v>
      </c>
      <c r="D84" s="75">
        <f>五十貫!D84+志賀下宿!D84+志賀中宿!D84+志賀上宿!D84+駒込!D84</f>
        <v>13</v>
      </c>
      <c r="E84" s="10">
        <f>五十貫!E84+志賀下宿!E84+志賀中宿!E84+志賀上宿!E84+駒込!E84</f>
        <v>20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14</v>
      </c>
      <c r="D85" s="75">
        <f>五十貫!D85+志賀下宿!D85+志賀中宿!D85+志賀上宿!D85+駒込!D85</f>
        <v>15</v>
      </c>
      <c r="E85" s="10">
        <f>五十貫!E85+志賀下宿!E85+志賀中宿!E85+志賀上宿!E85+駒込!E85</f>
        <v>29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49</v>
      </c>
      <c r="D86" s="71">
        <f>五十貫!D86+志賀下宿!D86+志賀中宿!D86+志賀上宿!D86+駒込!D86</f>
        <v>49</v>
      </c>
      <c r="E86" s="44">
        <f>五十貫!E86+志賀下宿!E86+志賀中宿!E86+志賀上宿!E86+駒込!E86</f>
        <v>98</v>
      </c>
      <c r="F86" s="45">
        <f>E86/E147</f>
        <v>7.5153374233128831E-2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7</v>
      </c>
      <c r="D87" s="75">
        <f>五十貫!D87+志賀下宿!D87+志賀中宿!D87+志賀上宿!D87+駒込!D87</f>
        <v>9</v>
      </c>
      <c r="E87" s="10">
        <f>五十貫!E87+志賀下宿!E87+志賀中宿!E87+志賀上宿!E87+駒込!E87</f>
        <v>16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10</v>
      </c>
      <c r="D88" s="75">
        <f>五十貫!D88+志賀下宿!D88+志賀中宿!D88+志賀上宿!D88+駒込!D88</f>
        <v>13</v>
      </c>
      <c r="E88" s="10">
        <f>五十貫!E88+志賀下宿!E88+志賀中宿!E88+志賀上宿!E88+駒込!E88</f>
        <v>23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15</v>
      </c>
      <c r="D89" s="75">
        <f>五十貫!D89+志賀下宿!D89+志賀中宿!D89+志賀上宿!D89+駒込!D89</f>
        <v>23</v>
      </c>
      <c r="E89" s="10">
        <f>五十貫!E89+志賀下宿!E89+志賀中宿!E89+志賀上宿!E89+駒込!E89</f>
        <v>38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18</v>
      </c>
      <c r="D90" s="75">
        <f>五十貫!D90+志賀下宿!D90+志賀中宿!D90+志賀上宿!D90+駒込!D90</f>
        <v>13</v>
      </c>
      <c r="E90" s="10">
        <f>五十貫!E90+志賀下宿!E90+志賀中宿!E90+志賀上宿!E90+駒込!E90</f>
        <v>31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17</v>
      </c>
      <c r="D91" s="75">
        <f>五十貫!D91+志賀下宿!D91+志賀中宿!D91+志賀上宿!D91+駒込!D91</f>
        <v>9</v>
      </c>
      <c r="E91" s="10">
        <f>五十貫!E91+志賀下宿!E91+志賀中宿!E91+志賀上宿!E91+駒込!E91</f>
        <v>26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67</v>
      </c>
      <c r="D92" s="71">
        <f>五十貫!D92+志賀下宿!D92+志賀中宿!D92+志賀上宿!D92+駒込!D92</f>
        <v>67</v>
      </c>
      <c r="E92" s="44">
        <f>五十貫!E92+志賀下宿!E92+志賀中宿!E92+志賀上宿!E92+駒込!E92</f>
        <v>134</v>
      </c>
      <c r="F92" s="45">
        <f>E92/E147</f>
        <v>0.10276073619631902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12</v>
      </c>
      <c r="D93" s="75">
        <f>五十貫!D93+志賀下宿!D93+志賀中宿!D93+志賀上宿!D93+駒込!D93</f>
        <v>14</v>
      </c>
      <c r="E93" s="10">
        <f>五十貫!E93+志賀下宿!E93+志賀中宿!E93+志賀上宿!E93+駒込!E93</f>
        <v>26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15</v>
      </c>
      <c r="D94" s="75">
        <f>五十貫!D94+志賀下宿!D94+志賀中宿!D94+志賀上宿!D94+駒込!D94</f>
        <v>18</v>
      </c>
      <c r="E94" s="10">
        <f>五十貫!E94+志賀下宿!E94+志賀中宿!E94+志賀上宿!E94+駒込!E94</f>
        <v>33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7</v>
      </c>
      <c r="D95" s="75">
        <f>五十貫!D95+志賀下宿!D95+志賀中宿!D95+志賀上宿!D95+駒込!D95</f>
        <v>6</v>
      </c>
      <c r="E95" s="10">
        <f>五十貫!E95+志賀下宿!E95+志賀中宿!E95+志賀上宿!E95+駒込!E95</f>
        <v>13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7</v>
      </c>
      <c r="D96" s="75">
        <f>五十貫!D96+志賀下宿!D96+志賀中宿!D96+志賀上宿!D96+駒込!D96</f>
        <v>4</v>
      </c>
      <c r="E96" s="10">
        <f>五十貫!E96+志賀下宿!E96+志賀中宿!E96+志賀上宿!E96+駒込!E96</f>
        <v>11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11</v>
      </c>
      <c r="D97" s="75">
        <f>五十貫!D97+志賀下宿!D97+志賀中宿!D97+志賀上宿!D97+駒込!D97</f>
        <v>10</v>
      </c>
      <c r="E97" s="10">
        <f>五十貫!E97+志賀下宿!E97+志賀中宿!E97+志賀上宿!E97+駒込!E97</f>
        <v>21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52</v>
      </c>
      <c r="D98" s="71">
        <f>五十貫!D98+志賀下宿!D98+志賀中宿!D98+志賀上宿!D98+駒込!D98</f>
        <v>52</v>
      </c>
      <c r="E98" s="44">
        <f>五十貫!E98+志賀下宿!E98+志賀中宿!E98+志賀上宿!E98+駒込!E98</f>
        <v>104</v>
      </c>
      <c r="F98" s="45">
        <f>E98/E147</f>
        <v>7.9754601226993863E-2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6</v>
      </c>
      <c r="D99" s="75">
        <f>五十貫!D99+志賀下宿!D99+志賀中宿!D99+志賀上宿!D99+駒込!D99</f>
        <v>10</v>
      </c>
      <c r="E99" s="10">
        <f>五十貫!E99+志賀下宿!E99+志賀中宿!E99+志賀上宿!E99+駒込!E99</f>
        <v>16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16</v>
      </c>
      <c r="D100" s="75">
        <f>五十貫!D100+志賀下宿!D100+志賀中宿!D100+志賀上宿!D100+駒込!D100</f>
        <v>8</v>
      </c>
      <c r="E100" s="10">
        <f>五十貫!E100+志賀下宿!E100+志賀中宿!E100+志賀上宿!E100+駒込!E100</f>
        <v>24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8</v>
      </c>
      <c r="D101" s="75">
        <f>五十貫!D101+志賀下宿!D101+志賀中宿!D101+志賀上宿!D101+駒込!D101</f>
        <v>8</v>
      </c>
      <c r="E101" s="10">
        <f>五十貫!E101+志賀下宿!E101+志賀中宿!E101+志賀上宿!E101+駒込!E101</f>
        <v>16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8</v>
      </c>
      <c r="D102" s="75">
        <f>五十貫!D102+志賀下宿!D102+志賀中宿!D102+志賀上宿!D102+駒込!D102</f>
        <v>10</v>
      </c>
      <c r="E102" s="10">
        <f>五十貫!E102+志賀下宿!E102+志賀中宿!E102+志賀上宿!E102+駒込!E102</f>
        <v>18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3</v>
      </c>
      <c r="D103" s="75">
        <f>五十貫!D103+志賀下宿!D103+志賀中宿!D103+志賀上宿!D103+駒込!D103</f>
        <v>2</v>
      </c>
      <c r="E103" s="10">
        <f>五十貫!E103+志賀下宿!E103+志賀中宿!E103+志賀上宿!E103+駒込!E103</f>
        <v>5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41</v>
      </c>
      <c r="D104" s="71">
        <f>五十貫!D104+志賀下宿!D104+志賀中宿!D104+志賀上宿!D104+駒込!D104</f>
        <v>38</v>
      </c>
      <c r="E104" s="44">
        <f>五十貫!E104+志賀下宿!E104+志賀中宿!E104+志賀上宿!E104+駒込!E104</f>
        <v>79</v>
      </c>
      <c r="F104" s="45">
        <f>E104/E147</f>
        <v>6.0582822085889568E-2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11</v>
      </c>
      <c r="D105" s="75">
        <f>五十貫!D105+志賀下宿!D105+志賀中宿!D105+志賀上宿!D105+駒込!D105</f>
        <v>9</v>
      </c>
      <c r="E105" s="10">
        <f>五十貫!E105+志賀下宿!E105+志賀中宿!E105+志賀上宿!E105+駒込!E105</f>
        <v>20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4</v>
      </c>
      <c r="D106" s="75">
        <f>五十貫!D106+志賀下宿!D106+志賀中宿!D106+志賀上宿!D106+駒込!D106</f>
        <v>5</v>
      </c>
      <c r="E106" s="10">
        <f>五十貫!E106+志賀下宿!E106+志賀中宿!E106+志賀上宿!E106+駒込!E106</f>
        <v>9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1</v>
      </c>
      <c r="D107" s="75">
        <f>五十貫!D107+志賀下宿!D107+志賀中宿!D107+志賀上宿!D107+駒込!D107</f>
        <v>10</v>
      </c>
      <c r="E107" s="10">
        <f>五十貫!E107+志賀下宿!E107+志賀中宿!E107+志賀上宿!E107+駒込!E107</f>
        <v>11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2</v>
      </c>
      <c r="D108" s="75">
        <f>五十貫!D108+志賀下宿!D108+志賀中宿!D108+志賀上宿!D108+駒込!D108</f>
        <v>7</v>
      </c>
      <c r="E108" s="10">
        <f>五十貫!E108+志賀下宿!E108+志賀中宿!E108+志賀上宿!E108+駒込!E108</f>
        <v>9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1</v>
      </c>
      <c r="D109" s="75">
        <f>五十貫!D109+志賀下宿!D109+志賀中宿!D109+志賀上宿!D109+駒込!D109</f>
        <v>4</v>
      </c>
      <c r="E109" s="10">
        <f>五十貫!E109+志賀下宿!E109+志賀中宿!E109+志賀上宿!E109+駒込!E109</f>
        <v>5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19</v>
      </c>
      <c r="D110" s="71">
        <f>五十貫!D110+志賀下宿!D110+志賀中宿!D110+志賀上宿!D110+駒込!D110</f>
        <v>35</v>
      </c>
      <c r="E110" s="44">
        <f>五十貫!E110+志賀下宿!E110+志賀中宿!E110+志賀上宿!E110+駒込!E110</f>
        <v>54</v>
      </c>
      <c r="F110" s="45">
        <f>E110/E147</f>
        <v>4.1411042944785273E-2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5</v>
      </c>
      <c r="D111" s="75">
        <f>五十貫!D111+志賀下宿!D111+志賀中宿!D111+志賀上宿!D111+駒込!D111</f>
        <v>3</v>
      </c>
      <c r="E111" s="10">
        <f>五十貫!E111+志賀下宿!E111+志賀中宿!E111+志賀上宿!E111+駒込!E111</f>
        <v>8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4</v>
      </c>
      <c r="D112" s="75">
        <f>五十貫!D112+志賀下宿!D112+志賀中宿!D112+志賀上宿!D112+駒込!D112</f>
        <v>8</v>
      </c>
      <c r="E112" s="10">
        <f>五十貫!E112+志賀下宿!E112+志賀中宿!E112+志賀上宿!E112+駒込!E112</f>
        <v>12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5</v>
      </c>
      <c r="D113" s="75">
        <f>五十貫!D113+志賀下宿!D113+志賀中宿!D113+志賀上宿!D113+駒込!D113</f>
        <v>6</v>
      </c>
      <c r="E113" s="10">
        <f>五十貫!E113+志賀下宿!E113+志賀中宿!E113+志賀上宿!E113+駒込!E113</f>
        <v>11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2</v>
      </c>
      <c r="D114" s="75">
        <f>五十貫!D114+志賀下宿!D114+志賀中宿!D114+志賀上宿!D114+駒込!D114</f>
        <v>6</v>
      </c>
      <c r="E114" s="10">
        <f>五十貫!E114+志賀下宿!E114+志賀中宿!E114+志賀上宿!E114+駒込!E114</f>
        <v>8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3</v>
      </c>
      <c r="D115" s="75">
        <f>五十貫!D115+志賀下宿!D115+志賀中宿!D115+志賀上宿!D115+駒込!D115</f>
        <v>5</v>
      </c>
      <c r="E115" s="10">
        <f>五十貫!E115+志賀下宿!E115+志賀中宿!E115+志賀上宿!E115+駒込!E115</f>
        <v>8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19</v>
      </c>
      <c r="D116" s="71">
        <f>五十貫!D116+志賀下宿!D116+志賀中宿!D116+志賀上宿!D116+駒込!D116</f>
        <v>28</v>
      </c>
      <c r="E116" s="44">
        <f>五十貫!E116+志賀下宿!E116+志賀中宿!E116+志賀上宿!E116+駒込!E116</f>
        <v>47</v>
      </c>
      <c r="F116" s="45">
        <f>E116/E147</f>
        <v>3.6042944785276074E-2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2</v>
      </c>
      <c r="D117" s="75">
        <f>五十貫!D117+志賀下宿!D117+志賀中宿!D117+志賀上宿!D117+駒込!D117</f>
        <v>1</v>
      </c>
      <c r="E117" s="10">
        <f>五十貫!E117+志賀下宿!E117+志賀中宿!E117+志賀上宿!E117+駒込!E117</f>
        <v>3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1</v>
      </c>
      <c r="D118" s="75">
        <f>五十貫!D118+志賀下宿!D118+志賀中宿!D118+志賀上宿!D118+駒込!D118</f>
        <v>2</v>
      </c>
      <c r="E118" s="10">
        <f>五十貫!E118+志賀下宿!E118+志賀中宿!E118+志賀上宿!E118+駒込!E118</f>
        <v>3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1</v>
      </c>
      <c r="D119" s="75">
        <f>五十貫!D119+志賀下宿!D119+志賀中宿!D119+志賀上宿!D119+駒込!D119</f>
        <v>2</v>
      </c>
      <c r="E119" s="10">
        <f>五十貫!E119+志賀下宿!E119+志賀中宿!E119+志賀上宿!E119+駒込!E119</f>
        <v>3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0</v>
      </c>
      <c r="D120" s="75">
        <f>五十貫!D120+志賀下宿!D120+志賀中宿!D120+志賀上宿!D120+駒込!D120</f>
        <v>3</v>
      </c>
      <c r="E120" s="10">
        <f>五十貫!E120+志賀下宿!E120+志賀中宿!E120+志賀上宿!E120+駒込!E120</f>
        <v>3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1</v>
      </c>
      <c r="E121" s="10">
        <f>五十貫!E121+志賀下宿!E121+志賀中宿!E121+志賀上宿!E121+駒込!E121</f>
        <v>1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4</v>
      </c>
      <c r="D122" s="71">
        <f>五十貫!D122+志賀下宿!D122+志賀中宿!D122+志賀上宿!D122+駒込!D122</f>
        <v>9</v>
      </c>
      <c r="E122" s="44">
        <f>五十貫!E122+志賀下宿!E122+志賀中宿!E122+志賀上宿!E122+駒込!E122</f>
        <v>13</v>
      </c>
      <c r="F122" s="45">
        <f>E122/E147</f>
        <v>9.9693251533742328E-3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0</v>
      </c>
      <c r="D123" s="75">
        <f>五十貫!D123+志賀下宿!D123+志賀中宿!D123+志賀上宿!D123+駒込!D123</f>
        <v>3</v>
      </c>
      <c r="E123" s="10">
        <f>五十貫!E123+志賀下宿!E123+志賀中宿!E123+志賀上宿!E123+駒込!E123</f>
        <v>3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0</v>
      </c>
      <c r="D124" s="75">
        <f>五十貫!D124+志賀下宿!D124+志賀中宿!D124+志賀上宿!D124+駒込!D124</f>
        <v>0</v>
      </c>
      <c r="E124" s="10">
        <f>五十貫!E124+志賀下宿!E124+志賀中宿!E124+志賀上宿!E124+駒込!E124</f>
        <v>0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0</v>
      </c>
      <c r="D125" s="75">
        <f>五十貫!D125+志賀下宿!D125+志賀中宿!D125+志賀上宿!D125+駒込!D125</f>
        <v>1</v>
      </c>
      <c r="E125" s="10">
        <f>五十貫!E125+志賀下宿!E125+志賀中宿!E125+志賀上宿!E125+駒込!E125</f>
        <v>1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0</v>
      </c>
      <c r="D126" s="75">
        <f>五十貫!D126+志賀下宿!D126+志賀中宿!D126+志賀上宿!D126+駒込!D126</f>
        <v>0</v>
      </c>
      <c r="E126" s="10">
        <f>五十貫!E126+志賀下宿!E126+志賀中宿!E126+志賀上宿!E126+駒込!E126</f>
        <v>0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1</v>
      </c>
      <c r="D127" s="75">
        <f>五十貫!D127+志賀下宿!D127+志賀中宿!D127+志賀上宿!D127+駒込!D127</f>
        <v>1</v>
      </c>
      <c r="E127" s="10">
        <f>五十貫!E127+志賀下宿!E127+志賀中宿!E127+志賀上宿!E127+駒込!E127</f>
        <v>2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1</v>
      </c>
      <c r="D128" s="71">
        <f>五十貫!D128+志賀下宿!D128+志賀中宿!D128+志賀上宿!D128+駒込!D128</f>
        <v>5</v>
      </c>
      <c r="E128" s="44">
        <f>五十貫!E128+志賀下宿!E128+志賀中宿!E128+志賀上宿!E128+駒込!E128</f>
        <v>6</v>
      </c>
      <c r="F128" s="45">
        <f>E128/E147</f>
        <v>4.601226993865031E-3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0</v>
      </c>
      <c r="E129" s="10">
        <f>五十貫!E129+志賀下宿!E129+志賀中宿!E129+志賀上宿!E129+駒込!E129</f>
        <v>0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0</v>
      </c>
      <c r="E130" s="10">
        <f>五十貫!E130+志賀下宿!E130+志賀中宿!E130+志賀上宿!E130+駒込!E130</f>
        <v>0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x14ac:dyDescent="0.2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0</v>
      </c>
      <c r="E134" s="47">
        <f>五十貫!E134+志賀下宿!E134+志賀中宿!E134+志賀上宿!E134+駒込!E134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五十貫!C135+志賀下宿!C135+志賀中宿!C135+志賀上宿!C135+駒込!C135</f>
        <v>0</v>
      </c>
      <c r="D135" s="75">
        <f>五十貫!D135+志賀下宿!D135+志賀中宿!D135+志賀上宿!D135+駒込!D135</f>
        <v>0</v>
      </c>
      <c r="E135" s="10">
        <f>五十貫!E135+志賀下宿!E135+志賀中宿!E135+志賀上宿!E135+駒込!E135</f>
        <v>0</v>
      </c>
      <c r="F135" s="32"/>
    </row>
    <row r="136" spans="1:6" ht="15" customHeight="1" x14ac:dyDescent="0.2">
      <c r="A136" s="36"/>
      <c r="B136" s="35">
        <v>111</v>
      </c>
      <c r="C136" s="75">
        <f>五十貫!C136+志賀下宿!C136+志賀中宿!C136+志賀上宿!C136+駒込!C136</f>
        <v>0</v>
      </c>
      <c r="D136" s="75">
        <f>五十貫!D136+志賀下宿!D136+志賀中宿!D136+志賀上宿!D136+駒込!D136</f>
        <v>0</v>
      </c>
      <c r="E136" s="10">
        <f>五十貫!E136+志賀下宿!E136+志賀中宿!E136+志賀上宿!E136+駒込!E136</f>
        <v>0</v>
      </c>
      <c r="F136" s="32"/>
    </row>
    <row r="137" spans="1:6" ht="15" customHeight="1" x14ac:dyDescent="0.2">
      <c r="A137" s="36"/>
      <c r="B137" s="35">
        <v>112</v>
      </c>
      <c r="C137" s="75">
        <f>五十貫!C137+志賀下宿!C137+志賀中宿!C137+志賀上宿!C137+駒込!C137</f>
        <v>0</v>
      </c>
      <c r="D137" s="75">
        <f>五十貫!D137+志賀下宿!D137+志賀中宿!D137+志賀上宿!D137+駒込!D137</f>
        <v>0</v>
      </c>
      <c r="E137" s="10">
        <f>五十貫!E137+志賀下宿!E137+志賀中宿!E137+志賀上宿!E137+駒込!E137</f>
        <v>0</v>
      </c>
      <c r="F137" s="32"/>
    </row>
    <row r="138" spans="1:6" ht="15" customHeight="1" x14ac:dyDescent="0.2">
      <c r="A138" s="36"/>
      <c r="B138" s="35">
        <v>113</v>
      </c>
      <c r="C138" s="75">
        <f>五十貫!C138+志賀下宿!C138+志賀中宿!C138+志賀上宿!C138+駒込!C138</f>
        <v>0</v>
      </c>
      <c r="D138" s="75">
        <f>五十貫!D138+志賀下宿!D138+志賀中宿!D138+志賀上宿!D138+駒込!D138</f>
        <v>0</v>
      </c>
      <c r="E138" s="10">
        <f>五十貫!E138+志賀下宿!E138+志賀中宿!E138+志賀上宿!E138+駒込!E138</f>
        <v>0</v>
      </c>
      <c r="F138" s="32"/>
    </row>
    <row r="139" spans="1:6" ht="15" customHeight="1" x14ac:dyDescent="0.2">
      <c r="A139" s="36"/>
      <c r="B139" s="35">
        <v>114</v>
      </c>
      <c r="C139" s="75">
        <f>五十貫!C139+志賀下宿!C139+志賀中宿!C139+志賀上宿!C139+駒込!C139</f>
        <v>0</v>
      </c>
      <c r="D139" s="75">
        <f>五十貫!D139+志賀下宿!D139+志賀中宿!D139+志賀上宿!D139+駒込!D139</f>
        <v>0</v>
      </c>
      <c r="E139" s="10">
        <f>五十貫!E139+志賀下宿!E139+志賀中宿!E139+志賀上宿!E139+駒込!E139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五十貫!C140+志賀下宿!C140+志賀中宿!C140+志賀上宿!C140+駒込!C140</f>
        <v>0</v>
      </c>
      <c r="D140" s="71">
        <f>五十貫!D140+志賀下宿!D140+志賀中宿!D140+志賀上宿!D140+駒込!D140</f>
        <v>0</v>
      </c>
      <c r="E140" s="44">
        <f>五十貫!E140+志賀下宿!E140+志賀中宿!E140+志賀上宿!E140+駒込!E140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五十貫!C141+志賀下宿!C141+志賀中宿!C141+志賀上宿!C141+駒込!C141</f>
        <v>0</v>
      </c>
      <c r="D141" s="75">
        <f>五十貫!D141+志賀下宿!D141+志賀中宿!D141+志賀上宿!D141+駒込!D141</f>
        <v>0</v>
      </c>
      <c r="E141" s="10">
        <f>五十貫!E141+志賀下宿!E141+志賀中宿!E141+志賀上宿!E141+駒込!E141</f>
        <v>0</v>
      </c>
      <c r="F141" s="32"/>
    </row>
    <row r="142" spans="1:6" ht="15" customHeight="1" x14ac:dyDescent="0.2">
      <c r="A142" s="36"/>
      <c r="B142" s="35">
        <v>116</v>
      </c>
      <c r="C142" s="75">
        <f>五十貫!C142+志賀下宿!C142+志賀中宿!C142+志賀上宿!C142+駒込!C142</f>
        <v>0</v>
      </c>
      <c r="D142" s="75">
        <f>五十貫!D142+志賀下宿!D142+志賀中宿!D142+志賀上宿!D142+駒込!D142</f>
        <v>0</v>
      </c>
      <c r="E142" s="10">
        <f>五十貫!E142+志賀下宿!E142+志賀中宿!E142+志賀上宿!E142+駒込!E142</f>
        <v>0</v>
      </c>
      <c r="F142" s="32"/>
    </row>
    <row r="143" spans="1:6" ht="15" customHeight="1" x14ac:dyDescent="0.2">
      <c r="A143" s="36"/>
      <c r="B143" s="35">
        <v>117</v>
      </c>
      <c r="C143" s="75">
        <f>五十貫!C143+志賀下宿!C143+志賀中宿!C143+志賀上宿!C143+駒込!C143</f>
        <v>0</v>
      </c>
      <c r="D143" s="75">
        <f>五十貫!D143+志賀下宿!D143+志賀中宿!D143+志賀上宿!D143+駒込!D143</f>
        <v>0</v>
      </c>
      <c r="E143" s="10">
        <f>五十貫!E143+志賀下宿!E143+志賀中宿!E143+志賀上宿!E143+駒込!E143</f>
        <v>0</v>
      </c>
      <c r="F143" s="32"/>
    </row>
    <row r="144" spans="1:6" ht="15" customHeight="1" x14ac:dyDescent="0.2">
      <c r="A144" s="36"/>
      <c r="B144" s="35">
        <v>118</v>
      </c>
      <c r="C144" s="75">
        <f>五十貫!C144+志賀下宿!C144+志賀中宿!C144+志賀上宿!C144+駒込!C144</f>
        <v>0</v>
      </c>
      <c r="D144" s="75">
        <f>五十貫!D144+志賀下宿!D144+志賀中宿!D144+志賀上宿!D144+駒込!D144</f>
        <v>0</v>
      </c>
      <c r="E144" s="10">
        <f>五十貫!E144+志賀下宿!E144+志賀中宿!E144+志賀上宿!E144+駒込!E144</f>
        <v>0</v>
      </c>
      <c r="F144" s="32"/>
    </row>
    <row r="145" spans="1:6" ht="15" customHeight="1" x14ac:dyDescent="0.2">
      <c r="A145" s="36"/>
      <c r="B145" s="35">
        <v>119</v>
      </c>
      <c r="C145" s="75">
        <f>五十貫!C145+志賀下宿!C145+志賀中宿!C145+志賀上宿!C145+駒込!C145</f>
        <v>0</v>
      </c>
      <c r="D145" s="75">
        <f>五十貫!D145+志賀下宿!D145+志賀中宿!D145+志賀上宿!D145+駒込!D145</f>
        <v>0</v>
      </c>
      <c r="E145" s="10">
        <f>五十貫!E145+志賀下宿!E145+志賀中宿!E145+志賀上宿!E145+駒込!E145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五十貫!C146+志賀下宿!C146+志賀中宿!C146+志賀上宿!C146+駒込!C146</f>
        <v>0</v>
      </c>
      <c r="D146" s="76">
        <f>五十貫!D146+志賀下宿!D146+志賀中宿!D146+志賀上宿!D146+駒込!D146</f>
        <v>0</v>
      </c>
      <c r="E146" s="47">
        <f>五十貫!E146+志賀下宿!E146+志賀中宿!E146+志賀上宿!E146+駒込!E146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五十貫!C147+志賀下宿!C147+志賀中宿!C147+志賀上宿!C147+駒込!C147</f>
        <v>628</v>
      </c>
      <c r="D147" s="77">
        <f>五十貫!D147+志賀下宿!D147+志賀中宿!D147+志賀上宿!D147+駒込!D147</f>
        <v>676</v>
      </c>
      <c r="E147" s="8">
        <f>五十貫!E147+志賀下宿!E147+志賀中宿!E147+志賀上宿!E147+駒込!E147</f>
        <v>1304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57</v>
      </c>
      <c r="D150" s="17">
        <f>D8+D14+D20</f>
        <v>54</v>
      </c>
      <c r="E150" s="17">
        <f>E8+E14+E20</f>
        <v>111</v>
      </c>
      <c r="F150" s="32">
        <f>E150/E153</f>
        <v>8.5122699386503062E-2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319</v>
      </c>
      <c r="D151" s="19">
        <f>D26+D32+D38+D44+D50+D56+D62+D68+D74+D80</f>
        <v>339</v>
      </c>
      <c r="E151" s="19">
        <f>E26+E32+E38+E44+E50+E56+E62+E68+E74+E80</f>
        <v>658</v>
      </c>
      <c r="F151" s="32">
        <f>E151/E153</f>
        <v>0.504601226993865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252</v>
      </c>
      <c r="D152" s="21">
        <f t="shared" ref="D152:E152" si="0">D86+D92+D98+D104+D110+D116+D122+D128+D134+D140+D146</f>
        <v>283</v>
      </c>
      <c r="E152" s="21">
        <f t="shared" si="0"/>
        <v>535</v>
      </c>
      <c r="F152" s="32">
        <f>E152/E153</f>
        <v>0.41027607361963192</v>
      </c>
    </row>
    <row r="153" spans="1:6" ht="15" customHeight="1" x14ac:dyDescent="0.2">
      <c r="B153" s="2" t="s">
        <v>8</v>
      </c>
      <c r="C153" s="1">
        <f>SUM(C150:C152)</f>
        <v>628</v>
      </c>
      <c r="D153" s="1">
        <f>SUM(D150:D152)</f>
        <v>676</v>
      </c>
      <c r="E153" s="1">
        <f>SUM(E150:E152)</f>
        <v>1304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57</v>
      </c>
      <c r="D155" s="17">
        <f>D8+D14+D20</f>
        <v>54</v>
      </c>
      <c r="E155" s="17">
        <f>E8+E14+E20</f>
        <v>111</v>
      </c>
      <c r="F155" s="32">
        <f>E155/E159</f>
        <v>8.5122699386503062E-2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319</v>
      </c>
      <c r="D156" s="19">
        <f>D26+D32+D38+D44+D50+D56+D62+D68+D74+D80</f>
        <v>339</v>
      </c>
      <c r="E156" s="19">
        <f>E26+E32+E38+E44+E50+E56+E62+E68+E74+E80</f>
        <v>658</v>
      </c>
      <c r="F156" s="32">
        <f>E156/E159</f>
        <v>0.504601226993865</v>
      </c>
    </row>
    <row r="157" spans="1:6" ht="15" customHeight="1" x14ac:dyDescent="0.2">
      <c r="A157" s="25"/>
      <c r="B157" s="20" t="s">
        <v>10</v>
      </c>
      <c r="C157" s="21">
        <f>C86+C92</f>
        <v>116</v>
      </c>
      <c r="D157" s="21">
        <f>D86+D92</f>
        <v>116</v>
      </c>
      <c r="E157" s="21">
        <f>E86+E92</f>
        <v>232</v>
      </c>
      <c r="F157" s="32">
        <f>E157/E159</f>
        <v>0.17791411042944785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136</v>
      </c>
      <c r="D158" s="27">
        <f t="shared" ref="D158:E158" si="1">D98+D104+D110+D116+D122+D128+D134+D140+D146</f>
        <v>167</v>
      </c>
      <c r="E158" s="27">
        <f t="shared" si="1"/>
        <v>303</v>
      </c>
      <c r="F158" s="32">
        <f>E158/E159</f>
        <v>0.23236196319018404</v>
      </c>
    </row>
    <row r="159" spans="1:6" ht="15" customHeight="1" x14ac:dyDescent="0.2">
      <c r="B159" s="2" t="s">
        <v>8</v>
      </c>
      <c r="C159" s="1">
        <f>SUM(C155:C158)</f>
        <v>628</v>
      </c>
      <c r="D159" s="1">
        <f>SUM(D155:D158)</f>
        <v>676</v>
      </c>
      <c r="E159" s="1">
        <f>SUM(E155:E158)</f>
        <v>1304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43</v>
      </c>
      <c r="D161" s="31">
        <f t="shared" ref="D161:E161" si="2">D110+D116+D122+D128+D134+D140+D146</f>
        <v>77</v>
      </c>
      <c r="E161" s="31">
        <f t="shared" si="2"/>
        <v>120</v>
      </c>
      <c r="F161" s="32">
        <f>E161/E159</f>
        <v>9.202453987730061E-2</v>
      </c>
    </row>
    <row r="162" spans="1:6" ht="15" customHeight="1" x14ac:dyDescent="0.2">
      <c r="A162" s="30"/>
      <c r="B162" s="23" t="s">
        <v>15</v>
      </c>
      <c r="C162" s="31">
        <f>C116+C122+C128+C134+C140+C146</f>
        <v>24</v>
      </c>
      <c r="D162" s="31">
        <f t="shared" ref="D162:E162" si="3">D116+D122+D128+D134+D140+D146</f>
        <v>42</v>
      </c>
      <c r="E162" s="31">
        <f t="shared" si="3"/>
        <v>66</v>
      </c>
      <c r="F162" s="32">
        <f>E162/E159</f>
        <v>5.0613496932515337E-2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14</v>
      </c>
      <c r="E163" s="31">
        <f t="shared" si="4"/>
        <v>19</v>
      </c>
      <c r="F163" s="32">
        <f>E163/E159</f>
        <v>1.4570552147239263E-2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5</v>
      </c>
      <c r="E164" s="1">
        <f t="shared" si="5"/>
        <v>6</v>
      </c>
      <c r="F164" s="32">
        <f>E164/E159</f>
        <v>4.601226993865031E-3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37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1.0582010582010581E-2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3.1746031746031744E-2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3.1746031746031744E-2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5.2910052910052907E-2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3.1746031746031744E-2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4.2328042328042326E-2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4</v>
      </c>
      <c r="E44" s="41">
        <v>5</v>
      </c>
      <c r="F44" s="42">
        <v>2.6455026455026454E-2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3</v>
      </c>
      <c r="E50" s="41">
        <v>10</v>
      </c>
      <c r="F50" s="42">
        <v>5.2910052910052907E-2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2</v>
      </c>
      <c r="E56" s="41">
        <v>8</v>
      </c>
      <c r="F56" s="42">
        <v>4.2328042328042326E-2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4.2328042328042326E-2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6.3492063492063489E-2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7.407407407407407E-2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8.4656084656084651E-2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7.9365079365079361E-2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8</v>
      </c>
      <c r="E92" s="44">
        <v>18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11</v>
      </c>
      <c r="E98" s="44">
        <v>15</v>
      </c>
      <c r="F98" s="45">
        <v>7.9365079365079361E-2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5.8201058201058198E-2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2.6455026455026454E-2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5.8201058201058198E-2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1.5873015873015872E-2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94</v>
      </c>
      <c r="D147" s="77">
        <v>95</v>
      </c>
      <c r="E147" s="96">
        <v>189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7</v>
      </c>
      <c r="E150" s="17">
        <v>14</v>
      </c>
      <c r="F150" s="32">
        <v>7.407407407407407E-2</v>
      </c>
    </row>
    <row r="151" spans="1:6" ht="15" customHeight="1" x14ac:dyDescent="0.2">
      <c r="A151" s="18"/>
      <c r="B151" s="18" t="s">
        <v>49</v>
      </c>
      <c r="C151" s="19">
        <v>51</v>
      </c>
      <c r="D151" s="19">
        <v>46</v>
      </c>
      <c r="E151" s="19">
        <v>97</v>
      </c>
      <c r="F151" s="32">
        <v>0.51322751322751325</v>
      </c>
    </row>
    <row r="152" spans="1:6" ht="15" customHeight="1" x14ac:dyDescent="0.2">
      <c r="A152" s="33"/>
      <c r="B152" s="20" t="s">
        <v>6</v>
      </c>
      <c r="C152" s="21">
        <v>36</v>
      </c>
      <c r="D152" s="21">
        <v>42</v>
      </c>
      <c r="E152" s="21">
        <v>78</v>
      </c>
      <c r="F152" s="32">
        <v>0.41269841269841268</v>
      </c>
    </row>
    <row r="153" spans="1:6" ht="15" customHeight="1" x14ac:dyDescent="0.2">
      <c r="B153" s="2" t="s">
        <v>8</v>
      </c>
      <c r="C153" s="1">
        <v>94</v>
      </c>
      <c r="D153" s="1">
        <v>95</v>
      </c>
      <c r="E153" s="1">
        <v>189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7</v>
      </c>
      <c r="E155" s="17">
        <v>14</v>
      </c>
      <c r="F155" s="32">
        <v>7.407407407407407E-2</v>
      </c>
    </row>
    <row r="156" spans="1:6" ht="15" customHeight="1" x14ac:dyDescent="0.2">
      <c r="A156" s="28"/>
      <c r="B156" s="18" t="s">
        <v>49</v>
      </c>
      <c r="C156" s="19">
        <v>51</v>
      </c>
      <c r="D156" s="19">
        <v>46</v>
      </c>
      <c r="E156" s="19">
        <v>97</v>
      </c>
      <c r="F156" s="32">
        <v>0.51322751322751325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15</v>
      </c>
      <c r="E157" s="21">
        <v>33</v>
      </c>
      <c r="F157" s="32">
        <v>0.17460317460317459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27</v>
      </c>
      <c r="E158" s="27">
        <v>45</v>
      </c>
      <c r="F158" s="32">
        <v>0.23809523809523808</v>
      </c>
    </row>
    <row r="159" spans="1:6" ht="15" customHeight="1" x14ac:dyDescent="0.2">
      <c r="B159" s="2" t="s">
        <v>8</v>
      </c>
      <c r="C159" s="1">
        <v>94</v>
      </c>
      <c r="D159" s="1">
        <v>95</v>
      </c>
      <c r="E159" s="1">
        <v>189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11</v>
      </c>
      <c r="E161" s="31">
        <v>19</v>
      </c>
      <c r="F161" s="32">
        <v>0.10052910052910052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8</v>
      </c>
      <c r="E162" s="31">
        <v>14</v>
      </c>
      <c r="F162" s="32">
        <v>7.407407407407407E-2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1.5873015873015872E-2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38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2</v>
      </c>
      <c r="E8" s="38">
        <v>9</v>
      </c>
      <c r="F8" s="39">
        <v>1.3473053892215569E-2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15</v>
      </c>
      <c r="E14" s="48">
        <v>27</v>
      </c>
      <c r="F14" s="39">
        <v>4.0419161676646706E-2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5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1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18</v>
      </c>
      <c r="E20" s="48">
        <v>30</v>
      </c>
      <c r="F20" s="39">
        <v>4.4910179640718563E-2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6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18</v>
      </c>
      <c r="E26" s="41">
        <v>35</v>
      </c>
      <c r="F26" s="42">
        <v>5.239520958083832E-2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6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16</v>
      </c>
      <c r="E32" s="41">
        <v>20</v>
      </c>
      <c r="F32" s="42">
        <v>2.9940119760479042E-2</v>
      </c>
    </row>
    <row r="33" spans="1:6" ht="15" customHeight="1" x14ac:dyDescent="0.2">
      <c r="A33" s="12"/>
      <c r="B33" s="35">
        <v>25</v>
      </c>
      <c r="C33" s="94">
        <v>6</v>
      </c>
      <c r="D33" s="94">
        <v>2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5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14</v>
      </c>
      <c r="E38" s="41">
        <v>33</v>
      </c>
      <c r="F38" s="42">
        <v>4.940119760479042E-2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2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13</v>
      </c>
      <c r="E44" s="41">
        <v>28</v>
      </c>
      <c r="F44" s="42">
        <v>4.1916167664670656E-2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12</v>
      </c>
      <c r="E50" s="41">
        <v>27</v>
      </c>
      <c r="F50" s="42">
        <v>4.0419161676646706E-2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17</v>
      </c>
      <c r="E56" s="41">
        <v>33</v>
      </c>
      <c r="F56" s="42">
        <v>4.940119760479042E-2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27</v>
      </c>
      <c r="E62" s="41">
        <v>52</v>
      </c>
      <c r="F62" s="42">
        <v>7.7844311377245512E-2</v>
      </c>
    </row>
    <row r="63" spans="1:6" ht="15" customHeight="1" x14ac:dyDescent="0.2">
      <c r="A63" s="12"/>
      <c r="B63" s="35">
        <v>50</v>
      </c>
      <c r="C63" s="94">
        <v>6</v>
      </c>
      <c r="D63" s="94">
        <v>7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7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25</v>
      </c>
      <c r="E68" s="41">
        <v>46</v>
      </c>
      <c r="F68" s="42">
        <v>6.8862275449101798E-2</v>
      </c>
    </row>
    <row r="69" spans="1:6" ht="15" customHeight="1" x14ac:dyDescent="0.2">
      <c r="A69" s="12"/>
      <c r="B69" s="35">
        <v>55</v>
      </c>
      <c r="C69" s="94">
        <v>6</v>
      </c>
      <c r="D69" s="94">
        <v>3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6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7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27</v>
      </c>
      <c r="E74" s="41">
        <v>50</v>
      </c>
      <c r="F74" s="42">
        <v>7.4850299401197598E-2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8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23</v>
      </c>
      <c r="E80" s="41">
        <v>45</v>
      </c>
      <c r="F80" s="42">
        <v>6.7365269461077848E-2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9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23</v>
      </c>
      <c r="E86" s="44">
        <v>39</v>
      </c>
      <c r="F86" s="45">
        <v>5.8383233532934134E-2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13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5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34</v>
      </c>
      <c r="E92" s="44">
        <v>62</v>
      </c>
      <c r="F92" s="45">
        <v>9.2814371257485026E-2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7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17</v>
      </c>
      <c r="E98" s="44">
        <v>42</v>
      </c>
      <c r="F98" s="45">
        <v>6.2874251497005984E-2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6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21</v>
      </c>
      <c r="E104" s="44">
        <v>38</v>
      </c>
      <c r="F104" s="45">
        <v>5.6886227544910177E-2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5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15</v>
      </c>
      <c r="E110" s="44">
        <v>24</v>
      </c>
      <c r="F110" s="45">
        <v>3.5928143712574849E-2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2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10</v>
      </c>
      <c r="E116" s="44">
        <v>19</v>
      </c>
      <c r="F116" s="45">
        <v>2.8443113772455089E-2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8.9820359281437123E-3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4.4910179640718561E-3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314</v>
      </c>
      <c r="D147" s="77">
        <v>354</v>
      </c>
      <c r="E147" s="96">
        <v>668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31</v>
      </c>
      <c r="D150" s="17">
        <v>35</v>
      </c>
      <c r="E150" s="17">
        <v>66</v>
      </c>
      <c r="F150" s="32">
        <v>9.880239520958084E-2</v>
      </c>
    </row>
    <row r="151" spans="1:6" ht="15" customHeight="1" x14ac:dyDescent="0.2">
      <c r="A151" s="18"/>
      <c r="B151" s="18" t="s">
        <v>49</v>
      </c>
      <c r="C151" s="19">
        <v>177</v>
      </c>
      <c r="D151" s="19">
        <v>192</v>
      </c>
      <c r="E151" s="19">
        <v>369</v>
      </c>
      <c r="F151" s="32">
        <v>0.55239520958083832</v>
      </c>
    </row>
    <row r="152" spans="1:6" ht="15" customHeight="1" x14ac:dyDescent="0.2">
      <c r="A152" s="33"/>
      <c r="B152" s="20" t="s">
        <v>6</v>
      </c>
      <c r="C152" s="21">
        <v>106</v>
      </c>
      <c r="D152" s="21">
        <v>127</v>
      </c>
      <c r="E152" s="21">
        <v>233</v>
      </c>
      <c r="F152" s="32">
        <v>0.34880239520958084</v>
      </c>
    </row>
    <row r="153" spans="1:6" ht="15" customHeight="1" x14ac:dyDescent="0.2">
      <c r="B153" s="2" t="s">
        <v>8</v>
      </c>
      <c r="C153" s="1">
        <v>314</v>
      </c>
      <c r="D153" s="1">
        <v>354</v>
      </c>
      <c r="E153" s="1">
        <v>668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31</v>
      </c>
      <c r="D155" s="17">
        <v>35</v>
      </c>
      <c r="E155" s="17">
        <v>66</v>
      </c>
      <c r="F155" s="32">
        <v>9.880239520958084E-2</v>
      </c>
    </row>
    <row r="156" spans="1:6" ht="15" customHeight="1" x14ac:dyDescent="0.2">
      <c r="A156" s="28"/>
      <c r="B156" s="18" t="s">
        <v>49</v>
      </c>
      <c r="C156" s="19">
        <v>177</v>
      </c>
      <c r="D156" s="19">
        <v>192</v>
      </c>
      <c r="E156" s="19">
        <v>369</v>
      </c>
      <c r="F156" s="32">
        <v>0.55239520958083832</v>
      </c>
    </row>
    <row r="157" spans="1:6" ht="15" customHeight="1" x14ac:dyDescent="0.2">
      <c r="A157" s="25"/>
      <c r="B157" s="20" t="s">
        <v>10</v>
      </c>
      <c r="C157" s="21">
        <v>44</v>
      </c>
      <c r="D157" s="21">
        <v>57</v>
      </c>
      <c r="E157" s="21">
        <v>101</v>
      </c>
      <c r="F157" s="32">
        <v>0.15119760479041916</v>
      </c>
    </row>
    <row r="158" spans="1:6" ht="15" customHeight="1" x14ac:dyDescent="0.2">
      <c r="A158" s="26"/>
      <c r="B158" s="29" t="s">
        <v>11</v>
      </c>
      <c r="C158" s="27">
        <v>62</v>
      </c>
      <c r="D158" s="27">
        <v>70</v>
      </c>
      <c r="E158" s="27">
        <v>132</v>
      </c>
      <c r="F158" s="32">
        <v>0.19760479041916168</v>
      </c>
    </row>
    <row r="159" spans="1:6" ht="15" customHeight="1" x14ac:dyDescent="0.2">
      <c r="B159" s="2" t="s">
        <v>8</v>
      </c>
      <c r="C159" s="1">
        <v>314</v>
      </c>
      <c r="D159" s="1">
        <v>354</v>
      </c>
      <c r="E159" s="1">
        <v>668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32</v>
      </c>
      <c r="E161" s="31">
        <v>52</v>
      </c>
      <c r="F161" s="32">
        <v>7.7844311377245512E-2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17</v>
      </c>
      <c r="E162" s="31">
        <v>28</v>
      </c>
      <c r="F162" s="32">
        <v>4.1916167664670656E-2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7</v>
      </c>
      <c r="E163" s="31">
        <v>9</v>
      </c>
      <c r="F163" s="32">
        <v>1.3473053892215569E-2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4.4910179640718561E-3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39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1.6666666666666666E-2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2.5000000000000001E-2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4.1666666666666664E-2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0.05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3.3333333333333333E-2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1.6666666666666666E-2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1.6666666666666666E-2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6</v>
      </c>
      <c r="E56" s="41">
        <v>9</v>
      </c>
      <c r="F56" s="42">
        <v>7.4999999999999997E-2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4.1666666666666664E-2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1.6666666666666666E-2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7.4999999999999997E-2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0.14166666666666666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10</v>
      </c>
      <c r="E98" s="44">
        <v>14</v>
      </c>
      <c r="F98" s="45">
        <v>0.11666666666666667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</v>
      </c>
      <c r="E104" s="44">
        <v>10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8.3333333333333329E-2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2.5000000000000001E-2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8.3333333333333332E-3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52</v>
      </c>
      <c r="D147" s="77">
        <v>68</v>
      </c>
      <c r="E147" s="96">
        <v>120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8.3333333333333329E-2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26</v>
      </c>
      <c r="E151" s="19">
        <v>46</v>
      </c>
      <c r="F151" s="32">
        <v>0.38333333333333336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36</v>
      </c>
      <c r="E152" s="21">
        <v>64</v>
      </c>
      <c r="F152" s="32">
        <v>0.53333333333333333</v>
      </c>
    </row>
    <row r="153" spans="1:6" ht="15" customHeight="1" x14ac:dyDescent="0.2">
      <c r="B153" s="2" t="s">
        <v>8</v>
      </c>
      <c r="C153" s="1">
        <v>52</v>
      </c>
      <c r="D153" s="1">
        <v>68</v>
      </c>
      <c r="E153" s="1">
        <v>120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8.3333333333333329E-2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26</v>
      </c>
      <c r="E156" s="19">
        <v>46</v>
      </c>
      <c r="F156" s="32">
        <v>0.38333333333333336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15</v>
      </c>
      <c r="E157" s="21">
        <v>26</v>
      </c>
      <c r="F157" s="32">
        <v>0.21666666666666667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21</v>
      </c>
      <c r="E158" s="27">
        <v>38</v>
      </c>
      <c r="F158" s="32">
        <v>0.31666666666666665</v>
      </c>
    </row>
    <row r="159" spans="1:6" ht="15" customHeight="1" x14ac:dyDescent="0.2">
      <c r="B159" s="2" t="s">
        <v>8</v>
      </c>
      <c r="C159" s="1">
        <v>52</v>
      </c>
      <c r="D159" s="1">
        <v>68</v>
      </c>
      <c r="E159" s="1">
        <v>120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0.11666666666666667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3.3333333333333333E-2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8.3333333333333332E-3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40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1.8749999999999999E-2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0</v>
      </c>
      <c r="E14" s="48">
        <v>7</v>
      </c>
      <c r="F14" s="39">
        <v>4.3749999999999997E-2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3.7499999999999999E-2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6.2500000000000003E-3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1.8749999999999999E-2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2.5000000000000001E-2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1.8749999999999999E-2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8</v>
      </c>
      <c r="E50" s="41">
        <v>13</v>
      </c>
      <c r="F50" s="42">
        <v>8.1250000000000003E-2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3</v>
      </c>
      <c r="E56" s="41">
        <v>11</v>
      </c>
      <c r="F56" s="42">
        <v>6.8750000000000006E-2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2</v>
      </c>
      <c r="E62" s="41">
        <v>8</v>
      </c>
      <c r="F62" s="42">
        <v>0.05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5.6250000000000001E-2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3.125E-2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11</v>
      </c>
      <c r="E80" s="41">
        <v>15</v>
      </c>
      <c r="F80" s="42">
        <v>9.375E-2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6</v>
      </c>
      <c r="E86" s="44">
        <v>16</v>
      </c>
      <c r="F86" s="45">
        <v>0.1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0.1125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7.4999999999999997E-2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7.4999999999999997E-2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3.7499999999999999E-2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3.7499999999999999E-2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6.2500000000000003E-3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6.2500000000000003E-3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83</v>
      </c>
      <c r="D147" s="77">
        <v>77</v>
      </c>
      <c r="E147" s="96">
        <v>160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4</v>
      </c>
      <c r="E150" s="17">
        <v>16</v>
      </c>
      <c r="F150" s="32">
        <v>0.1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36</v>
      </c>
      <c r="E151" s="19">
        <v>72</v>
      </c>
      <c r="F151" s="32">
        <v>0.45</v>
      </c>
    </row>
    <row r="152" spans="1:6" ht="15" customHeight="1" x14ac:dyDescent="0.2">
      <c r="A152" s="33"/>
      <c r="B152" s="20" t="s">
        <v>6</v>
      </c>
      <c r="C152" s="21">
        <v>35</v>
      </c>
      <c r="D152" s="21">
        <v>37</v>
      </c>
      <c r="E152" s="21">
        <v>72</v>
      </c>
      <c r="F152" s="32">
        <v>0.45</v>
      </c>
    </row>
    <row r="153" spans="1:6" ht="15" customHeight="1" x14ac:dyDescent="0.2">
      <c r="B153" s="2" t="s">
        <v>8</v>
      </c>
      <c r="C153" s="1">
        <v>83</v>
      </c>
      <c r="D153" s="1">
        <v>77</v>
      </c>
      <c r="E153" s="1">
        <v>160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4</v>
      </c>
      <c r="E155" s="17">
        <v>16</v>
      </c>
      <c r="F155" s="32">
        <v>0.1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36</v>
      </c>
      <c r="E156" s="19">
        <v>72</v>
      </c>
      <c r="F156" s="32">
        <v>0.45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15</v>
      </c>
      <c r="E157" s="21">
        <v>34</v>
      </c>
      <c r="F157" s="32">
        <v>0.21249999999999999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22</v>
      </c>
      <c r="E158" s="27">
        <v>38</v>
      </c>
      <c r="F158" s="32">
        <v>0.23749999999999999</v>
      </c>
    </row>
    <row r="159" spans="1:6" ht="15" customHeight="1" x14ac:dyDescent="0.2">
      <c r="B159" s="2" t="s">
        <v>8</v>
      </c>
      <c r="C159" s="1">
        <v>83</v>
      </c>
      <c r="D159" s="1">
        <v>77</v>
      </c>
      <c r="E159" s="1">
        <v>160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9</v>
      </c>
      <c r="E161" s="31">
        <v>14</v>
      </c>
      <c r="F161" s="32">
        <v>8.7499999999999994E-2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0.05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1.2500000000000001E-2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6.2500000000000003E-3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41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1.7964071856287425E-2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5.9880239520958087E-3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5.9880239520958087E-3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1.7964071856287425E-2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4.1916167664670656E-2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8</v>
      </c>
      <c r="E38" s="41">
        <v>9</v>
      </c>
      <c r="F38" s="42">
        <v>5.3892215568862277E-2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5.9880239520958087E-3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3.5928143712574849E-2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2.9940119760479042E-2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4.790419161676647E-2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4.790419161676647E-2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7.7844311377245512E-2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11</v>
      </c>
      <c r="E80" s="41">
        <v>14</v>
      </c>
      <c r="F80" s="42">
        <v>8.3832335329341312E-2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7</v>
      </c>
      <c r="E86" s="44">
        <v>19</v>
      </c>
      <c r="F86" s="45">
        <v>0.11377245508982035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7</v>
      </c>
      <c r="E92" s="44">
        <v>19</v>
      </c>
      <c r="F92" s="45">
        <v>0.11377245508982035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9</v>
      </c>
      <c r="E98" s="44">
        <v>21</v>
      </c>
      <c r="F98" s="45">
        <v>0.12574850299401197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4.790419161676647E-2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5.3892215568862277E-2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4.790419161676647E-2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1.1976047904191617E-2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1.1976047904191617E-2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85</v>
      </c>
      <c r="D147" s="77">
        <v>82</v>
      </c>
      <c r="E147" s="96">
        <v>167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2.9940119760479042E-2</v>
      </c>
    </row>
    <row r="151" spans="1:6" ht="15" customHeight="1" x14ac:dyDescent="0.2">
      <c r="A151" s="18"/>
      <c r="B151" s="18" t="s">
        <v>49</v>
      </c>
      <c r="C151" s="19">
        <v>35</v>
      </c>
      <c r="D151" s="19">
        <v>39</v>
      </c>
      <c r="E151" s="19">
        <v>74</v>
      </c>
      <c r="F151" s="32">
        <v>0.44311377245508982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41</v>
      </c>
      <c r="E152" s="21">
        <v>88</v>
      </c>
      <c r="F152" s="32">
        <v>0.52694610778443118</v>
      </c>
    </row>
    <row r="153" spans="1:6" ht="15" customHeight="1" x14ac:dyDescent="0.2">
      <c r="B153" s="2" t="s">
        <v>8</v>
      </c>
      <c r="C153" s="1">
        <v>85</v>
      </c>
      <c r="D153" s="1">
        <v>82</v>
      </c>
      <c r="E153" s="1">
        <v>167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2.9940119760479042E-2</v>
      </c>
    </row>
    <row r="156" spans="1:6" ht="15" customHeight="1" x14ac:dyDescent="0.2">
      <c r="A156" s="28"/>
      <c r="B156" s="18" t="s">
        <v>49</v>
      </c>
      <c r="C156" s="19">
        <v>35</v>
      </c>
      <c r="D156" s="19">
        <v>39</v>
      </c>
      <c r="E156" s="19">
        <v>74</v>
      </c>
      <c r="F156" s="32">
        <v>0.44311377245508982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14</v>
      </c>
      <c r="E157" s="21">
        <v>38</v>
      </c>
      <c r="F157" s="32">
        <v>0.22754491017964071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27</v>
      </c>
      <c r="E158" s="27">
        <v>50</v>
      </c>
      <c r="F158" s="32">
        <v>0.29940119760479039</v>
      </c>
    </row>
    <row r="159" spans="1:6" ht="15" customHeight="1" x14ac:dyDescent="0.2">
      <c r="B159" s="2" t="s">
        <v>8</v>
      </c>
      <c r="C159" s="1">
        <v>85</v>
      </c>
      <c r="D159" s="1">
        <v>82</v>
      </c>
      <c r="E159" s="1">
        <v>167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15</v>
      </c>
      <c r="E161" s="31">
        <v>21</v>
      </c>
      <c r="F161" s="32">
        <v>0.12574850299401197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7.1856287425149698E-2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2.3952095808383235E-2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1.1976047904191617E-2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255">
    <tabColor indexed="1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29</v>
      </c>
      <c r="D3" s="74">
        <f>田口地区!D3+青沼地区!D3+切原地区!D3+臼田区!D3</f>
        <v>31</v>
      </c>
      <c r="E3" s="57">
        <f>田口地区!E3+青沼地区!E3+切原地区!E3+臼田区!E3</f>
        <v>60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34</v>
      </c>
      <c r="D4" s="75">
        <f>田口地区!D4+青沼地区!D4+切原地区!D4+臼田区!D4</f>
        <v>33</v>
      </c>
      <c r="E4" s="58">
        <f>田口地区!E4+青沼地区!E4+切原地区!E4+臼田区!E4</f>
        <v>67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46</v>
      </c>
      <c r="D5" s="75">
        <f>田口地区!D5+青沼地区!D5+切原地区!D5+臼田区!D5</f>
        <v>33</v>
      </c>
      <c r="E5" s="58">
        <f>田口地区!E5+青沼地区!E5+切原地区!E5+臼田区!E5</f>
        <v>79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45</v>
      </c>
      <c r="D6" s="75">
        <f>田口地区!D6+青沼地区!D6+切原地区!D6+臼田区!D6</f>
        <v>39</v>
      </c>
      <c r="E6" s="58">
        <f>田口地区!E6+青沼地区!E6+切原地区!E6+臼田区!E6</f>
        <v>84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47</v>
      </c>
      <c r="D7" s="75">
        <f>田口地区!D7+青沼地区!D7+切原地区!D7+臼田区!D7</f>
        <v>38</v>
      </c>
      <c r="E7" s="58">
        <f>田口地区!E7+青沼地区!E7+切原地区!E7+臼田区!E7</f>
        <v>85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201</v>
      </c>
      <c r="D8" s="70">
        <f>田口地区!D8+青沼地区!D8+切原地区!D8+臼田区!D8</f>
        <v>174</v>
      </c>
      <c r="E8" s="48">
        <f>田口地区!E8+青沼地区!E8+切原地区!E8+臼田区!E8</f>
        <v>375</v>
      </c>
      <c r="F8" s="39">
        <f>E8/E147</f>
        <v>2.9418686749823487E-2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51</v>
      </c>
      <c r="D9" s="75">
        <f>田口地区!D9+青沼地区!D9+切原地区!D9+臼田区!D9</f>
        <v>42</v>
      </c>
      <c r="E9" s="58">
        <f>田口地区!E9+青沼地区!E9+切原地区!E9+臼田区!E9</f>
        <v>93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45</v>
      </c>
      <c r="D10" s="75">
        <f>田口地区!D10+青沼地区!D10+切原地区!D10+臼田区!D10</f>
        <v>51</v>
      </c>
      <c r="E10" s="58">
        <f>田口地区!E10+青沼地区!E10+切原地区!E10+臼田区!E10</f>
        <v>96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44</v>
      </c>
      <c r="D11" s="75">
        <f>田口地区!D11+青沼地区!D11+切原地区!D11+臼田区!D11</f>
        <v>54</v>
      </c>
      <c r="E11" s="58">
        <f>田口地区!E11+青沼地区!E11+切原地区!E11+臼田区!E11</f>
        <v>98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57</v>
      </c>
      <c r="D12" s="75">
        <f>田口地区!D12+青沼地区!D12+切原地区!D12+臼田区!D12</f>
        <v>43</v>
      </c>
      <c r="E12" s="58">
        <f>田口地区!E12+青沼地区!E12+切原地区!E12+臼田区!E12</f>
        <v>100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53</v>
      </c>
      <c r="D13" s="75">
        <f>田口地区!D13+青沼地区!D13+切原地区!D13+臼田区!D13</f>
        <v>52</v>
      </c>
      <c r="E13" s="58">
        <f>田口地区!E13+青沼地区!E13+切原地区!E13+臼田区!E13</f>
        <v>105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250</v>
      </c>
      <c r="D14" s="70">
        <f>田口地区!D14+青沼地区!D14+切原地区!D14+臼田区!D14</f>
        <v>242</v>
      </c>
      <c r="E14" s="48">
        <f>田口地区!E14+青沼地区!E14+切原地区!E14+臼田区!E14</f>
        <v>492</v>
      </c>
      <c r="F14" s="39">
        <f>E14/E147</f>
        <v>3.8597317015768413E-2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41</v>
      </c>
      <c r="D15" s="75">
        <f>田口地区!D15+青沼地区!D15+切原地区!D15+臼田区!D15</f>
        <v>66</v>
      </c>
      <c r="E15" s="58">
        <f>田口地区!E15+青沼地区!E15+切原地区!E15+臼田区!E15</f>
        <v>107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54</v>
      </c>
      <c r="D16" s="75">
        <f>田口地区!D16+青沼地区!D16+切原地区!D16+臼田区!D16</f>
        <v>39</v>
      </c>
      <c r="E16" s="58">
        <f>田口地区!E16+青沼地区!E16+切原地区!E16+臼田区!E16</f>
        <v>93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62</v>
      </c>
      <c r="D17" s="75">
        <f>田口地区!D17+青沼地区!D17+切原地区!D17+臼田区!D17</f>
        <v>47</v>
      </c>
      <c r="E17" s="58">
        <f>田口地区!E17+青沼地区!E17+切原地区!E17+臼田区!E17</f>
        <v>109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42</v>
      </c>
      <c r="D18" s="75">
        <f>田口地区!D18+青沼地区!D18+切原地区!D18+臼田区!D18</f>
        <v>55</v>
      </c>
      <c r="E18" s="58">
        <f>田口地区!E18+青沼地区!E18+切原地区!E18+臼田区!E18</f>
        <v>97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54</v>
      </c>
      <c r="D19" s="75">
        <f>田口地区!D19+青沼地区!D19+切原地区!D19+臼田区!D19</f>
        <v>41</v>
      </c>
      <c r="E19" s="58">
        <f>田口地区!E19+青沼地区!E19+切原地区!E19+臼田区!E19</f>
        <v>95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253</v>
      </c>
      <c r="D20" s="70">
        <f>田口地区!D20+青沼地区!D20+切原地区!D20+臼田区!D20</f>
        <v>248</v>
      </c>
      <c r="E20" s="48">
        <f>田口地区!E20+青沼地区!E20+切原地区!E20+臼田区!E20</f>
        <v>501</v>
      </c>
      <c r="F20" s="39">
        <f>E20/E147</f>
        <v>3.9303365497764177E-2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44</v>
      </c>
      <c r="D21" s="75">
        <f>田口地区!D21+青沼地区!D21+切原地区!D21+臼田区!D21</f>
        <v>55</v>
      </c>
      <c r="E21" s="58">
        <f>田口地区!E21+青沼地区!E21+切原地区!E21+臼田区!E21</f>
        <v>99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53</v>
      </c>
      <c r="D22" s="75">
        <f>田口地区!D22+青沼地区!D22+切原地区!D22+臼田区!D22</f>
        <v>44</v>
      </c>
      <c r="E22" s="58">
        <f>田口地区!E22+青沼地区!E22+切原地区!E22+臼田区!E22</f>
        <v>97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55</v>
      </c>
      <c r="D23" s="75">
        <f>田口地区!D23+青沼地区!D23+切原地区!D23+臼田区!D23</f>
        <v>52</v>
      </c>
      <c r="E23" s="58">
        <f>田口地区!E23+青沼地区!E23+切原地区!E23+臼田区!E23</f>
        <v>107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57</v>
      </c>
      <c r="D24" s="75">
        <f>田口地区!D24+青沼地区!D24+切原地区!D24+臼田区!D24</f>
        <v>53</v>
      </c>
      <c r="E24" s="58">
        <f>田口地区!E24+青沼地区!E24+切原地区!E24+臼田区!E24</f>
        <v>110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51</v>
      </c>
      <c r="D25" s="75">
        <f>田口地区!D25+青沼地区!D25+切原地区!D25+臼田区!D25</f>
        <v>53</v>
      </c>
      <c r="E25" s="58">
        <f>田口地区!E25+青沼地区!E25+切原地区!E25+臼田区!E25</f>
        <v>104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260</v>
      </c>
      <c r="D26" s="49">
        <f>田口地区!D26+青沼地区!D26+切原地区!D26+臼田区!D26</f>
        <v>257</v>
      </c>
      <c r="E26" s="59">
        <f>田口地区!E26+青沼地区!E26+切原地区!E26+臼田区!E26</f>
        <v>517</v>
      </c>
      <c r="F26" s="42">
        <f>E26/E147</f>
        <v>4.0558562799089981E-2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61</v>
      </c>
      <c r="D27" s="75">
        <f>田口地区!D27+青沼地区!D27+切原地区!D27+臼田区!D27</f>
        <v>41</v>
      </c>
      <c r="E27" s="58">
        <f>田口地区!E27+青沼地区!E27+切原地区!E27+臼田区!E27</f>
        <v>102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56</v>
      </c>
      <c r="D28" s="75">
        <f>田口地区!D28+青沼地区!D28+切原地区!D28+臼田区!D28</f>
        <v>59</v>
      </c>
      <c r="E28" s="58">
        <f>田口地区!E28+青沼地区!E28+切原地区!E28+臼田区!E28</f>
        <v>115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65</v>
      </c>
      <c r="D29" s="75">
        <f>田口地区!D29+青沼地区!D29+切原地区!D29+臼田区!D29</f>
        <v>48</v>
      </c>
      <c r="E29" s="58">
        <f>田口地区!E29+青沼地区!E29+切原地区!E29+臼田区!E29</f>
        <v>113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60</v>
      </c>
      <c r="D30" s="75">
        <f>田口地区!D30+青沼地区!D30+切原地区!D30+臼田区!D30</f>
        <v>40</v>
      </c>
      <c r="E30" s="58">
        <f>田口地区!E30+青沼地区!E30+切原地区!E30+臼田区!E30</f>
        <v>100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46</v>
      </c>
      <c r="D31" s="75">
        <f>田口地区!D31+青沼地区!D31+切原地区!D31+臼田区!D31</f>
        <v>41</v>
      </c>
      <c r="E31" s="58">
        <f>田口地区!E31+青沼地区!E31+切原地区!E31+臼田区!E31</f>
        <v>87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288</v>
      </c>
      <c r="D32" s="49">
        <f>田口地区!D32+青沼地区!D32+切原地区!D32+臼田区!D32</f>
        <v>229</v>
      </c>
      <c r="E32" s="59">
        <f>田口地区!E32+青沼地区!E32+切原地区!E32+臼田区!E32</f>
        <v>517</v>
      </c>
      <c r="F32" s="42">
        <f>E32/E147</f>
        <v>4.0558562799089981E-2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52</v>
      </c>
      <c r="D33" s="75">
        <f>田口地区!D33+青沼地区!D33+切原地区!D33+臼田区!D33</f>
        <v>38</v>
      </c>
      <c r="E33" s="58">
        <f>田口地区!E33+青沼地区!E33+切原地区!E33+臼田区!E33</f>
        <v>90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61</v>
      </c>
      <c r="D34" s="75">
        <f>田口地区!D34+青沼地区!D34+切原地区!D34+臼田区!D34</f>
        <v>42</v>
      </c>
      <c r="E34" s="58">
        <f>田口地区!E34+青沼地区!E34+切原地区!E34+臼田区!E34</f>
        <v>103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53</v>
      </c>
      <c r="D35" s="75">
        <f>田口地区!D35+青沼地区!D35+切原地区!D35+臼田区!D35</f>
        <v>45</v>
      </c>
      <c r="E35" s="58">
        <f>田口地区!E35+青沼地区!E35+切原地区!E35+臼田区!E35</f>
        <v>98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43</v>
      </c>
      <c r="D36" s="75">
        <f>田口地区!D36+青沼地区!D36+切原地区!D36+臼田区!D36</f>
        <v>36</v>
      </c>
      <c r="E36" s="58">
        <f>田口地区!E36+青沼地区!E36+切原地区!E36+臼田区!E36</f>
        <v>79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51</v>
      </c>
      <c r="D37" s="75">
        <f>田口地区!D37+青沼地区!D37+切原地区!D37+臼田区!D37</f>
        <v>57</v>
      </c>
      <c r="E37" s="58">
        <f>田口地区!E37+青沼地区!E37+切原地区!E37+臼田区!E37</f>
        <v>108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260</v>
      </c>
      <c r="D38" s="49">
        <f>田口地区!D38+青沼地区!D38+切原地区!D38+臼田区!D38</f>
        <v>218</v>
      </c>
      <c r="E38" s="59">
        <f>田口地区!E38+青沼地区!E38+切原地区!E38+臼田区!E38</f>
        <v>478</v>
      </c>
      <c r="F38" s="42">
        <f>E38/E147</f>
        <v>3.7499019377108339E-2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47</v>
      </c>
      <c r="D39" s="75">
        <f>田口地区!D39+青沼地区!D39+切原地区!D39+臼田区!D39</f>
        <v>49</v>
      </c>
      <c r="E39" s="58">
        <f>田口地区!E39+青沼地区!E39+切原地区!E39+臼田区!E39</f>
        <v>96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42</v>
      </c>
      <c r="D40" s="75">
        <f>田口地区!D40+青沼地区!D40+切原地区!D40+臼田区!D40</f>
        <v>44</v>
      </c>
      <c r="E40" s="58">
        <f>田口地区!E40+青沼地区!E40+切原地区!E40+臼田区!E40</f>
        <v>86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46</v>
      </c>
      <c r="D41" s="75">
        <f>田口地区!D41+青沼地区!D41+切原地区!D41+臼田区!D41</f>
        <v>48</v>
      </c>
      <c r="E41" s="58">
        <f>田口地区!E41+青沼地区!E41+切原地区!E41+臼田区!E41</f>
        <v>94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46</v>
      </c>
      <c r="D42" s="75">
        <f>田口地区!D42+青沼地区!D42+切原地区!D42+臼田区!D42</f>
        <v>44</v>
      </c>
      <c r="E42" s="58">
        <f>田口地区!E42+青沼地区!E42+切原地区!E42+臼田区!E42</f>
        <v>90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70</v>
      </c>
      <c r="D43" s="75">
        <f>田口地区!D43+青沼地区!D43+切原地区!D43+臼田区!D43</f>
        <v>49</v>
      </c>
      <c r="E43" s="58">
        <f>田口地区!E43+青沼地区!E43+切原地区!E43+臼田区!E43</f>
        <v>119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251</v>
      </c>
      <c r="D44" s="49">
        <f>田口地区!D44+青沼地区!D44+切原地区!D44+臼田区!D44</f>
        <v>234</v>
      </c>
      <c r="E44" s="59">
        <f>田口地区!E44+青沼地区!E44+切原地区!E44+臼田区!E44</f>
        <v>485</v>
      </c>
      <c r="F44" s="42">
        <f>E44/E147</f>
        <v>3.804816819643838E-2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67</v>
      </c>
      <c r="D45" s="75">
        <f>田口地区!D45+青沼地区!D45+切原地区!D45+臼田区!D45</f>
        <v>56</v>
      </c>
      <c r="E45" s="58">
        <f>田口地区!E45+青沼地区!E45+切原地区!E45+臼田区!E45</f>
        <v>123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53</v>
      </c>
      <c r="D46" s="75">
        <f>田口地区!D46+青沼地区!D46+切原地区!D46+臼田区!D46</f>
        <v>55</v>
      </c>
      <c r="E46" s="58">
        <f>田口地区!E46+青沼地区!E46+切原地区!E46+臼田区!E46</f>
        <v>108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74</v>
      </c>
      <c r="D47" s="75">
        <f>田口地区!D47+青沼地区!D47+切原地区!D47+臼田区!D47</f>
        <v>71</v>
      </c>
      <c r="E47" s="58">
        <f>田口地区!E47+青沼地区!E47+切原地区!E47+臼田区!E47</f>
        <v>145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47</v>
      </c>
      <c r="D48" s="75">
        <f>田口地区!D48+青沼地区!D48+切原地区!D48+臼田区!D48</f>
        <v>61</v>
      </c>
      <c r="E48" s="58">
        <f>田口地区!E48+青沼地区!E48+切原地区!E48+臼田区!E48</f>
        <v>108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69</v>
      </c>
      <c r="D49" s="75">
        <f>田口地区!D49+青沼地区!D49+切原地区!D49+臼田区!D49</f>
        <v>74</v>
      </c>
      <c r="E49" s="58">
        <f>田口地区!E49+青沼地区!E49+切原地区!E49+臼田区!E49</f>
        <v>143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310</v>
      </c>
      <c r="D50" s="49">
        <f>田口地区!D50+青沼地区!D50+切原地区!D50+臼田区!D50</f>
        <v>317</v>
      </c>
      <c r="E50" s="59">
        <f>田口地区!E50+青沼地区!E50+切原地区!E50+臼田区!E50</f>
        <v>627</v>
      </c>
      <c r="F50" s="42">
        <f>E50/E147</f>
        <v>4.9188044245704873E-2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64</v>
      </c>
      <c r="D51" s="75">
        <f>田口地区!D51+青沼地区!D51+切原地区!D51+臼田区!D51</f>
        <v>75</v>
      </c>
      <c r="E51" s="58">
        <f>田口地区!E51+青沼地区!E51+切原地区!E51+臼田区!E51</f>
        <v>139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71</v>
      </c>
      <c r="D52" s="75">
        <f>田口地区!D52+青沼地区!D52+切原地区!D52+臼田区!D52</f>
        <v>64</v>
      </c>
      <c r="E52" s="58">
        <f>田口地区!E52+青沼地区!E52+切原地区!E52+臼田区!E52</f>
        <v>135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74</v>
      </c>
      <c r="D53" s="75">
        <f>田口地区!D53+青沼地区!D53+切原地区!D53+臼田区!D53</f>
        <v>68</v>
      </c>
      <c r="E53" s="58">
        <f>田口地区!E53+青沼地区!E53+切原地区!E53+臼田区!E53</f>
        <v>142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70</v>
      </c>
      <c r="D54" s="75">
        <f>田口地区!D54+青沼地区!D54+切原地区!D54+臼田区!D54</f>
        <v>62</v>
      </c>
      <c r="E54" s="58">
        <f>田口地区!E54+青沼地区!E54+切原地区!E54+臼田区!E54</f>
        <v>132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71</v>
      </c>
      <c r="D55" s="75">
        <f>田口地区!D55+青沼地区!D55+切原地区!D55+臼田区!D55</f>
        <v>64</v>
      </c>
      <c r="E55" s="58">
        <f>田口地区!E55+青沼地区!E55+切原地区!E55+臼田区!E55</f>
        <v>135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350</v>
      </c>
      <c r="D56" s="49">
        <f>田口地区!D56+青沼地区!D56+切原地区!D56+臼田区!D56</f>
        <v>333</v>
      </c>
      <c r="E56" s="59">
        <f>田口地区!E56+青沼地区!E56+切原地区!E56+臼田区!E56</f>
        <v>683</v>
      </c>
      <c r="F56" s="42">
        <f>E56/E147</f>
        <v>5.3581234800345177E-2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77</v>
      </c>
      <c r="D57" s="75">
        <f>田口地区!D57+青沼地区!D57+切原地区!D57+臼田区!D57</f>
        <v>73</v>
      </c>
      <c r="E57" s="58">
        <f>田口地区!E57+青沼地区!E57+切原地区!E57+臼田区!E57</f>
        <v>150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78</v>
      </c>
      <c r="D58" s="75">
        <f>田口地区!D58+青沼地区!D58+切原地区!D58+臼田区!D58</f>
        <v>50</v>
      </c>
      <c r="E58" s="58">
        <f>田口地区!E58+青沼地区!E58+切原地区!E58+臼田区!E58</f>
        <v>128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80</v>
      </c>
      <c r="D59" s="75">
        <f>田口地区!D59+青沼地区!D59+切原地区!D59+臼田区!D59</f>
        <v>87</v>
      </c>
      <c r="E59" s="58">
        <f>田口地区!E59+青沼地区!E59+切原地区!E59+臼田区!E59</f>
        <v>167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94</v>
      </c>
      <c r="D60" s="75">
        <f>田口地区!D60+青沼地区!D60+切原地区!D60+臼田区!D60</f>
        <v>69</v>
      </c>
      <c r="E60" s="58">
        <f>田口地区!E60+青沼地区!E60+切原地区!E60+臼田区!E60</f>
        <v>163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82</v>
      </c>
      <c r="D61" s="75">
        <f>田口地区!D61+青沼地区!D61+切原地区!D61+臼田区!D61</f>
        <v>78</v>
      </c>
      <c r="E61" s="58">
        <f>田口地区!E61+青沼地区!E61+切原地区!E61+臼田区!E61</f>
        <v>160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411</v>
      </c>
      <c r="D62" s="49">
        <f>田口地区!D62+青沼地区!D62+切原地区!D62+臼田区!D62</f>
        <v>357</v>
      </c>
      <c r="E62" s="59">
        <f>田口地区!E62+青沼地区!E62+切原地区!E62+臼田区!E62</f>
        <v>768</v>
      </c>
      <c r="F62" s="42">
        <f>E62/E147</f>
        <v>6.0249470463638502E-2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88</v>
      </c>
      <c r="D63" s="75">
        <f>田口地区!D63+青沼地区!D63+切原地区!D63+臼田区!D63</f>
        <v>83</v>
      </c>
      <c r="E63" s="58">
        <f>田口地区!E63+青沼地区!E63+切原地区!E63+臼田区!E63</f>
        <v>171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83</v>
      </c>
      <c r="D64" s="75">
        <f>田口地区!D64+青沼地区!D64+切原地区!D64+臼田区!D64</f>
        <v>83</v>
      </c>
      <c r="E64" s="58">
        <f>田口地区!E64+青沼地区!E64+切原地区!E64+臼田区!E64</f>
        <v>166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79</v>
      </c>
      <c r="D65" s="75">
        <f>田口地区!D65+青沼地区!D65+切原地区!D65+臼田区!D65</f>
        <v>57</v>
      </c>
      <c r="E65" s="58">
        <f>田口地区!E65+青沼地区!E65+切原地区!E65+臼田区!E65</f>
        <v>136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61</v>
      </c>
      <c r="D66" s="75">
        <f>田口地区!D66+青沼地区!D66+切原地区!D66+臼田区!D66</f>
        <v>80</v>
      </c>
      <c r="E66" s="58">
        <f>田口地区!E66+青沼地区!E66+切原地区!E66+臼田区!E66</f>
        <v>141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89</v>
      </c>
      <c r="D67" s="75">
        <f>田口地区!D67+青沼地区!D67+切原地区!D67+臼田区!D67</f>
        <v>91</v>
      </c>
      <c r="E67" s="58">
        <f>田口地区!E67+青沼地区!E67+切原地区!E67+臼田区!E67</f>
        <v>180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400</v>
      </c>
      <c r="D68" s="49">
        <f>田口地区!D68+青沼地区!D68+切原地区!D68+臼田区!D68</f>
        <v>394</v>
      </c>
      <c r="E68" s="59">
        <f>田口地区!E68+青沼地区!E68+切原地区!E68+臼田区!E68</f>
        <v>794</v>
      </c>
      <c r="F68" s="42">
        <f>E68/E147</f>
        <v>6.2289166078292935E-2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88</v>
      </c>
      <c r="D69" s="75">
        <f>田口地区!D69+青沼地区!D69+切原地区!D69+臼田区!D69</f>
        <v>91</v>
      </c>
      <c r="E69" s="58">
        <f>田口地区!E69+青沼地区!E69+切原地区!E69+臼田区!E69</f>
        <v>179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84</v>
      </c>
      <c r="D70" s="75">
        <f>田口地区!D70+青沼地区!D70+切原地区!D70+臼田区!D70</f>
        <v>83</v>
      </c>
      <c r="E70" s="58">
        <f>田口地区!E70+青沼地区!E70+切原地区!E70+臼田区!E70</f>
        <v>167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84</v>
      </c>
      <c r="D71" s="75">
        <f>田口地区!D71+青沼地区!D71+切原地区!D71+臼田区!D71</f>
        <v>73</v>
      </c>
      <c r="E71" s="58">
        <f>田口地区!E71+青沼地区!E71+切原地区!E71+臼田区!E71</f>
        <v>157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87</v>
      </c>
      <c r="D72" s="75">
        <f>田口地区!D72+青沼地区!D72+切原地区!D72+臼田区!D72</f>
        <v>88</v>
      </c>
      <c r="E72" s="58">
        <f>田口地区!E72+青沼地区!E72+切原地区!E72+臼田区!E72</f>
        <v>175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105</v>
      </c>
      <c r="D73" s="75">
        <f>田口地区!D73+青沼地区!D73+切原地区!D73+臼田区!D73</f>
        <v>85</v>
      </c>
      <c r="E73" s="58">
        <f>田口地区!E73+青沼地区!E73+切原地区!E73+臼田区!E73</f>
        <v>190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448</v>
      </c>
      <c r="D74" s="49">
        <f>田口地区!D74+青沼地区!D74+切原地区!D74+臼田区!D74</f>
        <v>420</v>
      </c>
      <c r="E74" s="59">
        <f>田口地区!E74+青沼地区!E74+切原地区!E74+臼田区!E74</f>
        <v>868</v>
      </c>
      <c r="F74" s="42">
        <f>E74/E147</f>
        <v>6.8094453596924773E-2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92</v>
      </c>
      <c r="D75" s="75">
        <f>田口地区!D75+青沼地区!D75+切原地区!D75+臼田区!D75</f>
        <v>72</v>
      </c>
      <c r="E75" s="58">
        <f>田口地区!E75+青沼地区!E75+切原地区!E75+臼田区!E75</f>
        <v>164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102</v>
      </c>
      <c r="D76" s="75">
        <f>田口地区!D76+青沼地区!D76+切原地区!D76+臼田区!D76</f>
        <v>75</v>
      </c>
      <c r="E76" s="58">
        <f>田口地区!E76+青沼地区!E76+切原地区!E76+臼田区!E76</f>
        <v>177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73</v>
      </c>
      <c r="D77" s="75">
        <f>田口地区!D77+青沼地区!D77+切原地区!D77+臼田区!D77</f>
        <v>69</v>
      </c>
      <c r="E77" s="58">
        <f>田口地区!E77+青沼地区!E77+切原地区!E77+臼田区!E77</f>
        <v>142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91</v>
      </c>
      <c r="D78" s="75">
        <f>田口地区!D78+青沼地区!D78+切原地区!D78+臼田区!D78</f>
        <v>92</v>
      </c>
      <c r="E78" s="58">
        <f>田口地区!E78+青沼地区!E78+切原地区!E78+臼田区!E78</f>
        <v>183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79</v>
      </c>
      <c r="D79" s="75">
        <f>田口地区!D79+青沼地区!D79+切原地区!D79+臼田区!D79</f>
        <v>90</v>
      </c>
      <c r="E79" s="58">
        <f>田口地区!E79+青沼地区!E79+切原地区!E79+臼田区!E79</f>
        <v>169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437</v>
      </c>
      <c r="D80" s="49">
        <f>田口地区!D80+青沼地区!D80+切原地区!D80+臼田区!D80</f>
        <v>398</v>
      </c>
      <c r="E80" s="59">
        <f>田口地区!E80+青沼地区!E80+切原地区!E80+臼田区!E80</f>
        <v>835</v>
      </c>
      <c r="F80" s="42">
        <f>E80/E147</f>
        <v>6.5505609162940306E-2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91</v>
      </c>
      <c r="D81" s="75">
        <f>田口地区!D81+青沼地区!D81+切原地区!D81+臼田区!D81</f>
        <v>97</v>
      </c>
      <c r="E81" s="58">
        <f>田口地区!E81+青沼地区!E81+切原地区!E81+臼田区!E81</f>
        <v>188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85</v>
      </c>
      <c r="D82" s="75">
        <f>田口地区!D82+青沼地区!D82+切原地区!D82+臼田区!D82</f>
        <v>93</v>
      </c>
      <c r="E82" s="58">
        <f>田口地区!E82+青沼地区!E82+切原地区!E82+臼田区!E82</f>
        <v>178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94</v>
      </c>
      <c r="D83" s="75">
        <f>田口地区!D83+青沼地区!D83+切原地区!D83+臼田区!D83</f>
        <v>108</v>
      </c>
      <c r="E83" s="58">
        <f>田口地区!E83+青沼地区!E83+切原地区!E83+臼田区!E83</f>
        <v>202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103</v>
      </c>
      <c r="D84" s="75">
        <f>田口地区!D84+青沼地区!D84+切原地区!D84+臼田区!D84</f>
        <v>99</v>
      </c>
      <c r="E84" s="58">
        <f>田口地区!E84+青沼地区!E84+切原地区!E84+臼田区!E84</f>
        <v>202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103</v>
      </c>
      <c r="D85" s="75">
        <f>田口地区!D85+青沼地区!D85+切原地区!D85+臼田区!D85</f>
        <v>109</v>
      </c>
      <c r="E85" s="58">
        <f>田口地区!E85+青沼地区!E85+切原地区!E85+臼田区!E85</f>
        <v>212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476</v>
      </c>
      <c r="D86" s="71">
        <f>田口地区!D86+青沼地区!D86+切原地区!D86+臼田区!D86</f>
        <v>506</v>
      </c>
      <c r="E86" s="60">
        <f>田口地区!E86+青沼地区!E86+切原地区!E86+臼田区!E86</f>
        <v>982</v>
      </c>
      <c r="F86" s="45">
        <f>E86/E147</f>
        <v>7.7037734368871111E-2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91</v>
      </c>
      <c r="D87" s="75">
        <f>田口地区!D87+青沼地区!D87+切原地区!D87+臼田区!D87</f>
        <v>92</v>
      </c>
      <c r="E87" s="58">
        <f>田口地区!E87+青沼地区!E87+切原地区!E87+臼田区!E87</f>
        <v>183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94</v>
      </c>
      <c r="D88" s="75">
        <f>田口地区!D88+青沼地区!D88+切原地区!D88+臼田区!D88</f>
        <v>100</v>
      </c>
      <c r="E88" s="58">
        <f>田口地区!E88+青沼地区!E88+切原地区!E88+臼田区!E88</f>
        <v>194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119</v>
      </c>
      <c r="D89" s="75">
        <f>田口地区!D89+青沼地区!D89+切原地区!D89+臼田区!D89</f>
        <v>122</v>
      </c>
      <c r="E89" s="58">
        <f>田口地区!E89+青沼地区!E89+切原地区!E89+臼田区!E89</f>
        <v>241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109</v>
      </c>
      <c r="D90" s="75">
        <f>田口地区!D90+青沼地区!D90+切原地区!D90+臼田区!D90</f>
        <v>137</v>
      </c>
      <c r="E90" s="58">
        <f>田口地区!E90+青沼地区!E90+切原地区!E90+臼田区!E90</f>
        <v>246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132</v>
      </c>
      <c r="D91" s="75">
        <f>田口地区!D91+青沼地区!D91+切原地区!D91+臼田区!D91</f>
        <v>110</v>
      </c>
      <c r="E91" s="58">
        <f>田口地区!E91+青沼地区!E91+切原地区!E91+臼田区!E91</f>
        <v>242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545</v>
      </c>
      <c r="D92" s="71">
        <f>田口地区!D92+青沼地区!D92+切原地区!D92+臼田区!D92</f>
        <v>561</v>
      </c>
      <c r="E92" s="60">
        <f>田口地区!E92+青沼地区!E92+切原地区!E92+臼田区!E92</f>
        <v>1106</v>
      </c>
      <c r="F92" s="45">
        <f>E92/E147</f>
        <v>8.676551345414607E-2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89</v>
      </c>
      <c r="D93" s="75">
        <f>田口地区!D93+青沼地区!D93+切原地区!D93+臼田区!D93</f>
        <v>111</v>
      </c>
      <c r="E93" s="58">
        <f>田口地区!E93+青沼地区!E93+切原地区!E93+臼田区!E93</f>
        <v>200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86</v>
      </c>
      <c r="D94" s="75">
        <f>田口地区!D94+青沼地区!D94+切原地区!D94+臼田区!D94</f>
        <v>125</v>
      </c>
      <c r="E94" s="58">
        <f>田口地区!E94+青沼地区!E94+切原地区!E94+臼田区!E94</f>
        <v>211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62</v>
      </c>
      <c r="D95" s="75">
        <f>田口地区!D95+青沼地区!D95+切原地区!D95+臼田区!D95</f>
        <v>67</v>
      </c>
      <c r="E95" s="58">
        <f>田口地区!E95+青沼地区!E95+切原地区!E95+臼田区!E95</f>
        <v>129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78</v>
      </c>
      <c r="D96" s="75">
        <f>田口地区!D96+青沼地区!D96+切原地区!D96+臼田区!D96</f>
        <v>80</v>
      </c>
      <c r="E96" s="58">
        <f>田口地区!E96+青沼地区!E96+切原地区!E96+臼田区!E96</f>
        <v>158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96</v>
      </c>
      <c r="D97" s="75">
        <f>田口地区!D97+青沼地区!D97+切原地区!D97+臼田区!D97</f>
        <v>92</v>
      </c>
      <c r="E97" s="58">
        <f>田口地区!E97+青沼地区!E97+切原地区!E97+臼田区!E97</f>
        <v>188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411</v>
      </c>
      <c r="D98" s="71">
        <f>田口地区!D98+青沼地区!D98+切原地区!D98+臼田区!D98</f>
        <v>475</v>
      </c>
      <c r="E98" s="60">
        <f>田口地区!E98+青沼地区!E98+切原地区!E98+臼田区!E98</f>
        <v>886</v>
      </c>
      <c r="F98" s="45">
        <f>E98/E147</f>
        <v>6.95065505609163E-2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63</v>
      </c>
      <c r="D99" s="75">
        <f>田口地区!D99+青沼地区!D99+切原地区!D99+臼田区!D99</f>
        <v>93</v>
      </c>
      <c r="E99" s="58">
        <f>田口地区!E99+青沼地区!E99+切原地区!E99+臼田区!E99</f>
        <v>156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61</v>
      </c>
      <c r="D100" s="75">
        <f>田口地区!D100+青沼地区!D100+切原地区!D100+臼田区!D100</f>
        <v>92</v>
      </c>
      <c r="E100" s="58">
        <f>田口地区!E100+青沼地区!E100+切原地区!E100+臼田区!E100</f>
        <v>153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65</v>
      </c>
      <c r="D101" s="75">
        <f>田口地区!D101+青沼地区!D101+切原地区!D101+臼田区!D101</f>
        <v>88</v>
      </c>
      <c r="E101" s="58">
        <f>田口地区!E101+青沼地区!E101+切原地区!E101+臼田区!E101</f>
        <v>153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75</v>
      </c>
      <c r="D102" s="75">
        <f>田口地区!D102+青沼地区!D102+切原地区!D102+臼田区!D102</f>
        <v>87</v>
      </c>
      <c r="E102" s="58">
        <f>田口地区!E102+青沼地区!E102+切原地区!E102+臼田区!E102</f>
        <v>162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54</v>
      </c>
      <c r="D103" s="75">
        <f>田口地区!D103+青沼地区!D103+切原地区!D103+臼田区!D103</f>
        <v>80</v>
      </c>
      <c r="E103" s="58">
        <f>田口地区!E103+青沼地区!E103+切原地区!E103+臼田区!E103</f>
        <v>134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318</v>
      </c>
      <c r="D104" s="71">
        <f>田口地区!D104+青沼地区!D104+切原地区!D104+臼田区!D104</f>
        <v>440</v>
      </c>
      <c r="E104" s="60">
        <f>田口地区!E104+青沼地区!E104+切原地区!E104+臼田区!E104</f>
        <v>758</v>
      </c>
      <c r="F104" s="45">
        <f>E104/E147</f>
        <v>5.9464972150309874E-2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50</v>
      </c>
      <c r="D105" s="75">
        <f>田口地区!D105+青沼地区!D105+切原地区!D105+臼田区!D105</f>
        <v>53</v>
      </c>
      <c r="E105" s="58">
        <f>田口地区!E105+青沼地区!E105+切原地区!E105+臼田区!E105</f>
        <v>103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51</v>
      </c>
      <c r="D106" s="75">
        <f>田口地区!D106+青沼地区!D106+切原地区!D106+臼田区!D106</f>
        <v>86</v>
      </c>
      <c r="E106" s="58">
        <f>田口地区!E106+青沼地区!E106+切原地区!E106+臼田区!E106</f>
        <v>137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41</v>
      </c>
      <c r="D107" s="75">
        <f>田口地区!D107+青沼地区!D107+切原地区!D107+臼田区!D107</f>
        <v>73</v>
      </c>
      <c r="E107" s="58">
        <f>田口地区!E107+青沼地区!E107+切原地区!E107+臼田区!E107</f>
        <v>114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34</v>
      </c>
      <c r="D108" s="75">
        <f>田口地区!D108+青沼地区!D108+切原地区!D108+臼田区!D108</f>
        <v>59</v>
      </c>
      <c r="E108" s="58">
        <f>田口地区!E108+青沼地区!E108+切原地区!E108+臼田区!E108</f>
        <v>93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54</v>
      </c>
      <c r="D109" s="75">
        <f>田口地区!D109+青沼地区!D109+切原地区!D109+臼田区!D109</f>
        <v>66</v>
      </c>
      <c r="E109" s="58">
        <f>田口地区!E109+青沼地区!E109+切原地区!E109+臼田区!E109</f>
        <v>120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230</v>
      </c>
      <c r="D110" s="71">
        <f>田口地区!D110+青沼地区!D110+切原地区!D110+臼田区!D110</f>
        <v>337</v>
      </c>
      <c r="E110" s="60">
        <f>田口地区!E110+青沼地区!E110+切原地区!E110+臼田区!E110</f>
        <v>567</v>
      </c>
      <c r="F110" s="45">
        <f>E110/E147</f>
        <v>4.4481054365733116E-2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39</v>
      </c>
      <c r="D111" s="75">
        <f>田口地区!D111+青沼地区!D111+切原地区!D111+臼田区!D111</f>
        <v>59</v>
      </c>
      <c r="E111" s="58">
        <f>田口地区!E111+青沼地区!E111+切原地区!E111+臼田区!E111</f>
        <v>98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20</v>
      </c>
      <c r="D112" s="75">
        <f>田口地区!D112+青沼地区!D112+切原地区!D112+臼田区!D112</f>
        <v>60</v>
      </c>
      <c r="E112" s="58">
        <f>田口地区!E112+青沼地区!E112+切原地区!E112+臼田区!E112</f>
        <v>80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19</v>
      </c>
      <c r="D113" s="75">
        <f>田口地区!D113+青沼地区!D113+切原地区!D113+臼田区!D113</f>
        <v>44</v>
      </c>
      <c r="E113" s="58">
        <f>田口地区!E113+青沼地区!E113+切原地区!E113+臼田区!E113</f>
        <v>63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9</v>
      </c>
      <c r="D114" s="75">
        <f>田口地区!D114+青沼地区!D114+切原地区!D114+臼田区!D114</f>
        <v>30</v>
      </c>
      <c r="E114" s="58">
        <f>田口地区!E114+青沼地区!E114+切原地区!E114+臼田区!E114</f>
        <v>39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13</v>
      </c>
      <c r="D115" s="75">
        <f>田口地区!D115+青沼地区!D115+切原地区!D115+臼田区!D115</f>
        <v>42</v>
      </c>
      <c r="E115" s="58">
        <f>田口地区!E115+青沼地区!E115+切原地区!E115+臼田区!E115</f>
        <v>55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100</v>
      </c>
      <c r="D116" s="71">
        <f>田口地区!D116+青沼地区!D116+切原地区!D116+臼田区!D116</f>
        <v>235</v>
      </c>
      <c r="E116" s="60">
        <f>田口地区!E116+青沼地区!E116+切原地区!E116+臼田区!E116</f>
        <v>335</v>
      </c>
      <c r="F116" s="45">
        <f>E116/E147</f>
        <v>2.6280693496508984E-2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14</v>
      </c>
      <c r="D117" s="75">
        <f>田口地区!D117+青沼地区!D117+切原地区!D117+臼田区!D117</f>
        <v>21</v>
      </c>
      <c r="E117" s="58">
        <f>田口地区!E117+青沼地区!E117+切原地区!E117+臼田区!E117</f>
        <v>35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11</v>
      </c>
      <c r="D118" s="75">
        <f>田口地区!D118+青沼地区!D118+切原地区!D118+臼田区!D118</f>
        <v>26</v>
      </c>
      <c r="E118" s="58">
        <f>田口地区!E118+青沼地区!E118+切原地区!E118+臼田区!E118</f>
        <v>37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7</v>
      </c>
      <c r="D119" s="75">
        <f>田口地区!D119+青沼地区!D119+切原地区!D119+臼田区!D119</f>
        <v>18</v>
      </c>
      <c r="E119" s="58">
        <f>田口地区!E119+青沼地区!E119+切原地区!E119+臼田区!E119</f>
        <v>25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4</v>
      </c>
      <c r="D120" s="75">
        <f>田口地区!D120+青沼地区!D120+切原地区!D120+臼田区!D120</f>
        <v>20</v>
      </c>
      <c r="E120" s="58">
        <f>田口地区!E120+青沼地区!E120+切原地区!E120+臼田区!E120</f>
        <v>24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5</v>
      </c>
      <c r="D121" s="75">
        <f>田口地区!D121+青沼地区!D121+切原地区!D121+臼田区!D121</f>
        <v>13</v>
      </c>
      <c r="E121" s="58">
        <f>田口地区!E121+青沼地区!E121+切原地区!E121+臼田区!E121</f>
        <v>18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41</v>
      </c>
      <c r="D122" s="71">
        <f>田口地区!D122+青沼地区!D122+切原地区!D122+臼田区!D122</f>
        <v>98</v>
      </c>
      <c r="E122" s="60">
        <f>田口地区!E122+青沼地区!E122+切原地区!E122+臼田区!E122</f>
        <v>139</v>
      </c>
      <c r="F122" s="45">
        <f>E122/E147</f>
        <v>1.0904526555267906E-2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1</v>
      </c>
      <c r="D123" s="75">
        <f>田口地区!D123+青沼地区!D123+切原地区!D123+臼田区!D123</f>
        <v>9</v>
      </c>
      <c r="E123" s="58">
        <f>田口地区!E123+青沼地区!E123+切原地区!E123+臼田区!E123</f>
        <v>10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1</v>
      </c>
      <c r="D124" s="75">
        <f>田口地区!D124+青沼地区!D124+切原地区!D124+臼田区!D124</f>
        <v>9</v>
      </c>
      <c r="E124" s="58">
        <f>田口地区!E124+青沼地区!E124+切原地区!E124+臼田区!E124</f>
        <v>10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1</v>
      </c>
      <c r="D125" s="75">
        <f>田口地区!D125+青沼地区!D125+切原地区!D125+臼田区!D125</f>
        <v>5</v>
      </c>
      <c r="E125" s="58">
        <f>田口地区!E125+青沼地区!E125+切原地区!E125+臼田区!E125</f>
        <v>6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2</v>
      </c>
      <c r="D126" s="75">
        <f>田口地区!D126+青沼地区!D126+切原地区!D126+臼田区!D126</f>
        <v>3</v>
      </c>
      <c r="E126" s="58">
        <f>田口地区!E126+青沼地区!E126+切原地区!E126+臼田区!E126</f>
        <v>5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1</v>
      </c>
      <c r="E127" s="58">
        <f>田口地区!E127+青沼地区!E127+切原地区!E127+臼田区!E127</f>
        <v>1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5</v>
      </c>
      <c r="D128" s="71">
        <f>田口地区!D128+青沼地区!D128+切原地区!D128+臼田区!D128</f>
        <v>27</v>
      </c>
      <c r="E128" s="60">
        <f>田口地区!E128+青沼地区!E128+切原地区!E128+臼田区!E128</f>
        <v>32</v>
      </c>
      <c r="F128" s="45">
        <f>E128/E147</f>
        <v>2.5103946026516044E-3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1</v>
      </c>
      <c r="E129" s="58">
        <f>田口地区!E129+青沼地区!E129+切原地区!E129+臼田区!E129</f>
        <v>1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0</v>
      </c>
      <c r="D130" s="75">
        <f>田口地区!D130+青沼地区!D130+切原地区!D130+臼田区!D130</f>
        <v>1</v>
      </c>
      <c r="E130" s="58">
        <f>田口地区!E130+青沼地区!E130+切原地区!E130+臼田区!E130</f>
        <v>1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0</v>
      </c>
      <c r="D131" s="75">
        <f>田口地区!D131+青沼地区!D131+切原地区!D131+臼田区!D131</f>
        <v>0</v>
      </c>
      <c r="E131" s="58">
        <f>田口地区!E131+青沼地区!E131+切原地区!E131+臼田区!E131</f>
        <v>0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0</v>
      </c>
      <c r="D132" s="75">
        <f>田口地区!D132+青沼地区!D132+切原地区!D132+臼田区!D132</f>
        <v>0</v>
      </c>
      <c r="E132" s="58">
        <f>田口地区!E132+青沼地区!E132+切原地区!E132+臼田区!E132</f>
        <v>0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x14ac:dyDescent="0.2">
      <c r="A134" s="36"/>
      <c r="B134" s="54" t="s">
        <v>71</v>
      </c>
      <c r="C134" s="71">
        <f>田口地区!C134+青沼地区!C134+切原地区!C134+臼田区!C134</f>
        <v>0</v>
      </c>
      <c r="D134" s="71">
        <f>田口地区!D134+青沼地区!D134+切原地区!D134+臼田区!D134</f>
        <v>2</v>
      </c>
      <c r="E134" s="44">
        <f>田口地区!E134+青沼地区!E134+切原地区!E134+臼田区!E134</f>
        <v>2</v>
      </c>
      <c r="F134" s="45">
        <f>E134/E147</f>
        <v>1.5689966266572527E-4</v>
      </c>
    </row>
    <row r="135" spans="1:6" ht="15" customHeight="1" x14ac:dyDescent="0.2">
      <c r="A135" s="36"/>
      <c r="B135" s="51">
        <v>110</v>
      </c>
      <c r="C135" s="75">
        <f>田口地区!C135+青沼地区!C135+切原地区!C135+臼田区!C135</f>
        <v>0</v>
      </c>
      <c r="D135" s="75">
        <f>田口地区!D135+青沼地区!D135+切原地区!D135+臼田区!D135</f>
        <v>0</v>
      </c>
      <c r="E135" s="58">
        <f>田口地区!E135+青沼地区!E135+切原地区!E135+臼田区!E135</f>
        <v>0</v>
      </c>
      <c r="F135" s="32"/>
    </row>
    <row r="136" spans="1:6" ht="15" customHeight="1" x14ac:dyDescent="0.2">
      <c r="A136" s="36"/>
      <c r="B136" s="51">
        <v>111</v>
      </c>
      <c r="C136" s="75">
        <f>田口地区!C136+青沼地区!C136+切原地区!C136+臼田区!C136</f>
        <v>0</v>
      </c>
      <c r="D136" s="75">
        <f>田口地区!D136+青沼地区!D136+切原地区!D136+臼田区!D136</f>
        <v>0</v>
      </c>
      <c r="E136" s="58">
        <f>田口地区!E136+青沼地区!E136+切原地区!E136+臼田区!E136</f>
        <v>0</v>
      </c>
      <c r="F136" s="32"/>
    </row>
    <row r="137" spans="1:6" ht="15" customHeight="1" x14ac:dyDescent="0.2">
      <c r="A137" s="36"/>
      <c r="B137" s="51">
        <v>112</v>
      </c>
      <c r="C137" s="75">
        <f>田口地区!C137+青沼地区!C137+切原地区!C137+臼田区!C137</f>
        <v>0</v>
      </c>
      <c r="D137" s="75">
        <f>田口地区!D137+青沼地区!D137+切原地区!D137+臼田区!D137</f>
        <v>0</v>
      </c>
      <c r="E137" s="58">
        <f>田口地区!E137+青沼地区!E137+切原地区!E137+臼田区!E137</f>
        <v>0</v>
      </c>
      <c r="F137" s="32"/>
    </row>
    <row r="138" spans="1:6" ht="15" customHeight="1" x14ac:dyDescent="0.2">
      <c r="A138" s="36"/>
      <c r="B138" s="51">
        <v>113</v>
      </c>
      <c r="C138" s="75">
        <f>田口地区!C138+青沼地区!C138+切原地区!C138+臼田区!C138</f>
        <v>0</v>
      </c>
      <c r="D138" s="75">
        <f>田口地区!D138+青沼地区!D138+切原地区!D138+臼田区!D138</f>
        <v>0</v>
      </c>
      <c r="E138" s="58">
        <f>田口地区!E138+青沼地区!E138+切原地区!E138+臼田区!E138</f>
        <v>0</v>
      </c>
      <c r="F138" s="32"/>
    </row>
    <row r="139" spans="1:6" ht="15" customHeight="1" x14ac:dyDescent="0.2">
      <c r="A139" s="36"/>
      <c r="B139" s="51">
        <v>114</v>
      </c>
      <c r="C139" s="75">
        <f>田口地区!C139+青沼地区!C139+切原地区!C139+臼田区!C139</f>
        <v>0</v>
      </c>
      <c r="D139" s="75">
        <f>田口地区!D139+青沼地区!D139+切原地区!D139+臼田区!D139</f>
        <v>0</v>
      </c>
      <c r="E139" s="58">
        <f>田口地区!E139+青沼地区!E139+切原地区!E139+臼田区!E139</f>
        <v>0</v>
      </c>
      <c r="F139" s="32"/>
    </row>
    <row r="140" spans="1:6" ht="15" customHeight="1" x14ac:dyDescent="0.2">
      <c r="A140" s="36"/>
      <c r="B140" s="54" t="s">
        <v>387</v>
      </c>
      <c r="C140" s="71">
        <f>田口地区!C140+青沼地区!C140+切原地区!C140+臼田区!C140</f>
        <v>0</v>
      </c>
      <c r="D140" s="71">
        <f>田口地区!D140+青沼地区!D140+切原地区!D140+臼田区!D140</f>
        <v>0</v>
      </c>
      <c r="E140" s="60">
        <f>田口地区!E140+青沼地区!E140+切原地区!E140+臼田区!E140</f>
        <v>0</v>
      </c>
      <c r="F140" s="45">
        <f>E140/E147</f>
        <v>0</v>
      </c>
    </row>
    <row r="141" spans="1:6" ht="15" customHeight="1" x14ac:dyDescent="0.2">
      <c r="A141" s="36"/>
      <c r="B141" s="51">
        <v>115</v>
      </c>
      <c r="C141" s="75">
        <f>田口地区!C141+青沼地区!C141+切原地区!C141+臼田区!C141</f>
        <v>0</v>
      </c>
      <c r="D141" s="75">
        <f>田口地区!D141+青沼地区!D141+切原地区!D141+臼田区!D141</f>
        <v>0</v>
      </c>
      <c r="E141" s="58">
        <f>田口地区!E141+青沼地区!E141+切原地区!E141+臼田区!E141</f>
        <v>0</v>
      </c>
      <c r="F141" s="32"/>
    </row>
    <row r="142" spans="1:6" ht="15" customHeight="1" x14ac:dyDescent="0.2">
      <c r="A142" s="36"/>
      <c r="B142" s="51">
        <v>116</v>
      </c>
      <c r="C142" s="75">
        <f>田口地区!C142+青沼地区!C142+切原地区!C142+臼田区!C142</f>
        <v>0</v>
      </c>
      <c r="D142" s="75">
        <f>田口地区!D142+青沼地区!D142+切原地区!D142+臼田区!D142</f>
        <v>0</v>
      </c>
      <c r="E142" s="58">
        <f>田口地区!E142+青沼地区!E142+切原地区!E142+臼田区!E142</f>
        <v>0</v>
      </c>
      <c r="F142" s="32"/>
    </row>
    <row r="143" spans="1:6" ht="15" customHeight="1" x14ac:dyDescent="0.2">
      <c r="A143" s="36"/>
      <c r="B143" s="51">
        <v>117</v>
      </c>
      <c r="C143" s="75">
        <f>田口地区!C143+青沼地区!C143+切原地区!C143+臼田区!C143</f>
        <v>0</v>
      </c>
      <c r="D143" s="75">
        <f>田口地区!D143+青沼地区!D143+切原地区!D143+臼田区!D143</f>
        <v>0</v>
      </c>
      <c r="E143" s="58">
        <f>田口地区!E143+青沼地区!E143+切原地区!E143+臼田区!E143</f>
        <v>0</v>
      </c>
      <c r="F143" s="32"/>
    </row>
    <row r="144" spans="1:6" ht="15" customHeight="1" x14ac:dyDescent="0.2">
      <c r="A144" s="36"/>
      <c r="B144" s="51">
        <v>118</v>
      </c>
      <c r="C144" s="75">
        <f>田口地区!C144+青沼地区!C144+切原地区!C144+臼田区!C144</f>
        <v>0</v>
      </c>
      <c r="D144" s="75">
        <f>田口地区!D144+青沼地区!D144+切原地区!D144+臼田区!D144</f>
        <v>0</v>
      </c>
      <c r="E144" s="58">
        <f>田口地区!E144+青沼地区!E144+切原地区!E144+臼田区!E144</f>
        <v>0</v>
      </c>
      <c r="F144" s="32"/>
    </row>
    <row r="145" spans="1:6" ht="15" customHeight="1" x14ac:dyDescent="0.2">
      <c r="A145" s="36"/>
      <c r="B145" s="51">
        <v>119</v>
      </c>
      <c r="C145" s="75">
        <f>田口地区!C145+青沼地区!C145+切原地区!C145+臼田区!C145</f>
        <v>0</v>
      </c>
      <c r="D145" s="75">
        <f>田口地区!D145+青沼地区!D145+切原地区!D145+臼田区!D145</f>
        <v>0</v>
      </c>
      <c r="E145" s="58">
        <f>田口地区!E145+青沼地区!E145+切原地区!E145+臼田区!E145</f>
        <v>0</v>
      </c>
      <c r="F145" s="32"/>
    </row>
    <row r="146" spans="1:6" ht="15" customHeight="1" thickBot="1" x14ac:dyDescent="0.25">
      <c r="A146" s="36"/>
      <c r="B146" s="54" t="s">
        <v>379</v>
      </c>
      <c r="C146" s="71">
        <f>田口地区!C146+青沼地区!C146+切原地区!C146+臼田区!C146</f>
        <v>0</v>
      </c>
      <c r="D146" s="71">
        <f>田口地区!D146+青沼地区!D146+切原地区!D146+臼田区!D146</f>
        <v>0</v>
      </c>
      <c r="E146" s="44">
        <f>田口地区!E146+青沼地区!E146+切原地区!E146+臼田区!E146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田口地区!C147+青沼地区!C147+切原地区!C147+臼田区!C147</f>
        <v>6245</v>
      </c>
      <c r="D147" s="77">
        <f>田口地区!D147+青沼地区!D147+切原地区!D147+臼田区!D147</f>
        <v>6502</v>
      </c>
      <c r="E147" s="8">
        <f>田口地区!E147+青沼地区!E147+切原地区!E147+臼田区!E147</f>
        <v>12747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704</v>
      </c>
      <c r="D150" s="17">
        <f>D8+D14+D20</f>
        <v>664</v>
      </c>
      <c r="E150" s="17">
        <f>E8+E14+E20</f>
        <v>1368</v>
      </c>
      <c r="F150" s="32">
        <f>E150/E153</f>
        <v>0.10731936926335608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3415</v>
      </c>
      <c r="D151" s="19">
        <f>D26+D32+D38+D44+D50+D56+D62+D68+D74+D80</f>
        <v>3157</v>
      </c>
      <c r="E151" s="19">
        <f>E26+E32+E38+E44+E50+E56+E62+E68+E74+E80</f>
        <v>6572</v>
      </c>
      <c r="F151" s="32">
        <f>E151/E153</f>
        <v>0.51557229151957318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2126</v>
      </c>
      <c r="D152" s="21">
        <f t="shared" ref="D152:E152" si="0">D86+D92+D98+D104+D110+D116+D122+D128+D134+D140+D146</f>
        <v>2681</v>
      </c>
      <c r="E152" s="21">
        <f t="shared" si="0"/>
        <v>4807</v>
      </c>
      <c r="F152" s="32">
        <f>E152/E153</f>
        <v>0.37710833921707071</v>
      </c>
    </row>
    <row r="153" spans="1:6" ht="15" customHeight="1" x14ac:dyDescent="0.2">
      <c r="B153" s="2" t="s">
        <v>8</v>
      </c>
      <c r="C153" s="1">
        <f>SUM(C150:C152)</f>
        <v>6245</v>
      </c>
      <c r="D153" s="1">
        <f>SUM(D150:D152)</f>
        <v>6502</v>
      </c>
      <c r="E153" s="1">
        <f>SUM(E150:E152)</f>
        <v>12747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704</v>
      </c>
      <c r="D155" s="17">
        <f>D8+D14+D20</f>
        <v>664</v>
      </c>
      <c r="E155" s="17">
        <f>E8+E14+E20</f>
        <v>1368</v>
      </c>
      <c r="F155" s="32">
        <f>E155/E159</f>
        <v>0.10731936926335608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3415</v>
      </c>
      <c r="D156" s="19">
        <f>D26+D32+D38+D44+D50+D56+D62+D68+D74+D80</f>
        <v>3157</v>
      </c>
      <c r="E156" s="19">
        <f>E26+E32+E38+E44+E50+E56+E62+E68+E74+E80</f>
        <v>6572</v>
      </c>
      <c r="F156" s="32">
        <f>E156/E159</f>
        <v>0.51557229151957318</v>
      </c>
    </row>
    <row r="157" spans="1:6" ht="15" customHeight="1" x14ac:dyDescent="0.2">
      <c r="A157" s="25"/>
      <c r="B157" s="20" t="s">
        <v>10</v>
      </c>
      <c r="C157" s="21">
        <f>C86+C92</f>
        <v>1021</v>
      </c>
      <c r="D157" s="21">
        <f>D86+D92</f>
        <v>1067</v>
      </c>
      <c r="E157" s="21">
        <f>E86+E92</f>
        <v>2088</v>
      </c>
      <c r="F157" s="32">
        <f>E157/E159</f>
        <v>0.16380324782301717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1105</v>
      </c>
      <c r="D158" s="27">
        <f t="shared" ref="D158:E158" si="1">D98+D104+D110+D116+D122+D128+D134+D140+D146</f>
        <v>1614</v>
      </c>
      <c r="E158" s="27">
        <f t="shared" si="1"/>
        <v>2719</v>
      </c>
      <c r="F158" s="32">
        <f>E158/E159</f>
        <v>0.21330509139405351</v>
      </c>
    </row>
    <row r="159" spans="1:6" ht="15" customHeight="1" x14ac:dyDescent="0.2">
      <c r="B159" s="2" t="s">
        <v>8</v>
      </c>
      <c r="C159" s="1">
        <f>SUM(C155:C158)</f>
        <v>6245</v>
      </c>
      <c r="D159" s="1">
        <f>SUM(D155:D158)</f>
        <v>6502</v>
      </c>
      <c r="E159" s="1">
        <f>SUM(E155:E158)</f>
        <v>12747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376</v>
      </c>
      <c r="D161" s="31">
        <f t="shared" ref="D161:E161" si="2">D110+D116+D122+D128+D134+D140+D146</f>
        <v>699</v>
      </c>
      <c r="E161" s="31">
        <f t="shared" si="2"/>
        <v>1075</v>
      </c>
      <c r="F161" s="32">
        <f>E161/E159</f>
        <v>8.4333568682827334E-2</v>
      </c>
    </row>
    <row r="162" spans="1:6" ht="15" customHeight="1" x14ac:dyDescent="0.2">
      <c r="A162" s="30"/>
      <c r="B162" s="23" t="s">
        <v>15</v>
      </c>
      <c r="C162" s="31">
        <f>C116+C122+C128+C134+C140+C146</f>
        <v>146</v>
      </c>
      <c r="D162" s="31">
        <f t="shared" ref="D162:E162" si="3">D116+D122+D128+D134+D140+D146</f>
        <v>362</v>
      </c>
      <c r="E162" s="31">
        <f t="shared" si="3"/>
        <v>508</v>
      </c>
      <c r="F162" s="32">
        <f>E162/E159</f>
        <v>3.9852514317094218E-2</v>
      </c>
    </row>
    <row r="163" spans="1:6" ht="15" customHeight="1" x14ac:dyDescent="0.2">
      <c r="A163" s="30"/>
      <c r="B163" s="23" t="s">
        <v>13</v>
      </c>
      <c r="C163" s="31">
        <f>C122+C128+C134+C140+C146</f>
        <v>46</v>
      </c>
      <c r="D163" s="31">
        <f t="shared" ref="D163:E163" si="4">D122+D128+D134+D140+D146</f>
        <v>127</v>
      </c>
      <c r="E163" s="31">
        <f t="shared" si="4"/>
        <v>173</v>
      </c>
      <c r="F163" s="32">
        <f>E163/E159</f>
        <v>1.3571820820585235E-2</v>
      </c>
    </row>
    <row r="164" spans="1:6" ht="15" customHeight="1" x14ac:dyDescent="0.2">
      <c r="B164" s="4" t="s">
        <v>14</v>
      </c>
      <c r="C164" s="1">
        <f>C128+C134+C140+C146</f>
        <v>5</v>
      </c>
      <c r="D164" s="1">
        <f t="shared" ref="D164:E164" si="5">D128+D134+D140+D146</f>
        <v>29</v>
      </c>
      <c r="E164" s="1">
        <f t="shared" si="5"/>
        <v>34</v>
      </c>
      <c r="F164" s="32">
        <f>E164/E159</f>
        <v>2.6672942653173295E-3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2</v>
      </c>
      <c r="E165" s="1">
        <f t="shared" si="6"/>
        <v>2</v>
      </c>
      <c r="F165" s="32">
        <f>E165/E159</f>
        <v>1.5689966266572527E-4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273">
    <tabColor indexed="24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11</v>
      </c>
      <c r="D3" s="74">
        <f>馬坂!D3+広川原!D3+丸山!D3+宮代!D3+川原宿!D3+田口中町!D3+下町!D3+清川!D3+大奈良!D3+原!D3+上中込!D3+下越!D3+竜岡!D3+三分!D3</f>
        <v>11</v>
      </c>
      <c r="E3" s="9">
        <f>馬坂!E3+広川原!E3+丸山!E3+宮代!E3+川原宿!E3+田口中町!E3+下町!E3+清川!E3+大奈良!E3+原!E3+上中込!E3+下越!E3+竜岡!E3+三分!E3</f>
        <v>22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18</v>
      </c>
      <c r="D4" s="75">
        <f>馬坂!D4+広川原!D4+丸山!D4+宮代!D4+川原宿!D4+田口中町!D4+下町!D4+清川!D4+大奈良!D4+原!D4+上中込!D4+下越!D4+竜岡!D4+三分!D4</f>
        <v>14</v>
      </c>
      <c r="E4" s="10">
        <f>馬坂!E4+広川原!E4+丸山!E4+宮代!E4+川原宿!E4+田口中町!E4+下町!E4+清川!E4+大奈良!E4+原!E4+上中込!E4+下越!E4+竜岡!E4+三分!E4</f>
        <v>32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17</v>
      </c>
      <c r="D5" s="75">
        <f>馬坂!D5+広川原!D5+丸山!D5+宮代!D5+川原宿!D5+田口中町!D5+下町!D5+清川!D5+大奈良!D5+原!D5+上中込!D5+下越!D5+竜岡!D5+三分!D5</f>
        <v>14</v>
      </c>
      <c r="E5" s="10">
        <f>馬坂!E5+広川原!E5+丸山!E5+宮代!E5+川原宿!E5+田口中町!E5+下町!E5+清川!E5+大奈良!E5+原!E5+上中込!E5+下越!E5+竜岡!E5+三分!E5</f>
        <v>31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19</v>
      </c>
      <c r="D6" s="75">
        <f>馬坂!D6+広川原!D6+丸山!D6+宮代!D6+川原宿!D6+田口中町!D6+下町!D6+清川!D6+大奈良!D6+原!D6+上中込!D6+下越!D6+竜岡!D6+三分!D6</f>
        <v>17</v>
      </c>
      <c r="E6" s="10">
        <f>馬坂!E6+広川原!E6+丸山!E6+宮代!E6+川原宿!E6+田口中町!E6+下町!E6+清川!E6+大奈良!E6+原!E6+上中込!E6+下越!E6+竜岡!E6+三分!E6</f>
        <v>36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15</v>
      </c>
      <c r="D7" s="75">
        <f>馬坂!D7+広川原!D7+丸山!D7+宮代!D7+川原宿!D7+田口中町!D7+下町!D7+清川!D7+大奈良!D7+原!D7+上中込!D7+下越!D7+竜岡!D7+三分!D7</f>
        <v>17</v>
      </c>
      <c r="E7" s="10">
        <f>馬坂!E7+広川原!E7+丸山!E7+宮代!E7+川原宿!E7+田口中町!E7+下町!E7+清川!E7+大奈良!E7+原!E7+上中込!E7+下越!E7+竜岡!E7+三分!E7</f>
        <v>32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80</v>
      </c>
      <c r="D8" s="70">
        <f>馬坂!D8+広川原!D8+丸山!D8+宮代!D8+川原宿!D8+田口中町!D8+下町!D8+清川!D8+大奈良!D8+原!D8+上中込!D8+下越!D8+竜岡!D8+三分!D8</f>
        <v>73</v>
      </c>
      <c r="E8" s="38">
        <f>馬坂!E8+広川原!E8+丸山!E8+宮代!E8+川原宿!E8+田口中町!E8+下町!E8+清川!E8+大奈良!E8+原!E8+上中込!E8+下越!E8+竜岡!E8+三分!E8</f>
        <v>153</v>
      </c>
      <c r="F8" s="39">
        <f>E8/E147</f>
        <v>3.2671364509929531E-2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23</v>
      </c>
      <c r="D9" s="75">
        <f>馬坂!D9+広川原!D9+丸山!D9+宮代!D9+川原宿!D9+田口中町!D9+下町!D9+清川!D9+大奈良!D9+原!D9+上中込!D9+下越!D9+竜岡!D9+三分!D9</f>
        <v>15</v>
      </c>
      <c r="E9" s="10">
        <f>馬坂!E9+広川原!E9+丸山!E9+宮代!E9+川原宿!E9+田口中町!E9+下町!E9+清川!E9+大奈良!E9+原!E9+上中込!E9+下越!E9+竜岡!E9+三分!E9</f>
        <v>38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15</v>
      </c>
      <c r="D10" s="75">
        <f>馬坂!D10+広川原!D10+丸山!D10+宮代!D10+川原宿!D10+田口中町!D10+下町!D10+清川!D10+大奈良!D10+原!D10+上中込!D10+下越!D10+竜岡!D10+三分!D10</f>
        <v>12</v>
      </c>
      <c r="E10" s="10">
        <f>馬坂!E10+広川原!E10+丸山!E10+宮代!E10+川原宿!E10+田口中町!E10+下町!E10+清川!E10+大奈良!E10+原!E10+上中込!E10+下越!E10+竜岡!E10+三分!E10</f>
        <v>27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21</v>
      </c>
      <c r="D11" s="75">
        <f>馬坂!D11+広川原!D11+丸山!D11+宮代!D11+川原宿!D11+田口中町!D11+下町!D11+清川!D11+大奈良!D11+原!D11+上中込!D11+下越!D11+竜岡!D11+三分!D11</f>
        <v>31</v>
      </c>
      <c r="E11" s="10">
        <f>馬坂!E11+広川原!E11+丸山!E11+宮代!E11+川原宿!E11+田口中町!E11+下町!E11+清川!E11+大奈良!E11+原!E11+上中込!E11+下越!E11+竜岡!E11+三分!E11</f>
        <v>52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20</v>
      </c>
      <c r="D12" s="75">
        <f>馬坂!D12+広川原!D12+丸山!D12+宮代!D12+川原宿!D12+田口中町!D12+下町!D12+清川!D12+大奈良!D12+原!D12+上中込!D12+下越!D12+竜岡!D12+三分!D12</f>
        <v>10</v>
      </c>
      <c r="E12" s="10">
        <f>馬坂!E12+広川原!E12+丸山!E12+宮代!E12+川原宿!E12+田口中町!E12+下町!E12+清川!E12+大奈良!E12+原!E12+上中込!E12+下越!E12+竜岡!E12+三分!E12</f>
        <v>30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22</v>
      </c>
      <c r="D13" s="75">
        <f>馬坂!D13+広川原!D13+丸山!D13+宮代!D13+川原宿!D13+田口中町!D13+下町!D13+清川!D13+大奈良!D13+原!D13+上中込!D13+下越!D13+竜岡!D13+三分!D13</f>
        <v>16</v>
      </c>
      <c r="E13" s="10">
        <f>馬坂!E13+広川原!E13+丸山!E13+宮代!E13+川原宿!E13+田口中町!E13+下町!E13+清川!E13+大奈良!E13+原!E13+上中込!E13+下越!E13+竜岡!E13+三分!E13</f>
        <v>38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101</v>
      </c>
      <c r="D14" s="70">
        <f>馬坂!D14+広川原!D14+丸山!D14+宮代!D14+川原宿!D14+田口中町!D14+下町!D14+清川!D14+大奈良!D14+原!D14+上中込!D14+下越!D14+竜岡!D14+三分!D14</f>
        <v>84</v>
      </c>
      <c r="E14" s="48">
        <f>馬坂!E14+広川原!E14+丸山!E14+宮代!E14+川原宿!E14+田口中町!E14+下町!E14+清川!E14+大奈良!E14+原!E14+上中込!E14+下越!E14+竜岡!E14+三分!E14</f>
        <v>185</v>
      </c>
      <c r="F14" s="39">
        <f>E14/E147</f>
        <v>3.9504591074097803E-2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11</v>
      </c>
      <c r="D15" s="75">
        <f>馬坂!D15+広川原!D15+丸山!D15+宮代!D15+川原宿!D15+田口中町!D15+下町!D15+清川!D15+大奈良!D15+原!D15+上中込!D15+下越!D15+竜岡!D15+三分!D15</f>
        <v>23</v>
      </c>
      <c r="E15" s="10">
        <f>馬坂!E15+広川原!E15+丸山!E15+宮代!E15+川原宿!E15+田口中町!E15+下町!E15+清川!E15+大奈良!E15+原!E15+上中込!E15+下越!E15+竜岡!E15+三分!E15</f>
        <v>34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26</v>
      </c>
      <c r="D16" s="75">
        <f>馬坂!D16+広川原!D16+丸山!D16+宮代!D16+川原宿!D16+田口中町!D16+下町!D16+清川!D16+大奈良!D16+原!D16+上中込!D16+下越!D16+竜岡!D16+三分!D16</f>
        <v>17</v>
      </c>
      <c r="E16" s="10">
        <f>馬坂!E16+広川原!E16+丸山!E16+宮代!E16+川原宿!E16+田口中町!E16+下町!E16+清川!E16+大奈良!E16+原!E16+上中込!E16+下越!E16+竜岡!E16+三分!E16</f>
        <v>43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23</v>
      </c>
      <c r="D17" s="75">
        <f>馬坂!D17+広川原!D17+丸山!D17+宮代!D17+川原宿!D17+田口中町!D17+下町!D17+清川!D17+大奈良!D17+原!D17+上中込!D17+下越!D17+竜岡!D17+三分!D17</f>
        <v>14</v>
      </c>
      <c r="E17" s="10">
        <f>馬坂!E17+広川原!E17+丸山!E17+宮代!E17+川原宿!E17+田口中町!E17+下町!E17+清川!E17+大奈良!E17+原!E17+上中込!E17+下越!E17+竜岡!E17+三分!E17</f>
        <v>37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20</v>
      </c>
      <c r="D18" s="75">
        <f>馬坂!D18+広川原!D18+丸山!D18+宮代!D18+川原宿!D18+田口中町!D18+下町!D18+清川!D18+大奈良!D18+原!D18+上中込!D18+下越!D18+竜岡!D18+三分!D18</f>
        <v>28</v>
      </c>
      <c r="E18" s="10">
        <f>馬坂!E18+広川原!E18+丸山!E18+宮代!E18+川原宿!E18+田口中町!E18+下町!E18+清川!E18+大奈良!E18+原!E18+上中込!E18+下越!E18+竜岡!E18+三分!E18</f>
        <v>48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25</v>
      </c>
      <c r="D19" s="75">
        <f>馬坂!D19+広川原!D19+丸山!D19+宮代!D19+川原宿!D19+田口中町!D19+下町!D19+清川!D19+大奈良!D19+原!D19+上中込!D19+下越!D19+竜岡!D19+三分!D19</f>
        <v>16</v>
      </c>
      <c r="E19" s="10">
        <f>馬坂!E19+広川原!E19+丸山!E19+宮代!E19+川原宿!E19+田口中町!E19+下町!E19+清川!E19+大奈良!E19+原!E19+上中込!E19+下越!E19+竜岡!E19+三分!E19</f>
        <v>41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105</v>
      </c>
      <c r="D20" s="70">
        <f>馬坂!D20+広川原!D20+丸山!D20+宮代!D20+川原宿!D20+田口中町!D20+下町!D20+清川!D20+大奈良!D20+原!D20+上中込!D20+下越!D20+竜岡!D20+三分!D20</f>
        <v>98</v>
      </c>
      <c r="E20" s="48">
        <f>馬坂!E20+広川原!E20+丸山!E20+宮代!E20+川原宿!E20+田口中町!E20+下町!E20+清川!E20+大奈良!E20+原!E20+上中込!E20+下越!E20+竜岡!E20+三分!E20</f>
        <v>203</v>
      </c>
      <c r="F20" s="39">
        <f>E20/E147</f>
        <v>4.3348281016442454E-2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26</v>
      </c>
      <c r="D21" s="75">
        <f>馬坂!D21+広川原!D21+丸山!D21+宮代!D21+川原宿!D21+田口中町!D21+下町!D21+清川!D21+大奈良!D21+原!D21+上中込!D21+下越!D21+竜岡!D21+三分!D21</f>
        <v>23</v>
      </c>
      <c r="E21" s="10">
        <f>馬坂!E21+広川原!E21+丸山!E21+宮代!E21+川原宿!E21+田口中町!E21+下町!E21+清川!E21+大奈良!E21+原!E21+上中込!E21+下越!E21+竜岡!E21+三分!E21</f>
        <v>49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21</v>
      </c>
      <c r="D22" s="75">
        <f>馬坂!D22+広川原!D22+丸山!D22+宮代!D22+川原宿!D22+田口中町!D22+下町!D22+清川!D22+大奈良!D22+原!D22+上中込!D22+下越!D22+竜岡!D22+三分!D22</f>
        <v>20</v>
      </c>
      <c r="E22" s="10">
        <f>馬坂!E22+広川原!E22+丸山!E22+宮代!E22+川原宿!E22+田口中町!E22+下町!E22+清川!E22+大奈良!E22+原!E22+上中込!E22+下越!E22+竜岡!E22+三分!E22</f>
        <v>41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27</v>
      </c>
      <c r="D23" s="75">
        <f>馬坂!D23+広川原!D23+丸山!D23+宮代!D23+川原宿!D23+田口中町!D23+下町!D23+清川!D23+大奈良!D23+原!D23+上中込!D23+下越!D23+竜岡!D23+三分!D23</f>
        <v>25</v>
      </c>
      <c r="E23" s="10">
        <f>馬坂!E23+広川原!E23+丸山!E23+宮代!E23+川原宿!E23+田口中町!E23+下町!E23+清川!E23+大奈良!E23+原!E23+上中込!E23+下越!E23+竜岡!E23+三分!E23</f>
        <v>52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18</v>
      </c>
      <c r="D24" s="75">
        <f>馬坂!D24+広川原!D24+丸山!D24+宮代!D24+川原宿!D24+田口中町!D24+下町!D24+清川!D24+大奈良!D24+原!D24+上中込!D24+下越!D24+竜岡!D24+三分!D24</f>
        <v>19</v>
      </c>
      <c r="E24" s="10">
        <f>馬坂!E24+広川原!E24+丸山!E24+宮代!E24+川原宿!E24+田口中町!E24+下町!E24+清川!E24+大奈良!E24+原!E24+上中込!E24+下越!E24+竜岡!E24+三分!E24</f>
        <v>37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17</v>
      </c>
      <c r="D25" s="75">
        <f>馬坂!D25+広川原!D25+丸山!D25+宮代!D25+川原宿!D25+田口中町!D25+下町!D25+清川!D25+大奈良!D25+原!D25+上中込!D25+下越!D25+竜岡!D25+三分!D25</f>
        <v>24</v>
      </c>
      <c r="E25" s="10">
        <f>馬坂!E25+広川原!E25+丸山!E25+宮代!E25+川原宿!E25+田口中町!E25+下町!E25+清川!E25+大奈良!E25+原!E25+上中込!E25+下越!E25+竜岡!E25+三分!E25</f>
        <v>41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109</v>
      </c>
      <c r="D26" s="49">
        <f>馬坂!D26+広川原!D26+丸山!D26+宮代!D26+川原宿!D26+田口中町!D26+下町!D26+清川!D26+大奈良!D26+原!D26+上中込!D26+下越!D26+竜岡!D26+三分!D26</f>
        <v>111</v>
      </c>
      <c r="E26" s="41">
        <f>馬坂!E26+広川原!E26+丸山!E26+宮代!E26+川原宿!E26+田口中町!E26+下町!E26+清川!E26+大奈良!E26+原!E26+上中込!E26+下越!E26+竜岡!E26+三分!E26</f>
        <v>220</v>
      </c>
      <c r="F26" s="42">
        <f>E26/E147</f>
        <v>4.6978432628656842E-2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24</v>
      </c>
      <c r="D27" s="75">
        <f>馬坂!D27+広川原!D27+丸山!D27+宮代!D27+川原宿!D27+田口中町!D27+下町!D27+清川!D27+大奈良!D27+原!D27+上中込!D27+下越!D27+竜岡!D27+三分!D27</f>
        <v>16</v>
      </c>
      <c r="E27" s="10">
        <f>馬坂!E27+広川原!E27+丸山!E27+宮代!E27+川原宿!E27+田口中町!E27+下町!E27+清川!E27+大奈良!E27+原!E27+上中込!E27+下越!E27+竜岡!E27+三分!E27</f>
        <v>40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20</v>
      </c>
      <c r="D28" s="75">
        <f>馬坂!D28+広川原!D28+丸山!D28+宮代!D28+川原宿!D28+田口中町!D28+下町!D28+清川!D28+大奈良!D28+原!D28+上中込!D28+下越!D28+竜岡!D28+三分!D28</f>
        <v>22</v>
      </c>
      <c r="E28" s="10">
        <f>馬坂!E28+広川原!E28+丸山!E28+宮代!E28+川原宿!E28+田口中町!E28+下町!E28+清川!E28+大奈良!E28+原!E28+上中込!E28+下越!E28+竜岡!E28+三分!E28</f>
        <v>42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22</v>
      </c>
      <c r="D29" s="75">
        <f>馬坂!D29+広川原!D29+丸山!D29+宮代!D29+川原宿!D29+田口中町!D29+下町!D29+清川!D29+大奈良!D29+原!D29+上中込!D29+下越!D29+竜岡!D29+三分!D29</f>
        <v>13</v>
      </c>
      <c r="E29" s="10">
        <f>馬坂!E29+広川原!E29+丸山!E29+宮代!E29+川原宿!E29+田口中町!E29+下町!E29+清川!E29+大奈良!E29+原!E29+上中込!E29+下越!E29+竜岡!E29+三分!E29</f>
        <v>35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22</v>
      </c>
      <c r="D30" s="75">
        <f>馬坂!D30+広川原!D30+丸山!D30+宮代!D30+川原宿!D30+田口中町!D30+下町!D30+清川!D30+大奈良!D30+原!D30+上中込!D30+下越!D30+竜岡!D30+三分!D30</f>
        <v>12</v>
      </c>
      <c r="E30" s="10">
        <f>馬坂!E30+広川原!E30+丸山!E30+宮代!E30+川原宿!E30+田口中町!E30+下町!E30+清川!E30+大奈良!E30+原!E30+上中込!E30+下越!E30+竜岡!E30+三分!E30</f>
        <v>34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10</v>
      </c>
      <c r="D31" s="75">
        <f>馬坂!D31+広川原!D31+丸山!D31+宮代!D31+川原宿!D31+田口中町!D31+下町!D31+清川!D31+大奈良!D31+原!D31+上中込!D31+下越!D31+竜岡!D31+三分!D31</f>
        <v>17</v>
      </c>
      <c r="E31" s="10">
        <f>馬坂!E31+広川原!E31+丸山!E31+宮代!E31+川原宿!E31+田口中町!E31+下町!E31+清川!E31+大奈良!E31+原!E31+上中込!E31+下越!E31+竜岡!E31+三分!E31</f>
        <v>27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98</v>
      </c>
      <c r="D32" s="49">
        <f>馬坂!D32+広川原!D32+丸山!D32+宮代!D32+川原宿!D32+田口中町!D32+下町!D32+清川!D32+大奈良!D32+原!D32+上中込!D32+下越!D32+竜岡!D32+三分!D32</f>
        <v>80</v>
      </c>
      <c r="E32" s="41">
        <f>馬坂!E32+広川原!E32+丸山!E32+宮代!E32+川原宿!E32+田口中町!E32+下町!E32+清川!E32+大奈良!E32+原!E32+上中込!E32+下越!E32+竜岡!E32+三分!E32</f>
        <v>178</v>
      </c>
      <c r="F32" s="42">
        <f>E32/E147</f>
        <v>3.8009822763185992E-2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12</v>
      </c>
      <c r="D33" s="75">
        <f>馬坂!D33+広川原!D33+丸山!D33+宮代!D33+川原宿!D33+田口中町!D33+下町!D33+清川!D33+大奈良!D33+原!D33+上中込!D33+下越!D33+竜岡!D33+三分!D33</f>
        <v>13</v>
      </c>
      <c r="E33" s="10">
        <f>馬坂!E33+広川原!E33+丸山!E33+宮代!E33+川原宿!E33+田口中町!E33+下町!E33+清川!E33+大奈良!E33+原!E33+上中込!E33+下越!E33+竜岡!E33+三分!E33</f>
        <v>25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15</v>
      </c>
      <c r="D34" s="75">
        <f>馬坂!D34+広川原!D34+丸山!D34+宮代!D34+川原宿!D34+田口中町!D34+下町!D34+清川!D34+大奈良!D34+原!D34+上中込!D34+下越!D34+竜岡!D34+三分!D34</f>
        <v>12</v>
      </c>
      <c r="E34" s="10">
        <f>馬坂!E34+広川原!E34+丸山!E34+宮代!E34+川原宿!E34+田口中町!E34+下町!E34+清川!E34+大奈良!E34+原!E34+上中込!E34+下越!E34+竜岡!E34+三分!E34</f>
        <v>27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26</v>
      </c>
      <c r="D35" s="75">
        <f>馬坂!D35+広川原!D35+丸山!D35+宮代!D35+川原宿!D35+田口中町!D35+下町!D35+清川!D35+大奈良!D35+原!D35+上中込!D35+下越!D35+竜岡!D35+三分!D35</f>
        <v>12</v>
      </c>
      <c r="E35" s="10">
        <f>馬坂!E35+広川原!E35+丸山!E35+宮代!E35+川原宿!E35+田口中町!E35+下町!E35+清川!E35+大奈良!E35+原!E35+上中込!E35+下越!E35+竜岡!E35+三分!E35</f>
        <v>38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11</v>
      </c>
      <c r="D36" s="75">
        <f>馬坂!D36+広川原!D36+丸山!D36+宮代!D36+川原宿!D36+田口中町!D36+下町!D36+清川!D36+大奈良!D36+原!D36+上中込!D36+下越!D36+竜岡!D36+三分!D36</f>
        <v>10</v>
      </c>
      <c r="E36" s="10">
        <f>馬坂!E36+広川原!E36+丸山!E36+宮代!E36+川原宿!E36+田口中町!E36+下町!E36+清川!E36+大奈良!E36+原!E36+上中込!E36+下越!E36+竜岡!E36+三分!E36</f>
        <v>21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22</v>
      </c>
      <c r="D37" s="75">
        <f>馬坂!D37+広川原!D37+丸山!D37+宮代!D37+川原宿!D37+田口中町!D37+下町!D37+清川!D37+大奈良!D37+原!D37+上中込!D37+下越!D37+竜岡!D37+三分!D37</f>
        <v>20</v>
      </c>
      <c r="E37" s="10">
        <f>馬坂!E37+広川原!E37+丸山!E37+宮代!E37+川原宿!E37+田口中町!E37+下町!E37+清川!E37+大奈良!E37+原!E37+上中込!E37+下越!E37+竜岡!E37+三分!E37</f>
        <v>42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86</v>
      </c>
      <c r="D38" s="49">
        <f>馬坂!D38+広川原!D38+丸山!D38+宮代!D38+川原宿!D38+田口中町!D38+下町!D38+清川!D38+大奈良!D38+原!D38+上中込!D38+下越!D38+竜岡!D38+三分!D38</f>
        <v>67</v>
      </c>
      <c r="E38" s="41">
        <f>馬坂!E38+広川原!E38+丸山!E38+宮代!E38+川原宿!E38+田口中町!E38+下町!E38+清川!E38+大奈良!E38+原!E38+上中込!E38+下越!E38+竜岡!E38+三分!E38</f>
        <v>153</v>
      </c>
      <c r="F38" s="42">
        <f>E38/E147</f>
        <v>3.2671364509929531E-2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19</v>
      </c>
      <c r="D39" s="75">
        <f>馬坂!D39+広川原!D39+丸山!D39+宮代!D39+川原宿!D39+田口中町!D39+下町!D39+清川!D39+大奈良!D39+原!D39+上中込!D39+下越!D39+竜岡!D39+三分!D39</f>
        <v>13</v>
      </c>
      <c r="E39" s="10">
        <f>馬坂!E39+広川原!E39+丸山!E39+宮代!E39+川原宿!E39+田口中町!E39+下町!E39+清川!E39+大奈良!E39+原!E39+上中込!E39+下越!E39+竜岡!E39+三分!E39</f>
        <v>32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14</v>
      </c>
      <c r="D40" s="75">
        <f>馬坂!D40+広川原!D40+丸山!D40+宮代!D40+川原宿!D40+田口中町!D40+下町!D40+清川!D40+大奈良!D40+原!D40+上中込!D40+下越!D40+竜岡!D40+三分!D40</f>
        <v>12</v>
      </c>
      <c r="E40" s="10">
        <f>馬坂!E40+広川原!E40+丸山!E40+宮代!E40+川原宿!E40+田口中町!E40+下町!E40+清川!E40+大奈良!E40+原!E40+上中込!E40+下越!E40+竜岡!E40+三分!E40</f>
        <v>26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15</v>
      </c>
      <c r="D41" s="75">
        <f>馬坂!D41+広川原!D41+丸山!D41+宮代!D41+川原宿!D41+田口中町!D41+下町!D41+清川!D41+大奈良!D41+原!D41+上中込!D41+下越!D41+竜岡!D41+三分!D41</f>
        <v>20</v>
      </c>
      <c r="E41" s="10">
        <f>馬坂!E41+広川原!E41+丸山!E41+宮代!E41+川原宿!E41+田口中町!E41+下町!E41+清川!E41+大奈良!E41+原!E41+上中込!E41+下越!E41+竜岡!E41+三分!E41</f>
        <v>35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15</v>
      </c>
      <c r="D42" s="75">
        <f>馬坂!D42+広川原!D42+丸山!D42+宮代!D42+川原宿!D42+田口中町!D42+下町!D42+清川!D42+大奈良!D42+原!D42+上中込!D42+下越!D42+竜岡!D42+三分!D42</f>
        <v>14</v>
      </c>
      <c r="E42" s="10">
        <f>馬坂!E42+広川原!E42+丸山!E42+宮代!E42+川原宿!E42+田口中町!E42+下町!E42+清川!E42+大奈良!E42+原!E42+上中込!E42+下越!E42+竜岡!E42+三分!E42</f>
        <v>29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25</v>
      </c>
      <c r="D43" s="75">
        <f>馬坂!D43+広川原!D43+丸山!D43+宮代!D43+川原宿!D43+田口中町!D43+下町!D43+清川!D43+大奈良!D43+原!D43+上中込!D43+下越!D43+竜岡!D43+三分!D43</f>
        <v>25</v>
      </c>
      <c r="E43" s="10">
        <f>馬坂!E43+広川原!E43+丸山!E43+宮代!E43+川原宿!E43+田口中町!E43+下町!E43+清川!E43+大奈良!E43+原!E43+上中込!E43+下越!E43+竜岡!E43+三分!E43</f>
        <v>50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88</v>
      </c>
      <c r="D44" s="49">
        <f>馬坂!D44+広川原!D44+丸山!D44+宮代!D44+川原宿!D44+田口中町!D44+下町!D44+清川!D44+大奈良!D44+原!D44+上中込!D44+下越!D44+竜岡!D44+三分!D44</f>
        <v>84</v>
      </c>
      <c r="E44" s="41">
        <f>馬坂!E44+広川原!E44+丸山!E44+宮代!E44+川原宿!E44+田口中町!E44+下町!E44+清川!E44+大奈良!E44+原!E44+上中込!E44+下越!E44+竜岡!E44+三分!E44</f>
        <v>172</v>
      </c>
      <c r="F44" s="42">
        <f>E44/E147</f>
        <v>3.6728592782404444E-2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20</v>
      </c>
      <c r="D45" s="75">
        <f>馬坂!D45+広川原!D45+丸山!D45+宮代!D45+川原宿!D45+田口中町!D45+下町!D45+清川!D45+大奈良!D45+原!D45+上中込!D45+下越!D45+竜岡!D45+三分!D45</f>
        <v>22</v>
      </c>
      <c r="E45" s="10">
        <f>馬坂!E45+広川原!E45+丸山!E45+宮代!E45+川原宿!E45+田口中町!E45+下町!E45+清川!E45+大奈良!E45+原!E45+上中込!E45+下越!E45+竜岡!E45+三分!E45</f>
        <v>42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14</v>
      </c>
      <c r="D46" s="75">
        <f>馬坂!D46+広川原!D46+丸山!D46+宮代!D46+川原宿!D46+田口中町!D46+下町!D46+清川!D46+大奈良!D46+原!D46+上中込!D46+下越!D46+竜岡!D46+三分!D46</f>
        <v>15</v>
      </c>
      <c r="E46" s="10">
        <f>馬坂!E46+広川原!E46+丸山!E46+宮代!E46+川原宿!E46+田口中町!E46+下町!E46+清川!E46+大奈良!E46+原!E46+上中込!E46+下越!E46+竜岡!E46+三分!E46</f>
        <v>29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30</v>
      </c>
      <c r="D47" s="75">
        <f>馬坂!D47+広川原!D47+丸山!D47+宮代!D47+川原宿!D47+田口中町!D47+下町!D47+清川!D47+大奈良!D47+原!D47+上中込!D47+下越!D47+竜岡!D47+三分!D47</f>
        <v>26</v>
      </c>
      <c r="E47" s="10">
        <f>馬坂!E47+広川原!E47+丸山!E47+宮代!E47+川原宿!E47+田口中町!E47+下町!E47+清川!E47+大奈良!E47+原!E47+上中込!E47+下越!E47+竜岡!E47+三分!E47</f>
        <v>56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16</v>
      </c>
      <c r="D48" s="75">
        <f>馬坂!D48+広川原!D48+丸山!D48+宮代!D48+川原宿!D48+田口中町!D48+下町!D48+清川!D48+大奈良!D48+原!D48+上中込!D48+下越!D48+竜岡!D48+三分!D48</f>
        <v>23</v>
      </c>
      <c r="E48" s="10">
        <f>馬坂!E48+広川原!E48+丸山!E48+宮代!E48+川原宿!E48+田口中町!E48+下町!E48+清川!E48+大奈良!E48+原!E48+上中込!E48+下越!E48+竜岡!E48+三分!E48</f>
        <v>39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29</v>
      </c>
      <c r="D49" s="75">
        <f>馬坂!D49+広川原!D49+丸山!D49+宮代!D49+川原宿!D49+田口中町!D49+下町!D49+清川!D49+大奈良!D49+原!D49+上中込!D49+下越!D49+竜岡!D49+三分!D49</f>
        <v>28</v>
      </c>
      <c r="E49" s="10">
        <f>馬坂!E49+広川原!E49+丸山!E49+宮代!E49+川原宿!E49+田口中町!E49+下町!E49+清川!E49+大奈良!E49+原!E49+上中込!E49+下越!E49+竜岡!E49+三分!E49</f>
        <v>57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109</v>
      </c>
      <c r="D50" s="49">
        <f>馬坂!D50+広川原!D50+丸山!D50+宮代!D50+川原宿!D50+田口中町!D50+下町!D50+清川!D50+大奈良!D50+原!D50+上中込!D50+下越!D50+竜岡!D50+三分!D50</f>
        <v>114</v>
      </c>
      <c r="E50" s="41">
        <f>馬坂!E50+広川原!E50+丸山!E50+宮代!E50+川原宿!E50+田口中町!E50+下町!E50+清川!E50+大奈良!E50+原!E50+上中込!E50+下越!E50+竜岡!E50+三分!E50</f>
        <v>223</v>
      </c>
      <c r="F50" s="42">
        <f>E50/E147</f>
        <v>4.7619047619047616E-2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22</v>
      </c>
      <c r="D51" s="75">
        <f>馬坂!D51+広川原!D51+丸山!D51+宮代!D51+川原宿!D51+田口中町!D51+下町!D51+清川!D51+大奈良!D51+原!D51+上中込!D51+下越!D51+竜岡!D51+三分!D51</f>
        <v>31</v>
      </c>
      <c r="E51" s="10">
        <f>馬坂!E51+広川原!E51+丸山!E51+宮代!E51+川原宿!E51+田口中町!E51+下町!E51+清川!E51+大奈良!E51+原!E51+上中込!E51+下越!E51+竜岡!E51+三分!E51</f>
        <v>53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32</v>
      </c>
      <c r="D52" s="75">
        <f>馬坂!D52+広川原!D52+丸山!D52+宮代!D52+川原宿!D52+田口中町!D52+下町!D52+清川!D52+大奈良!D52+原!D52+上中込!D52+下越!D52+竜岡!D52+三分!D52</f>
        <v>28</v>
      </c>
      <c r="E52" s="10">
        <f>馬坂!E52+広川原!E52+丸山!E52+宮代!E52+川原宿!E52+田口中町!E52+下町!E52+清川!E52+大奈良!E52+原!E52+上中込!E52+下越!E52+竜岡!E52+三分!E52</f>
        <v>60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30</v>
      </c>
      <c r="D53" s="75">
        <f>馬坂!D53+広川原!D53+丸山!D53+宮代!D53+川原宿!D53+田口中町!D53+下町!D53+清川!D53+大奈良!D53+原!D53+上中込!D53+下越!D53+竜岡!D53+三分!D53</f>
        <v>36</v>
      </c>
      <c r="E53" s="10">
        <f>馬坂!E53+広川原!E53+丸山!E53+宮代!E53+川原宿!E53+田口中町!E53+下町!E53+清川!E53+大奈良!E53+原!E53+上中込!E53+下越!E53+竜岡!E53+三分!E53</f>
        <v>66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19</v>
      </c>
      <c r="D54" s="75">
        <f>馬坂!D54+広川原!D54+丸山!D54+宮代!D54+川原宿!D54+田口中町!D54+下町!D54+清川!D54+大奈良!D54+原!D54+上中込!D54+下越!D54+竜岡!D54+三分!D54</f>
        <v>27</v>
      </c>
      <c r="E54" s="10">
        <f>馬坂!E54+広川原!E54+丸山!E54+宮代!E54+川原宿!E54+田口中町!E54+下町!E54+清川!E54+大奈良!E54+原!E54+上中込!E54+下越!E54+竜岡!E54+三分!E54</f>
        <v>46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28</v>
      </c>
      <c r="D55" s="75">
        <f>馬坂!D55+広川原!D55+丸山!D55+宮代!D55+川原宿!D55+田口中町!D55+下町!D55+清川!D55+大奈良!D55+原!D55+上中込!D55+下越!D55+竜岡!D55+三分!D55</f>
        <v>26</v>
      </c>
      <c r="E55" s="10">
        <f>馬坂!E55+広川原!E55+丸山!E55+宮代!E55+川原宿!E55+田口中町!E55+下町!E55+清川!E55+大奈良!E55+原!E55+上中込!E55+下越!E55+竜岡!E55+三分!E55</f>
        <v>54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131</v>
      </c>
      <c r="D56" s="49">
        <f>馬坂!D56+広川原!D56+丸山!D56+宮代!D56+川原宿!D56+田口中町!D56+下町!D56+清川!D56+大奈良!D56+原!D56+上中込!D56+下越!D56+竜岡!D56+三分!D56</f>
        <v>148</v>
      </c>
      <c r="E56" s="41">
        <f>馬坂!E56+広川原!E56+丸山!E56+宮代!E56+川原宿!E56+田口中町!E56+下町!E56+清川!E56+大奈良!E56+原!E56+上中込!E56+下越!E56+竜岡!E56+三分!E56</f>
        <v>279</v>
      </c>
      <c r="F56" s="42">
        <f>E56/E147</f>
        <v>5.9577194106342088E-2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32</v>
      </c>
      <c r="D57" s="75">
        <f>馬坂!D57+広川原!D57+丸山!D57+宮代!D57+川原宿!D57+田口中町!D57+下町!D57+清川!D57+大奈良!D57+原!D57+上中込!D57+下越!D57+竜岡!D57+三分!D57</f>
        <v>31</v>
      </c>
      <c r="E57" s="10">
        <f>馬坂!E57+広川原!E57+丸山!E57+宮代!E57+川原宿!E57+田口中町!E57+下町!E57+清川!E57+大奈良!E57+原!E57+上中込!E57+下越!E57+竜岡!E57+三分!E57</f>
        <v>63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27</v>
      </c>
      <c r="D58" s="75">
        <f>馬坂!D58+広川原!D58+丸山!D58+宮代!D58+川原宿!D58+田口中町!D58+下町!D58+清川!D58+大奈良!D58+原!D58+上中込!D58+下越!D58+竜岡!D58+三分!D58</f>
        <v>19</v>
      </c>
      <c r="E58" s="10">
        <f>馬坂!E58+広川原!E58+丸山!E58+宮代!E58+川原宿!E58+田口中町!E58+下町!E58+清川!E58+大奈良!E58+原!E58+上中込!E58+下越!E58+竜岡!E58+三分!E58</f>
        <v>46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32</v>
      </c>
      <c r="D59" s="75">
        <f>馬坂!D59+広川原!D59+丸山!D59+宮代!D59+川原宿!D59+田口中町!D59+下町!D59+清川!D59+大奈良!D59+原!D59+上中込!D59+下越!D59+竜岡!D59+三分!D59</f>
        <v>40</v>
      </c>
      <c r="E59" s="10">
        <f>馬坂!E59+広川原!E59+丸山!E59+宮代!E59+川原宿!E59+田口中町!E59+下町!E59+清川!E59+大奈良!E59+原!E59+上中込!E59+下越!E59+竜岡!E59+三分!E59</f>
        <v>72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33</v>
      </c>
      <c r="D60" s="75">
        <f>馬坂!D60+広川原!D60+丸山!D60+宮代!D60+川原宿!D60+田口中町!D60+下町!D60+清川!D60+大奈良!D60+原!D60+上中込!D60+下越!D60+竜岡!D60+三分!D60</f>
        <v>22</v>
      </c>
      <c r="E60" s="10">
        <f>馬坂!E60+広川原!E60+丸山!E60+宮代!E60+川原宿!E60+田口中町!E60+下町!E60+清川!E60+大奈良!E60+原!E60+上中込!E60+下越!E60+竜岡!E60+三分!E60</f>
        <v>55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41</v>
      </c>
      <c r="D61" s="75">
        <f>馬坂!D61+広川原!D61+丸山!D61+宮代!D61+川原宿!D61+田口中町!D61+下町!D61+清川!D61+大奈良!D61+原!D61+上中込!D61+下越!D61+竜岡!D61+三分!D61</f>
        <v>27</v>
      </c>
      <c r="E61" s="10">
        <f>馬坂!E61+広川原!E61+丸山!E61+宮代!E61+川原宿!E61+田口中町!E61+下町!E61+清川!E61+大奈良!E61+原!E61+上中込!E61+下越!E61+竜岡!E61+三分!E61</f>
        <v>68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165</v>
      </c>
      <c r="D62" s="49">
        <f>馬坂!D62+広川原!D62+丸山!D62+宮代!D62+川原宿!D62+田口中町!D62+下町!D62+清川!D62+大奈良!D62+原!D62+上中込!D62+下越!D62+竜岡!D62+三分!D62</f>
        <v>139</v>
      </c>
      <c r="E62" s="41">
        <f>馬坂!E62+広川原!E62+丸山!E62+宮代!E62+川原宿!E62+田口中町!E62+下町!E62+清川!E62+大奈良!E62+原!E62+上中込!E62+下越!E62+竜岡!E62+三分!E62</f>
        <v>304</v>
      </c>
      <c r="F62" s="42">
        <f>E62/E147</f>
        <v>6.491565235959855E-2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32</v>
      </c>
      <c r="D63" s="75">
        <f>馬坂!D63+広川原!D63+丸山!D63+宮代!D63+川原宿!D63+田口中町!D63+下町!D63+清川!D63+大奈良!D63+原!D63+上中込!D63+下越!D63+竜岡!D63+三分!D63</f>
        <v>34</v>
      </c>
      <c r="E63" s="10">
        <f>馬坂!E63+広川原!E63+丸山!E63+宮代!E63+川原宿!E63+田口中町!E63+下町!E63+清川!E63+大奈良!E63+原!E63+上中込!E63+下越!E63+竜岡!E63+三分!E63</f>
        <v>66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32</v>
      </c>
      <c r="D64" s="75">
        <f>馬坂!D64+広川原!D64+丸山!D64+宮代!D64+川原宿!D64+田口中町!D64+下町!D64+清川!D64+大奈良!D64+原!D64+上中込!D64+下越!D64+竜岡!D64+三分!D64</f>
        <v>35</v>
      </c>
      <c r="E64" s="10">
        <f>馬坂!E64+広川原!E64+丸山!E64+宮代!E64+川原宿!E64+田口中町!E64+下町!E64+清川!E64+大奈良!E64+原!E64+上中込!E64+下越!E64+竜岡!E64+三分!E64</f>
        <v>67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27</v>
      </c>
      <c r="D65" s="75">
        <f>馬坂!D65+広川原!D65+丸山!D65+宮代!D65+川原宿!D65+田口中町!D65+下町!D65+清川!D65+大奈良!D65+原!D65+上中込!D65+下越!D65+竜岡!D65+三分!D65</f>
        <v>20</v>
      </c>
      <c r="E65" s="10">
        <f>馬坂!E65+広川原!E65+丸山!E65+宮代!E65+川原宿!E65+田口中町!E65+下町!E65+清川!E65+大奈良!E65+原!E65+上中込!E65+下越!E65+竜岡!E65+三分!E65</f>
        <v>47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22</v>
      </c>
      <c r="D66" s="75">
        <f>馬坂!D66+広川原!D66+丸山!D66+宮代!D66+川原宿!D66+田口中町!D66+下町!D66+清川!D66+大奈良!D66+原!D66+上中込!D66+下越!D66+竜岡!D66+三分!D66</f>
        <v>37</v>
      </c>
      <c r="E66" s="10">
        <f>馬坂!E66+広川原!E66+丸山!E66+宮代!E66+川原宿!E66+田口中町!E66+下町!E66+清川!E66+大奈良!E66+原!E66+上中込!E66+下越!E66+竜岡!E66+三分!E66</f>
        <v>59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26</v>
      </c>
      <c r="D67" s="75">
        <f>馬坂!D67+広川原!D67+丸山!D67+宮代!D67+川原宿!D67+田口中町!D67+下町!D67+清川!D67+大奈良!D67+原!D67+上中込!D67+下越!D67+竜岡!D67+三分!D67</f>
        <v>34</v>
      </c>
      <c r="E67" s="10">
        <f>馬坂!E67+広川原!E67+丸山!E67+宮代!E67+川原宿!E67+田口中町!E67+下町!E67+清川!E67+大奈良!E67+原!E67+上中込!E67+下越!E67+竜岡!E67+三分!E67</f>
        <v>60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139</v>
      </c>
      <c r="D68" s="49">
        <f>馬坂!D68+広川原!D68+丸山!D68+宮代!D68+川原宿!D68+田口中町!D68+下町!D68+清川!D68+大奈良!D68+原!D68+上中込!D68+下越!D68+竜岡!D68+三分!D68</f>
        <v>160</v>
      </c>
      <c r="E68" s="41">
        <f>馬坂!E68+広川原!E68+丸山!E68+宮代!E68+川原宿!E68+田口中町!E68+下町!E68+清川!E68+大奈良!E68+原!E68+上中込!E68+下越!E68+竜岡!E68+三分!E68</f>
        <v>299</v>
      </c>
      <c r="F68" s="42">
        <f>E68/E147</f>
        <v>6.3847960708947257E-2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40</v>
      </c>
      <c r="D69" s="75">
        <f>馬坂!D69+広川原!D69+丸山!D69+宮代!D69+川原宿!D69+田口中町!D69+下町!D69+清川!D69+大奈良!D69+原!D69+上中込!D69+下越!D69+竜岡!D69+三分!D69</f>
        <v>32</v>
      </c>
      <c r="E69" s="10">
        <f>馬坂!E69+広川原!E69+丸山!E69+宮代!E69+川原宿!E69+田口中町!E69+下町!E69+清川!E69+大奈良!E69+原!E69+上中込!E69+下越!E69+竜岡!E69+三分!E69</f>
        <v>72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26</v>
      </c>
      <c r="D70" s="75">
        <f>馬坂!D70+広川原!D70+丸山!D70+宮代!D70+川原宿!D70+田口中町!D70+下町!D70+清川!D70+大奈良!D70+原!D70+上中込!D70+下越!D70+竜岡!D70+三分!D70</f>
        <v>30</v>
      </c>
      <c r="E70" s="10">
        <f>馬坂!E70+広川原!E70+丸山!E70+宮代!E70+川原宿!E70+田口中町!E70+下町!E70+清川!E70+大奈良!E70+原!E70+上中込!E70+下越!E70+竜岡!E70+三分!E70</f>
        <v>56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28</v>
      </c>
      <c r="D71" s="75">
        <f>馬坂!D71+広川原!D71+丸山!D71+宮代!D71+川原宿!D71+田口中町!D71+下町!D71+清川!D71+大奈良!D71+原!D71+上中込!D71+下越!D71+竜岡!D71+三分!D71</f>
        <v>29</v>
      </c>
      <c r="E71" s="10">
        <f>馬坂!E71+広川原!E71+丸山!E71+宮代!E71+川原宿!E71+田口中町!E71+下町!E71+清川!E71+大奈良!E71+原!E71+上中込!E71+下越!E71+竜岡!E71+三分!E71</f>
        <v>57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30</v>
      </c>
      <c r="D72" s="75">
        <f>馬坂!D72+広川原!D72+丸山!D72+宮代!D72+川原宿!D72+田口中町!D72+下町!D72+清川!D72+大奈良!D72+原!D72+上中込!D72+下越!D72+竜岡!D72+三分!D72</f>
        <v>25</v>
      </c>
      <c r="E72" s="10">
        <f>馬坂!E72+広川原!E72+丸山!E72+宮代!E72+川原宿!E72+田口中町!E72+下町!E72+清川!E72+大奈良!E72+原!E72+上中込!E72+下越!E72+竜岡!E72+三分!E72</f>
        <v>55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38</v>
      </c>
      <c r="D73" s="75">
        <f>馬坂!D73+広川原!D73+丸山!D73+宮代!D73+川原宿!D73+田口中町!D73+下町!D73+清川!D73+大奈良!D73+原!D73+上中込!D73+下越!D73+竜岡!D73+三分!D73</f>
        <v>29</v>
      </c>
      <c r="E73" s="10">
        <f>馬坂!E73+広川原!E73+丸山!E73+宮代!E73+川原宿!E73+田口中町!E73+下町!E73+清川!E73+大奈良!E73+原!E73+上中込!E73+下越!E73+竜岡!E73+三分!E73</f>
        <v>67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162</v>
      </c>
      <c r="D74" s="49">
        <f>馬坂!D74+広川原!D74+丸山!D74+宮代!D74+川原宿!D74+田口中町!D74+下町!D74+清川!D74+大奈良!D74+原!D74+上中込!D74+下越!D74+竜岡!D74+三分!D74</f>
        <v>145</v>
      </c>
      <c r="E74" s="41">
        <f>馬坂!E74+広川原!E74+丸山!E74+宮代!E74+川原宿!E74+田口中町!E74+下町!E74+清川!E74+大奈良!E74+原!E74+上中込!E74+下越!E74+竜岡!E74+三分!E74</f>
        <v>307</v>
      </c>
      <c r="F74" s="42">
        <f>E74/E147</f>
        <v>6.5556267349989317E-2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41</v>
      </c>
      <c r="D75" s="75">
        <f>馬坂!D75+広川原!D75+丸山!D75+宮代!D75+川原宿!D75+田口中町!D75+下町!D75+清川!D75+大奈良!D75+原!D75+上中込!D75+下越!D75+竜岡!D75+三分!D75</f>
        <v>25</v>
      </c>
      <c r="E75" s="10">
        <f>馬坂!E75+広川原!E75+丸山!E75+宮代!E75+川原宿!E75+田口中町!E75+下町!E75+清川!E75+大奈良!E75+原!E75+上中込!E75+下越!E75+竜岡!E75+三分!E75</f>
        <v>66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34</v>
      </c>
      <c r="D76" s="75">
        <f>馬坂!D76+広川原!D76+丸山!D76+宮代!D76+川原宿!D76+田口中町!D76+下町!D76+清川!D76+大奈良!D76+原!D76+上中込!D76+下越!D76+竜岡!D76+三分!D76</f>
        <v>25</v>
      </c>
      <c r="E76" s="10">
        <f>馬坂!E76+広川原!E76+丸山!E76+宮代!E76+川原宿!E76+田口中町!E76+下町!E76+清川!E76+大奈良!E76+原!E76+上中込!E76+下越!E76+竜岡!E76+三分!E76</f>
        <v>59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25</v>
      </c>
      <c r="D77" s="75">
        <f>馬坂!D77+広川原!D77+丸山!D77+宮代!D77+川原宿!D77+田口中町!D77+下町!D77+清川!D77+大奈良!D77+原!D77+上中込!D77+下越!D77+竜岡!D77+三分!D77</f>
        <v>29</v>
      </c>
      <c r="E77" s="10">
        <f>馬坂!E77+広川原!E77+丸山!E77+宮代!E77+川原宿!E77+田口中町!E77+下町!E77+清川!E77+大奈良!E77+原!E77+上中込!E77+下越!E77+竜岡!E77+三分!E77</f>
        <v>54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31</v>
      </c>
      <c r="D78" s="75">
        <f>馬坂!D78+広川原!D78+丸山!D78+宮代!D78+川原宿!D78+田口中町!D78+下町!D78+清川!D78+大奈良!D78+原!D78+上中込!D78+下越!D78+竜岡!D78+三分!D78</f>
        <v>33</v>
      </c>
      <c r="E78" s="10">
        <f>馬坂!E78+広川原!E78+丸山!E78+宮代!E78+川原宿!E78+田口中町!E78+下町!E78+清川!E78+大奈良!E78+原!E78+上中込!E78+下越!E78+竜岡!E78+三分!E78</f>
        <v>64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27</v>
      </c>
      <c r="D79" s="75">
        <f>馬坂!D79+広川原!D79+丸山!D79+宮代!D79+川原宿!D79+田口中町!D79+下町!D79+清川!D79+大奈良!D79+原!D79+上中込!D79+下越!D79+竜岡!D79+三分!D79</f>
        <v>32</v>
      </c>
      <c r="E79" s="10">
        <f>馬坂!E79+広川原!E79+丸山!E79+宮代!E79+川原宿!E79+田口中町!E79+下町!E79+清川!E79+大奈良!E79+原!E79+上中込!E79+下越!E79+竜岡!E79+三分!E79</f>
        <v>59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158</v>
      </c>
      <c r="D80" s="49">
        <f>馬坂!D80+広川原!D80+丸山!D80+宮代!D80+川原宿!D80+田口中町!D80+下町!D80+清川!D80+大奈良!D80+原!D80+上中込!D80+下越!D80+竜岡!D80+三分!D80</f>
        <v>144</v>
      </c>
      <c r="E80" s="41">
        <f>馬坂!E80+広川原!E80+丸山!E80+宮代!E80+川原宿!E80+田口中町!E80+下町!E80+清川!E80+大奈良!E80+原!E80+上中込!E80+下越!E80+竜岡!E80+三分!E80</f>
        <v>302</v>
      </c>
      <c r="F80" s="42">
        <f>E80/E147</f>
        <v>6.4488575699338024E-2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35</v>
      </c>
      <c r="D81" s="75">
        <f>馬坂!D81+広川原!D81+丸山!D81+宮代!D81+川原宿!D81+田口中町!D81+下町!D81+清川!D81+大奈良!D81+原!D81+上中込!D81+下越!D81+竜岡!D81+三分!D81</f>
        <v>32</v>
      </c>
      <c r="E81" s="10">
        <f>馬坂!E81+広川原!E81+丸山!E81+宮代!E81+川原宿!E81+田口中町!E81+下町!E81+清川!E81+大奈良!E81+原!E81+上中込!E81+下越!E81+竜岡!E81+三分!E81</f>
        <v>67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33</v>
      </c>
      <c r="D82" s="75">
        <f>馬坂!D82+広川原!D82+丸山!D82+宮代!D82+川原宿!D82+田口中町!D82+下町!D82+清川!D82+大奈良!D82+原!D82+上中込!D82+下越!D82+竜岡!D82+三分!D82</f>
        <v>29</v>
      </c>
      <c r="E82" s="10">
        <f>馬坂!E82+広川原!E82+丸山!E82+宮代!E82+川原宿!E82+田口中町!E82+下町!E82+清川!E82+大奈良!E82+原!E82+上中込!E82+下越!E82+竜岡!E82+三分!E82</f>
        <v>62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33</v>
      </c>
      <c r="D83" s="75">
        <f>馬坂!D83+広川原!D83+丸山!D83+宮代!D83+川原宿!D83+田口中町!D83+下町!D83+清川!D83+大奈良!D83+原!D83+上中込!D83+下越!D83+竜岡!D83+三分!D83</f>
        <v>51</v>
      </c>
      <c r="E83" s="10">
        <f>馬坂!E83+広川原!E83+丸山!E83+宮代!E83+川原宿!E83+田口中町!E83+下町!E83+清川!E83+大奈良!E83+原!E83+上中込!E83+下越!E83+竜岡!E83+三分!E83</f>
        <v>84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47</v>
      </c>
      <c r="D84" s="75">
        <f>馬坂!D84+広川原!D84+丸山!D84+宮代!D84+川原宿!D84+田口中町!D84+下町!D84+清川!D84+大奈良!D84+原!D84+上中込!D84+下越!D84+竜岡!D84+三分!D84</f>
        <v>41</v>
      </c>
      <c r="E84" s="10">
        <f>馬坂!E84+広川原!E84+丸山!E84+宮代!E84+川原宿!E84+田口中町!E84+下町!E84+清川!E84+大奈良!E84+原!E84+上中込!E84+下越!E84+竜岡!E84+三分!E84</f>
        <v>88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41</v>
      </c>
      <c r="D85" s="75">
        <f>馬坂!D85+広川原!D85+丸山!D85+宮代!D85+川原宿!D85+田口中町!D85+下町!D85+清川!D85+大奈良!D85+原!D85+上中込!D85+下越!D85+竜岡!D85+三分!D85</f>
        <v>39</v>
      </c>
      <c r="E85" s="10">
        <f>馬坂!E85+広川原!E85+丸山!E85+宮代!E85+川原宿!E85+田口中町!E85+下町!E85+清川!E85+大奈良!E85+原!E85+上中込!E85+下越!E85+竜岡!E85+三分!E85</f>
        <v>80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189</v>
      </c>
      <c r="D86" s="71">
        <f>馬坂!D86+広川原!D86+丸山!D86+宮代!D86+川原宿!D86+田口中町!D86+下町!D86+清川!D86+大奈良!D86+原!D86+上中込!D86+下越!D86+竜岡!D86+三分!D86</f>
        <v>192</v>
      </c>
      <c r="E86" s="44">
        <f>馬坂!E86+広川原!E86+丸山!E86+宮代!E86+川原宿!E86+田口中町!E86+下町!E86+清川!E86+大奈良!E86+原!E86+上中込!E86+下越!E86+竜岡!E86+三分!E86</f>
        <v>381</v>
      </c>
      <c r="F86" s="45">
        <f>E86/E147</f>
        <v>8.1358103779628446E-2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34</v>
      </c>
      <c r="D87" s="75">
        <f>馬坂!D87+広川原!D87+丸山!D87+宮代!D87+川原宿!D87+田口中町!D87+下町!D87+清川!D87+大奈良!D87+原!D87+上中込!D87+下越!D87+竜岡!D87+三分!D87</f>
        <v>34</v>
      </c>
      <c r="E87" s="10">
        <f>馬坂!E87+広川原!E87+丸山!E87+宮代!E87+川原宿!E87+田口中町!E87+下町!E87+清川!E87+大奈良!E87+原!E87+上中込!E87+下越!E87+竜岡!E87+三分!E87</f>
        <v>68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35</v>
      </c>
      <c r="D88" s="75">
        <f>馬坂!D88+広川原!D88+丸山!D88+宮代!D88+川原宿!D88+田口中町!D88+下町!D88+清川!D88+大奈良!D88+原!D88+上中込!D88+下越!D88+竜岡!D88+三分!D88</f>
        <v>35</v>
      </c>
      <c r="E88" s="10">
        <f>馬坂!E88+広川原!E88+丸山!E88+宮代!E88+川原宿!E88+田口中町!E88+下町!E88+清川!E88+大奈良!E88+原!E88+上中込!E88+下越!E88+竜岡!E88+三分!E88</f>
        <v>70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35</v>
      </c>
      <c r="D89" s="75">
        <f>馬坂!D89+広川原!D89+丸山!D89+宮代!D89+川原宿!D89+田口中町!D89+下町!D89+清川!D89+大奈良!D89+原!D89+上中込!D89+下越!D89+竜岡!D89+三分!D89</f>
        <v>46</v>
      </c>
      <c r="E89" s="10">
        <f>馬坂!E89+広川原!E89+丸山!E89+宮代!E89+川原宿!E89+田口中町!E89+下町!E89+清川!E89+大奈良!E89+原!E89+上中込!E89+下越!E89+竜岡!E89+三分!E89</f>
        <v>81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35</v>
      </c>
      <c r="D90" s="75">
        <f>馬坂!D90+広川原!D90+丸山!D90+宮代!D90+川原宿!D90+田口中町!D90+下町!D90+清川!D90+大奈良!D90+原!D90+上中込!D90+下越!D90+竜岡!D90+三分!D90</f>
        <v>56</v>
      </c>
      <c r="E90" s="10">
        <f>馬坂!E90+広川原!E90+丸山!E90+宮代!E90+川原宿!E90+田口中町!E90+下町!E90+清川!E90+大奈良!E90+原!E90+上中込!E90+下越!E90+竜岡!E90+三分!E90</f>
        <v>91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48</v>
      </c>
      <c r="D91" s="75">
        <f>馬坂!D91+広川原!D91+丸山!D91+宮代!D91+川原宿!D91+田口中町!D91+下町!D91+清川!D91+大奈良!D91+原!D91+上中込!D91+下越!D91+竜岡!D91+三分!D91</f>
        <v>38</v>
      </c>
      <c r="E91" s="10">
        <f>馬坂!E91+広川原!E91+丸山!E91+宮代!E91+川原宿!E91+田口中町!E91+下町!E91+清川!E91+大奈良!E91+原!E91+上中込!E91+下越!E91+竜岡!E91+三分!E91</f>
        <v>86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187</v>
      </c>
      <c r="D92" s="71">
        <f>馬坂!D92+広川原!D92+丸山!D92+宮代!D92+川原宿!D92+田口中町!D92+下町!D92+清川!D92+大奈良!D92+原!D92+上中込!D92+下越!D92+竜岡!D92+三分!D92</f>
        <v>209</v>
      </c>
      <c r="E92" s="44">
        <f>馬坂!E92+広川原!E92+丸山!E92+宮代!E92+川原宿!E92+田口中町!E92+下町!E92+清川!E92+大奈良!E92+原!E92+上中込!E92+下越!E92+竜岡!E92+三分!E92</f>
        <v>396</v>
      </c>
      <c r="F92" s="45">
        <f>E92/E147</f>
        <v>8.4561178731582323E-2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31</v>
      </c>
      <c r="D93" s="75">
        <f>馬坂!D93+広川原!D93+丸山!D93+宮代!D93+川原宿!D93+田口中町!D93+下町!D93+清川!D93+大奈良!D93+原!D93+上中込!D93+下越!D93+竜岡!D93+三分!D93</f>
        <v>41</v>
      </c>
      <c r="E93" s="10">
        <f>馬坂!E93+広川原!E93+丸山!E93+宮代!E93+川原宿!E93+田口中町!E93+下町!E93+清川!E93+大奈良!E93+原!E93+上中込!E93+下越!E93+竜岡!E93+三分!E93</f>
        <v>72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30</v>
      </c>
      <c r="D94" s="75">
        <f>馬坂!D94+広川原!D94+丸山!D94+宮代!D94+川原宿!D94+田口中町!D94+下町!D94+清川!D94+大奈良!D94+原!D94+上中込!D94+下越!D94+竜岡!D94+三分!D94</f>
        <v>37</v>
      </c>
      <c r="E94" s="10">
        <f>馬坂!E94+広川原!E94+丸山!E94+宮代!E94+川原宿!E94+田口中町!E94+下町!E94+清川!E94+大奈良!E94+原!E94+上中込!E94+下越!E94+竜岡!E94+三分!E94</f>
        <v>67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26</v>
      </c>
      <c r="D95" s="75">
        <f>馬坂!D95+広川原!D95+丸山!D95+宮代!D95+川原宿!D95+田口中町!D95+下町!D95+清川!D95+大奈良!D95+原!D95+上中込!D95+下越!D95+竜岡!D95+三分!D95</f>
        <v>31</v>
      </c>
      <c r="E95" s="10">
        <f>馬坂!E95+広川原!E95+丸山!E95+宮代!E95+川原宿!E95+田口中町!E95+下町!E95+清川!E95+大奈良!E95+原!E95+上中込!E95+下越!E95+竜岡!E95+三分!E95</f>
        <v>57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31</v>
      </c>
      <c r="D96" s="75">
        <f>馬坂!D96+広川原!D96+丸山!D96+宮代!D96+川原宿!D96+田口中町!D96+下町!D96+清川!D96+大奈良!D96+原!D96+上中込!D96+下越!D96+竜岡!D96+三分!D96</f>
        <v>28</v>
      </c>
      <c r="E96" s="10">
        <f>馬坂!E96+広川原!E96+丸山!E96+宮代!E96+川原宿!E96+田口中町!E96+下町!E96+清川!E96+大奈良!E96+原!E96+上中込!E96+下越!E96+竜岡!E96+三分!E96</f>
        <v>59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37</v>
      </c>
      <c r="D97" s="75">
        <f>馬坂!D97+広川原!D97+丸山!D97+宮代!D97+川原宿!D97+田口中町!D97+下町!D97+清川!D97+大奈良!D97+原!D97+上中込!D97+下越!D97+竜岡!D97+三分!D97</f>
        <v>29</v>
      </c>
      <c r="E97" s="10">
        <f>馬坂!E97+広川原!E97+丸山!E97+宮代!E97+川原宿!E97+田口中町!E97+下町!E97+清川!E97+大奈良!E97+原!E97+上中込!E97+下越!E97+竜岡!E97+三分!E97</f>
        <v>66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155</v>
      </c>
      <c r="D98" s="71">
        <f>馬坂!D98+広川原!D98+丸山!D98+宮代!D98+川原宿!D98+田口中町!D98+下町!D98+清川!D98+大奈良!D98+原!D98+上中込!D98+下越!D98+竜岡!D98+三分!D98</f>
        <v>166</v>
      </c>
      <c r="E98" s="44">
        <f>馬坂!E98+広川原!E98+丸山!E98+宮代!E98+川原宿!E98+田口中町!E98+下町!E98+清川!E98+大奈良!E98+原!E98+上中込!E98+下越!E98+竜岡!E98+三分!E98</f>
        <v>321</v>
      </c>
      <c r="F98" s="45">
        <f>E98/E147</f>
        <v>6.8545803971812938E-2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20</v>
      </c>
      <c r="D99" s="75">
        <f>馬坂!D99+広川原!D99+丸山!D99+宮代!D99+川原宿!D99+田口中町!D99+下町!D99+清川!D99+大奈良!D99+原!D99+上中込!D99+下越!D99+竜岡!D99+三分!D99</f>
        <v>30</v>
      </c>
      <c r="E99" s="10">
        <f>馬坂!E99+広川原!E99+丸山!E99+宮代!E99+川原宿!E99+田口中町!E99+下町!E99+清川!E99+大奈良!E99+原!E99+上中込!E99+下越!E99+竜岡!E99+三分!E99</f>
        <v>50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26</v>
      </c>
      <c r="D100" s="75">
        <f>馬坂!D100+広川原!D100+丸山!D100+宮代!D100+川原宿!D100+田口中町!D100+下町!D100+清川!D100+大奈良!D100+原!D100+上中込!D100+下越!D100+竜岡!D100+三分!D100</f>
        <v>41</v>
      </c>
      <c r="E100" s="10">
        <f>馬坂!E100+広川原!E100+丸山!E100+宮代!E100+川原宿!E100+田口中町!E100+下町!E100+清川!E100+大奈良!E100+原!E100+上中込!E100+下越!E100+竜岡!E100+三分!E100</f>
        <v>67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28</v>
      </c>
      <c r="D101" s="75">
        <f>馬坂!D101+広川原!D101+丸山!D101+宮代!D101+川原宿!D101+田口中町!D101+下町!D101+清川!D101+大奈良!D101+原!D101+上中込!D101+下越!D101+竜岡!D101+三分!D101</f>
        <v>35</v>
      </c>
      <c r="E101" s="10">
        <f>馬坂!E101+広川原!E101+丸山!E101+宮代!E101+川原宿!E101+田口中町!E101+下町!E101+清川!E101+大奈良!E101+原!E101+上中込!E101+下越!E101+竜岡!E101+三分!E101</f>
        <v>63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32</v>
      </c>
      <c r="D102" s="75">
        <f>馬坂!D102+広川原!D102+丸山!D102+宮代!D102+川原宿!D102+田口中町!D102+下町!D102+清川!D102+大奈良!D102+原!D102+上中込!D102+下越!D102+竜岡!D102+三分!D102</f>
        <v>30</v>
      </c>
      <c r="E102" s="10">
        <f>馬坂!E102+広川原!E102+丸山!E102+宮代!E102+川原宿!E102+田口中町!E102+下町!E102+清川!E102+大奈良!E102+原!E102+上中込!E102+下越!E102+竜岡!E102+三分!E102</f>
        <v>62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21</v>
      </c>
      <c r="D103" s="75">
        <f>馬坂!D103+広川原!D103+丸山!D103+宮代!D103+川原宿!D103+田口中町!D103+下町!D103+清川!D103+大奈良!D103+原!D103+上中込!D103+下越!D103+竜岡!D103+三分!D103</f>
        <v>23</v>
      </c>
      <c r="E103" s="10">
        <f>馬坂!E103+広川原!E103+丸山!E103+宮代!E103+川原宿!E103+田口中町!E103+下町!E103+清川!E103+大奈良!E103+原!E103+上中込!E103+下越!E103+竜岡!E103+三分!E103</f>
        <v>44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127</v>
      </c>
      <c r="D104" s="71">
        <f>馬坂!D104+広川原!D104+丸山!D104+宮代!D104+川原宿!D104+田口中町!D104+下町!D104+清川!D104+大奈良!D104+原!D104+上中込!D104+下越!D104+竜岡!D104+三分!D104</f>
        <v>159</v>
      </c>
      <c r="E104" s="44">
        <f>馬坂!E104+広川原!E104+丸山!E104+宮代!E104+川原宿!E104+田口中町!E104+下町!E104+清川!E104+大奈良!E104+原!E104+上中込!E104+下越!E104+竜岡!E104+三分!E104</f>
        <v>286</v>
      </c>
      <c r="F104" s="45">
        <f>E104/E147</f>
        <v>6.1071962417253899E-2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16</v>
      </c>
      <c r="D105" s="75">
        <f>馬坂!D105+広川原!D105+丸山!D105+宮代!D105+川原宿!D105+田口中町!D105+下町!D105+清川!D105+大奈良!D105+原!D105+上中込!D105+下越!D105+竜岡!D105+三分!D105</f>
        <v>14</v>
      </c>
      <c r="E105" s="10">
        <f>馬坂!E105+広川原!E105+丸山!E105+宮代!E105+川原宿!E105+田口中町!E105+下町!E105+清川!E105+大奈良!E105+原!E105+上中込!E105+下越!E105+竜岡!E105+三分!E105</f>
        <v>30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13</v>
      </c>
      <c r="D106" s="75">
        <f>馬坂!D106+広川原!D106+丸山!D106+宮代!D106+川原宿!D106+田口中町!D106+下町!D106+清川!D106+大奈良!D106+原!D106+上中込!D106+下越!D106+竜岡!D106+三分!D106</f>
        <v>31</v>
      </c>
      <c r="E106" s="10">
        <f>馬坂!E106+広川原!E106+丸山!E106+宮代!E106+川原宿!E106+田口中町!E106+下町!E106+清川!E106+大奈良!E106+原!E106+上中込!E106+下越!E106+竜岡!E106+三分!E106</f>
        <v>44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8</v>
      </c>
      <c r="D107" s="75">
        <f>馬坂!D107+広川原!D107+丸山!D107+宮代!D107+川原宿!D107+田口中町!D107+下町!D107+清川!D107+大奈良!D107+原!D107+上中込!D107+下越!D107+竜岡!D107+三分!D107</f>
        <v>20</v>
      </c>
      <c r="E107" s="10">
        <f>馬坂!E107+広川原!E107+丸山!E107+宮代!E107+川原宿!E107+田口中町!E107+下町!E107+清川!E107+大奈良!E107+原!E107+上中込!E107+下越!E107+竜岡!E107+三分!E107</f>
        <v>28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14</v>
      </c>
      <c r="D108" s="75">
        <f>馬坂!D108+広川原!D108+丸山!D108+宮代!D108+川原宿!D108+田口中町!D108+下町!D108+清川!D108+大奈良!D108+原!D108+上中込!D108+下越!D108+竜岡!D108+三分!D108</f>
        <v>18</v>
      </c>
      <c r="E108" s="10">
        <f>馬坂!E108+広川原!E108+丸山!E108+宮代!E108+川原宿!E108+田口中町!E108+下町!E108+清川!E108+大奈良!E108+原!E108+上中込!E108+下越!E108+竜岡!E108+三分!E108</f>
        <v>32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21</v>
      </c>
      <c r="D109" s="75">
        <f>馬坂!D109+広川原!D109+丸山!D109+宮代!D109+川原宿!D109+田口中町!D109+下町!D109+清川!D109+大奈良!D109+原!D109+上中込!D109+下越!D109+竜岡!D109+三分!D109</f>
        <v>20</v>
      </c>
      <c r="E109" s="10">
        <f>馬坂!E109+広川原!E109+丸山!E109+宮代!E109+川原宿!E109+田口中町!E109+下町!E109+清川!E109+大奈良!E109+原!E109+上中込!E109+下越!E109+竜岡!E109+三分!E109</f>
        <v>41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72</v>
      </c>
      <c r="D110" s="71">
        <f>馬坂!D110+広川原!D110+丸山!D110+宮代!D110+川原宿!D110+田口中町!D110+下町!D110+清川!D110+大奈良!D110+原!D110+上中込!D110+下越!D110+竜岡!D110+三分!D110</f>
        <v>103</v>
      </c>
      <c r="E110" s="44">
        <f>馬坂!E110+広川原!E110+丸山!E110+宮代!E110+川原宿!E110+田口中町!E110+下町!E110+清川!E110+大奈良!E110+原!E110+上中込!E110+下越!E110+竜岡!E110+三分!E110</f>
        <v>175</v>
      </c>
      <c r="F110" s="45">
        <f>E110/E147</f>
        <v>3.7369207772795218E-2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10</v>
      </c>
      <c r="D111" s="75">
        <f>馬坂!D111+広川原!D111+丸山!D111+宮代!D111+川原宿!D111+田口中町!D111+下町!D111+清川!D111+大奈良!D111+原!D111+上中込!D111+下越!D111+竜岡!D111+三分!D111</f>
        <v>17</v>
      </c>
      <c r="E111" s="10">
        <f>馬坂!E111+広川原!E111+丸山!E111+宮代!E111+川原宿!E111+田口中町!E111+下町!E111+清川!E111+大奈良!E111+原!E111+上中込!E111+下越!E111+竜岡!E111+三分!E111</f>
        <v>27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6</v>
      </c>
      <c r="D112" s="75">
        <f>馬坂!D112+広川原!D112+丸山!D112+宮代!D112+川原宿!D112+田口中町!D112+下町!D112+清川!D112+大奈良!D112+原!D112+上中込!D112+下越!D112+竜岡!D112+三分!D112</f>
        <v>16</v>
      </c>
      <c r="E112" s="10">
        <f>馬坂!E112+広川原!E112+丸山!E112+宮代!E112+川原宿!E112+田口中町!E112+下町!E112+清川!E112+大奈良!E112+原!E112+上中込!E112+下越!E112+竜岡!E112+三分!E112</f>
        <v>22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6</v>
      </c>
      <c r="D113" s="75">
        <f>馬坂!D113+広川原!D113+丸山!D113+宮代!D113+川原宿!D113+田口中町!D113+下町!D113+清川!D113+大奈良!D113+原!D113+上中込!D113+下越!D113+竜岡!D113+三分!D113</f>
        <v>14</v>
      </c>
      <c r="E113" s="10">
        <f>馬坂!E113+広川原!E113+丸山!E113+宮代!E113+川原宿!E113+田口中町!E113+下町!E113+清川!E113+大奈良!E113+原!E113+上中込!E113+下越!E113+竜岡!E113+三分!E113</f>
        <v>20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0</v>
      </c>
      <c r="D114" s="75">
        <f>馬坂!D114+広川原!D114+丸山!D114+宮代!D114+川原宿!D114+田口中町!D114+下町!D114+清川!D114+大奈良!D114+原!D114+上中込!D114+下越!D114+竜岡!D114+三分!D114</f>
        <v>7</v>
      </c>
      <c r="E114" s="10">
        <f>馬坂!E114+広川原!E114+丸山!E114+宮代!E114+川原宿!E114+田口中町!E114+下町!E114+清川!E114+大奈良!E114+原!E114+上中込!E114+下越!E114+竜岡!E114+三分!E114</f>
        <v>7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2</v>
      </c>
      <c r="D115" s="75">
        <f>馬坂!D115+広川原!D115+丸山!D115+宮代!D115+川原宿!D115+田口中町!D115+下町!D115+清川!D115+大奈良!D115+原!D115+上中込!D115+下越!D115+竜岡!D115+三分!D115</f>
        <v>15</v>
      </c>
      <c r="E115" s="10">
        <f>馬坂!E115+広川原!E115+丸山!E115+宮代!E115+川原宿!E115+田口中町!E115+下町!E115+清川!E115+大奈良!E115+原!E115+上中込!E115+下越!E115+竜岡!E115+三分!E115</f>
        <v>17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24</v>
      </c>
      <c r="D116" s="71">
        <f>馬坂!D116+広川原!D116+丸山!D116+宮代!D116+川原宿!D116+田口中町!D116+下町!D116+清川!D116+大奈良!D116+原!D116+上中込!D116+下越!D116+竜岡!D116+三分!D116</f>
        <v>69</v>
      </c>
      <c r="E116" s="44">
        <f>馬坂!E116+広川原!E116+丸山!E116+宮代!E116+川原宿!E116+田口中町!E116+下町!E116+清川!E116+大奈良!E116+原!E116+上中込!E116+下越!E116+竜岡!E116+三分!E116</f>
        <v>93</v>
      </c>
      <c r="F116" s="45">
        <f>E116/E147</f>
        <v>1.9859064702114029E-2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7</v>
      </c>
      <c r="D117" s="75">
        <f>馬坂!D117+広川原!D117+丸山!D117+宮代!D117+川原宿!D117+田口中町!D117+下町!D117+清川!D117+大奈良!D117+原!D117+上中込!D117+下越!D117+竜岡!D117+三分!D117</f>
        <v>8</v>
      </c>
      <c r="E117" s="10">
        <f>馬坂!E117+広川原!E117+丸山!E117+宮代!E117+川原宿!E117+田口中町!E117+下町!E117+清川!E117+大奈良!E117+原!E117+上中込!E117+下越!E117+竜岡!E117+三分!E117</f>
        <v>15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3</v>
      </c>
      <c r="D118" s="75">
        <f>馬坂!D118+広川原!D118+丸山!D118+宮代!D118+川原宿!D118+田口中町!D118+下町!D118+清川!D118+大奈良!D118+原!D118+上中込!D118+下越!D118+竜岡!D118+三分!D118</f>
        <v>5</v>
      </c>
      <c r="E118" s="10">
        <f>馬坂!E118+広川原!E118+丸山!E118+宮代!E118+川原宿!E118+田口中町!E118+下町!E118+清川!E118+大奈良!E118+原!E118+上中込!E118+下越!E118+竜岡!E118+三分!E118</f>
        <v>8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2</v>
      </c>
      <c r="D119" s="75">
        <f>馬坂!D119+広川原!D119+丸山!D119+宮代!D119+川原宿!D119+田口中町!D119+下町!D119+清川!D119+大奈良!D119+原!D119+上中込!D119+下越!D119+竜岡!D119+三分!D119</f>
        <v>6</v>
      </c>
      <c r="E119" s="10">
        <f>馬坂!E119+広川原!E119+丸山!E119+宮代!E119+川原宿!E119+田口中町!E119+下町!E119+清川!E119+大奈良!E119+原!E119+上中込!E119+下越!E119+竜岡!E119+三分!E119</f>
        <v>8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1</v>
      </c>
      <c r="D120" s="75">
        <f>馬坂!D120+広川原!D120+丸山!D120+宮代!D120+川原宿!D120+田口中町!D120+下町!D120+清川!D120+大奈良!D120+原!D120+上中込!D120+下越!D120+竜岡!D120+三分!D120</f>
        <v>6</v>
      </c>
      <c r="E120" s="10">
        <f>馬坂!E120+広川原!E120+丸山!E120+宮代!E120+川原宿!E120+田口中町!E120+下町!E120+清川!E120+大奈良!E120+原!E120+上中込!E120+下越!E120+竜岡!E120+三分!E120</f>
        <v>7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1</v>
      </c>
      <c r="D121" s="75">
        <f>馬坂!D121+広川原!D121+丸山!D121+宮代!D121+川原宿!D121+田口中町!D121+下町!D121+清川!D121+大奈良!D121+原!D121+上中込!D121+下越!D121+竜岡!D121+三分!D121</f>
        <v>3</v>
      </c>
      <c r="E121" s="10">
        <f>馬坂!E121+広川原!E121+丸山!E121+宮代!E121+川原宿!E121+田口中町!E121+下町!E121+清川!E121+大奈良!E121+原!E121+上中込!E121+下越!E121+竜岡!E121+三分!E121</f>
        <v>4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14</v>
      </c>
      <c r="D122" s="71">
        <f>馬坂!D122+広川原!D122+丸山!D122+宮代!D122+川原宿!D122+田口中町!D122+下町!D122+清川!D122+大奈良!D122+原!D122+上中込!D122+下越!D122+竜岡!D122+三分!D122</f>
        <v>28</v>
      </c>
      <c r="E122" s="44">
        <f>馬坂!E122+広川原!E122+丸山!E122+宮代!E122+川原宿!E122+田口中町!E122+下町!E122+清川!E122+大奈良!E122+原!E122+上中込!E122+下越!E122+竜岡!E122+三分!E122</f>
        <v>42</v>
      </c>
      <c r="F122" s="45">
        <f>E122/E147</f>
        <v>8.9686098654708519E-3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0</v>
      </c>
      <c r="D123" s="75">
        <f>馬坂!D123+広川原!D123+丸山!D123+宮代!D123+川原宿!D123+田口中町!D123+下町!D123+清川!D123+大奈良!D123+原!D123+上中込!D123+下越!D123+竜岡!D123+三分!D123</f>
        <v>3</v>
      </c>
      <c r="E123" s="10">
        <f>馬坂!E123+広川原!E123+丸山!E123+宮代!E123+川原宿!E123+田口中町!E123+下町!E123+清川!E123+大奈良!E123+原!E123+上中込!E123+下越!E123+竜岡!E123+三分!E123</f>
        <v>3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0</v>
      </c>
      <c r="D124" s="75">
        <f>馬坂!D124+広川原!D124+丸山!D124+宮代!D124+川原宿!D124+田口中町!D124+下町!D124+清川!D124+大奈良!D124+原!D124+上中込!D124+下越!D124+竜岡!D124+三分!D124</f>
        <v>3</v>
      </c>
      <c r="E124" s="10">
        <f>馬坂!E124+広川原!E124+丸山!E124+宮代!E124+川原宿!E124+田口中町!E124+下町!E124+清川!E124+大奈良!E124+原!E124+上中込!E124+下越!E124+竜岡!E124+三分!E124</f>
        <v>3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1</v>
      </c>
      <c r="D125" s="75">
        <f>馬坂!D125+広川原!D125+丸山!D125+宮代!D125+川原宿!D125+田口中町!D125+下町!D125+清川!D125+大奈良!D125+原!D125+上中込!D125+下越!D125+竜岡!D125+三分!D125</f>
        <v>1</v>
      </c>
      <c r="E125" s="10">
        <f>馬坂!E125+広川原!E125+丸山!E125+宮代!E125+川原宿!E125+田口中町!E125+下町!E125+清川!E125+大奈良!E125+原!E125+上中込!E125+下越!E125+竜岡!E125+三分!E125</f>
        <v>2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1</v>
      </c>
      <c r="D126" s="75">
        <f>馬坂!D126+広川原!D126+丸山!D126+宮代!D126+川原宿!D126+田口中町!D126+下町!D126+清川!D126+大奈良!D126+原!D126+上中込!D126+下越!D126+竜岡!D126+三分!D126</f>
        <v>1</v>
      </c>
      <c r="E126" s="10">
        <f>馬坂!E126+広川原!E126+丸山!E126+宮代!E126+川原宿!E126+田口中町!E126+下町!E126+清川!E126+大奈良!E126+原!E126+上中込!E126+下越!E126+竜岡!E126+三分!E126</f>
        <v>2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0</v>
      </c>
      <c r="E127" s="10">
        <f>馬坂!E127+広川原!E127+丸山!E127+宮代!E127+川原宿!E127+田口中町!E127+下町!E127+清川!E127+大奈良!E127+原!E127+上中込!E127+下越!E127+竜岡!E127+三分!E127</f>
        <v>0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2</v>
      </c>
      <c r="D128" s="71">
        <f>馬坂!D128+広川原!D128+丸山!D128+宮代!D128+川原宿!D128+田口中町!D128+下町!D128+清川!D128+大奈良!D128+原!D128+上中込!D128+下越!D128+竜岡!D128+三分!D128</f>
        <v>8</v>
      </c>
      <c r="E128" s="44">
        <f>馬坂!E128+広川原!E128+丸山!E128+宮代!E128+川原宿!E128+田口中町!E128+下町!E128+清川!E128+大奈良!E128+原!E128+上中込!E128+下越!E128+竜岡!E128+三分!E128</f>
        <v>10</v>
      </c>
      <c r="F128" s="45">
        <f>E128/E147</f>
        <v>2.1353833013025838E-3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1</v>
      </c>
      <c r="E129" s="10">
        <f>馬坂!E129+広川原!E129+丸山!E129+宮代!E129+川原宿!E129+田口中町!E129+下町!E129+清川!E129+大奈良!E129+原!E129+上中込!E129+下越!E129+竜岡!E129+三分!E129</f>
        <v>1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0</v>
      </c>
      <c r="D130" s="75">
        <f>馬坂!D130+広川原!D130+丸山!D130+宮代!D130+川原宿!D130+田口中町!D130+下町!D130+清川!D130+大奈良!D130+原!D130+上中込!D130+下越!D130+竜岡!D130+三分!D130</f>
        <v>0</v>
      </c>
      <c r="E130" s="10">
        <f>馬坂!E130+広川原!E130+丸山!E130+宮代!E130+川原宿!E130+田口中町!E130+下町!E130+清川!E130+大奈良!E130+原!E130+上中込!E130+下越!E130+竜岡!E130+三分!E130</f>
        <v>0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0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0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0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0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x14ac:dyDescent="0.2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0</v>
      </c>
      <c r="D134" s="76">
        <f>馬坂!D134+広川原!D134+丸山!D134+宮代!D134+川原宿!D134+田口中町!D134+下町!D134+清川!D134+大奈良!D134+原!D134+上中込!D134+下越!D134+竜岡!D134+三分!D134</f>
        <v>1</v>
      </c>
      <c r="E134" s="47">
        <f>馬坂!E134+広川原!E134+丸山!E134+宮代!E134+川原宿!E134+田口中町!E134+下町!E134+清川!E134+大奈良!E134+原!E134+上中込!E134+下越!E134+竜岡!E134+三分!E134</f>
        <v>1</v>
      </c>
      <c r="F134" s="45">
        <f>E134/E147</f>
        <v>2.1353833013025838E-4</v>
      </c>
    </row>
    <row r="135" spans="1:6" ht="15" customHeight="1" x14ac:dyDescent="0.2">
      <c r="A135" s="36"/>
      <c r="B135" s="35">
        <v>110</v>
      </c>
      <c r="C135" s="75">
        <f>馬坂!C135+広川原!C135+丸山!C135+宮代!C135+川原宿!C135+田口中町!C135+下町!C135+清川!C135+大奈良!C135+原!C135+上中込!C135+下越!C135+竜岡!C135+三分!C135</f>
        <v>0</v>
      </c>
      <c r="D135" s="75">
        <f>馬坂!D135+広川原!D135+丸山!D135+宮代!D135+川原宿!D135+田口中町!D135+下町!D135+清川!D135+大奈良!D135+原!D135+上中込!D135+下越!D135+竜岡!D135+三分!D135</f>
        <v>0</v>
      </c>
      <c r="E135" s="10">
        <f>馬坂!E135+広川原!E135+丸山!E135+宮代!E135+川原宿!E135+田口中町!E135+下町!E135+清川!E135+大奈良!E135+原!E135+上中込!E135+下越!E135+竜岡!E135+三分!E135</f>
        <v>0</v>
      </c>
      <c r="F135" s="32"/>
    </row>
    <row r="136" spans="1:6" ht="15" customHeight="1" x14ac:dyDescent="0.2">
      <c r="A136" s="36"/>
      <c r="B136" s="35">
        <v>111</v>
      </c>
      <c r="C136" s="75">
        <f>馬坂!C136+広川原!C136+丸山!C136+宮代!C136+川原宿!C136+田口中町!C136+下町!C136+清川!C136+大奈良!C136+原!C136+上中込!C136+下越!C136+竜岡!C136+三分!C136</f>
        <v>0</v>
      </c>
      <c r="D136" s="75">
        <f>馬坂!D136+広川原!D136+丸山!D136+宮代!D136+川原宿!D136+田口中町!D136+下町!D136+清川!D136+大奈良!D136+原!D136+上中込!D136+下越!D136+竜岡!D136+三分!D136</f>
        <v>0</v>
      </c>
      <c r="E136" s="10">
        <f>馬坂!E136+広川原!E136+丸山!E136+宮代!E136+川原宿!E136+田口中町!E136+下町!E136+清川!E136+大奈良!E136+原!E136+上中込!E136+下越!E136+竜岡!E136+三分!E136</f>
        <v>0</v>
      </c>
      <c r="F136" s="32"/>
    </row>
    <row r="137" spans="1:6" ht="15" customHeight="1" x14ac:dyDescent="0.2">
      <c r="A137" s="36"/>
      <c r="B137" s="35">
        <v>112</v>
      </c>
      <c r="C137" s="75">
        <f>馬坂!C137+広川原!C137+丸山!C137+宮代!C137+川原宿!C137+田口中町!C137+下町!C137+清川!C137+大奈良!C137+原!C137+上中込!C137+下越!C137+竜岡!C137+三分!C137</f>
        <v>0</v>
      </c>
      <c r="D137" s="75">
        <f>馬坂!D137+広川原!D137+丸山!D137+宮代!D137+川原宿!D137+田口中町!D137+下町!D137+清川!D137+大奈良!D137+原!D137+上中込!D137+下越!D137+竜岡!D137+三分!D137</f>
        <v>0</v>
      </c>
      <c r="E137" s="10">
        <f>馬坂!E137+広川原!E137+丸山!E137+宮代!E137+川原宿!E137+田口中町!E137+下町!E137+清川!E137+大奈良!E137+原!E137+上中込!E137+下越!E137+竜岡!E137+三分!E137</f>
        <v>0</v>
      </c>
      <c r="F137" s="32"/>
    </row>
    <row r="138" spans="1:6" ht="15" customHeight="1" x14ac:dyDescent="0.2">
      <c r="A138" s="36"/>
      <c r="B138" s="35">
        <v>113</v>
      </c>
      <c r="C138" s="75">
        <f>馬坂!C138+広川原!C138+丸山!C138+宮代!C138+川原宿!C138+田口中町!C138+下町!C138+清川!C138+大奈良!C138+原!C138+上中込!C138+下越!C138+竜岡!C138+三分!C138</f>
        <v>0</v>
      </c>
      <c r="D138" s="75">
        <f>馬坂!D138+広川原!D138+丸山!D138+宮代!D138+川原宿!D138+田口中町!D138+下町!D138+清川!D138+大奈良!D138+原!D138+上中込!D138+下越!D138+竜岡!D138+三分!D138</f>
        <v>0</v>
      </c>
      <c r="E138" s="10">
        <f>馬坂!E138+広川原!E138+丸山!E138+宮代!E138+川原宿!E138+田口中町!E138+下町!E138+清川!E138+大奈良!E138+原!E138+上中込!E138+下越!E138+竜岡!E138+三分!E138</f>
        <v>0</v>
      </c>
      <c r="F138" s="32"/>
    </row>
    <row r="139" spans="1:6" ht="15" customHeight="1" x14ac:dyDescent="0.2">
      <c r="A139" s="36"/>
      <c r="B139" s="35">
        <v>114</v>
      </c>
      <c r="C139" s="75">
        <f>馬坂!C139+広川原!C139+丸山!C139+宮代!C139+川原宿!C139+田口中町!C139+下町!C139+清川!C139+大奈良!C139+原!C139+上中込!C139+下越!C139+竜岡!C139+三分!C139</f>
        <v>0</v>
      </c>
      <c r="D139" s="75">
        <f>馬坂!D139+広川原!D139+丸山!D139+宮代!D139+川原宿!D139+田口中町!D139+下町!D139+清川!D139+大奈良!D139+原!D139+上中込!D139+下越!D139+竜岡!D139+三分!D139</f>
        <v>0</v>
      </c>
      <c r="E139" s="10">
        <f>馬坂!E139+広川原!E139+丸山!E139+宮代!E139+川原宿!E139+田口中町!E139+下町!E139+清川!E139+大奈良!E139+原!E139+上中込!E139+下越!E139+竜岡!E139+三分!E139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馬坂!C140+広川原!C140+丸山!C140+宮代!C140+川原宿!C140+田口中町!C140+下町!C140+清川!C140+大奈良!C140+原!C140+上中込!C140+下越!C140+竜岡!C140+三分!C140</f>
        <v>0</v>
      </c>
      <c r="D140" s="71">
        <f>馬坂!D140+広川原!D140+丸山!D140+宮代!D140+川原宿!D140+田口中町!D140+下町!D140+清川!D140+大奈良!D140+原!D140+上中込!D140+下越!D140+竜岡!D140+三分!D140</f>
        <v>0</v>
      </c>
      <c r="E140" s="44">
        <f>馬坂!E140+広川原!E140+丸山!E140+宮代!E140+川原宿!E140+田口中町!E140+下町!E140+清川!E140+大奈良!E140+原!E140+上中込!E140+下越!E140+竜岡!E140+三分!E140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馬坂!C141+広川原!C141+丸山!C141+宮代!C141+川原宿!C141+田口中町!C141+下町!C141+清川!C141+大奈良!C141+原!C141+上中込!C141+下越!C141+竜岡!C141+三分!C141</f>
        <v>0</v>
      </c>
      <c r="D141" s="75">
        <f>馬坂!D141+広川原!D141+丸山!D141+宮代!D141+川原宿!D141+田口中町!D141+下町!D141+清川!D141+大奈良!D141+原!D141+上中込!D141+下越!D141+竜岡!D141+三分!D141</f>
        <v>0</v>
      </c>
      <c r="E141" s="10">
        <f>馬坂!E141+広川原!E141+丸山!E141+宮代!E141+川原宿!E141+田口中町!E141+下町!E141+清川!E141+大奈良!E141+原!E141+上中込!E141+下越!E141+竜岡!E141+三分!E141</f>
        <v>0</v>
      </c>
      <c r="F141" s="32"/>
    </row>
    <row r="142" spans="1:6" ht="15" customHeight="1" x14ac:dyDescent="0.2">
      <c r="A142" s="36"/>
      <c r="B142" s="35">
        <v>116</v>
      </c>
      <c r="C142" s="75">
        <f>馬坂!C142+広川原!C142+丸山!C142+宮代!C142+川原宿!C142+田口中町!C142+下町!C142+清川!C142+大奈良!C142+原!C142+上中込!C142+下越!C142+竜岡!C142+三分!C142</f>
        <v>0</v>
      </c>
      <c r="D142" s="75">
        <f>馬坂!D142+広川原!D142+丸山!D142+宮代!D142+川原宿!D142+田口中町!D142+下町!D142+清川!D142+大奈良!D142+原!D142+上中込!D142+下越!D142+竜岡!D142+三分!D142</f>
        <v>0</v>
      </c>
      <c r="E142" s="10">
        <f>馬坂!E142+広川原!E142+丸山!E142+宮代!E142+川原宿!E142+田口中町!E142+下町!E142+清川!E142+大奈良!E142+原!E142+上中込!E142+下越!E142+竜岡!E142+三分!E142</f>
        <v>0</v>
      </c>
      <c r="F142" s="32"/>
    </row>
    <row r="143" spans="1:6" ht="15" customHeight="1" x14ac:dyDescent="0.2">
      <c r="A143" s="36"/>
      <c r="B143" s="35">
        <v>117</v>
      </c>
      <c r="C143" s="75">
        <f>馬坂!C143+広川原!C143+丸山!C143+宮代!C143+川原宿!C143+田口中町!C143+下町!C143+清川!C143+大奈良!C143+原!C143+上中込!C143+下越!C143+竜岡!C143+三分!C143</f>
        <v>0</v>
      </c>
      <c r="D143" s="75">
        <f>馬坂!D143+広川原!D143+丸山!D143+宮代!D143+川原宿!D143+田口中町!D143+下町!D143+清川!D143+大奈良!D143+原!D143+上中込!D143+下越!D143+竜岡!D143+三分!D143</f>
        <v>0</v>
      </c>
      <c r="E143" s="10">
        <f>馬坂!E143+広川原!E143+丸山!E143+宮代!E143+川原宿!E143+田口中町!E143+下町!E143+清川!E143+大奈良!E143+原!E143+上中込!E143+下越!E143+竜岡!E143+三分!E143</f>
        <v>0</v>
      </c>
      <c r="F143" s="32"/>
    </row>
    <row r="144" spans="1:6" ht="15" customHeight="1" x14ac:dyDescent="0.2">
      <c r="A144" s="36"/>
      <c r="B144" s="35">
        <v>118</v>
      </c>
      <c r="C144" s="75">
        <f>馬坂!C144+広川原!C144+丸山!C144+宮代!C144+川原宿!C144+田口中町!C144+下町!C144+清川!C144+大奈良!C144+原!C144+上中込!C144+下越!C144+竜岡!C144+三分!C144</f>
        <v>0</v>
      </c>
      <c r="D144" s="75">
        <f>馬坂!D144+広川原!D144+丸山!D144+宮代!D144+川原宿!D144+田口中町!D144+下町!D144+清川!D144+大奈良!D144+原!D144+上中込!D144+下越!D144+竜岡!D144+三分!D144</f>
        <v>0</v>
      </c>
      <c r="E144" s="10">
        <f>馬坂!E144+広川原!E144+丸山!E144+宮代!E144+川原宿!E144+田口中町!E144+下町!E144+清川!E144+大奈良!E144+原!E144+上中込!E144+下越!E144+竜岡!E144+三分!E144</f>
        <v>0</v>
      </c>
      <c r="F144" s="32"/>
    </row>
    <row r="145" spans="1:6" ht="15" customHeight="1" x14ac:dyDescent="0.2">
      <c r="A145" s="36"/>
      <c r="B145" s="35">
        <v>119</v>
      </c>
      <c r="C145" s="75">
        <f>馬坂!C145+広川原!C145+丸山!C145+宮代!C145+川原宿!C145+田口中町!C145+下町!C145+清川!C145+大奈良!C145+原!C145+上中込!C145+下越!C145+竜岡!C145+三分!C145</f>
        <v>0</v>
      </c>
      <c r="D145" s="75">
        <f>馬坂!D145+広川原!D145+丸山!D145+宮代!D145+川原宿!D145+田口中町!D145+下町!D145+清川!D145+大奈良!D145+原!D145+上中込!D145+下越!D145+竜岡!D145+三分!D145</f>
        <v>0</v>
      </c>
      <c r="E145" s="10">
        <f>馬坂!E145+広川原!E145+丸山!E145+宮代!E145+川原宿!E145+田口中町!E145+下町!E145+清川!E145+大奈良!E145+原!E145+上中込!E145+下越!E145+竜岡!E145+三分!E145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馬坂!C146+広川原!C146+丸山!C146+宮代!C146+川原宿!C146+田口中町!C146+下町!C146+清川!C146+大奈良!C146+原!C146+上中込!C146+下越!C146+竜岡!C146+三分!C146</f>
        <v>0</v>
      </c>
      <c r="D146" s="76">
        <f>馬坂!D146+広川原!D146+丸山!D146+宮代!D146+川原宿!D146+田口中町!D146+下町!D146+清川!D146+大奈良!D146+原!D146+上中込!D146+下越!D146+竜岡!D146+三分!D146</f>
        <v>0</v>
      </c>
      <c r="E146" s="47">
        <f>馬坂!E146+広川原!E146+丸山!E146+宮代!E146+川原宿!E146+田口中町!E146+下町!E146+清川!E146+大奈良!E146+原!E146+上中込!E146+下越!E146+竜岡!E146+三分!E146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馬坂!C147+広川原!C147+丸山!C147+宮代!C147+川原宿!C147+田口中町!C147+下町!C147+清川!C147+大奈良!C147+原!C147+上中込!C147+下越!C147+竜岡!C147+三分!C147</f>
        <v>2301</v>
      </c>
      <c r="D147" s="77">
        <f>馬坂!D147+広川原!D147+丸山!D147+宮代!D147+川原宿!D147+田口中町!D147+下町!D147+清川!D147+大奈良!D147+原!D147+上中込!D147+下越!D147+竜岡!D147+三分!D147</f>
        <v>2382</v>
      </c>
      <c r="E147" s="8">
        <f>馬坂!E147+広川原!E147+丸山!E147+宮代!E147+川原宿!E147+田口中町!E147+下町!E147+清川!E147+大奈良!E147+原!E147+上中込!E147+下越!E147+竜岡!E147+三分!E147</f>
        <v>4683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116</v>
      </c>
    </row>
    <row r="150" spans="1:6" ht="15" customHeight="1" x14ac:dyDescent="0.2">
      <c r="A150" s="16"/>
      <c r="B150" s="16" t="s">
        <v>7</v>
      </c>
      <c r="C150" s="17">
        <f>C8+C14+C20</f>
        <v>286</v>
      </c>
      <c r="D150" s="17">
        <f>D8+D14+D20</f>
        <v>255</v>
      </c>
      <c r="E150" s="17">
        <f>E8+E14+E20</f>
        <v>541</v>
      </c>
      <c r="F150" s="32">
        <f>E150/E153</f>
        <v>0.11552423660046979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1245</v>
      </c>
      <c r="D151" s="19">
        <f>D26+D32+D38+D44+D50+D56+D62+D68+D74+D80</f>
        <v>1192</v>
      </c>
      <c r="E151" s="19">
        <f>E26+E32+E38+E44+E50+E56+E62+E68+E74+E80</f>
        <v>2437</v>
      </c>
      <c r="F151" s="32">
        <f>E151/E153</f>
        <v>0.52039291052743963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770</v>
      </c>
      <c r="D152" s="21">
        <f t="shared" ref="D152:E152" si="0">D86+D92+D98+D104+D110+D116+D122+D128+D134+D140+D146</f>
        <v>935</v>
      </c>
      <c r="E152" s="21">
        <f t="shared" si="0"/>
        <v>1705</v>
      </c>
      <c r="F152" s="32">
        <f>E152/E153</f>
        <v>0.36408285287209052</v>
      </c>
    </row>
    <row r="153" spans="1:6" ht="15" customHeight="1" x14ac:dyDescent="0.2">
      <c r="B153" s="2" t="s">
        <v>8</v>
      </c>
      <c r="C153" s="1">
        <f>SUM(C150:C152)</f>
        <v>2301</v>
      </c>
      <c r="D153" s="1">
        <f>SUM(D150:D152)</f>
        <v>2382</v>
      </c>
      <c r="E153" s="1">
        <f>SUM(E150:E152)</f>
        <v>4683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286</v>
      </c>
      <c r="D155" s="17">
        <f>D8+D14+D20</f>
        <v>255</v>
      </c>
      <c r="E155" s="17">
        <f>E8+E14+E20</f>
        <v>541</v>
      </c>
      <c r="F155" s="32">
        <f>E155/E159</f>
        <v>0.11552423660046979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1245</v>
      </c>
      <c r="D156" s="19">
        <f>D26+D32+D38+D44+D50+D56+D62+D68+D74+D80</f>
        <v>1192</v>
      </c>
      <c r="E156" s="19">
        <f>E26+E32+E38+E44+E50+E56+E62+E68+E74+E80</f>
        <v>2437</v>
      </c>
      <c r="F156" s="32">
        <f>E156/E159</f>
        <v>0.52039291052743963</v>
      </c>
    </row>
    <row r="157" spans="1:6" ht="15" customHeight="1" x14ac:dyDescent="0.2">
      <c r="A157" s="25"/>
      <c r="B157" s="20" t="s">
        <v>10</v>
      </c>
      <c r="C157" s="21">
        <f>C86+C92</f>
        <v>376</v>
      </c>
      <c r="D157" s="21">
        <f>D86+D92</f>
        <v>401</v>
      </c>
      <c r="E157" s="21">
        <f>E86+E92</f>
        <v>777</v>
      </c>
      <c r="F157" s="32">
        <f>E157/E159</f>
        <v>0.16591928251121077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394</v>
      </c>
      <c r="D158" s="27">
        <f t="shared" ref="D158:E158" si="1">D98+D104+D110+D116+D122+D128+D134+D140+D146</f>
        <v>534</v>
      </c>
      <c r="E158" s="27">
        <f t="shared" si="1"/>
        <v>928</v>
      </c>
      <c r="F158" s="32">
        <f>E158/E159</f>
        <v>0.19816357036087978</v>
      </c>
    </row>
    <row r="159" spans="1:6" ht="15" customHeight="1" x14ac:dyDescent="0.2">
      <c r="B159" s="2" t="s">
        <v>8</v>
      </c>
      <c r="C159" s="1">
        <f>SUM(C155:C158)</f>
        <v>2301</v>
      </c>
      <c r="D159" s="1">
        <f>SUM(D155:D158)</f>
        <v>2382</v>
      </c>
      <c r="E159" s="1">
        <f>SUM(E155:E158)</f>
        <v>4683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112</v>
      </c>
      <c r="D161" s="31">
        <f t="shared" ref="D161:E161" si="2">D110+D116+D122+D128+D134+D140+D146</f>
        <v>209</v>
      </c>
      <c r="E161" s="31">
        <f t="shared" si="2"/>
        <v>321</v>
      </c>
      <c r="F161" s="32">
        <f>E161/E159</f>
        <v>6.8545803971812938E-2</v>
      </c>
    </row>
    <row r="162" spans="1:6" ht="15" customHeight="1" x14ac:dyDescent="0.2">
      <c r="A162" s="30"/>
      <c r="B162" s="23" t="s">
        <v>15</v>
      </c>
      <c r="C162" s="31">
        <f>C116+C122+C128+C134+C140+C146</f>
        <v>40</v>
      </c>
      <c r="D162" s="31">
        <f t="shared" ref="D162:E162" si="3">D116+D122+D128+D134+D140+D146</f>
        <v>106</v>
      </c>
      <c r="E162" s="31">
        <f t="shared" si="3"/>
        <v>146</v>
      </c>
      <c r="F162" s="32">
        <f>E162/E159</f>
        <v>3.1176596199017723E-2</v>
      </c>
    </row>
    <row r="163" spans="1:6" ht="15" customHeight="1" x14ac:dyDescent="0.2">
      <c r="A163" s="30"/>
      <c r="B163" s="23" t="s">
        <v>13</v>
      </c>
      <c r="C163" s="31">
        <f>C122+C128+C134+C140+C146</f>
        <v>16</v>
      </c>
      <c r="D163" s="31">
        <f t="shared" ref="D163:E163" si="4">D122+D128+D134+D140+D146</f>
        <v>37</v>
      </c>
      <c r="E163" s="31">
        <f t="shared" si="4"/>
        <v>53</v>
      </c>
      <c r="F163" s="32">
        <f>E163/E159</f>
        <v>1.1317531496903694E-2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9</v>
      </c>
      <c r="E164" s="1">
        <f t="shared" si="5"/>
        <v>11</v>
      </c>
      <c r="F164" s="32">
        <f>E164/E159</f>
        <v>2.3489216314328421E-3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2.1353833013025838E-4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42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0.33333333333333331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0.66666666666666663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</v>
      </c>
      <c r="D147" s="77">
        <v>2</v>
      </c>
      <c r="E147" s="77">
        <v>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0</v>
      </c>
      <c r="D151" s="19">
        <v>0</v>
      </c>
      <c r="E151" s="19">
        <v>0</v>
      </c>
      <c r="F151" s="32">
        <v>0</v>
      </c>
    </row>
    <row r="152" spans="1:6" ht="15" customHeight="1" x14ac:dyDescent="0.2">
      <c r="A152" s="33"/>
      <c r="B152" s="20" t="s">
        <v>6</v>
      </c>
      <c r="C152" s="21">
        <v>1</v>
      </c>
      <c r="D152" s="21">
        <v>2</v>
      </c>
      <c r="E152" s="21">
        <v>3</v>
      </c>
      <c r="F152" s="32">
        <v>1</v>
      </c>
    </row>
    <row r="153" spans="1:6" ht="15" customHeight="1" x14ac:dyDescent="0.2">
      <c r="B153" s="2" t="s">
        <v>8</v>
      </c>
      <c r="C153" s="1">
        <v>1</v>
      </c>
      <c r="D153" s="1">
        <v>2</v>
      </c>
      <c r="E153" s="1">
        <v>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0</v>
      </c>
      <c r="D156" s="19">
        <v>0</v>
      </c>
      <c r="E156" s="19">
        <v>0</v>
      </c>
      <c r="F156" s="32">
        <v>0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1</v>
      </c>
      <c r="D158" s="27">
        <v>2</v>
      </c>
      <c r="E158" s="27">
        <v>3</v>
      </c>
      <c r="F158" s="32">
        <v>1</v>
      </c>
    </row>
    <row r="159" spans="1:6" ht="15" customHeight="1" x14ac:dyDescent="0.2">
      <c r="B159" s="2" t="s">
        <v>8</v>
      </c>
      <c r="C159" s="1">
        <v>1</v>
      </c>
      <c r="D159" s="1">
        <v>2</v>
      </c>
      <c r="E159" s="1">
        <v>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</v>
      </c>
      <c r="E161" s="31">
        <v>3</v>
      </c>
      <c r="F161" s="32">
        <v>1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0.66666666666666663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43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0</v>
      </c>
      <c r="D147" s="77">
        <v>1</v>
      </c>
      <c r="E147" s="77">
        <v>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0</v>
      </c>
      <c r="D151" s="19">
        <v>0</v>
      </c>
      <c r="E151" s="19">
        <v>0</v>
      </c>
      <c r="F151" s="32">
        <v>0</v>
      </c>
    </row>
    <row r="152" spans="1:6" ht="15" customHeight="1" x14ac:dyDescent="0.2">
      <c r="A152" s="33"/>
      <c r="B152" s="20" t="s">
        <v>6</v>
      </c>
      <c r="C152" s="21">
        <v>0</v>
      </c>
      <c r="D152" s="21">
        <v>1</v>
      </c>
      <c r="E152" s="21">
        <v>1</v>
      </c>
      <c r="F152" s="32">
        <v>1</v>
      </c>
    </row>
    <row r="153" spans="1:6" ht="15" customHeight="1" x14ac:dyDescent="0.2">
      <c r="B153" s="2" t="s">
        <v>8</v>
      </c>
      <c r="C153" s="1">
        <v>0</v>
      </c>
      <c r="D153" s="1">
        <v>1</v>
      </c>
      <c r="E153" s="1">
        <v>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0</v>
      </c>
      <c r="D156" s="19">
        <v>0</v>
      </c>
      <c r="E156" s="19">
        <v>0</v>
      </c>
      <c r="F156" s="32">
        <v>0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0</v>
      </c>
      <c r="D158" s="27">
        <v>1</v>
      </c>
      <c r="E158" s="27">
        <v>1</v>
      </c>
      <c r="F158" s="32">
        <v>1</v>
      </c>
    </row>
    <row r="159" spans="1:6" ht="15" customHeight="1" x14ac:dyDescent="0.2">
      <c r="B159" s="2" t="s">
        <v>8</v>
      </c>
      <c r="C159" s="1">
        <v>0</v>
      </c>
      <c r="D159" s="1">
        <v>1</v>
      </c>
      <c r="E159" s="1">
        <v>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1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44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4.9019607843137254E-2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3.9215686274509803E-2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5.8823529411764705E-2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3.9215686274509803E-2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1.9607843137254902E-2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9.8039215686274508E-3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2.9411764705882353E-2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6.8627450980392163E-2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4.9019607843137254E-2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3.9215686274509803E-2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0.10784313725490197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0.10784313725490197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9</v>
      </c>
      <c r="E92" s="44">
        <v>14</v>
      </c>
      <c r="F92" s="45">
        <v>0.13725490196078433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1.9607843137254902E-2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1.9607843137254902E-2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9.8039215686274508E-3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54</v>
      </c>
      <c r="E147" s="77">
        <v>102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4</v>
      </c>
      <c r="E150" s="17">
        <v>9</v>
      </c>
      <c r="F150" s="32">
        <v>8.8235294117647065E-2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25</v>
      </c>
      <c r="E151" s="19">
        <v>49</v>
      </c>
      <c r="F151" s="32">
        <v>0.48039215686274511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25</v>
      </c>
      <c r="E152" s="21">
        <v>44</v>
      </c>
      <c r="F152" s="32">
        <v>0.43137254901960786</v>
      </c>
    </row>
    <row r="153" spans="1:6" ht="15" customHeight="1" x14ac:dyDescent="0.2">
      <c r="B153" s="2" t="s">
        <v>8</v>
      </c>
      <c r="C153" s="1">
        <v>48</v>
      </c>
      <c r="D153" s="1">
        <v>54</v>
      </c>
      <c r="E153" s="1">
        <v>102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4</v>
      </c>
      <c r="E155" s="17">
        <v>9</v>
      </c>
      <c r="F155" s="32">
        <v>8.8235294117647065E-2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25</v>
      </c>
      <c r="E156" s="19">
        <v>49</v>
      </c>
      <c r="F156" s="32">
        <v>0.48039215686274511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14</v>
      </c>
      <c r="E157" s="21">
        <v>25</v>
      </c>
      <c r="F157" s="32">
        <v>0.24509803921568626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11</v>
      </c>
      <c r="E158" s="27">
        <v>19</v>
      </c>
      <c r="F158" s="32">
        <v>0.18627450980392157</v>
      </c>
    </row>
    <row r="159" spans="1:6" ht="15" customHeight="1" x14ac:dyDescent="0.2">
      <c r="B159" s="2" t="s">
        <v>8</v>
      </c>
      <c r="C159" s="1">
        <v>48</v>
      </c>
      <c r="D159" s="1">
        <v>54</v>
      </c>
      <c r="E159" s="1">
        <v>102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5</v>
      </c>
      <c r="E161" s="31">
        <v>7</v>
      </c>
      <c r="F161" s="32">
        <v>6.8627450980392163E-2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4.9019607843137254E-2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2.9411764705882353E-2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9.8039215686274508E-3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45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1.4184397163120567E-2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1.7730496453900711E-2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2.4822695035460994E-2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6</v>
      </c>
      <c r="E26" s="41">
        <v>8</v>
      </c>
      <c r="F26" s="42">
        <v>2.8368794326241134E-2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1.7730496453900711E-2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4.2553191489361701E-2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2.8368794326241134E-2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1.4184397163120567E-2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9</v>
      </c>
      <c r="E56" s="41">
        <v>16</v>
      </c>
      <c r="F56" s="42">
        <v>5.6737588652482268E-2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3</v>
      </c>
      <c r="E62" s="41">
        <v>12</v>
      </c>
      <c r="F62" s="42">
        <v>4.2553191489361701E-2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12</v>
      </c>
      <c r="E68" s="41">
        <v>17</v>
      </c>
      <c r="F68" s="42">
        <v>6.0283687943262408E-2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0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9</v>
      </c>
      <c r="E74" s="41">
        <v>27</v>
      </c>
      <c r="F74" s="42">
        <v>9.5744680851063829E-2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13</v>
      </c>
      <c r="E80" s="41">
        <v>26</v>
      </c>
      <c r="F80" s="42">
        <v>9.2198581560283682E-2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9.9290780141843976E-2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7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16</v>
      </c>
      <c r="E92" s="44">
        <v>34</v>
      </c>
      <c r="F92" s="45">
        <v>0.12056737588652482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6</v>
      </c>
      <c r="E98" s="44">
        <v>17</v>
      </c>
      <c r="F98" s="45">
        <v>6.0283687943262408E-2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17</v>
      </c>
      <c r="E104" s="44">
        <v>25</v>
      </c>
      <c r="F104" s="45">
        <v>8.8652482269503549E-2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5.3191489361702128E-2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2.4822695035460994E-2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1.4184397163120567E-2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3.5460992907801418E-3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142</v>
      </c>
      <c r="D147" s="77">
        <v>140</v>
      </c>
      <c r="E147" s="77">
        <v>282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6</v>
      </c>
      <c r="E150" s="17">
        <v>16</v>
      </c>
      <c r="F150" s="32">
        <v>5.6737588652482268E-2</v>
      </c>
    </row>
    <row r="151" spans="1:6" ht="15" customHeight="1" x14ac:dyDescent="0.2">
      <c r="A151" s="18"/>
      <c r="B151" s="18" t="s">
        <v>49</v>
      </c>
      <c r="C151" s="19">
        <v>69</v>
      </c>
      <c r="D151" s="19">
        <v>66</v>
      </c>
      <c r="E151" s="19">
        <v>135</v>
      </c>
      <c r="F151" s="32">
        <v>0.47872340425531917</v>
      </c>
    </row>
    <row r="152" spans="1:6" ht="15" customHeight="1" x14ac:dyDescent="0.2">
      <c r="A152" s="33"/>
      <c r="B152" s="20" t="s">
        <v>6</v>
      </c>
      <c r="C152" s="21">
        <v>63</v>
      </c>
      <c r="D152" s="21">
        <v>68</v>
      </c>
      <c r="E152" s="21">
        <v>131</v>
      </c>
      <c r="F152" s="32">
        <v>0.46453900709219859</v>
      </c>
    </row>
    <row r="153" spans="1:6" ht="15" customHeight="1" x14ac:dyDescent="0.2">
      <c r="B153" s="2" t="s">
        <v>8</v>
      </c>
      <c r="C153" s="1">
        <v>142</v>
      </c>
      <c r="D153" s="1">
        <v>140</v>
      </c>
      <c r="E153" s="1">
        <v>282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6</v>
      </c>
      <c r="E155" s="17">
        <v>16</v>
      </c>
      <c r="F155" s="32">
        <v>5.6737588652482268E-2</v>
      </c>
    </row>
    <row r="156" spans="1:6" ht="15" customHeight="1" x14ac:dyDescent="0.2">
      <c r="A156" s="28"/>
      <c r="B156" s="18" t="s">
        <v>49</v>
      </c>
      <c r="C156" s="19">
        <v>69</v>
      </c>
      <c r="D156" s="19">
        <v>66</v>
      </c>
      <c r="E156" s="19">
        <v>135</v>
      </c>
      <c r="F156" s="32">
        <v>0.47872340425531917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29</v>
      </c>
      <c r="E157" s="21">
        <v>62</v>
      </c>
      <c r="F157" s="32">
        <v>0.21985815602836881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39</v>
      </c>
      <c r="E158" s="27">
        <v>69</v>
      </c>
      <c r="F158" s="32">
        <v>0.24468085106382978</v>
      </c>
    </row>
    <row r="159" spans="1:6" ht="15" customHeight="1" x14ac:dyDescent="0.2">
      <c r="B159" s="2" t="s">
        <v>8</v>
      </c>
      <c r="C159" s="1">
        <v>142</v>
      </c>
      <c r="D159" s="1">
        <v>140</v>
      </c>
      <c r="E159" s="1">
        <v>282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16</v>
      </c>
      <c r="E161" s="31">
        <v>27</v>
      </c>
      <c r="F161" s="32">
        <v>9.5744680851063829E-2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4.2553191489361701E-2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1.7730496453900711E-2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3.5460992907801418E-3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46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2.1739130434782608E-2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2.1739130434782608E-2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2</v>
      </c>
      <c r="E20" s="48">
        <v>2</v>
      </c>
      <c r="F20" s="39">
        <v>2.1739130434782608E-2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3.2608695652173912E-2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7.6086956521739135E-2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5.434782608695652E-2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3.2608695652173912E-2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3.2608695652173912E-2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1.0869565217391304E-2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4.3478260869565216E-2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5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6</v>
      </c>
      <c r="E68" s="41">
        <v>8</v>
      </c>
      <c r="F68" s="42">
        <v>8.6956521739130432E-2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0.11956521739130435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4.3478260869565216E-2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0.11956521739130435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9.7826086956521743E-2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8.6956521739130432E-2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1.0869565217391304E-2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6.5217391304347824E-2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2.1739130434782608E-2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</v>
      </c>
      <c r="D147" s="77">
        <v>51</v>
      </c>
      <c r="E147" s="77">
        <v>92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6</v>
      </c>
      <c r="E150" s="17">
        <v>6</v>
      </c>
      <c r="F150" s="32">
        <v>6.5217391304347824E-2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25</v>
      </c>
      <c r="E151" s="19">
        <v>49</v>
      </c>
      <c r="F151" s="32">
        <v>0.53260869565217395</v>
      </c>
    </row>
    <row r="152" spans="1:6" ht="15" customHeight="1" x14ac:dyDescent="0.2">
      <c r="A152" s="33"/>
      <c r="B152" s="20" t="s">
        <v>6</v>
      </c>
      <c r="C152" s="21">
        <v>17</v>
      </c>
      <c r="D152" s="21">
        <v>20</v>
      </c>
      <c r="E152" s="21">
        <v>37</v>
      </c>
      <c r="F152" s="32">
        <v>0.40217391304347827</v>
      </c>
    </row>
    <row r="153" spans="1:6" ht="15" customHeight="1" x14ac:dyDescent="0.2">
      <c r="B153" s="2" t="s">
        <v>8</v>
      </c>
      <c r="C153" s="1">
        <v>41</v>
      </c>
      <c r="D153" s="1">
        <v>51</v>
      </c>
      <c r="E153" s="1">
        <v>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6</v>
      </c>
      <c r="E155" s="17">
        <v>6</v>
      </c>
      <c r="F155" s="32">
        <v>6.5217391304347824E-2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25</v>
      </c>
      <c r="E156" s="19">
        <v>49</v>
      </c>
      <c r="F156" s="32">
        <v>0.53260869565217395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11</v>
      </c>
      <c r="E157" s="21">
        <v>20</v>
      </c>
      <c r="F157" s="32">
        <v>0.21739130434782608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9</v>
      </c>
      <c r="E158" s="27">
        <v>17</v>
      </c>
      <c r="F158" s="32">
        <v>0.18478260869565216</v>
      </c>
    </row>
    <row r="159" spans="1:6" ht="15" customHeight="1" x14ac:dyDescent="0.2">
      <c r="B159" s="2" t="s">
        <v>8</v>
      </c>
      <c r="C159" s="1">
        <v>41</v>
      </c>
      <c r="D159" s="1">
        <v>51</v>
      </c>
      <c r="E159" s="1">
        <v>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5</v>
      </c>
      <c r="E161" s="31">
        <v>8</v>
      </c>
      <c r="F161" s="32">
        <v>8.6956521739130432E-2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2.1739130434782608E-2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47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2.4752475247524754E-2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1.9801980198019802E-2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6.4356435643564358E-2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1.9801980198019802E-2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2.4752475247524754E-2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4.4554455445544552E-2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3</v>
      </c>
      <c r="E44" s="41">
        <v>11</v>
      </c>
      <c r="F44" s="42">
        <v>5.4455445544554455E-2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5</v>
      </c>
      <c r="E50" s="41">
        <v>9</v>
      </c>
      <c r="F50" s="42">
        <v>4.4554455445544552E-2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4.9504950495049507E-2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5.4455445544554455E-2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5.4455445544554455E-2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6.4356435643564358E-2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7</v>
      </c>
      <c r="E80" s="41">
        <v>19</v>
      </c>
      <c r="F80" s="42">
        <v>9.405940594059406E-2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5.4455445544554455E-2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0.10396039603960396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4.9504950495049507E-2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6.4356435643564358E-2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9</v>
      </c>
      <c r="E110" s="44">
        <v>10</v>
      </c>
      <c r="F110" s="45">
        <v>4.9504950495049507E-2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5.4455445544554455E-2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9.9009900990099011E-3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101</v>
      </c>
      <c r="D147" s="77">
        <v>101</v>
      </c>
      <c r="E147" s="77">
        <v>202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12</v>
      </c>
      <c r="E150" s="17">
        <v>22</v>
      </c>
      <c r="F150" s="32">
        <v>0.10891089108910891</v>
      </c>
    </row>
    <row r="151" spans="1:6" ht="15" customHeight="1" x14ac:dyDescent="0.2">
      <c r="A151" s="18"/>
      <c r="B151" s="18" t="s">
        <v>49</v>
      </c>
      <c r="C151" s="19">
        <v>58</v>
      </c>
      <c r="D151" s="19">
        <v>44</v>
      </c>
      <c r="E151" s="19">
        <v>102</v>
      </c>
      <c r="F151" s="32">
        <v>0.50495049504950495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45</v>
      </c>
      <c r="E152" s="21">
        <v>78</v>
      </c>
      <c r="F152" s="32">
        <v>0.38613861386138615</v>
      </c>
    </row>
    <row r="153" spans="1:6" ht="15" customHeight="1" x14ac:dyDescent="0.2">
      <c r="B153" s="2" t="s">
        <v>8</v>
      </c>
      <c r="C153" s="1">
        <v>101</v>
      </c>
      <c r="D153" s="1">
        <v>101</v>
      </c>
      <c r="E153" s="1">
        <v>202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12</v>
      </c>
      <c r="E155" s="17">
        <v>22</v>
      </c>
      <c r="F155" s="32">
        <v>0.10891089108910891</v>
      </c>
    </row>
    <row r="156" spans="1:6" ht="15" customHeight="1" x14ac:dyDescent="0.2">
      <c r="A156" s="28"/>
      <c r="B156" s="18" t="s">
        <v>49</v>
      </c>
      <c r="C156" s="19">
        <v>58</v>
      </c>
      <c r="D156" s="19">
        <v>44</v>
      </c>
      <c r="E156" s="19">
        <v>102</v>
      </c>
      <c r="F156" s="32">
        <v>0.50495049504950495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15</v>
      </c>
      <c r="E157" s="21">
        <v>32</v>
      </c>
      <c r="F157" s="32">
        <v>0.15841584158415842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30</v>
      </c>
      <c r="E158" s="27">
        <v>46</v>
      </c>
      <c r="F158" s="32">
        <v>0.22772277227722773</v>
      </c>
    </row>
    <row r="159" spans="1:6" ht="15" customHeight="1" x14ac:dyDescent="0.2">
      <c r="B159" s="2" t="s">
        <v>8</v>
      </c>
      <c r="C159" s="1">
        <v>101</v>
      </c>
      <c r="D159" s="1">
        <v>101</v>
      </c>
      <c r="E159" s="1">
        <v>202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17</v>
      </c>
      <c r="E161" s="31">
        <v>23</v>
      </c>
      <c r="F161" s="32">
        <v>0.11386138613861387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6.4356435643564358E-2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9.9009900990099011E-3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48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0.02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3.7777777777777778E-2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8</v>
      </c>
      <c r="E20" s="48">
        <v>21</v>
      </c>
      <c r="F20" s="39">
        <v>4.6666666666666669E-2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6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16</v>
      </c>
      <c r="E26" s="41">
        <v>30</v>
      </c>
      <c r="F26" s="42">
        <v>6.6666666666666666E-2</v>
      </c>
    </row>
    <row r="27" spans="1:6" ht="15" customHeight="1" x14ac:dyDescent="0.2">
      <c r="A27" s="12"/>
      <c r="B27" s="35">
        <v>20</v>
      </c>
      <c r="C27" s="94">
        <v>8</v>
      </c>
      <c r="D27" s="94">
        <v>4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10</v>
      </c>
      <c r="E32" s="41">
        <v>25</v>
      </c>
      <c r="F32" s="42">
        <v>5.5555555555555552E-2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2.8888888888888888E-2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5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3.111111111111111E-2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0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6</v>
      </c>
      <c r="E50" s="41">
        <v>18</v>
      </c>
      <c r="F50" s="42">
        <v>0.04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19</v>
      </c>
      <c r="E56" s="41">
        <v>33</v>
      </c>
      <c r="F56" s="42">
        <v>7.3333333333333334E-2</v>
      </c>
    </row>
    <row r="57" spans="1:6" ht="15" customHeight="1" x14ac:dyDescent="0.2">
      <c r="A57" s="12"/>
      <c r="B57" s="35">
        <v>45</v>
      </c>
      <c r="C57" s="94">
        <v>1</v>
      </c>
      <c r="D57" s="94">
        <v>5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2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14</v>
      </c>
      <c r="E62" s="41">
        <v>32</v>
      </c>
      <c r="F62" s="42">
        <v>7.1111111111111111E-2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19</v>
      </c>
      <c r="E68" s="41">
        <v>36</v>
      </c>
      <c r="F68" s="42">
        <v>0.08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2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12</v>
      </c>
      <c r="E74" s="41">
        <v>30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17</v>
      </c>
      <c r="E80" s="41">
        <v>34</v>
      </c>
      <c r="F80" s="42">
        <v>7.5555555555555556E-2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7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22</v>
      </c>
      <c r="E86" s="44">
        <v>39</v>
      </c>
      <c r="F86" s="45">
        <v>8.666666666666667E-2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8</v>
      </c>
      <c r="E92" s="44">
        <v>21</v>
      </c>
      <c r="F92" s="45">
        <v>4.6666666666666669E-2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18</v>
      </c>
      <c r="E98" s="44">
        <v>27</v>
      </c>
      <c r="F98" s="45">
        <v>0.06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17</v>
      </c>
      <c r="E104" s="44">
        <v>26</v>
      </c>
      <c r="F104" s="45">
        <v>5.7777777777777775E-2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3.111111111111111E-2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1.5555555555555555E-2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4.4444444444444444E-3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4.4444444444444444E-3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220</v>
      </c>
      <c r="D147" s="77">
        <v>230</v>
      </c>
      <c r="E147" s="77">
        <v>450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22</v>
      </c>
      <c r="E150" s="17">
        <v>47</v>
      </c>
      <c r="F150" s="32">
        <v>0.10444444444444445</v>
      </c>
    </row>
    <row r="151" spans="1:6" ht="15" customHeight="1" x14ac:dyDescent="0.2">
      <c r="A151" s="18"/>
      <c r="B151" s="18" t="s">
        <v>49</v>
      </c>
      <c r="C151" s="19">
        <v>136</v>
      </c>
      <c r="D151" s="19">
        <v>129</v>
      </c>
      <c r="E151" s="19">
        <v>265</v>
      </c>
      <c r="F151" s="32">
        <v>0.58888888888888891</v>
      </c>
    </row>
    <row r="152" spans="1:6" ht="15" customHeight="1" x14ac:dyDescent="0.2">
      <c r="A152" s="33"/>
      <c r="B152" s="20" t="s">
        <v>6</v>
      </c>
      <c r="C152" s="21">
        <v>59</v>
      </c>
      <c r="D152" s="21">
        <v>79</v>
      </c>
      <c r="E152" s="21">
        <v>138</v>
      </c>
      <c r="F152" s="32">
        <v>0.30666666666666664</v>
      </c>
    </row>
    <row r="153" spans="1:6" ht="15" customHeight="1" x14ac:dyDescent="0.2">
      <c r="B153" s="2" t="s">
        <v>8</v>
      </c>
      <c r="C153" s="1">
        <v>220</v>
      </c>
      <c r="D153" s="1">
        <v>230</v>
      </c>
      <c r="E153" s="1">
        <v>450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22</v>
      </c>
      <c r="E155" s="17">
        <v>47</v>
      </c>
      <c r="F155" s="32">
        <v>0.10444444444444445</v>
      </c>
    </row>
    <row r="156" spans="1:6" ht="15" customHeight="1" x14ac:dyDescent="0.2">
      <c r="A156" s="28"/>
      <c r="B156" s="18" t="s">
        <v>49</v>
      </c>
      <c r="C156" s="19">
        <v>136</v>
      </c>
      <c r="D156" s="19">
        <v>129</v>
      </c>
      <c r="E156" s="19">
        <v>265</v>
      </c>
      <c r="F156" s="32">
        <v>0.58888888888888891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30</v>
      </c>
      <c r="E157" s="21">
        <v>60</v>
      </c>
      <c r="F157" s="32">
        <v>0.13333333333333333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49</v>
      </c>
      <c r="E158" s="27">
        <v>78</v>
      </c>
      <c r="F158" s="32">
        <v>0.17333333333333334</v>
      </c>
    </row>
    <row r="159" spans="1:6" ht="15" customHeight="1" x14ac:dyDescent="0.2">
      <c r="B159" s="2" t="s">
        <v>8</v>
      </c>
      <c r="C159" s="1">
        <v>220</v>
      </c>
      <c r="D159" s="1">
        <v>230</v>
      </c>
      <c r="E159" s="1">
        <v>450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14</v>
      </c>
      <c r="E161" s="31">
        <v>25</v>
      </c>
      <c r="F161" s="32">
        <v>5.5555555555555552E-2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7</v>
      </c>
      <c r="E162" s="31">
        <v>11</v>
      </c>
      <c r="F162" s="32">
        <v>2.4444444444444446E-2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8.8888888888888889E-3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4.4444444444444444E-3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49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8</v>
      </c>
      <c r="E8" s="38">
        <v>12</v>
      </c>
      <c r="F8" s="39">
        <v>3.8338658146964855E-2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5</v>
      </c>
      <c r="E14" s="48">
        <v>17</v>
      </c>
      <c r="F14" s="39">
        <v>5.4313099041533544E-2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6</v>
      </c>
      <c r="E20" s="48">
        <v>15</v>
      </c>
      <c r="F20" s="39">
        <v>4.7923322683706068E-2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3.8338658146964855E-2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2.2364217252396165E-2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1.5974440894568689E-2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1.5974440894568689E-2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4.472843450479233E-2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15</v>
      </c>
      <c r="E56" s="41">
        <v>25</v>
      </c>
      <c r="F56" s="42">
        <v>7.9872204472843447E-2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9</v>
      </c>
      <c r="E62" s="41">
        <v>18</v>
      </c>
      <c r="F62" s="42">
        <v>5.7507987220447282E-2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5.1118210862619806E-2</v>
      </c>
    </row>
    <row r="69" spans="1:6" ht="15" customHeight="1" x14ac:dyDescent="0.2">
      <c r="A69" s="12"/>
      <c r="B69" s="35">
        <v>55</v>
      </c>
      <c r="C69" s="94">
        <v>6</v>
      </c>
      <c r="D69" s="94">
        <v>3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5</v>
      </c>
      <c r="E74" s="41">
        <v>19</v>
      </c>
      <c r="F74" s="42">
        <v>6.070287539936102E-2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3</v>
      </c>
      <c r="E80" s="41">
        <v>12</v>
      </c>
      <c r="F80" s="42">
        <v>3.8338658146964855E-2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8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1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20</v>
      </c>
      <c r="E86" s="44">
        <v>42</v>
      </c>
      <c r="F86" s="45">
        <v>0.13418530351437699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7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2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16</v>
      </c>
      <c r="E92" s="44">
        <v>32</v>
      </c>
      <c r="F92" s="45">
        <v>0.10223642172523961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11</v>
      </c>
      <c r="E98" s="44">
        <v>20</v>
      </c>
      <c r="F98" s="45">
        <v>6.3897763578274758E-2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2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12</v>
      </c>
      <c r="E104" s="44">
        <v>24</v>
      </c>
      <c r="F104" s="45">
        <v>7.6677316293929709E-2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2.2364217252396165E-2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2.5559105431309903E-2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9.5846645367412137E-3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163</v>
      </c>
      <c r="D147" s="77">
        <v>150</v>
      </c>
      <c r="E147" s="77">
        <v>313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19</v>
      </c>
      <c r="E150" s="17">
        <v>44</v>
      </c>
      <c r="F150" s="32">
        <v>0.14057507987220447</v>
      </c>
    </row>
    <row r="151" spans="1:6" ht="15" customHeight="1" x14ac:dyDescent="0.2">
      <c r="A151" s="18"/>
      <c r="B151" s="18" t="s">
        <v>49</v>
      </c>
      <c r="C151" s="19">
        <v>74</v>
      </c>
      <c r="D151" s="19">
        <v>59</v>
      </c>
      <c r="E151" s="19">
        <v>133</v>
      </c>
      <c r="F151" s="32">
        <v>0.42492012779552718</v>
      </c>
    </row>
    <row r="152" spans="1:6" ht="15" customHeight="1" x14ac:dyDescent="0.2">
      <c r="A152" s="33"/>
      <c r="B152" s="20" t="s">
        <v>6</v>
      </c>
      <c r="C152" s="21">
        <v>64</v>
      </c>
      <c r="D152" s="21">
        <v>72</v>
      </c>
      <c r="E152" s="21">
        <v>136</v>
      </c>
      <c r="F152" s="32">
        <v>0.43450479233226835</v>
      </c>
    </row>
    <row r="153" spans="1:6" ht="15" customHeight="1" x14ac:dyDescent="0.2">
      <c r="B153" s="2" t="s">
        <v>8</v>
      </c>
      <c r="C153" s="1">
        <v>163</v>
      </c>
      <c r="D153" s="1">
        <v>150</v>
      </c>
      <c r="E153" s="1">
        <v>313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19</v>
      </c>
      <c r="E155" s="17">
        <v>44</v>
      </c>
      <c r="F155" s="32">
        <v>0.14057507987220447</v>
      </c>
    </row>
    <row r="156" spans="1:6" ht="15" customHeight="1" x14ac:dyDescent="0.2">
      <c r="A156" s="28"/>
      <c r="B156" s="18" t="s">
        <v>49</v>
      </c>
      <c r="C156" s="19">
        <v>74</v>
      </c>
      <c r="D156" s="19">
        <v>59</v>
      </c>
      <c r="E156" s="19">
        <v>133</v>
      </c>
      <c r="F156" s="32">
        <v>0.42492012779552718</v>
      </c>
    </row>
    <row r="157" spans="1:6" ht="15" customHeight="1" x14ac:dyDescent="0.2">
      <c r="A157" s="25"/>
      <c r="B157" s="20" t="s">
        <v>10</v>
      </c>
      <c r="C157" s="21">
        <v>38</v>
      </c>
      <c r="D157" s="21">
        <v>36</v>
      </c>
      <c r="E157" s="21">
        <v>74</v>
      </c>
      <c r="F157" s="32">
        <v>0.2364217252396166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36</v>
      </c>
      <c r="E158" s="27">
        <v>62</v>
      </c>
      <c r="F158" s="32">
        <v>0.19808306709265175</v>
      </c>
    </row>
    <row r="159" spans="1:6" ht="15" customHeight="1" x14ac:dyDescent="0.2">
      <c r="B159" s="2" t="s">
        <v>8</v>
      </c>
      <c r="C159" s="1">
        <v>163</v>
      </c>
      <c r="D159" s="1">
        <v>150</v>
      </c>
      <c r="E159" s="1">
        <v>313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13</v>
      </c>
      <c r="E161" s="31">
        <v>18</v>
      </c>
      <c r="F161" s="32">
        <v>5.7507987220447282E-2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3.5143769968051117E-2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9.5846645367412137E-3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50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3.0136986301369864E-2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5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8</v>
      </c>
      <c r="E14" s="48">
        <v>12</v>
      </c>
      <c r="F14" s="39">
        <v>3.287671232876712E-2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8</v>
      </c>
      <c r="E20" s="48">
        <v>16</v>
      </c>
      <c r="F20" s="39">
        <v>4.3835616438356165E-2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6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15</v>
      </c>
      <c r="E26" s="41">
        <v>21</v>
      </c>
      <c r="F26" s="42">
        <v>5.7534246575342465E-2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10</v>
      </c>
      <c r="E32" s="41">
        <v>18</v>
      </c>
      <c r="F32" s="42">
        <v>4.9315068493150684E-2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4.1095890410958902E-2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6</v>
      </c>
      <c r="E44" s="41">
        <v>16</v>
      </c>
      <c r="F44" s="42">
        <v>4.3835616438356165E-2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8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13</v>
      </c>
      <c r="E50" s="41">
        <v>22</v>
      </c>
      <c r="F50" s="42">
        <v>6.0273972602739728E-2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6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13</v>
      </c>
      <c r="E56" s="41">
        <v>25</v>
      </c>
      <c r="F56" s="42">
        <v>6.8493150684931503E-2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10</v>
      </c>
      <c r="E62" s="41">
        <v>24</v>
      </c>
      <c r="F62" s="42">
        <v>6.575342465753424E-2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12</v>
      </c>
      <c r="E68" s="41">
        <v>22</v>
      </c>
      <c r="F68" s="42">
        <v>6.0273972602739728E-2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16</v>
      </c>
      <c r="E74" s="41">
        <v>29</v>
      </c>
      <c r="F74" s="42">
        <v>7.9452054794520555E-2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9</v>
      </c>
      <c r="E80" s="41">
        <v>12</v>
      </c>
      <c r="F80" s="42">
        <v>3.287671232876712E-2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0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8</v>
      </c>
      <c r="E86" s="44">
        <v>22</v>
      </c>
      <c r="F86" s="45">
        <v>6.0273972602739728E-2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15</v>
      </c>
      <c r="E92" s="44">
        <v>27</v>
      </c>
      <c r="F92" s="45">
        <v>7.3972602739726029E-2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5.7534246575342465E-2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6.8493150684931503E-2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10</v>
      </c>
      <c r="E110" s="44">
        <v>18</v>
      </c>
      <c r="F110" s="45">
        <v>4.9315068493150684E-2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1.643835616438356E-2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8.21917808219178E-3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169</v>
      </c>
      <c r="D147" s="77">
        <v>196</v>
      </c>
      <c r="E147" s="77">
        <v>365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20</v>
      </c>
      <c r="E150" s="17">
        <v>39</v>
      </c>
      <c r="F150" s="32">
        <v>0.10684931506849316</v>
      </c>
    </row>
    <row r="151" spans="1:6" ht="15" customHeight="1" x14ac:dyDescent="0.2">
      <c r="A151" s="18"/>
      <c r="B151" s="18" t="s">
        <v>49</v>
      </c>
      <c r="C151" s="19">
        <v>94</v>
      </c>
      <c r="D151" s="19">
        <v>110</v>
      </c>
      <c r="E151" s="19">
        <v>204</v>
      </c>
      <c r="F151" s="32">
        <v>0.55890410958904113</v>
      </c>
    </row>
    <row r="152" spans="1:6" ht="15" customHeight="1" x14ac:dyDescent="0.2">
      <c r="A152" s="33"/>
      <c r="B152" s="20" t="s">
        <v>6</v>
      </c>
      <c r="C152" s="21">
        <v>56</v>
      </c>
      <c r="D152" s="21">
        <v>66</v>
      </c>
      <c r="E152" s="21">
        <v>122</v>
      </c>
      <c r="F152" s="32">
        <v>0.33424657534246577</v>
      </c>
    </row>
    <row r="153" spans="1:6" ht="15" customHeight="1" x14ac:dyDescent="0.2">
      <c r="B153" s="2" t="s">
        <v>8</v>
      </c>
      <c r="C153" s="1">
        <v>169</v>
      </c>
      <c r="D153" s="1">
        <v>196</v>
      </c>
      <c r="E153" s="1">
        <v>365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20</v>
      </c>
      <c r="E155" s="17">
        <v>39</v>
      </c>
      <c r="F155" s="32">
        <v>0.10684931506849316</v>
      </c>
    </row>
    <row r="156" spans="1:6" ht="15" customHeight="1" x14ac:dyDescent="0.2">
      <c r="A156" s="28"/>
      <c r="B156" s="18" t="s">
        <v>49</v>
      </c>
      <c r="C156" s="19">
        <v>94</v>
      </c>
      <c r="D156" s="19">
        <v>110</v>
      </c>
      <c r="E156" s="19">
        <v>204</v>
      </c>
      <c r="F156" s="32">
        <v>0.55890410958904113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23</v>
      </c>
      <c r="E157" s="21">
        <v>49</v>
      </c>
      <c r="F157" s="32">
        <v>0.13424657534246576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43</v>
      </c>
      <c r="E158" s="27">
        <v>73</v>
      </c>
      <c r="F158" s="32">
        <v>0.2</v>
      </c>
    </row>
    <row r="159" spans="1:6" ht="15" customHeight="1" x14ac:dyDescent="0.2">
      <c r="B159" s="2" t="s">
        <v>8</v>
      </c>
      <c r="C159" s="1">
        <v>169</v>
      </c>
      <c r="D159" s="1">
        <v>196</v>
      </c>
      <c r="E159" s="1">
        <v>365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17</v>
      </c>
      <c r="E161" s="31">
        <v>27</v>
      </c>
      <c r="F161" s="32">
        <v>7.3972602739726029E-2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2.4657534246575342E-2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8.21917808219178E-3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51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12</v>
      </c>
      <c r="E8" s="38">
        <v>18</v>
      </c>
      <c r="F8" s="39">
        <v>3.0303030303030304E-2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8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13</v>
      </c>
      <c r="E14" s="48">
        <v>24</v>
      </c>
      <c r="F14" s="39">
        <v>4.0404040404040407E-2</v>
      </c>
    </row>
    <row r="15" spans="1:6" ht="15" customHeight="1" x14ac:dyDescent="0.2">
      <c r="A15" s="12"/>
      <c r="B15" s="35">
        <v>10</v>
      </c>
      <c r="C15" s="94">
        <v>2</v>
      </c>
      <c r="D15" s="94">
        <v>8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20</v>
      </c>
      <c r="E20" s="48">
        <v>35</v>
      </c>
      <c r="F20" s="39">
        <v>5.8922558922558925E-2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7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0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15</v>
      </c>
      <c r="E26" s="41">
        <v>28</v>
      </c>
      <c r="F26" s="42">
        <v>4.7138047138047139E-2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0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8</v>
      </c>
      <c r="E32" s="41">
        <v>23</v>
      </c>
      <c r="F32" s="42">
        <v>3.8720538720538718E-2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5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0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8</v>
      </c>
      <c r="E38" s="41">
        <v>24</v>
      </c>
      <c r="F38" s="42">
        <v>4.0404040404040407E-2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14</v>
      </c>
      <c r="E44" s="41">
        <v>30</v>
      </c>
      <c r="F44" s="42">
        <v>5.0505050505050504E-2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19</v>
      </c>
      <c r="E50" s="41">
        <v>34</v>
      </c>
      <c r="F50" s="42">
        <v>5.7239057239057242E-2</v>
      </c>
    </row>
    <row r="51" spans="1:6" ht="15" customHeight="1" x14ac:dyDescent="0.2">
      <c r="A51" s="12"/>
      <c r="B51" s="35">
        <v>40</v>
      </c>
      <c r="C51" s="94">
        <v>4</v>
      </c>
      <c r="D51" s="94">
        <v>7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18</v>
      </c>
      <c r="E56" s="41">
        <v>43</v>
      </c>
      <c r="F56" s="42">
        <v>7.2390572390572394E-2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7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10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24</v>
      </c>
      <c r="E62" s="41">
        <v>47</v>
      </c>
      <c r="F62" s="42">
        <v>7.9124579124579125E-2</v>
      </c>
    </row>
    <row r="63" spans="1:6" ht="15" customHeight="1" x14ac:dyDescent="0.2">
      <c r="A63" s="12"/>
      <c r="B63" s="35">
        <v>50</v>
      </c>
      <c r="C63" s="94">
        <v>7</v>
      </c>
      <c r="D63" s="94">
        <v>4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20</v>
      </c>
      <c r="E68" s="41">
        <v>40</v>
      </c>
      <c r="F68" s="42">
        <v>6.7340067340067339E-2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14</v>
      </c>
      <c r="E74" s="41">
        <v>23</v>
      </c>
      <c r="F74" s="42">
        <v>3.8720538720538718E-2</v>
      </c>
    </row>
    <row r="75" spans="1:6" ht="15" customHeight="1" x14ac:dyDescent="0.2">
      <c r="A75" s="12"/>
      <c r="B75" s="35">
        <v>60</v>
      </c>
      <c r="C75" s="94">
        <v>9</v>
      </c>
      <c r="D75" s="94">
        <v>5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22</v>
      </c>
      <c r="E80" s="41">
        <v>42</v>
      </c>
      <c r="F80" s="42">
        <v>7.0707070707070704E-2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11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29</v>
      </c>
      <c r="E86" s="44">
        <v>60</v>
      </c>
      <c r="F86" s="45">
        <v>0.10101010101010101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19</v>
      </c>
      <c r="E92" s="44">
        <v>37</v>
      </c>
      <c r="F92" s="45">
        <v>6.2289562289562291E-2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4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16</v>
      </c>
      <c r="E98" s="44">
        <v>35</v>
      </c>
      <c r="F98" s="45">
        <v>5.8922558922558925E-2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11</v>
      </c>
      <c r="E104" s="44">
        <v>26</v>
      </c>
      <c r="F104" s="45">
        <v>4.3771043771043773E-2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11</v>
      </c>
      <c r="E110" s="44">
        <v>14</v>
      </c>
      <c r="F110" s="45">
        <v>2.3569023569023569E-2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1.0101010101010102E-2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8.4175084175084174E-3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294</v>
      </c>
      <c r="D147" s="77">
        <v>300</v>
      </c>
      <c r="E147" s="77">
        <v>594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32</v>
      </c>
      <c r="D150" s="17">
        <v>45</v>
      </c>
      <c r="E150" s="17">
        <v>77</v>
      </c>
      <c r="F150" s="32">
        <v>0.12962962962962962</v>
      </c>
    </row>
    <row r="151" spans="1:6" ht="15" customHeight="1" x14ac:dyDescent="0.2">
      <c r="A151" s="18"/>
      <c r="B151" s="18" t="s">
        <v>49</v>
      </c>
      <c r="C151" s="19">
        <v>172</v>
      </c>
      <c r="D151" s="19">
        <v>162</v>
      </c>
      <c r="E151" s="19">
        <v>334</v>
      </c>
      <c r="F151" s="32">
        <v>0.56228956228956228</v>
      </c>
    </row>
    <row r="152" spans="1:6" ht="15" customHeight="1" x14ac:dyDescent="0.2">
      <c r="A152" s="33"/>
      <c r="B152" s="20" t="s">
        <v>6</v>
      </c>
      <c r="C152" s="21">
        <v>90</v>
      </c>
      <c r="D152" s="21">
        <v>93</v>
      </c>
      <c r="E152" s="21">
        <v>183</v>
      </c>
      <c r="F152" s="32">
        <v>0.30808080808080807</v>
      </c>
    </row>
    <row r="153" spans="1:6" ht="15" customHeight="1" x14ac:dyDescent="0.2">
      <c r="B153" s="2" t="s">
        <v>8</v>
      </c>
      <c r="C153" s="1">
        <v>294</v>
      </c>
      <c r="D153" s="1">
        <v>300</v>
      </c>
      <c r="E153" s="1">
        <v>594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32</v>
      </c>
      <c r="D155" s="17">
        <v>45</v>
      </c>
      <c r="E155" s="17">
        <v>77</v>
      </c>
      <c r="F155" s="32">
        <v>0.12962962962962962</v>
      </c>
    </row>
    <row r="156" spans="1:6" ht="15" customHeight="1" x14ac:dyDescent="0.2">
      <c r="A156" s="28"/>
      <c r="B156" s="18" t="s">
        <v>49</v>
      </c>
      <c r="C156" s="19">
        <v>172</v>
      </c>
      <c r="D156" s="19">
        <v>162</v>
      </c>
      <c r="E156" s="19">
        <v>334</v>
      </c>
      <c r="F156" s="32">
        <v>0.56228956228956228</v>
      </c>
    </row>
    <row r="157" spans="1:6" ht="15" customHeight="1" x14ac:dyDescent="0.2">
      <c r="A157" s="25"/>
      <c r="B157" s="20" t="s">
        <v>10</v>
      </c>
      <c r="C157" s="21">
        <v>49</v>
      </c>
      <c r="D157" s="21">
        <v>48</v>
      </c>
      <c r="E157" s="21">
        <v>97</v>
      </c>
      <c r="F157" s="32">
        <v>0.16329966329966331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45</v>
      </c>
      <c r="E158" s="27">
        <v>86</v>
      </c>
      <c r="F158" s="32">
        <v>0.14478114478114479</v>
      </c>
    </row>
    <row r="159" spans="1:6" ht="15" customHeight="1" x14ac:dyDescent="0.2">
      <c r="B159" s="2" t="s">
        <v>8</v>
      </c>
      <c r="C159" s="1">
        <v>294</v>
      </c>
      <c r="D159" s="1">
        <v>300</v>
      </c>
      <c r="E159" s="1">
        <v>594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18</v>
      </c>
      <c r="E161" s="31">
        <v>25</v>
      </c>
      <c r="F161" s="32">
        <v>4.208754208754209E-2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7</v>
      </c>
      <c r="E162" s="31">
        <v>11</v>
      </c>
      <c r="F162" s="32">
        <v>1.8518518518518517E-2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8.4175084175084174E-3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52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11</v>
      </c>
      <c r="E8" s="38">
        <v>26</v>
      </c>
      <c r="F8" s="39">
        <v>5.0485436893203881E-2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6</v>
      </c>
      <c r="E14" s="48">
        <v>16</v>
      </c>
      <c r="F14" s="39">
        <v>3.1067961165048542E-2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11</v>
      </c>
      <c r="E20" s="48">
        <v>20</v>
      </c>
      <c r="F20" s="39">
        <v>3.8834951456310676E-2</v>
      </c>
    </row>
    <row r="21" spans="1:6" ht="15" customHeight="1" x14ac:dyDescent="0.2">
      <c r="A21" s="12"/>
      <c r="B21" s="35">
        <v>15</v>
      </c>
      <c r="C21" s="94">
        <v>6</v>
      </c>
      <c r="D21" s="94">
        <v>1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10</v>
      </c>
      <c r="E26" s="41">
        <v>23</v>
      </c>
      <c r="F26" s="42">
        <v>4.4660194174757278E-2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8</v>
      </c>
      <c r="E32" s="41">
        <v>23</v>
      </c>
      <c r="F32" s="42">
        <v>4.4660194174757278E-2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7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14</v>
      </c>
      <c r="E38" s="41">
        <v>27</v>
      </c>
      <c r="F38" s="42">
        <v>5.2427184466019419E-2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11</v>
      </c>
      <c r="E44" s="41">
        <v>26</v>
      </c>
      <c r="F44" s="42">
        <v>5.0485436893203881E-2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3.6893203883495145E-2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19</v>
      </c>
      <c r="E56" s="41">
        <v>36</v>
      </c>
      <c r="F56" s="42">
        <v>6.9902912621359226E-2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15</v>
      </c>
      <c r="E62" s="41">
        <v>32</v>
      </c>
      <c r="F62" s="42">
        <v>6.2135922330097085E-2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3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15</v>
      </c>
      <c r="E68" s="41">
        <v>37</v>
      </c>
      <c r="F68" s="42">
        <v>7.184466019417475E-2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4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20</v>
      </c>
      <c r="E74" s="41">
        <v>38</v>
      </c>
      <c r="F74" s="42">
        <v>7.3786407766990289E-2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17</v>
      </c>
      <c r="E80" s="41">
        <v>31</v>
      </c>
      <c r="F80" s="42">
        <v>6.0194174757281553E-2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17</v>
      </c>
      <c r="E86" s="44">
        <v>35</v>
      </c>
      <c r="F86" s="45">
        <v>6.7961165048543687E-2</v>
      </c>
    </row>
    <row r="87" spans="1:6" ht="15" customHeight="1" x14ac:dyDescent="0.2">
      <c r="A87" s="12"/>
      <c r="B87" s="35">
        <v>70</v>
      </c>
      <c r="C87" s="94">
        <v>7</v>
      </c>
      <c r="D87" s="94">
        <v>2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8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21</v>
      </c>
      <c r="E92" s="44">
        <v>45</v>
      </c>
      <c r="F92" s="45">
        <v>8.7378640776699032E-2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14</v>
      </c>
      <c r="E98" s="44">
        <v>30</v>
      </c>
      <c r="F98" s="45">
        <v>5.8252427184466021E-2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6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18</v>
      </c>
      <c r="E104" s="44">
        <v>29</v>
      </c>
      <c r="F104" s="45">
        <v>5.6310679611650483E-2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1.7475728155339806E-2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1.9417475728155338E-2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1.9417475728155339E-3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3.8834951456310678E-3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266</v>
      </c>
      <c r="D147" s="77">
        <v>249</v>
      </c>
      <c r="E147" s="77">
        <v>515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34</v>
      </c>
      <c r="D150" s="17">
        <v>28</v>
      </c>
      <c r="E150" s="17">
        <v>62</v>
      </c>
      <c r="F150" s="32">
        <v>0.12038834951456311</v>
      </c>
    </row>
    <row r="151" spans="1:6" ht="15" customHeight="1" x14ac:dyDescent="0.2">
      <c r="A151" s="18"/>
      <c r="B151" s="18" t="s">
        <v>49</v>
      </c>
      <c r="C151" s="19">
        <v>153</v>
      </c>
      <c r="D151" s="19">
        <v>139</v>
      </c>
      <c r="E151" s="19">
        <v>292</v>
      </c>
      <c r="F151" s="32">
        <v>0.56699029126213596</v>
      </c>
    </row>
    <row r="152" spans="1:6" ht="15" customHeight="1" x14ac:dyDescent="0.2">
      <c r="A152" s="33"/>
      <c r="B152" s="20" t="s">
        <v>6</v>
      </c>
      <c r="C152" s="21">
        <v>79</v>
      </c>
      <c r="D152" s="21">
        <v>82</v>
      </c>
      <c r="E152" s="21">
        <v>161</v>
      </c>
      <c r="F152" s="32">
        <v>0.31262135922330098</v>
      </c>
    </row>
    <row r="153" spans="1:6" ht="15" customHeight="1" x14ac:dyDescent="0.2">
      <c r="B153" s="2" t="s">
        <v>8</v>
      </c>
      <c r="C153" s="1">
        <v>266</v>
      </c>
      <c r="D153" s="1">
        <v>249</v>
      </c>
      <c r="E153" s="1">
        <v>515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34</v>
      </c>
      <c r="D155" s="17">
        <v>28</v>
      </c>
      <c r="E155" s="17">
        <v>62</v>
      </c>
      <c r="F155" s="32">
        <v>0.12038834951456311</v>
      </c>
    </row>
    <row r="156" spans="1:6" ht="15" customHeight="1" x14ac:dyDescent="0.2">
      <c r="A156" s="28"/>
      <c r="B156" s="18" t="s">
        <v>49</v>
      </c>
      <c r="C156" s="19">
        <v>153</v>
      </c>
      <c r="D156" s="19">
        <v>139</v>
      </c>
      <c r="E156" s="19">
        <v>292</v>
      </c>
      <c r="F156" s="32">
        <v>0.56699029126213596</v>
      </c>
    </row>
    <row r="157" spans="1:6" ht="15" customHeight="1" x14ac:dyDescent="0.2">
      <c r="A157" s="25"/>
      <c r="B157" s="20" t="s">
        <v>10</v>
      </c>
      <c r="C157" s="21">
        <v>42</v>
      </c>
      <c r="D157" s="21">
        <v>38</v>
      </c>
      <c r="E157" s="21">
        <v>80</v>
      </c>
      <c r="F157" s="32">
        <v>0.1553398058252427</v>
      </c>
    </row>
    <row r="158" spans="1:6" ht="15" customHeight="1" x14ac:dyDescent="0.2">
      <c r="A158" s="26"/>
      <c r="B158" s="29" t="s">
        <v>11</v>
      </c>
      <c r="C158" s="27">
        <v>37</v>
      </c>
      <c r="D158" s="27">
        <v>44</v>
      </c>
      <c r="E158" s="27">
        <v>81</v>
      </c>
      <c r="F158" s="32">
        <v>0.15728155339805824</v>
      </c>
    </row>
    <row r="159" spans="1:6" ht="15" customHeight="1" x14ac:dyDescent="0.2">
      <c r="B159" s="2" t="s">
        <v>8</v>
      </c>
      <c r="C159" s="1">
        <v>266</v>
      </c>
      <c r="D159" s="1">
        <v>249</v>
      </c>
      <c r="E159" s="1">
        <v>515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12</v>
      </c>
      <c r="E161" s="31">
        <v>22</v>
      </c>
      <c r="F161" s="32">
        <v>4.2718446601941747E-2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2.524271844660194E-2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5.8252427184466021E-3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3.8834951456310678E-3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53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0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3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8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4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4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31</v>
      </c>
      <c r="D8" s="70">
        <v>19</v>
      </c>
      <c r="E8" s="38">
        <v>50</v>
      </c>
      <c r="F8" s="39">
        <v>4.3782837127845885E-2</v>
      </c>
    </row>
    <row r="9" spans="1:6" ht="15" customHeight="1" x14ac:dyDescent="0.2">
      <c r="A9" s="12"/>
      <c r="B9" s="35">
        <v>5</v>
      </c>
      <c r="C9" s="94">
        <v>7</v>
      </c>
      <c r="D9" s="94">
        <v>4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6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8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2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7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34</v>
      </c>
      <c r="D14" s="70">
        <v>27</v>
      </c>
      <c r="E14" s="48">
        <v>61</v>
      </c>
      <c r="F14" s="39">
        <v>5.3415061295971976E-2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5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7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20</v>
      </c>
      <c r="E20" s="48">
        <v>41</v>
      </c>
      <c r="F20" s="39">
        <v>3.5901926444833622E-2</v>
      </c>
    </row>
    <row r="21" spans="1:6" ht="15" customHeight="1" x14ac:dyDescent="0.2">
      <c r="A21" s="12"/>
      <c r="B21" s="35">
        <v>15</v>
      </c>
      <c r="C21" s="94">
        <v>7</v>
      </c>
      <c r="D21" s="94">
        <v>4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2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7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22</v>
      </c>
      <c r="E26" s="41">
        <v>49</v>
      </c>
      <c r="F26" s="42">
        <v>4.2907180385288964E-2</v>
      </c>
    </row>
    <row r="27" spans="1:6" ht="15" customHeight="1" x14ac:dyDescent="0.2">
      <c r="A27" s="12"/>
      <c r="B27" s="35">
        <v>20</v>
      </c>
      <c r="C27" s="94">
        <v>5</v>
      </c>
      <c r="D27" s="94">
        <v>0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6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3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14</v>
      </c>
      <c r="E32" s="41">
        <v>40</v>
      </c>
      <c r="F32" s="42">
        <v>3.5026269702276708E-2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12</v>
      </c>
      <c r="E38" s="41">
        <v>29</v>
      </c>
      <c r="F38" s="42">
        <v>2.5394045534150613E-2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9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5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25</v>
      </c>
      <c r="E44" s="41">
        <v>43</v>
      </c>
      <c r="F44" s="42">
        <v>3.7653239929947457E-2</v>
      </c>
    </row>
    <row r="45" spans="1:6" ht="15" customHeight="1" x14ac:dyDescent="0.2">
      <c r="A45" s="12"/>
      <c r="B45" s="35">
        <v>35</v>
      </c>
      <c r="C45" s="94">
        <v>6</v>
      </c>
      <c r="D45" s="94">
        <v>6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5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10</v>
      </c>
      <c r="E47" s="95">
        <v>19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11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38</v>
      </c>
      <c r="E50" s="41">
        <v>72</v>
      </c>
      <c r="F50" s="42">
        <v>6.3047285464098074E-2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8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7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30</v>
      </c>
      <c r="E56" s="41">
        <v>50</v>
      </c>
      <c r="F56" s="42">
        <v>4.3782837127845885E-2</v>
      </c>
    </row>
    <row r="57" spans="1:6" ht="15" customHeight="1" x14ac:dyDescent="0.2">
      <c r="A57" s="12"/>
      <c r="B57" s="35">
        <v>45</v>
      </c>
      <c r="C57" s="94">
        <v>11</v>
      </c>
      <c r="D57" s="94">
        <v>14</v>
      </c>
      <c r="E57" s="95">
        <v>25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13</v>
      </c>
      <c r="E59" s="95">
        <v>19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4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5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41</v>
      </c>
      <c r="D62" s="49">
        <v>37</v>
      </c>
      <c r="E62" s="41">
        <v>78</v>
      </c>
      <c r="F62" s="42">
        <v>6.8301225919439573E-2</v>
      </c>
    </row>
    <row r="63" spans="1:6" ht="15" customHeight="1" x14ac:dyDescent="0.2">
      <c r="A63" s="12"/>
      <c r="B63" s="35">
        <v>50</v>
      </c>
      <c r="C63" s="94">
        <v>5</v>
      </c>
      <c r="D63" s="94">
        <v>8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11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9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36</v>
      </c>
      <c r="E68" s="41">
        <v>64</v>
      </c>
      <c r="F68" s="42">
        <v>5.6042031523642732E-2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7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11</v>
      </c>
      <c r="D71" s="94">
        <v>9</v>
      </c>
      <c r="E71" s="95">
        <v>20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6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9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39</v>
      </c>
      <c r="D74" s="49">
        <v>36</v>
      </c>
      <c r="E74" s="41">
        <v>75</v>
      </c>
      <c r="F74" s="42">
        <v>6.5674255691768824E-2</v>
      </c>
    </row>
    <row r="75" spans="1:6" ht="15" customHeight="1" x14ac:dyDescent="0.2">
      <c r="A75" s="12"/>
      <c r="B75" s="35">
        <v>60</v>
      </c>
      <c r="C75" s="94">
        <v>7</v>
      </c>
      <c r="D75" s="94">
        <v>7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6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9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8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5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39</v>
      </c>
      <c r="D80" s="49">
        <v>35</v>
      </c>
      <c r="E80" s="41">
        <v>74</v>
      </c>
      <c r="F80" s="42">
        <v>6.4798598949211902E-2</v>
      </c>
    </row>
    <row r="81" spans="1:6" ht="15" customHeight="1" x14ac:dyDescent="0.2">
      <c r="A81" s="12"/>
      <c r="B81" s="35">
        <v>65</v>
      </c>
      <c r="C81" s="94">
        <v>6</v>
      </c>
      <c r="D81" s="94">
        <v>7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10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10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11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4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42</v>
      </c>
      <c r="E86" s="44">
        <v>76</v>
      </c>
      <c r="F86" s="45">
        <v>6.6549912434325745E-2</v>
      </c>
    </row>
    <row r="87" spans="1:6" ht="15" customHeight="1" x14ac:dyDescent="0.2">
      <c r="A87" s="12"/>
      <c r="B87" s="35">
        <v>70</v>
      </c>
      <c r="C87" s="94">
        <v>6</v>
      </c>
      <c r="D87" s="94">
        <v>10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11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11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16</v>
      </c>
      <c r="E90" s="95">
        <v>26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12</v>
      </c>
      <c r="E91" s="95">
        <v>23</v>
      </c>
      <c r="F91" s="32"/>
    </row>
    <row r="92" spans="1:6" ht="15" customHeight="1" x14ac:dyDescent="0.2">
      <c r="A92" s="12"/>
      <c r="B92" s="43" t="s">
        <v>41</v>
      </c>
      <c r="C92" s="71">
        <v>42</v>
      </c>
      <c r="D92" s="71">
        <v>60</v>
      </c>
      <c r="E92" s="44">
        <v>102</v>
      </c>
      <c r="F92" s="45">
        <v>8.9316987740805598E-2</v>
      </c>
    </row>
    <row r="93" spans="1:6" ht="15" customHeight="1" x14ac:dyDescent="0.2">
      <c r="A93" s="12"/>
      <c r="B93" s="35">
        <v>75</v>
      </c>
      <c r="C93" s="94">
        <v>10</v>
      </c>
      <c r="D93" s="94">
        <v>11</v>
      </c>
      <c r="E93" s="95">
        <v>21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13</v>
      </c>
      <c r="E94" s="95">
        <v>20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5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11</v>
      </c>
      <c r="D96" s="94">
        <v>4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7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47</v>
      </c>
      <c r="D98" s="71">
        <v>40</v>
      </c>
      <c r="E98" s="44">
        <v>87</v>
      </c>
      <c r="F98" s="45">
        <v>7.6182136602451836E-2</v>
      </c>
    </row>
    <row r="99" spans="1:6" ht="15" customHeight="1" x14ac:dyDescent="0.2">
      <c r="A99" s="12"/>
      <c r="B99" s="35">
        <v>80</v>
      </c>
      <c r="C99" s="94">
        <v>3</v>
      </c>
      <c r="D99" s="94">
        <v>9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6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10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2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6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28</v>
      </c>
      <c r="D104" s="71">
        <v>33</v>
      </c>
      <c r="E104" s="44">
        <v>61</v>
      </c>
      <c r="F104" s="45">
        <v>5.3415061295971976E-2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8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8</v>
      </c>
      <c r="E106" s="95">
        <v>14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7</v>
      </c>
      <c r="D109" s="94">
        <v>4</v>
      </c>
      <c r="E109" s="95">
        <v>11</v>
      </c>
      <c r="F109" s="32"/>
    </row>
    <row r="110" spans="1:6" ht="15" customHeight="1" x14ac:dyDescent="0.2">
      <c r="A110" s="12"/>
      <c r="B110" s="43" t="s">
        <v>44</v>
      </c>
      <c r="C110" s="71">
        <v>21</v>
      </c>
      <c r="D110" s="71">
        <v>28</v>
      </c>
      <c r="E110" s="44">
        <v>49</v>
      </c>
      <c r="F110" s="45">
        <v>4.2907180385288964E-2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5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19</v>
      </c>
      <c r="E116" s="44">
        <v>21</v>
      </c>
      <c r="F116" s="45">
        <v>1.8388791593695272E-2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4</v>
      </c>
      <c r="E117" s="95">
        <v>7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3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6</v>
      </c>
      <c r="D122" s="71">
        <v>10</v>
      </c>
      <c r="E122" s="44">
        <v>16</v>
      </c>
      <c r="F122" s="45">
        <v>1.4010507880910683E-2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2.6269702276707531E-3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8.7565674255691769E-4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555</v>
      </c>
      <c r="D147" s="77">
        <v>587</v>
      </c>
      <c r="E147" s="77">
        <v>1142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86</v>
      </c>
      <c r="D150" s="17">
        <v>66</v>
      </c>
      <c r="E150" s="17">
        <v>152</v>
      </c>
      <c r="F150" s="32">
        <v>0.13309982486865149</v>
      </c>
    </row>
    <row r="151" spans="1:6" ht="15" customHeight="1" x14ac:dyDescent="0.2">
      <c r="A151" s="18"/>
      <c r="B151" s="18" t="s">
        <v>49</v>
      </c>
      <c r="C151" s="19">
        <v>289</v>
      </c>
      <c r="D151" s="19">
        <v>285</v>
      </c>
      <c r="E151" s="19">
        <v>574</v>
      </c>
      <c r="F151" s="32">
        <v>0.50262697022767078</v>
      </c>
    </row>
    <row r="152" spans="1:6" ht="15" customHeight="1" x14ac:dyDescent="0.2">
      <c r="A152" s="33"/>
      <c r="B152" s="20" t="s">
        <v>6</v>
      </c>
      <c r="C152" s="21">
        <v>180</v>
      </c>
      <c r="D152" s="21">
        <v>236</v>
      </c>
      <c r="E152" s="21">
        <v>416</v>
      </c>
      <c r="F152" s="32">
        <v>0.36427320490367776</v>
      </c>
    </row>
    <row r="153" spans="1:6" ht="15" customHeight="1" x14ac:dyDescent="0.2">
      <c r="B153" s="2" t="s">
        <v>8</v>
      </c>
      <c r="C153" s="1">
        <v>555</v>
      </c>
      <c r="D153" s="1">
        <v>587</v>
      </c>
      <c r="E153" s="1">
        <v>1142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86</v>
      </c>
      <c r="D155" s="17">
        <v>66</v>
      </c>
      <c r="E155" s="17">
        <v>152</v>
      </c>
      <c r="F155" s="32">
        <v>0.13309982486865149</v>
      </c>
    </row>
    <row r="156" spans="1:6" ht="15" customHeight="1" x14ac:dyDescent="0.2">
      <c r="A156" s="28"/>
      <c r="B156" s="18" t="s">
        <v>49</v>
      </c>
      <c r="C156" s="19">
        <v>289</v>
      </c>
      <c r="D156" s="19">
        <v>285</v>
      </c>
      <c r="E156" s="19">
        <v>574</v>
      </c>
      <c r="F156" s="32">
        <v>0.50262697022767078</v>
      </c>
    </row>
    <row r="157" spans="1:6" ht="15" customHeight="1" x14ac:dyDescent="0.2">
      <c r="A157" s="25"/>
      <c r="B157" s="20" t="s">
        <v>10</v>
      </c>
      <c r="C157" s="21">
        <v>76</v>
      </c>
      <c r="D157" s="21">
        <v>102</v>
      </c>
      <c r="E157" s="21">
        <v>178</v>
      </c>
      <c r="F157" s="32">
        <v>0.15586690017513136</v>
      </c>
    </row>
    <row r="158" spans="1:6" ht="15" customHeight="1" x14ac:dyDescent="0.2">
      <c r="A158" s="26"/>
      <c r="B158" s="29" t="s">
        <v>11</v>
      </c>
      <c r="C158" s="27">
        <v>104</v>
      </c>
      <c r="D158" s="27">
        <v>134</v>
      </c>
      <c r="E158" s="27">
        <v>238</v>
      </c>
      <c r="F158" s="32">
        <v>0.2084063047285464</v>
      </c>
    </row>
    <row r="159" spans="1:6" ht="15" customHeight="1" x14ac:dyDescent="0.2">
      <c r="B159" s="2" t="s">
        <v>8</v>
      </c>
      <c r="C159" s="1">
        <v>555</v>
      </c>
      <c r="D159" s="1">
        <v>587</v>
      </c>
      <c r="E159" s="1">
        <v>1142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29</v>
      </c>
      <c r="D161" s="31">
        <v>61</v>
      </c>
      <c r="E161" s="31">
        <v>90</v>
      </c>
      <c r="F161" s="32">
        <v>7.8809106830122586E-2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33</v>
      </c>
      <c r="E162" s="31">
        <v>41</v>
      </c>
      <c r="F162" s="32">
        <v>3.5901926444833622E-2</v>
      </c>
    </row>
    <row r="163" spans="1:6" ht="15" customHeight="1" x14ac:dyDescent="0.2">
      <c r="A163" s="30"/>
      <c r="B163" s="23" t="s">
        <v>13</v>
      </c>
      <c r="C163" s="31">
        <v>6</v>
      </c>
      <c r="D163" s="31">
        <v>14</v>
      </c>
      <c r="E163" s="31">
        <v>20</v>
      </c>
      <c r="F163" s="32">
        <v>1.7513134851138354E-2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3.5026269702276708E-3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8.7565674255691769E-4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54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1.4423076923076924E-2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1.9230769230769232E-2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4.807692307692308E-2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6.25E-2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7</v>
      </c>
      <c r="E32" s="41">
        <v>10</v>
      </c>
      <c r="F32" s="42">
        <v>4.807692307692308E-2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2.403846153846154E-2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4.807692307692308E-3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2.8846153846153848E-2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8</v>
      </c>
      <c r="E56" s="41">
        <v>12</v>
      </c>
      <c r="F56" s="42">
        <v>5.7692307692307696E-2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5.7692307692307696E-2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7</v>
      </c>
      <c r="E74" s="41">
        <v>10</v>
      </c>
      <c r="F74" s="42">
        <v>4.807692307692308E-2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3</v>
      </c>
      <c r="E80" s="41">
        <v>12</v>
      </c>
      <c r="F80" s="42">
        <v>5.7692307692307696E-2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6.25E-2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4.807692307692308E-2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19</v>
      </c>
      <c r="E98" s="44">
        <v>32</v>
      </c>
      <c r="F98" s="45">
        <v>0.15384615384615385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13</v>
      </c>
      <c r="E104" s="44">
        <v>22</v>
      </c>
      <c r="F104" s="45">
        <v>0.10576923076923077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0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5.7692307692307696E-2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1.4423076923076924E-2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4.807692307692308E-3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4.807692307692308E-3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101</v>
      </c>
      <c r="D147" s="77">
        <v>107</v>
      </c>
      <c r="E147" s="77">
        <v>208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4</v>
      </c>
      <c r="E150" s="17">
        <v>17</v>
      </c>
      <c r="F150" s="32">
        <v>8.1730769230769232E-2</v>
      </c>
    </row>
    <row r="151" spans="1:6" ht="15" customHeight="1" x14ac:dyDescent="0.2">
      <c r="A151" s="18"/>
      <c r="B151" s="18" t="s">
        <v>49</v>
      </c>
      <c r="C151" s="19">
        <v>48</v>
      </c>
      <c r="D151" s="19">
        <v>49</v>
      </c>
      <c r="E151" s="19">
        <v>97</v>
      </c>
      <c r="F151" s="32">
        <v>0.46634615384615385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54</v>
      </c>
      <c r="E152" s="21">
        <v>94</v>
      </c>
      <c r="F152" s="32">
        <v>0.45192307692307693</v>
      </c>
    </row>
    <row r="153" spans="1:6" ht="15" customHeight="1" x14ac:dyDescent="0.2">
      <c r="B153" s="2" t="s">
        <v>8</v>
      </c>
      <c r="C153" s="1">
        <v>101</v>
      </c>
      <c r="D153" s="1">
        <v>107</v>
      </c>
      <c r="E153" s="1">
        <v>208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4</v>
      </c>
      <c r="E155" s="17">
        <v>17</v>
      </c>
      <c r="F155" s="32">
        <v>8.1730769230769232E-2</v>
      </c>
    </row>
    <row r="156" spans="1:6" ht="15" customHeight="1" x14ac:dyDescent="0.2">
      <c r="A156" s="28"/>
      <c r="B156" s="18" t="s">
        <v>49</v>
      </c>
      <c r="C156" s="19">
        <v>48</v>
      </c>
      <c r="D156" s="19">
        <v>49</v>
      </c>
      <c r="E156" s="19">
        <v>97</v>
      </c>
      <c r="F156" s="32">
        <v>0.46634615384615385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12</v>
      </c>
      <c r="E157" s="21">
        <v>23</v>
      </c>
      <c r="F157" s="32">
        <v>0.11057692307692307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42</v>
      </c>
      <c r="E158" s="27">
        <v>71</v>
      </c>
      <c r="F158" s="32">
        <v>0.34134615384615385</v>
      </c>
    </row>
    <row r="159" spans="1:6" ht="15" customHeight="1" x14ac:dyDescent="0.2">
      <c r="B159" s="2" t="s">
        <v>8</v>
      </c>
      <c r="C159" s="1">
        <v>101</v>
      </c>
      <c r="D159" s="1">
        <v>107</v>
      </c>
      <c r="E159" s="1">
        <v>208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10</v>
      </c>
      <c r="E161" s="31">
        <v>17</v>
      </c>
      <c r="F161" s="32">
        <v>8.1730769230769232E-2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2.403846153846154E-2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9.6153846153846159E-3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4.807692307692308E-3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55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4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8</v>
      </c>
      <c r="E8" s="38">
        <v>13</v>
      </c>
      <c r="F8" s="39">
        <v>3.140096618357488E-2</v>
      </c>
    </row>
    <row r="9" spans="1:6" ht="15" customHeight="1" x14ac:dyDescent="0.2">
      <c r="A9" s="12"/>
      <c r="B9" s="35">
        <v>5</v>
      </c>
      <c r="C9" s="94">
        <v>5</v>
      </c>
      <c r="D9" s="94">
        <v>0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5</v>
      </c>
      <c r="E14" s="48">
        <v>18</v>
      </c>
      <c r="F14" s="39">
        <v>4.3478260869565216E-2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10</v>
      </c>
      <c r="E20" s="48">
        <v>19</v>
      </c>
      <c r="F20" s="39">
        <v>4.5893719806763288E-2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10</v>
      </c>
      <c r="E26" s="41">
        <v>23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2.6570048309178744E-2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1.6908212560386472E-2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3.3816425120772944E-2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4.5893719806763288E-2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5.0724637681159424E-2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5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15</v>
      </c>
      <c r="E62" s="41">
        <v>29</v>
      </c>
      <c r="F62" s="42">
        <v>7.0048309178743967E-2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15</v>
      </c>
      <c r="E68" s="41">
        <v>26</v>
      </c>
      <c r="F68" s="42">
        <v>6.280193236714976E-2</v>
      </c>
    </row>
    <row r="69" spans="1:6" ht="15" customHeight="1" x14ac:dyDescent="0.2">
      <c r="A69" s="12"/>
      <c r="B69" s="35">
        <v>55</v>
      </c>
      <c r="C69" s="94">
        <v>9</v>
      </c>
      <c r="D69" s="94">
        <v>4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12</v>
      </c>
      <c r="E74" s="41">
        <v>28</v>
      </c>
      <c r="F74" s="42">
        <v>6.7632850241545889E-2</v>
      </c>
    </row>
    <row r="75" spans="1:6" ht="15" customHeight="1" x14ac:dyDescent="0.2">
      <c r="A75" s="12"/>
      <c r="B75" s="35">
        <v>60</v>
      </c>
      <c r="C75" s="94">
        <v>5</v>
      </c>
      <c r="D75" s="94">
        <v>0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11</v>
      </c>
      <c r="E80" s="41">
        <v>25</v>
      </c>
      <c r="F80" s="42">
        <v>6.0386473429951688E-2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19</v>
      </c>
      <c r="E86" s="44">
        <v>33</v>
      </c>
      <c r="F86" s="45">
        <v>7.9710144927536225E-2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11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24</v>
      </c>
      <c r="E92" s="44">
        <v>44</v>
      </c>
      <c r="F92" s="45">
        <v>0.10628019323671498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17</v>
      </c>
      <c r="E98" s="44">
        <v>28</v>
      </c>
      <c r="F98" s="45">
        <v>6.7632850241545889E-2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6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1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14</v>
      </c>
      <c r="E104" s="44">
        <v>28</v>
      </c>
      <c r="F104" s="45">
        <v>6.7632850241545889E-2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0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4.1062801932367152E-2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1.932367149758454E-2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7.246376811594203E-3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200</v>
      </c>
      <c r="D147" s="77">
        <v>214</v>
      </c>
      <c r="E147" s="77">
        <v>414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27</v>
      </c>
      <c r="D150" s="17">
        <v>23</v>
      </c>
      <c r="E150" s="17">
        <v>50</v>
      </c>
      <c r="F150" s="32">
        <v>0.12077294685990338</v>
      </c>
    </row>
    <row r="151" spans="1:6" ht="15" customHeight="1" x14ac:dyDescent="0.2">
      <c r="A151" s="18"/>
      <c r="B151" s="18" t="s">
        <v>49</v>
      </c>
      <c r="C151" s="19">
        <v>104</v>
      </c>
      <c r="D151" s="19">
        <v>99</v>
      </c>
      <c r="E151" s="19">
        <v>203</v>
      </c>
      <c r="F151" s="32">
        <v>0.49033816425120774</v>
      </c>
    </row>
    <row r="152" spans="1:6" ht="15" customHeight="1" x14ac:dyDescent="0.2">
      <c r="A152" s="33"/>
      <c r="B152" s="20" t="s">
        <v>6</v>
      </c>
      <c r="C152" s="21">
        <v>69</v>
      </c>
      <c r="D152" s="21">
        <v>92</v>
      </c>
      <c r="E152" s="21">
        <v>161</v>
      </c>
      <c r="F152" s="32">
        <v>0.3888888888888889</v>
      </c>
    </row>
    <row r="153" spans="1:6" ht="15" customHeight="1" x14ac:dyDescent="0.2">
      <c r="B153" s="2" t="s">
        <v>8</v>
      </c>
      <c r="C153" s="1">
        <v>200</v>
      </c>
      <c r="D153" s="1">
        <v>214</v>
      </c>
      <c r="E153" s="1">
        <v>414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27</v>
      </c>
      <c r="D155" s="17">
        <v>23</v>
      </c>
      <c r="E155" s="17">
        <v>50</v>
      </c>
      <c r="F155" s="32">
        <v>0.12077294685990338</v>
      </c>
    </row>
    <row r="156" spans="1:6" ht="15" customHeight="1" x14ac:dyDescent="0.2">
      <c r="A156" s="28"/>
      <c r="B156" s="18" t="s">
        <v>49</v>
      </c>
      <c r="C156" s="19">
        <v>104</v>
      </c>
      <c r="D156" s="19">
        <v>99</v>
      </c>
      <c r="E156" s="19">
        <v>203</v>
      </c>
      <c r="F156" s="32">
        <v>0.49033816425120774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43</v>
      </c>
      <c r="E157" s="21">
        <v>77</v>
      </c>
      <c r="F157" s="32">
        <v>0.1859903381642512</v>
      </c>
    </row>
    <row r="158" spans="1:6" ht="15" customHeight="1" x14ac:dyDescent="0.2">
      <c r="A158" s="26"/>
      <c r="B158" s="29" t="s">
        <v>11</v>
      </c>
      <c r="C158" s="27">
        <v>35</v>
      </c>
      <c r="D158" s="27">
        <v>49</v>
      </c>
      <c r="E158" s="27">
        <v>84</v>
      </c>
      <c r="F158" s="32">
        <v>0.20289855072463769</v>
      </c>
    </row>
    <row r="159" spans="1:6" ht="15" customHeight="1" x14ac:dyDescent="0.2">
      <c r="B159" s="2" t="s">
        <v>8</v>
      </c>
      <c r="C159" s="1">
        <v>200</v>
      </c>
      <c r="D159" s="1">
        <v>214</v>
      </c>
      <c r="E159" s="1">
        <v>414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18</v>
      </c>
      <c r="E161" s="31">
        <v>28</v>
      </c>
      <c r="F161" s="32">
        <v>6.7632850241545889E-2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2.6570048309178744E-2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7.246376811594203E-3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74">
    <tabColor indexed="33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0</v>
      </c>
      <c r="D3" s="74">
        <f>入澤!D3+三条!D3+十日町!D3+岩水!D3</f>
        <v>3</v>
      </c>
      <c r="E3" s="9">
        <f>入澤!E3+三条!E3+十日町!E3+岩水!E3</f>
        <v>3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2</v>
      </c>
      <c r="D4" s="75">
        <f>入澤!D4+三条!D4+十日町!D4+岩水!D4</f>
        <v>5</v>
      </c>
      <c r="E4" s="10">
        <f>入澤!E4+三条!E4+十日町!E4+岩水!E4</f>
        <v>7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1</v>
      </c>
      <c r="D5" s="75">
        <f>入澤!D5+三条!D5+十日町!D5+岩水!D5</f>
        <v>4</v>
      </c>
      <c r="E5" s="10">
        <f>入澤!E5+三条!E5+十日町!E5+岩水!E5</f>
        <v>5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4</v>
      </c>
      <c r="D6" s="75">
        <f>入澤!D6+三条!D6+十日町!D6+岩水!D6</f>
        <v>1</v>
      </c>
      <c r="E6" s="10">
        <f>入澤!E6+三条!E6+十日町!E6+岩水!E6</f>
        <v>5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4</v>
      </c>
      <c r="D7" s="75">
        <f>入澤!D7+三条!D7+十日町!D7+岩水!D7</f>
        <v>3</v>
      </c>
      <c r="E7" s="10">
        <f>入澤!E7+三条!E7+十日町!E7+岩水!E7</f>
        <v>7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11</v>
      </c>
      <c r="D8" s="70">
        <f>入澤!D8+三条!D8+十日町!D8+岩水!D8</f>
        <v>16</v>
      </c>
      <c r="E8" s="38">
        <f>入澤!E8+三条!E8+十日町!E8+岩水!E8</f>
        <v>27</v>
      </c>
      <c r="F8" s="39">
        <f>E8/E147</f>
        <v>1.9452449567723344E-2</v>
      </c>
    </row>
    <row r="9" spans="1:6" ht="15" customHeight="1" x14ac:dyDescent="0.2">
      <c r="A9" s="12"/>
      <c r="B9" s="35">
        <v>5</v>
      </c>
      <c r="C9" s="75">
        <f>入澤!C9+三条!C9+十日町!C9+岩水!C9</f>
        <v>5</v>
      </c>
      <c r="D9" s="75">
        <f>入澤!D9+三条!D9+十日町!D9+岩水!D9</f>
        <v>6</v>
      </c>
      <c r="E9" s="10">
        <f>入澤!E9+三条!E9+十日町!E9+岩水!E9</f>
        <v>11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5</v>
      </c>
      <c r="D10" s="75">
        <f>入澤!D10+三条!D10+十日町!D10+岩水!D10</f>
        <v>2</v>
      </c>
      <c r="E10" s="10">
        <f>入澤!E10+三条!E10+十日町!E10+岩水!E10</f>
        <v>7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3</v>
      </c>
      <c r="D11" s="75">
        <f>入澤!D11+三条!D11+十日町!D11+岩水!D11</f>
        <v>2</v>
      </c>
      <c r="E11" s="10">
        <f>入澤!E11+三条!E11+十日町!E11+岩水!E11</f>
        <v>5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6</v>
      </c>
      <c r="D12" s="75">
        <f>入澤!D12+三条!D12+十日町!D12+岩水!D12</f>
        <v>6</v>
      </c>
      <c r="E12" s="10">
        <f>入澤!E12+三条!E12+十日町!E12+岩水!E12</f>
        <v>12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4</v>
      </c>
      <c r="D13" s="75">
        <f>入澤!D13+三条!D13+十日町!D13+岩水!D13</f>
        <v>7</v>
      </c>
      <c r="E13" s="10">
        <f>入澤!E13+三条!E13+十日町!E13+岩水!E13</f>
        <v>11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23</v>
      </c>
      <c r="D14" s="70">
        <f>入澤!D14+三条!D14+十日町!D14+岩水!D14</f>
        <v>23</v>
      </c>
      <c r="E14" s="48">
        <f>入澤!E14+三条!E14+十日町!E14+岩水!E14</f>
        <v>46</v>
      </c>
      <c r="F14" s="39">
        <f>E14/E147</f>
        <v>3.3141210374639768E-2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1</v>
      </c>
      <c r="D15" s="75">
        <f>入澤!D15+三条!D15+十日町!D15+岩水!D15</f>
        <v>7</v>
      </c>
      <c r="E15" s="10">
        <f>入澤!E15+三条!E15+十日町!E15+岩水!E15</f>
        <v>8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3</v>
      </c>
      <c r="D16" s="75">
        <f>入澤!D16+三条!D16+十日町!D16+岩水!D16</f>
        <v>4</v>
      </c>
      <c r="E16" s="10">
        <f>入澤!E16+三条!E16+十日町!E16+岩水!E16</f>
        <v>7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5</v>
      </c>
      <c r="D17" s="75">
        <f>入澤!D17+三条!D17+十日町!D17+岩水!D17</f>
        <v>3</v>
      </c>
      <c r="E17" s="10">
        <f>入澤!E17+三条!E17+十日町!E17+岩水!E17</f>
        <v>8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2</v>
      </c>
      <c r="D18" s="75">
        <f>入澤!D18+三条!D18+十日町!D18+岩水!D18</f>
        <v>4</v>
      </c>
      <c r="E18" s="10">
        <f>入澤!E18+三条!E18+十日町!E18+岩水!E18</f>
        <v>6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8</v>
      </c>
      <c r="D19" s="75">
        <f>入澤!D19+三条!D19+十日町!D19+岩水!D19</f>
        <v>6</v>
      </c>
      <c r="E19" s="10">
        <f>入澤!E19+三条!E19+十日町!E19+岩水!E19</f>
        <v>14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19</v>
      </c>
      <c r="D20" s="70">
        <f>入澤!D20+三条!D20+十日町!D20+岩水!D20</f>
        <v>24</v>
      </c>
      <c r="E20" s="48">
        <f>入澤!E20+三条!E20+十日町!E20+岩水!E20</f>
        <v>43</v>
      </c>
      <c r="F20" s="39">
        <f>E20/E147</f>
        <v>3.0979827089337175E-2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2</v>
      </c>
      <c r="D21" s="75">
        <f>入澤!D21+三条!D21+十日町!D21+岩水!D21</f>
        <v>2</v>
      </c>
      <c r="E21" s="10">
        <f>入澤!E21+三条!E21+十日町!E21+岩水!E21</f>
        <v>4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8</v>
      </c>
      <c r="D22" s="75">
        <f>入澤!D22+三条!D22+十日町!D22+岩水!D22</f>
        <v>4</v>
      </c>
      <c r="E22" s="10">
        <f>入澤!E22+三条!E22+十日町!E22+岩水!E22</f>
        <v>12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8</v>
      </c>
      <c r="D23" s="75">
        <f>入澤!D23+三条!D23+十日町!D23+岩水!D23</f>
        <v>6</v>
      </c>
      <c r="E23" s="10">
        <f>入澤!E23+三条!E23+十日町!E23+岩水!E23</f>
        <v>14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5</v>
      </c>
      <c r="D24" s="75">
        <f>入澤!D24+三条!D24+十日町!D24+岩水!D24</f>
        <v>7</v>
      </c>
      <c r="E24" s="10">
        <f>入澤!E24+三条!E24+十日町!E24+岩水!E24</f>
        <v>12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10</v>
      </c>
      <c r="D25" s="75">
        <f>入澤!D25+三条!D25+十日町!D25+岩水!D25</f>
        <v>5</v>
      </c>
      <c r="E25" s="10">
        <f>入澤!E25+三条!E25+十日町!E25+岩水!E25</f>
        <v>15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33</v>
      </c>
      <c r="D26" s="49">
        <f>入澤!D26+三条!D26+十日町!D26+岩水!D26</f>
        <v>24</v>
      </c>
      <c r="E26" s="41">
        <f>入澤!E26+三条!E26+十日町!E26+岩水!E26</f>
        <v>57</v>
      </c>
      <c r="F26" s="42">
        <f>E26/E147</f>
        <v>4.1066282420749278E-2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12</v>
      </c>
      <c r="D27" s="75">
        <f>入澤!D27+三条!D27+十日町!D27+岩水!D27</f>
        <v>3</v>
      </c>
      <c r="E27" s="10">
        <f>入澤!E27+三条!E27+十日町!E27+岩水!E27</f>
        <v>15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5</v>
      </c>
      <c r="D28" s="75">
        <f>入澤!D28+三条!D28+十日町!D28+岩水!D28</f>
        <v>6</v>
      </c>
      <c r="E28" s="10">
        <f>入澤!E28+三条!E28+十日町!E28+岩水!E28</f>
        <v>11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8</v>
      </c>
      <c r="D29" s="75">
        <f>入澤!D29+三条!D29+十日町!D29+岩水!D29</f>
        <v>6</v>
      </c>
      <c r="E29" s="10">
        <f>入澤!E29+三条!E29+十日町!E29+岩水!E29</f>
        <v>14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4</v>
      </c>
      <c r="D30" s="75">
        <f>入澤!D30+三条!D30+十日町!D30+岩水!D30</f>
        <v>6</v>
      </c>
      <c r="E30" s="10">
        <f>入澤!E30+三条!E30+十日町!E30+岩水!E30</f>
        <v>10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5</v>
      </c>
      <c r="D31" s="75">
        <f>入澤!D31+三条!D31+十日町!D31+岩水!D31</f>
        <v>5</v>
      </c>
      <c r="E31" s="10">
        <f>入澤!E31+三条!E31+十日町!E31+岩水!E31</f>
        <v>10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34</v>
      </c>
      <c r="D32" s="49">
        <f>入澤!D32+三条!D32+十日町!D32+岩水!D32</f>
        <v>26</v>
      </c>
      <c r="E32" s="41">
        <f>入澤!E32+三条!E32+十日町!E32+岩水!E32</f>
        <v>60</v>
      </c>
      <c r="F32" s="42">
        <f>E32/E147</f>
        <v>4.3227665706051875E-2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5</v>
      </c>
      <c r="D33" s="75">
        <f>入澤!D33+三条!D33+十日町!D33+岩水!D33</f>
        <v>5</v>
      </c>
      <c r="E33" s="10">
        <f>入澤!E33+三条!E33+十日町!E33+岩水!E33</f>
        <v>10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10</v>
      </c>
      <c r="D34" s="75">
        <f>入澤!D34+三条!D34+十日町!D34+岩水!D34</f>
        <v>2</v>
      </c>
      <c r="E34" s="10">
        <f>入澤!E34+三条!E34+十日町!E34+岩水!E34</f>
        <v>12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5</v>
      </c>
      <c r="D35" s="75">
        <f>入澤!D35+三条!D35+十日町!D35+岩水!D35</f>
        <v>2</v>
      </c>
      <c r="E35" s="10">
        <f>入澤!E35+三条!E35+十日町!E35+岩水!E35</f>
        <v>7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8</v>
      </c>
      <c r="D36" s="75">
        <f>入澤!D36+三条!D36+十日町!D36+岩水!D36</f>
        <v>8</v>
      </c>
      <c r="E36" s="10">
        <f>入澤!E36+三条!E36+十日町!E36+岩水!E36</f>
        <v>16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9</v>
      </c>
      <c r="D37" s="75">
        <f>入澤!D37+三条!D37+十日町!D37+岩水!D37</f>
        <v>13</v>
      </c>
      <c r="E37" s="10">
        <f>入澤!E37+三条!E37+十日町!E37+岩水!E37</f>
        <v>22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37</v>
      </c>
      <c r="D38" s="49">
        <f>入澤!D38+三条!D38+十日町!D38+岩水!D38</f>
        <v>30</v>
      </c>
      <c r="E38" s="41">
        <f>入澤!E38+三条!E38+十日町!E38+岩水!E38</f>
        <v>67</v>
      </c>
      <c r="F38" s="42">
        <f>E38/E147</f>
        <v>4.8270893371757925E-2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5</v>
      </c>
      <c r="D39" s="75">
        <f>入澤!D39+三条!D39+十日町!D39+岩水!D39</f>
        <v>7</v>
      </c>
      <c r="E39" s="10">
        <f>入澤!E39+三条!E39+十日町!E39+岩水!E39</f>
        <v>12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5</v>
      </c>
      <c r="D40" s="75">
        <f>入澤!D40+三条!D40+十日町!D40+岩水!D40</f>
        <v>6</v>
      </c>
      <c r="E40" s="10">
        <f>入澤!E40+三条!E40+十日町!E40+岩水!E40</f>
        <v>11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6</v>
      </c>
      <c r="D41" s="75">
        <f>入澤!D41+三条!D41+十日町!D41+岩水!D41</f>
        <v>6</v>
      </c>
      <c r="E41" s="10">
        <f>入澤!E41+三条!E41+十日町!E41+岩水!E41</f>
        <v>12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7</v>
      </c>
      <c r="D42" s="75">
        <f>入澤!D42+三条!D42+十日町!D42+岩水!D42</f>
        <v>5</v>
      </c>
      <c r="E42" s="10">
        <f>入澤!E42+三条!E42+十日町!E42+岩水!E42</f>
        <v>12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5</v>
      </c>
      <c r="D43" s="75">
        <f>入澤!D43+三条!D43+十日町!D43+岩水!D43</f>
        <v>2</v>
      </c>
      <c r="E43" s="10">
        <f>入澤!E43+三条!E43+十日町!E43+岩水!E43</f>
        <v>7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28</v>
      </c>
      <c r="D44" s="49">
        <f>入澤!D44+三条!D44+十日町!D44+岩水!D44</f>
        <v>26</v>
      </c>
      <c r="E44" s="41">
        <f>入澤!E44+三条!E44+十日町!E44+岩水!E44</f>
        <v>54</v>
      </c>
      <c r="F44" s="42">
        <f>E44/E147</f>
        <v>3.8904899135446688E-2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9</v>
      </c>
      <c r="D45" s="75">
        <f>入澤!D45+三条!D45+十日町!D45+岩水!D45</f>
        <v>4</v>
      </c>
      <c r="E45" s="10">
        <f>入澤!E45+三条!E45+十日町!E45+岩水!E45</f>
        <v>13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2</v>
      </c>
      <c r="D46" s="75">
        <f>入澤!D46+三条!D46+十日町!D46+岩水!D46</f>
        <v>8</v>
      </c>
      <c r="E46" s="10">
        <f>入澤!E46+三条!E46+十日町!E46+岩水!E46</f>
        <v>10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8</v>
      </c>
      <c r="D47" s="75">
        <f>入澤!D47+三条!D47+十日町!D47+岩水!D47</f>
        <v>4</v>
      </c>
      <c r="E47" s="10">
        <f>入澤!E47+三条!E47+十日町!E47+岩水!E47</f>
        <v>12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6</v>
      </c>
      <c r="D48" s="75">
        <f>入澤!D48+三条!D48+十日町!D48+岩水!D48</f>
        <v>4</v>
      </c>
      <c r="E48" s="10">
        <f>入澤!E48+三条!E48+十日町!E48+岩水!E48</f>
        <v>10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7</v>
      </c>
      <c r="D49" s="75">
        <f>入澤!D49+三条!D49+十日町!D49+岩水!D49</f>
        <v>8</v>
      </c>
      <c r="E49" s="10">
        <f>入澤!E49+三条!E49+十日町!E49+岩水!E49</f>
        <v>15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32</v>
      </c>
      <c r="D50" s="49">
        <f>入澤!D50+三条!D50+十日町!D50+岩水!D50</f>
        <v>28</v>
      </c>
      <c r="E50" s="41">
        <f>入澤!E50+三条!E50+十日町!E50+岩水!E50</f>
        <v>60</v>
      </c>
      <c r="F50" s="42">
        <f>E50/E147</f>
        <v>4.3227665706051875E-2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5</v>
      </c>
      <c r="D51" s="75">
        <f>入澤!D51+三条!D51+十日町!D51+岩水!D51</f>
        <v>4</v>
      </c>
      <c r="E51" s="10">
        <f>入澤!E51+三条!E51+十日町!E51+岩水!E51</f>
        <v>9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7</v>
      </c>
      <c r="D52" s="75">
        <f>入澤!D52+三条!D52+十日町!D52+岩水!D52</f>
        <v>5</v>
      </c>
      <c r="E52" s="10">
        <f>入澤!E52+三条!E52+十日町!E52+岩水!E52</f>
        <v>12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4</v>
      </c>
      <c r="D53" s="75">
        <f>入澤!D53+三条!D53+十日町!D53+岩水!D53</f>
        <v>6</v>
      </c>
      <c r="E53" s="10">
        <f>入澤!E53+三条!E53+十日町!E53+岩水!E53</f>
        <v>10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10</v>
      </c>
      <c r="D54" s="75">
        <f>入澤!D54+三条!D54+十日町!D54+岩水!D54</f>
        <v>5</v>
      </c>
      <c r="E54" s="10">
        <f>入澤!E54+三条!E54+十日町!E54+岩水!E54</f>
        <v>15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7</v>
      </c>
      <c r="D55" s="75">
        <f>入澤!D55+三条!D55+十日町!D55+岩水!D55</f>
        <v>6</v>
      </c>
      <c r="E55" s="10">
        <f>入澤!E55+三条!E55+十日町!E55+岩水!E55</f>
        <v>13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33</v>
      </c>
      <c r="D56" s="49">
        <f>入澤!D56+三条!D56+十日町!D56+岩水!D56</f>
        <v>26</v>
      </c>
      <c r="E56" s="41">
        <f>入澤!E56+三条!E56+十日町!E56+岩水!E56</f>
        <v>59</v>
      </c>
      <c r="F56" s="42">
        <f>E56/E147</f>
        <v>4.2507204610951012E-2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3</v>
      </c>
      <c r="D57" s="75">
        <f>入澤!D57+三条!D57+十日町!D57+岩水!D57</f>
        <v>5</v>
      </c>
      <c r="E57" s="10">
        <f>入澤!E57+三条!E57+十日町!E57+岩水!E57</f>
        <v>8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10</v>
      </c>
      <c r="D58" s="75">
        <f>入澤!D58+三条!D58+十日町!D58+岩水!D58</f>
        <v>6</v>
      </c>
      <c r="E58" s="10">
        <f>入澤!E58+三条!E58+十日町!E58+岩水!E58</f>
        <v>16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11</v>
      </c>
      <c r="D59" s="75">
        <f>入澤!D59+三条!D59+十日町!D59+岩水!D59</f>
        <v>11</v>
      </c>
      <c r="E59" s="10">
        <f>入澤!E59+三条!E59+十日町!E59+岩水!E59</f>
        <v>22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9</v>
      </c>
      <c r="D60" s="75">
        <f>入澤!D60+三条!D60+十日町!D60+岩水!D60</f>
        <v>8</v>
      </c>
      <c r="E60" s="10">
        <f>入澤!E60+三条!E60+十日町!E60+岩水!E60</f>
        <v>17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4</v>
      </c>
      <c r="D61" s="75">
        <f>入澤!D61+三条!D61+十日町!D61+岩水!D61</f>
        <v>7</v>
      </c>
      <c r="E61" s="10">
        <f>入澤!E61+三条!E61+十日町!E61+岩水!E61</f>
        <v>11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37</v>
      </c>
      <c r="D62" s="49">
        <f>入澤!D62+三条!D62+十日町!D62+岩水!D62</f>
        <v>37</v>
      </c>
      <c r="E62" s="41">
        <f>入澤!E62+三条!E62+十日町!E62+岩水!E62</f>
        <v>74</v>
      </c>
      <c r="F62" s="42">
        <f>E62/E147</f>
        <v>5.3314121037463975E-2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14</v>
      </c>
      <c r="D63" s="75">
        <f>入澤!D63+三条!D63+十日町!D63+岩水!D63</f>
        <v>7</v>
      </c>
      <c r="E63" s="10">
        <f>入澤!E63+三条!E63+十日町!E63+岩水!E63</f>
        <v>21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9</v>
      </c>
      <c r="D64" s="75">
        <f>入澤!D64+三条!D64+十日町!D64+岩水!D64</f>
        <v>12</v>
      </c>
      <c r="E64" s="10">
        <f>入澤!E64+三条!E64+十日町!E64+岩水!E64</f>
        <v>21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8</v>
      </c>
      <c r="D65" s="75">
        <f>入澤!D65+三条!D65+十日町!D65+岩水!D65</f>
        <v>2</v>
      </c>
      <c r="E65" s="10">
        <f>入澤!E65+三条!E65+十日町!E65+岩水!E65</f>
        <v>10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4</v>
      </c>
      <c r="D66" s="75">
        <f>入澤!D66+三条!D66+十日町!D66+岩水!D66</f>
        <v>9</v>
      </c>
      <c r="E66" s="10">
        <f>入澤!E66+三条!E66+十日町!E66+岩水!E66</f>
        <v>13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13</v>
      </c>
      <c r="D67" s="75">
        <f>入澤!D67+三条!D67+十日町!D67+岩水!D67</f>
        <v>17</v>
      </c>
      <c r="E67" s="10">
        <f>入澤!E67+三条!E67+十日町!E67+岩水!E67</f>
        <v>30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48</v>
      </c>
      <c r="D68" s="49">
        <f>入澤!D68+三条!D68+十日町!D68+岩水!D68</f>
        <v>47</v>
      </c>
      <c r="E68" s="41">
        <f>入澤!E68+三条!E68+十日町!E68+岩水!E68</f>
        <v>95</v>
      </c>
      <c r="F68" s="42">
        <f>E68/E147</f>
        <v>6.8443804034582126E-2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7</v>
      </c>
      <c r="D69" s="75">
        <f>入澤!D69+三条!D69+十日町!D69+岩水!D69</f>
        <v>13</v>
      </c>
      <c r="E69" s="10">
        <f>入澤!E69+三条!E69+十日町!E69+岩水!E69</f>
        <v>20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6</v>
      </c>
      <c r="D70" s="75">
        <f>入澤!D70+三条!D70+十日町!D70+岩水!D70</f>
        <v>10</v>
      </c>
      <c r="E70" s="10">
        <f>入澤!E70+三条!E70+十日町!E70+岩水!E70</f>
        <v>16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13</v>
      </c>
      <c r="D71" s="75">
        <f>入澤!D71+三条!D71+十日町!D71+岩水!D71</f>
        <v>8</v>
      </c>
      <c r="E71" s="10">
        <f>入澤!E71+三条!E71+十日町!E71+岩水!E71</f>
        <v>21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13</v>
      </c>
      <c r="D72" s="75">
        <f>入澤!D72+三条!D72+十日町!D72+岩水!D72</f>
        <v>19</v>
      </c>
      <c r="E72" s="10">
        <f>入澤!E72+三条!E72+十日町!E72+岩水!E72</f>
        <v>32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15</v>
      </c>
      <c r="D73" s="75">
        <f>入澤!D73+三条!D73+十日町!D73+岩水!D73</f>
        <v>10</v>
      </c>
      <c r="E73" s="10">
        <f>入澤!E73+三条!E73+十日町!E73+岩水!E73</f>
        <v>25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54</v>
      </c>
      <c r="D74" s="49">
        <f>入澤!D74+三条!D74+十日町!D74+岩水!D74</f>
        <v>60</v>
      </c>
      <c r="E74" s="41">
        <f>入澤!E74+三条!E74+十日町!E74+岩水!E74</f>
        <v>114</v>
      </c>
      <c r="F74" s="42">
        <f>E74/E147</f>
        <v>8.2132564841498557E-2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3</v>
      </c>
      <c r="D75" s="75">
        <f>入澤!D75+三条!D75+十日町!D75+岩水!D75</f>
        <v>12</v>
      </c>
      <c r="E75" s="10">
        <f>入澤!E75+三条!E75+十日町!E75+岩水!E75</f>
        <v>15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10</v>
      </c>
      <c r="D76" s="75">
        <f>入澤!D76+三条!D76+十日町!D76+岩水!D76</f>
        <v>6</v>
      </c>
      <c r="E76" s="10">
        <f>入澤!E76+三条!E76+十日町!E76+岩水!E76</f>
        <v>16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8</v>
      </c>
      <c r="D77" s="75">
        <f>入澤!D77+三条!D77+十日町!D77+岩水!D77</f>
        <v>6</v>
      </c>
      <c r="E77" s="10">
        <f>入澤!E77+三条!E77+十日町!E77+岩水!E77</f>
        <v>14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9</v>
      </c>
      <c r="D78" s="75">
        <f>入澤!D78+三条!D78+十日町!D78+岩水!D78</f>
        <v>11</v>
      </c>
      <c r="E78" s="10">
        <f>入澤!E78+三条!E78+十日町!E78+岩水!E78</f>
        <v>20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13</v>
      </c>
      <c r="D79" s="75">
        <f>入澤!D79+三条!D79+十日町!D79+岩水!D79</f>
        <v>16</v>
      </c>
      <c r="E79" s="10">
        <f>入澤!E79+三条!E79+十日町!E79+岩水!E79</f>
        <v>29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43</v>
      </c>
      <c r="D80" s="49">
        <f>入澤!D80+三条!D80+十日町!D80+岩水!D80</f>
        <v>51</v>
      </c>
      <c r="E80" s="41">
        <f>入澤!E80+三条!E80+十日町!E80+岩水!E80</f>
        <v>94</v>
      </c>
      <c r="F80" s="42">
        <f>E80/E147</f>
        <v>6.7723342939481262E-2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9</v>
      </c>
      <c r="D81" s="75">
        <f>入澤!D81+三条!D81+十日町!D81+岩水!D81</f>
        <v>12</v>
      </c>
      <c r="E81" s="10">
        <f>入澤!E81+三条!E81+十日町!E81+岩水!E81</f>
        <v>21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11</v>
      </c>
      <c r="D82" s="75">
        <f>入澤!D82+三条!D82+十日町!D82+岩水!D82</f>
        <v>11</v>
      </c>
      <c r="E82" s="10">
        <f>入澤!E82+三条!E82+十日町!E82+岩水!E82</f>
        <v>22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10</v>
      </c>
      <c r="D83" s="75">
        <f>入澤!D83+三条!D83+十日町!D83+岩水!D83</f>
        <v>17</v>
      </c>
      <c r="E83" s="10">
        <f>入澤!E83+三条!E83+十日町!E83+岩水!E83</f>
        <v>27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10</v>
      </c>
      <c r="D84" s="75">
        <f>入澤!D84+三条!D84+十日町!D84+岩水!D84</f>
        <v>12</v>
      </c>
      <c r="E84" s="10">
        <f>入澤!E84+三条!E84+十日町!E84+岩水!E84</f>
        <v>22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11</v>
      </c>
      <c r="D85" s="75">
        <f>入澤!D85+三条!D85+十日町!D85+岩水!D85</f>
        <v>10</v>
      </c>
      <c r="E85" s="10">
        <f>入澤!E85+三条!E85+十日町!E85+岩水!E85</f>
        <v>21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51</v>
      </c>
      <c r="D86" s="71">
        <f>入澤!D86+三条!D86+十日町!D86+岩水!D86</f>
        <v>62</v>
      </c>
      <c r="E86" s="44">
        <f>入澤!E86+三条!E86+十日町!E86+岩水!E86</f>
        <v>113</v>
      </c>
      <c r="F86" s="45">
        <f>E86/E147</f>
        <v>8.1412103746397693E-2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12</v>
      </c>
      <c r="D87" s="75">
        <f>入澤!D87+三条!D87+十日町!D87+岩水!D87</f>
        <v>8</v>
      </c>
      <c r="E87" s="10">
        <f>入澤!E87+三条!E87+十日町!E87+岩水!E87</f>
        <v>20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18</v>
      </c>
      <c r="D88" s="75">
        <f>入澤!D88+三条!D88+十日町!D88+岩水!D88</f>
        <v>13</v>
      </c>
      <c r="E88" s="10">
        <f>入澤!E88+三条!E88+十日町!E88+岩水!E88</f>
        <v>31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14</v>
      </c>
      <c r="D89" s="75">
        <f>入澤!D89+三条!D89+十日町!D89+岩水!D89</f>
        <v>13</v>
      </c>
      <c r="E89" s="10">
        <f>入澤!E89+三条!E89+十日町!E89+岩水!E89</f>
        <v>27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16</v>
      </c>
      <c r="D90" s="75">
        <f>入澤!D90+三条!D90+十日町!D90+岩水!D90</f>
        <v>15</v>
      </c>
      <c r="E90" s="10">
        <f>入澤!E90+三条!E90+十日町!E90+岩水!E90</f>
        <v>31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12</v>
      </c>
      <c r="D91" s="75">
        <f>入澤!D91+三条!D91+十日町!D91+岩水!D91</f>
        <v>9</v>
      </c>
      <c r="E91" s="10">
        <f>入澤!E91+三条!E91+十日町!E91+岩水!E91</f>
        <v>21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72</v>
      </c>
      <c r="D92" s="71">
        <f>入澤!D92+三条!D92+十日町!D92+岩水!D92</f>
        <v>58</v>
      </c>
      <c r="E92" s="44">
        <f>入澤!E92+三条!E92+十日町!E92+岩水!E92</f>
        <v>130</v>
      </c>
      <c r="F92" s="45">
        <f>E92/E147</f>
        <v>9.3659942363112397E-2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15</v>
      </c>
      <c r="D93" s="75">
        <f>入澤!D93+三条!D93+十日町!D93+岩水!D93</f>
        <v>15</v>
      </c>
      <c r="E93" s="10">
        <f>入澤!E93+三条!E93+十日町!E93+岩水!E93</f>
        <v>30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10</v>
      </c>
      <c r="D94" s="75">
        <f>入澤!D94+三条!D94+十日町!D94+岩水!D94</f>
        <v>14</v>
      </c>
      <c r="E94" s="10">
        <f>入澤!E94+三条!E94+十日町!E94+岩水!E94</f>
        <v>24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1</v>
      </c>
      <c r="D95" s="75">
        <f>入澤!D95+三条!D95+十日町!D95+岩水!D95</f>
        <v>3</v>
      </c>
      <c r="E95" s="10">
        <f>入澤!E95+三条!E95+十日町!E95+岩水!E95</f>
        <v>4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5</v>
      </c>
      <c r="D96" s="75">
        <f>入澤!D96+三条!D96+十日町!D96+岩水!D96</f>
        <v>7</v>
      </c>
      <c r="E96" s="10">
        <f>入澤!E96+三条!E96+十日町!E96+岩水!E96</f>
        <v>12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14</v>
      </c>
      <c r="D97" s="75">
        <f>入澤!D97+三条!D97+十日町!D97+岩水!D97</f>
        <v>6</v>
      </c>
      <c r="E97" s="10">
        <f>入澤!E97+三条!E97+十日町!E97+岩水!E97</f>
        <v>20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45</v>
      </c>
      <c r="D98" s="71">
        <f>入澤!D98+三条!D98+十日町!D98+岩水!D98</f>
        <v>45</v>
      </c>
      <c r="E98" s="44">
        <f>入澤!E98+三条!E98+十日町!E98+岩水!E98</f>
        <v>90</v>
      </c>
      <c r="F98" s="45">
        <f>E98/E147</f>
        <v>6.4841498559077809E-2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8</v>
      </c>
      <c r="D99" s="75">
        <f>入澤!D99+三条!D99+十日町!D99+岩水!D99</f>
        <v>19</v>
      </c>
      <c r="E99" s="10">
        <f>入澤!E99+三条!E99+十日町!E99+岩水!E99</f>
        <v>27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1</v>
      </c>
      <c r="D100" s="75">
        <f>入澤!D100+三条!D100+十日町!D100+岩水!D100</f>
        <v>8</v>
      </c>
      <c r="E100" s="10">
        <f>入澤!E100+三条!E100+十日町!E100+岩水!E100</f>
        <v>9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7</v>
      </c>
      <c r="D101" s="75">
        <f>入澤!D101+三条!D101+十日町!D101+岩水!D101</f>
        <v>8</v>
      </c>
      <c r="E101" s="10">
        <f>入澤!E101+三条!E101+十日町!E101+岩水!E101</f>
        <v>15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9</v>
      </c>
      <c r="D102" s="75">
        <f>入澤!D102+三条!D102+十日町!D102+岩水!D102</f>
        <v>15</v>
      </c>
      <c r="E102" s="10">
        <f>入澤!E102+三条!E102+十日町!E102+岩水!E102</f>
        <v>24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4</v>
      </c>
      <c r="D103" s="75">
        <f>入澤!D103+三条!D103+十日町!D103+岩水!D103</f>
        <v>4</v>
      </c>
      <c r="E103" s="10">
        <f>入澤!E103+三条!E103+十日町!E103+岩水!E103</f>
        <v>8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29</v>
      </c>
      <c r="D104" s="71">
        <f>入澤!D104+三条!D104+十日町!D104+岩水!D104</f>
        <v>54</v>
      </c>
      <c r="E104" s="44">
        <f>入澤!E104+三条!E104+十日町!E104+岩水!E104</f>
        <v>83</v>
      </c>
      <c r="F104" s="45">
        <f>E104/E147</f>
        <v>5.9798270893371759E-2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3</v>
      </c>
      <c r="D105" s="75">
        <f>入澤!D105+三条!D105+十日町!D105+岩水!D105</f>
        <v>6</v>
      </c>
      <c r="E105" s="10">
        <f>入澤!E105+三条!E105+十日町!E105+岩水!E105</f>
        <v>9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10</v>
      </c>
      <c r="D106" s="75">
        <f>入澤!D106+三条!D106+十日町!D106+岩水!D106</f>
        <v>8</v>
      </c>
      <c r="E106" s="10">
        <f>入澤!E106+三条!E106+十日町!E106+岩水!E106</f>
        <v>18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5</v>
      </c>
      <c r="D107" s="75">
        <f>入澤!D107+三条!D107+十日町!D107+岩水!D107</f>
        <v>5</v>
      </c>
      <c r="E107" s="10">
        <f>入澤!E107+三条!E107+十日町!E107+岩水!E107</f>
        <v>10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2</v>
      </c>
      <c r="D108" s="75">
        <f>入澤!D108+三条!D108+十日町!D108+岩水!D108</f>
        <v>6</v>
      </c>
      <c r="E108" s="10">
        <f>入澤!E108+三条!E108+十日町!E108+岩水!E108</f>
        <v>8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4</v>
      </c>
      <c r="D109" s="75">
        <f>入澤!D109+三条!D109+十日町!D109+岩水!D109</f>
        <v>7</v>
      </c>
      <c r="E109" s="10">
        <f>入澤!E109+三条!E109+十日町!E109+岩水!E109</f>
        <v>11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24</v>
      </c>
      <c r="D110" s="71">
        <f>入澤!D110+三条!D110+十日町!D110+岩水!D110</f>
        <v>32</v>
      </c>
      <c r="E110" s="44">
        <f>入澤!E110+三条!E110+十日町!E110+岩水!E110</f>
        <v>56</v>
      </c>
      <c r="F110" s="45">
        <f>E110/E147</f>
        <v>4.0345821325648415E-2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3</v>
      </c>
      <c r="D111" s="75">
        <f>入澤!D111+三条!D111+十日町!D111+岩水!D111</f>
        <v>6</v>
      </c>
      <c r="E111" s="10">
        <f>入澤!E111+三条!E111+十日町!E111+岩水!E111</f>
        <v>9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4</v>
      </c>
      <c r="D112" s="75">
        <f>入澤!D112+三条!D112+十日町!D112+岩水!D112</f>
        <v>13</v>
      </c>
      <c r="E112" s="10">
        <f>入澤!E112+三条!E112+十日町!E112+岩水!E112</f>
        <v>17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3</v>
      </c>
      <c r="D113" s="75">
        <f>入澤!D113+三条!D113+十日町!D113+岩水!D113</f>
        <v>5</v>
      </c>
      <c r="E113" s="10">
        <f>入澤!E113+三条!E113+十日町!E113+岩水!E113</f>
        <v>8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1</v>
      </c>
      <c r="D114" s="75">
        <f>入澤!D114+三条!D114+十日町!D114+岩水!D114</f>
        <v>5</v>
      </c>
      <c r="E114" s="10">
        <f>入澤!E114+三条!E114+十日町!E114+岩水!E114</f>
        <v>6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1</v>
      </c>
      <c r="D115" s="75">
        <f>入澤!D115+三条!D115+十日町!D115+岩水!D115</f>
        <v>7</v>
      </c>
      <c r="E115" s="10">
        <f>入澤!E115+三条!E115+十日町!E115+岩水!E115</f>
        <v>8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12</v>
      </c>
      <c r="D116" s="71">
        <f>入澤!D116+三条!D116+十日町!D116+岩水!D116</f>
        <v>36</v>
      </c>
      <c r="E116" s="44">
        <f>入澤!E116+三条!E116+十日町!E116+岩水!E116</f>
        <v>48</v>
      </c>
      <c r="F116" s="45">
        <f>E116/E147</f>
        <v>3.4582132564841501E-2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0</v>
      </c>
      <c r="D117" s="75">
        <f>入澤!D117+三条!D117+十日町!D117+岩水!D117</f>
        <v>3</v>
      </c>
      <c r="E117" s="10">
        <f>入澤!E117+三条!E117+十日町!E117+岩水!E117</f>
        <v>3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2</v>
      </c>
      <c r="D118" s="75">
        <f>入澤!D118+三条!D118+十日町!D118+岩水!D118</f>
        <v>4</v>
      </c>
      <c r="E118" s="10">
        <f>入澤!E118+三条!E118+十日町!E118+岩水!E118</f>
        <v>6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2</v>
      </c>
      <c r="D119" s="75">
        <f>入澤!D119+三条!D119+十日町!D119+岩水!D119</f>
        <v>1</v>
      </c>
      <c r="E119" s="10">
        <f>入澤!E119+三条!E119+十日町!E119+岩水!E119</f>
        <v>3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0</v>
      </c>
      <c r="D120" s="75">
        <f>入澤!D120+三条!D120+十日町!D120+岩水!D120</f>
        <v>2</v>
      </c>
      <c r="E120" s="10">
        <f>入澤!E120+三条!E120+十日町!E120+岩水!E120</f>
        <v>2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1</v>
      </c>
      <c r="D121" s="75">
        <f>入澤!D121+三条!D121+十日町!D121+岩水!D121</f>
        <v>1</v>
      </c>
      <c r="E121" s="10">
        <f>入澤!E121+三条!E121+十日町!E121+岩水!E121</f>
        <v>2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5</v>
      </c>
      <c r="D122" s="71">
        <f>入澤!D122+三条!D122+十日町!D122+岩水!D122</f>
        <v>11</v>
      </c>
      <c r="E122" s="44">
        <f>入澤!E122+三条!E122+十日町!E122+岩水!E122</f>
        <v>16</v>
      </c>
      <c r="F122" s="45">
        <f>E122/E147</f>
        <v>1.1527377521613832E-2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1</v>
      </c>
      <c r="D123" s="75">
        <f>入澤!D123+三条!D123+十日町!D123+岩水!D123</f>
        <v>0</v>
      </c>
      <c r="E123" s="10">
        <f>入澤!E123+三条!E123+十日町!E123+岩水!E123</f>
        <v>1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0</v>
      </c>
      <c r="D124" s="75">
        <f>入澤!D124+三条!D124+十日町!D124+岩水!D124</f>
        <v>0</v>
      </c>
      <c r="E124" s="10">
        <f>入澤!E124+三条!E124+十日町!E124+岩水!E124</f>
        <v>0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0</v>
      </c>
      <c r="E125" s="10">
        <f>入澤!E125+三条!E125+十日町!E125+岩水!E125</f>
        <v>0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0</v>
      </c>
      <c r="E126" s="10">
        <f>入澤!E126+三条!E126+十日町!E126+岩水!E126</f>
        <v>0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1</v>
      </c>
      <c r="E127" s="10">
        <f>入澤!E127+三条!E127+十日町!E127+岩水!E127</f>
        <v>1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1</v>
      </c>
      <c r="D128" s="71">
        <f>入澤!D128+三条!D128+十日町!D128+岩水!D128</f>
        <v>1</v>
      </c>
      <c r="E128" s="44">
        <f>入澤!E128+三条!E128+十日町!E128+岩水!E128</f>
        <v>2</v>
      </c>
      <c r="F128" s="45">
        <f>E128/E147</f>
        <v>1.440922190201729E-3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0</v>
      </c>
      <c r="E129" s="10">
        <f>入澤!E129+三条!E129+十日町!E129+岩水!E129</f>
        <v>0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x14ac:dyDescent="0.2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0</v>
      </c>
      <c r="E134" s="47">
        <f>入澤!E134+三条!E134+十日町!E134+岩水!E134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入澤!C135+三条!C135+十日町!C135+岩水!C135</f>
        <v>0</v>
      </c>
      <c r="D135" s="75">
        <f>入澤!D135+三条!D135+十日町!D135+岩水!D135</f>
        <v>0</v>
      </c>
      <c r="E135" s="10">
        <f>入澤!E135+三条!E135+十日町!E135+岩水!E135</f>
        <v>0</v>
      </c>
      <c r="F135" s="32"/>
    </row>
    <row r="136" spans="1:6" ht="15" customHeight="1" x14ac:dyDescent="0.2">
      <c r="A136" s="36"/>
      <c r="B136" s="35">
        <v>111</v>
      </c>
      <c r="C136" s="75">
        <f>入澤!C136+三条!C136+十日町!C136+岩水!C136</f>
        <v>0</v>
      </c>
      <c r="D136" s="75">
        <f>入澤!D136+三条!D136+十日町!D136+岩水!D136</f>
        <v>0</v>
      </c>
      <c r="E136" s="10">
        <f>入澤!E136+三条!E136+十日町!E136+岩水!E136</f>
        <v>0</v>
      </c>
      <c r="F136" s="32"/>
    </row>
    <row r="137" spans="1:6" ht="15" customHeight="1" x14ac:dyDescent="0.2">
      <c r="A137" s="36"/>
      <c r="B137" s="35">
        <v>112</v>
      </c>
      <c r="C137" s="75">
        <f>入澤!C137+三条!C137+十日町!C137+岩水!C137</f>
        <v>0</v>
      </c>
      <c r="D137" s="75">
        <f>入澤!D137+三条!D137+十日町!D137+岩水!D137</f>
        <v>0</v>
      </c>
      <c r="E137" s="10">
        <f>入澤!E137+三条!E137+十日町!E137+岩水!E137</f>
        <v>0</v>
      </c>
      <c r="F137" s="32"/>
    </row>
    <row r="138" spans="1:6" ht="15" customHeight="1" x14ac:dyDescent="0.2">
      <c r="A138" s="36"/>
      <c r="B138" s="35">
        <v>113</v>
      </c>
      <c r="C138" s="75">
        <f>入澤!C138+三条!C138+十日町!C138+岩水!C138</f>
        <v>0</v>
      </c>
      <c r="D138" s="75">
        <f>入澤!D138+三条!D138+十日町!D138+岩水!D138</f>
        <v>0</v>
      </c>
      <c r="E138" s="10">
        <f>入澤!E138+三条!E138+十日町!E138+岩水!E138</f>
        <v>0</v>
      </c>
      <c r="F138" s="32"/>
    </row>
    <row r="139" spans="1:6" ht="15" customHeight="1" x14ac:dyDescent="0.2">
      <c r="A139" s="36"/>
      <c r="B139" s="35">
        <v>114</v>
      </c>
      <c r="C139" s="75">
        <f>入澤!C139+三条!C139+十日町!C139+岩水!C139</f>
        <v>0</v>
      </c>
      <c r="D139" s="75">
        <f>入澤!D139+三条!D139+十日町!D139+岩水!D139</f>
        <v>0</v>
      </c>
      <c r="E139" s="10">
        <f>入澤!E139+三条!E139+十日町!E139+岩水!E139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入澤!C140+三条!C140+十日町!C140+岩水!C140</f>
        <v>0</v>
      </c>
      <c r="D140" s="71">
        <f>入澤!D140+三条!D140+十日町!D140+岩水!D140</f>
        <v>0</v>
      </c>
      <c r="E140" s="44">
        <f>入澤!E140+三条!E140+十日町!E140+岩水!E140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入澤!C141+三条!C141+十日町!C141+岩水!C141</f>
        <v>0</v>
      </c>
      <c r="D141" s="75">
        <f>入澤!D141+三条!D141+十日町!D141+岩水!D141</f>
        <v>0</v>
      </c>
      <c r="E141" s="10">
        <f>入澤!E141+三条!E141+十日町!E141+岩水!E141</f>
        <v>0</v>
      </c>
      <c r="F141" s="32"/>
    </row>
    <row r="142" spans="1:6" ht="15" customHeight="1" x14ac:dyDescent="0.2">
      <c r="A142" s="36"/>
      <c r="B142" s="35">
        <v>116</v>
      </c>
      <c r="C142" s="75">
        <f>入澤!C142+三条!C142+十日町!C142+岩水!C142</f>
        <v>0</v>
      </c>
      <c r="D142" s="75">
        <f>入澤!D142+三条!D142+十日町!D142+岩水!D142</f>
        <v>0</v>
      </c>
      <c r="E142" s="10">
        <f>入澤!E142+三条!E142+十日町!E142+岩水!E142</f>
        <v>0</v>
      </c>
      <c r="F142" s="32"/>
    </row>
    <row r="143" spans="1:6" ht="15" customHeight="1" x14ac:dyDescent="0.2">
      <c r="A143" s="36"/>
      <c r="B143" s="35">
        <v>117</v>
      </c>
      <c r="C143" s="75">
        <f>入澤!C143+三条!C143+十日町!C143+岩水!C143</f>
        <v>0</v>
      </c>
      <c r="D143" s="75">
        <f>入澤!D143+三条!D143+十日町!D143+岩水!D143</f>
        <v>0</v>
      </c>
      <c r="E143" s="10">
        <f>入澤!E143+三条!E143+十日町!E143+岩水!E143</f>
        <v>0</v>
      </c>
      <c r="F143" s="32"/>
    </row>
    <row r="144" spans="1:6" ht="15" customHeight="1" x14ac:dyDescent="0.2">
      <c r="A144" s="36"/>
      <c r="B144" s="35">
        <v>118</v>
      </c>
      <c r="C144" s="75">
        <f>入澤!C144+三条!C144+十日町!C144+岩水!C144</f>
        <v>0</v>
      </c>
      <c r="D144" s="75">
        <f>入澤!D144+三条!D144+十日町!D144+岩水!D144</f>
        <v>0</v>
      </c>
      <c r="E144" s="10">
        <f>入澤!E144+三条!E144+十日町!E144+岩水!E144</f>
        <v>0</v>
      </c>
      <c r="F144" s="32"/>
    </row>
    <row r="145" spans="1:6" ht="15" customHeight="1" x14ac:dyDescent="0.2">
      <c r="A145" s="36"/>
      <c r="B145" s="35">
        <v>119</v>
      </c>
      <c r="C145" s="75">
        <f>入澤!C145+三条!C145+十日町!C145+岩水!C145</f>
        <v>0</v>
      </c>
      <c r="D145" s="75">
        <f>入澤!D145+三条!D145+十日町!D145+岩水!D145</f>
        <v>0</v>
      </c>
      <c r="E145" s="10">
        <f>入澤!E145+三条!E145+十日町!E145+岩水!E145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入澤!C146+三条!C146+十日町!C146+岩水!C146</f>
        <v>0</v>
      </c>
      <c r="D146" s="76">
        <f>入澤!D146+三条!D146+十日町!D146+岩水!D146</f>
        <v>0</v>
      </c>
      <c r="E146" s="47">
        <f>入澤!E146+三条!E146+十日町!E146+岩水!E146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入澤!C147+三条!C147+十日町!C147+岩水!C147</f>
        <v>671</v>
      </c>
      <c r="D147" s="77">
        <f>入澤!D147+三条!D147+十日町!D147+岩水!D147</f>
        <v>717</v>
      </c>
      <c r="E147" s="8">
        <f>入澤!E147+三条!E147+十日町!E147+岩水!E147</f>
        <v>1388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53</v>
      </c>
      <c r="D150" s="17">
        <f>D8+D14+D20</f>
        <v>63</v>
      </c>
      <c r="E150" s="17">
        <f>E8+E14+E20</f>
        <v>116</v>
      </c>
      <c r="F150" s="32">
        <f>E150/E153</f>
        <v>8.3573487031700283E-2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379</v>
      </c>
      <c r="D151" s="19">
        <f>D26+D32+D38+D44+D50+D56+D62+D68+D74+D80</f>
        <v>355</v>
      </c>
      <c r="E151" s="19">
        <f>E26+E32+E38+E44+E50+E56+E62+E68+E74+E80</f>
        <v>734</v>
      </c>
      <c r="F151" s="32">
        <f>E151/E153</f>
        <v>0.52881844380403453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239</v>
      </c>
      <c r="D152" s="21">
        <f t="shared" ref="D152:E152" si="0">D86+D92+D98+D104+D110+D116+D122+D128+D134+D140+D146</f>
        <v>299</v>
      </c>
      <c r="E152" s="21">
        <f t="shared" si="0"/>
        <v>538</v>
      </c>
      <c r="F152" s="32">
        <f>E152/E153</f>
        <v>0.38760806916426516</v>
      </c>
    </row>
    <row r="153" spans="1:6" ht="15" customHeight="1" x14ac:dyDescent="0.2">
      <c r="B153" s="2" t="s">
        <v>8</v>
      </c>
      <c r="C153" s="1">
        <f>SUM(C150:C152)</f>
        <v>671</v>
      </c>
      <c r="D153" s="1">
        <f>SUM(D150:D152)</f>
        <v>717</v>
      </c>
      <c r="E153" s="1">
        <f>SUM(E150:E152)</f>
        <v>1388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53</v>
      </c>
      <c r="D155" s="17">
        <f>D8+D14+D20</f>
        <v>63</v>
      </c>
      <c r="E155" s="17">
        <f>E8+E14+E20</f>
        <v>116</v>
      </c>
      <c r="F155" s="32">
        <f>E155/E159</f>
        <v>8.3573487031700283E-2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379</v>
      </c>
      <c r="D156" s="19">
        <f>D26+D32+D38+D44+D50+D56+D62+D68+D74+D80</f>
        <v>355</v>
      </c>
      <c r="E156" s="19">
        <f>E26+E32+E38+E44+E50+E56+E62+E68+E74+E80</f>
        <v>734</v>
      </c>
      <c r="F156" s="32">
        <f>E156/E159</f>
        <v>0.52881844380403453</v>
      </c>
    </row>
    <row r="157" spans="1:6" ht="15" customHeight="1" x14ac:dyDescent="0.2">
      <c r="A157" s="25"/>
      <c r="B157" s="20" t="s">
        <v>10</v>
      </c>
      <c r="C157" s="21">
        <f>C86+C92</f>
        <v>123</v>
      </c>
      <c r="D157" s="21">
        <f>D86+D92</f>
        <v>120</v>
      </c>
      <c r="E157" s="21">
        <f>E86+E92</f>
        <v>243</v>
      </c>
      <c r="F157" s="32">
        <f>E157/E159</f>
        <v>0.17507204610951008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116</v>
      </c>
      <c r="D158" s="27">
        <f t="shared" ref="D158:E158" si="1">D98+D104+D110+D116+D122+D128+D134+D140+D146</f>
        <v>179</v>
      </c>
      <c r="E158" s="27">
        <f t="shared" si="1"/>
        <v>295</v>
      </c>
      <c r="F158" s="32">
        <f>E158/E159</f>
        <v>0.21253602305475505</v>
      </c>
    </row>
    <row r="159" spans="1:6" ht="15" customHeight="1" x14ac:dyDescent="0.2">
      <c r="B159" s="2" t="s">
        <v>8</v>
      </c>
      <c r="C159" s="1">
        <f>SUM(C155:C158)</f>
        <v>671</v>
      </c>
      <c r="D159" s="1">
        <f>SUM(D155:D158)</f>
        <v>717</v>
      </c>
      <c r="E159" s="1">
        <f>SUM(E155:E158)</f>
        <v>1388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42</v>
      </c>
      <c r="D161" s="31">
        <f t="shared" ref="D161:E161" si="2">D110+D116+D122+D128+D134+D140+D146</f>
        <v>80</v>
      </c>
      <c r="E161" s="31">
        <f t="shared" si="2"/>
        <v>122</v>
      </c>
      <c r="F161" s="32">
        <f>E161/E159</f>
        <v>8.7896253602305477E-2</v>
      </c>
    </row>
    <row r="162" spans="1:6" ht="15" customHeight="1" x14ac:dyDescent="0.2">
      <c r="A162" s="30"/>
      <c r="B162" s="23" t="s">
        <v>15</v>
      </c>
      <c r="C162" s="31">
        <f>C116+C122+C128+C134+C140+C146</f>
        <v>18</v>
      </c>
      <c r="D162" s="31">
        <f t="shared" ref="D162:E162" si="3">D116+D122+D128+D134+D140+D146</f>
        <v>48</v>
      </c>
      <c r="E162" s="31">
        <f t="shared" si="3"/>
        <v>66</v>
      </c>
      <c r="F162" s="32">
        <f>E162/E159</f>
        <v>4.7550432276657062E-2</v>
      </c>
    </row>
    <row r="163" spans="1:6" ht="15" customHeight="1" x14ac:dyDescent="0.2">
      <c r="A163" s="30"/>
      <c r="B163" s="23" t="s">
        <v>13</v>
      </c>
      <c r="C163" s="31">
        <f>C122+C128+C134+C140+C146</f>
        <v>6</v>
      </c>
      <c r="D163" s="31">
        <f t="shared" ref="D163:E163" si="4">D122+D128+D134+D140+D146</f>
        <v>12</v>
      </c>
      <c r="E163" s="31">
        <f t="shared" si="4"/>
        <v>18</v>
      </c>
      <c r="F163" s="32">
        <f>E163/E159</f>
        <v>1.2968299711815562E-2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</v>
      </c>
      <c r="E164" s="1">
        <f t="shared" si="5"/>
        <v>2</v>
      </c>
      <c r="F164" s="32">
        <f>E164/E159</f>
        <v>1.440922190201729E-3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56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10</v>
      </c>
      <c r="E8" s="38">
        <v>17</v>
      </c>
      <c r="F8" s="39">
        <v>2.316076294277929E-2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11</v>
      </c>
      <c r="E14" s="48">
        <v>16</v>
      </c>
      <c r="F14" s="39">
        <v>2.1798365122615803E-2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2.316076294277929E-2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2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5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17</v>
      </c>
      <c r="E26" s="41">
        <v>31</v>
      </c>
      <c r="F26" s="42">
        <v>4.2234332425068119E-2</v>
      </c>
    </row>
    <row r="27" spans="1:6" ht="15" customHeight="1" x14ac:dyDescent="0.2">
      <c r="A27" s="12"/>
      <c r="B27" s="35">
        <v>20</v>
      </c>
      <c r="C27" s="94">
        <v>6</v>
      </c>
      <c r="D27" s="94">
        <v>2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15</v>
      </c>
      <c r="E32" s="41">
        <v>38</v>
      </c>
      <c r="F32" s="42">
        <v>5.1771117166212535E-2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0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5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5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26</v>
      </c>
      <c r="D38" s="49">
        <v>15</v>
      </c>
      <c r="E38" s="41">
        <v>41</v>
      </c>
      <c r="F38" s="42">
        <v>5.5858310626702996E-2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12</v>
      </c>
      <c r="E44" s="41">
        <v>27</v>
      </c>
      <c r="F44" s="42">
        <v>3.6784741144414171E-2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5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14</v>
      </c>
      <c r="E50" s="41">
        <v>31</v>
      </c>
      <c r="F50" s="42">
        <v>4.2234332425068119E-2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15</v>
      </c>
      <c r="E56" s="41">
        <v>36</v>
      </c>
      <c r="F56" s="42">
        <v>4.9046321525885561E-2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18</v>
      </c>
      <c r="E62" s="41">
        <v>34</v>
      </c>
      <c r="F62" s="42">
        <v>4.632152588555858E-2</v>
      </c>
    </row>
    <row r="63" spans="1:6" ht="15" customHeight="1" x14ac:dyDescent="0.2">
      <c r="A63" s="12"/>
      <c r="B63" s="35">
        <v>50</v>
      </c>
      <c r="C63" s="94">
        <v>8</v>
      </c>
      <c r="D63" s="94">
        <v>5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9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24</v>
      </c>
      <c r="E68" s="41">
        <v>49</v>
      </c>
      <c r="F68" s="42">
        <v>6.67574931880109E-2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6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12</v>
      </c>
      <c r="E72" s="95">
        <v>22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5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32</v>
      </c>
      <c r="E74" s="41">
        <v>63</v>
      </c>
      <c r="F74" s="42">
        <v>8.5831062670299732E-2</v>
      </c>
    </row>
    <row r="75" spans="1:6" ht="15" customHeight="1" x14ac:dyDescent="0.2">
      <c r="A75" s="12"/>
      <c r="B75" s="35">
        <v>60</v>
      </c>
      <c r="C75" s="94">
        <v>1</v>
      </c>
      <c r="D75" s="94">
        <v>6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9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24</v>
      </c>
      <c r="E80" s="41">
        <v>46</v>
      </c>
      <c r="F80" s="42">
        <v>6.2670299727520432E-2</v>
      </c>
    </row>
    <row r="81" spans="1:6" ht="15" customHeight="1" x14ac:dyDescent="0.2">
      <c r="A81" s="12"/>
      <c r="B81" s="35">
        <v>65</v>
      </c>
      <c r="C81" s="94">
        <v>5</v>
      </c>
      <c r="D81" s="94">
        <v>8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8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7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33</v>
      </c>
      <c r="E86" s="44">
        <v>56</v>
      </c>
      <c r="F86" s="45">
        <v>7.6294277929155316E-2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8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8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7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34</v>
      </c>
      <c r="E92" s="44">
        <v>73</v>
      </c>
      <c r="F92" s="45">
        <v>9.9455040871934602E-2</v>
      </c>
    </row>
    <row r="93" spans="1:6" ht="15" customHeight="1" x14ac:dyDescent="0.2">
      <c r="A93" s="12"/>
      <c r="B93" s="35">
        <v>75</v>
      </c>
      <c r="C93" s="94">
        <v>8</v>
      </c>
      <c r="D93" s="94">
        <v>7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20</v>
      </c>
      <c r="E98" s="44">
        <v>41</v>
      </c>
      <c r="F98" s="45">
        <v>5.5858310626702996E-2</v>
      </c>
    </row>
    <row r="99" spans="1:6" ht="15" customHeight="1" x14ac:dyDescent="0.2">
      <c r="A99" s="12"/>
      <c r="B99" s="35">
        <v>80</v>
      </c>
      <c r="C99" s="94">
        <v>4</v>
      </c>
      <c r="D99" s="94">
        <v>13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6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8</v>
      </c>
      <c r="E102" s="95">
        <v>15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34</v>
      </c>
      <c r="E104" s="44">
        <v>49</v>
      </c>
      <c r="F104" s="45">
        <v>6.67574931880109E-2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8</v>
      </c>
      <c r="D106" s="94">
        <v>5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20</v>
      </c>
      <c r="E110" s="44">
        <v>36</v>
      </c>
      <c r="F110" s="45">
        <v>4.9046321525885561E-2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7</v>
      </c>
      <c r="E112" s="95">
        <v>9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19</v>
      </c>
      <c r="E116" s="44">
        <v>26</v>
      </c>
      <c r="F116" s="45">
        <v>3.5422343324250684E-2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9.5367847411444145E-3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354</v>
      </c>
      <c r="D147" s="77">
        <v>380</v>
      </c>
      <c r="E147" s="77">
        <v>734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29</v>
      </c>
      <c r="E150" s="17">
        <v>50</v>
      </c>
      <c r="F150" s="32">
        <v>6.8119891008174394E-2</v>
      </c>
    </row>
    <row r="151" spans="1:6" ht="15" customHeight="1" x14ac:dyDescent="0.2">
      <c r="A151" s="18"/>
      <c r="B151" s="18" t="s">
        <v>49</v>
      </c>
      <c r="C151" s="19">
        <v>210</v>
      </c>
      <c r="D151" s="19">
        <v>186</v>
      </c>
      <c r="E151" s="19">
        <v>396</v>
      </c>
      <c r="F151" s="32">
        <v>0.53950953678474112</v>
      </c>
    </row>
    <row r="152" spans="1:6" ht="15" customHeight="1" x14ac:dyDescent="0.2">
      <c r="A152" s="33"/>
      <c r="B152" s="20" t="s">
        <v>6</v>
      </c>
      <c r="C152" s="21">
        <v>123</v>
      </c>
      <c r="D152" s="21">
        <v>165</v>
      </c>
      <c r="E152" s="21">
        <v>288</v>
      </c>
      <c r="F152" s="32">
        <v>0.39237057220708449</v>
      </c>
    </row>
    <row r="153" spans="1:6" ht="15" customHeight="1" x14ac:dyDescent="0.2">
      <c r="B153" s="2" t="s">
        <v>8</v>
      </c>
      <c r="C153" s="1">
        <v>354</v>
      </c>
      <c r="D153" s="1">
        <v>380</v>
      </c>
      <c r="E153" s="1">
        <v>734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29</v>
      </c>
      <c r="E155" s="17">
        <v>50</v>
      </c>
      <c r="F155" s="32">
        <v>6.8119891008174394E-2</v>
      </c>
    </row>
    <row r="156" spans="1:6" ht="15" customHeight="1" x14ac:dyDescent="0.2">
      <c r="A156" s="28"/>
      <c r="B156" s="18" t="s">
        <v>49</v>
      </c>
      <c r="C156" s="19">
        <v>210</v>
      </c>
      <c r="D156" s="19">
        <v>186</v>
      </c>
      <c r="E156" s="19">
        <v>396</v>
      </c>
      <c r="F156" s="32">
        <v>0.53950953678474112</v>
      </c>
    </row>
    <row r="157" spans="1:6" ht="15" customHeight="1" x14ac:dyDescent="0.2">
      <c r="A157" s="25"/>
      <c r="B157" s="20" t="s">
        <v>10</v>
      </c>
      <c r="C157" s="21">
        <v>62</v>
      </c>
      <c r="D157" s="21">
        <v>67</v>
      </c>
      <c r="E157" s="21">
        <v>129</v>
      </c>
      <c r="F157" s="32">
        <v>0.17574931880108993</v>
      </c>
    </row>
    <row r="158" spans="1:6" ht="15" customHeight="1" x14ac:dyDescent="0.2">
      <c r="A158" s="26"/>
      <c r="B158" s="29" t="s">
        <v>11</v>
      </c>
      <c r="C158" s="27">
        <v>61</v>
      </c>
      <c r="D158" s="27">
        <v>98</v>
      </c>
      <c r="E158" s="27">
        <v>159</v>
      </c>
      <c r="F158" s="32">
        <v>0.21662125340599456</v>
      </c>
    </row>
    <row r="159" spans="1:6" ht="15" customHeight="1" x14ac:dyDescent="0.2">
      <c r="B159" s="2" t="s">
        <v>8</v>
      </c>
      <c r="C159" s="1">
        <v>354</v>
      </c>
      <c r="D159" s="1">
        <v>380</v>
      </c>
      <c r="E159" s="1">
        <v>734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25</v>
      </c>
      <c r="D161" s="31">
        <v>44</v>
      </c>
      <c r="E161" s="31">
        <v>69</v>
      </c>
      <c r="F161" s="32">
        <v>9.4005449591280654E-2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24</v>
      </c>
      <c r="E162" s="31">
        <v>33</v>
      </c>
      <c r="F162" s="32">
        <v>4.4959128065395093E-2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9.5367847411444145E-3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57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6</v>
      </c>
      <c r="E8" s="38">
        <v>9</v>
      </c>
      <c r="F8" s="39">
        <v>2.0316027088036117E-2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9</v>
      </c>
      <c r="E14" s="48">
        <v>24</v>
      </c>
      <c r="F14" s="39">
        <v>5.4176072234762979E-2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14</v>
      </c>
      <c r="E20" s="48">
        <v>21</v>
      </c>
      <c r="F20" s="39">
        <v>4.740406320541761E-2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3</v>
      </c>
      <c r="E26" s="41">
        <v>16</v>
      </c>
      <c r="F26" s="42">
        <v>3.6117381489841983E-2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7</v>
      </c>
      <c r="E32" s="41">
        <v>13</v>
      </c>
      <c r="F32" s="42">
        <v>2.9345372460496615E-2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7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10</v>
      </c>
      <c r="E38" s="41">
        <v>18</v>
      </c>
      <c r="F38" s="42">
        <v>4.0632054176072234E-2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12</v>
      </c>
      <c r="E44" s="41">
        <v>22</v>
      </c>
      <c r="F44" s="42">
        <v>4.9661399548532728E-2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10</v>
      </c>
      <c r="E50" s="41">
        <v>21</v>
      </c>
      <c r="F50" s="42">
        <v>4.740406320541761E-2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2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6</v>
      </c>
      <c r="E56" s="41">
        <v>17</v>
      </c>
      <c r="F56" s="42">
        <v>3.8374717832957109E-2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14</v>
      </c>
      <c r="E62" s="41">
        <v>25</v>
      </c>
      <c r="F62" s="42">
        <v>5.6433408577878104E-2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0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7.2234762979683967E-2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6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19</v>
      </c>
      <c r="E74" s="41">
        <v>34</v>
      </c>
      <c r="F74" s="42">
        <v>7.6749435665914217E-2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17</v>
      </c>
      <c r="E80" s="41">
        <v>30</v>
      </c>
      <c r="F80" s="42">
        <v>6.772009029345373E-2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7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21</v>
      </c>
      <c r="E86" s="44">
        <v>40</v>
      </c>
      <c r="F86" s="45">
        <v>9.0293453724604969E-2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17</v>
      </c>
      <c r="E92" s="44">
        <v>40</v>
      </c>
      <c r="F92" s="45">
        <v>9.0293453724604969E-2</v>
      </c>
    </row>
    <row r="93" spans="1:6" ht="15" customHeight="1" x14ac:dyDescent="0.2">
      <c r="A93" s="12"/>
      <c r="B93" s="35">
        <v>75</v>
      </c>
      <c r="C93" s="94">
        <v>4</v>
      </c>
      <c r="D93" s="94">
        <v>7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14</v>
      </c>
      <c r="E98" s="44">
        <v>27</v>
      </c>
      <c r="F98" s="45">
        <v>6.0948081264108354E-2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5.1918735891647853E-2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2.9345372460496615E-2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2.2573363431151242E-2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1.580135440180587E-2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2.257336343115124E-3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213</v>
      </c>
      <c r="D147" s="77">
        <v>230</v>
      </c>
      <c r="E147" s="77">
        <v>443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29</v>
      </c>
      <c r="E150" s="17">
        <v>54</v>
      </c>
      <c r="F150" s="32">
        <v>0.12189616252821671</v>
      </c>
    </row>
    <row r="151" spans="1:6" ht="15" customHeight="1" x14ac:dyDescent="0.2">
      <c r="A151" s="18"/>
      <c r="B151" s="18" t="s">
        <v>49</v>
      </c>
      <c r="C151" s="19">
        <v>114</v>
      </c>
      <c r="D151" s="19">
        <v>114</v>
      </c>
      <c r="E151" s="19">
        <v>228</v>
      </c>
      <c r="F151" s="32">
        <v>0.51467268623024831</v>
      </c>
    </row>
    <row r="152" spans="1:6" ht="15" customHeight="1" x14ac:dyDescent="0.2">
      <c r="A152" s="33"/>
      <c r="B152" s="20" t="s">
        <v>6</v>
      </c>
      <c r="C152" s="21">
        <v>74</v>
      </c>
      <c r="D152" s="21">
        <v>87</v>
      </c>
      <c r="E152" s="21">
        <v>161</v>
      </c>
      <c r="F152" s="32">
        <v>0.36343115124153497</v>
      </c>
    </row>
    <row r="153" spans="1:6" ht="15" customHeight="1" x14ac:dyDescent="0.2">
      <c r="B153" s="2" t="s">
        <v>8</v>
      </c>
      <c r="C153" s="1">
        <v>213</v>
      </c>
      <c r="D153" s="1">
        <v>230</v>
      </c>
      <c r="E153" s="1">
        <v>443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29</v>
      </c>
      <c r="E155" s="17">
        <v>54</v>
      </c>
      <c r="F155" s="32">
        <v>0.12189616252821671</v>
      </c>
    </row>
    <row r="156" spans="1:6" ht="15" customHeight="1" x14ac:dyDescent="0.2">
      <c r="A156" s="28"/>
      <c r="B156" s="18" t="s">
        <v>49</v>
      </c>
      <c r="C156" s="19">
        <v>114</v>
      </c>
      <c r="D156" s="19">
        <v>114</v>
      </c>
      <c r="E156" s="19">
        <v>228</v>
      </c>
      <c r="F156" s="32">
        <v>0.51467268623024831</v>
      </c>
    </row>
    <row r="157" spans="1:6" ht="15" customHeight="1" x14ac:dyDescent="0.2">
      <c r="A157" s="25"/>
      <c r="B157" s="20" t="s">
        <v>10</v>
      </c>
      <c r="C157" s="21">
        <v>42</v>
      </c>
      <c r="D157" s="21">
        <v>38</v>
      </c>
      <c r="E157" s="21">
        <v>80</v>
      </c>
      <c r="F157" s="32">
        <v>0.18058690744920994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49</v>
      </c>
      <c r="E158" s="27">
        <v>81</v>
      </c>
      <c r="F158" s="32">
        <v>0.18284424379232506</v>
      </c>
    </row>
    <row r="159" spans="1:6" ht="15" customHeight="1" x14ac:dyDescent="0.2">
      <c r="B159" s="2" t="s">
        <v>8</v>
      </c>
      <c r="C159" s="1">
        <v>213</v>
      </c>
      <c r="D159" s="1">
        <v>230</v>
      </c>
      <c r="E159" s="1">
        <v>443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21</v>
      </c>
      <c r="E161" s="31">
        <v>31</v>
      </c>
      <c r="F161" s="32">
        <v>6.9977426636568849E-2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14</v>
      </c>
      <c r="E162" s="31">
        <v>18</v>
      </c>
      <c r="F162" s="32">
        <v>4.0632054176072234E-2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5</v>
      </c>
      <c r="E163" s="31">
        <v>8</v>
      </c>
      <c r="F163" s="32">
        <v>1.8058690744920992E-2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2.257336343115124E-3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58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0.02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0.03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0.03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0.04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0.05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0.06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0.01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7.0000000000000007E-2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0.09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0.08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7</v>
      </c>
      <c r="E80" s="41">
        <v>10</v>
      </c>
      <c r="F80" s="42">
        <v>0.1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0.11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3</v>
      </c>
      <c r="E92" s="44">
        <v>9</v>
      </c>
      <c r="F92" s="45">
        <v>0.09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0.1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0.04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0.02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0.01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48</v>
      </c>
      <c r="D147" s="77">
        <v>52</v>
      </c>
      <c r="E147" s="77">
        <v>100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0.05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30</v>
      </c>
      <c r="E151" s="19">
        <v>53</v>
      </c>
      <c r="F151" s="32">
        <v>0.53</v>
      </c>
    </row>
    <row r="152" spans="1:6" ht="15" customHeight="1" x14ac:dyDescent="0.2">
      <c r="A152" s="33"/>
      <c r="B152" s="20" t="s">
        <v>6</v>
      </c>
      <c r="C152" s="21">
        <v>21</v>
      </c>
      <c r="D152" s="21">
        <v>21</v>
      </c>
      <c r="E152" s="21">
        <v>42</v>
      </c>
      <c r="F152" s="32">
        <v>0.42</v>
      </c>
    </row>
    <row r="153" spans="1:6" ht="15" customHeight="1" x14ac:dyDescent="0.2">
      <c r="B153" s="2" t="s">
        <v>8</v>
      </c>
      <c r="C153" s="1">
        <v>48</v>
      </c>
      <c r="D153" s="1">
        <v>52</v>
      </c>
      <c r="E153" s="1">
        <v>100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0.05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30</v>
      </c>
      <c r="E156" s="19">
        <v>53</v>
      </c>
      <c r="F156" s="32">
        <v>0.53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8</v>
      </c>
      <c r="E157" s="21">
        <v>20</v>
      </c>
      <c r="F157" s="32">
        <v>0.2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13</v>
      </c>
      <c r="E158" s="27">
        <v>22</v>
      </c>
      <c r="F158" s="32">
        <v>0.22</v>
      </c>
    </row>
    <row r="159" spans="1:6" ht="15" customHeight="1" x14ac:dyDescent="0.2">
      <c r="B159" s="2" t="s">
        <v>8</v>
      </c>
      <c r="C159" s="1">
        <v>48</v>
      </c>
      <c r="D159" s="1">
        <v>52</v>
      </c>
      <c r="E159" s="1">
        <v>100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5</v>
      </c>
      <c r="E161" s="31">
        <v>7</v>
      </c>
      <c r="F161" s="32">
        <v>7.0000000000000007E-2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0.03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0.01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59">
    <tabColor rgb="FFFF00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9.0090090090090089E-3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3.6036036036036036E-2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1.8018018018018018E-2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6.3063063063063057E-2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4.5045045045045043E-2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2.7027027027027029E-2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4.5045045045045043E-2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1.8018018018018018E-2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4.5045045045045043E-2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</v>
      </c>
      <c r="E62" s="41">
        <v>8</v>
      </c>
      <c r="F62" s="42">
        <v>7.2072072072072071E-2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4.5045045045045043E-2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8.1081081081081086E-2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7.2072072072072071E-2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5.4054054054054057E-2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7.2072072072072071E-2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0.10810810810810811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5.4054054054054057E-2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2.7027027027027029E-2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9.0090090090090086E-2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9.0090090090090089E-3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9.0090090090090089E-3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56</v>
      </c>
      <c r="D147" s="77">
        <v>55</v>
      </c>
      <c r="E147" s="77">
        <v>111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4</v>
      </c>
      <c r="E150" s="17">
        <v>7</v>
      </c>
      <c r="F150" s="32">
        <v>6.3063063063063057E-2</v>
      </c>
    </row>
    <row r="151" spans="1:6" ht="15" customHeight="1" x14ac:dyDescent="0.2">
      <c r="A151" s="18"/>
      <c r="B151" s="18" t="s">
        <v>49</v>
      </c>
      <c r="C151" s="19">
        <v>32</v>
      </c>
      <c r="D151" s="19">
        <v>25</v>
      </c>
      <c r="E151" s="19">
        <v>57</v>
      </c>
      <c r="F151" s="32">
        <v>0.51351351351351349</v>
      </c>
    </row>
    <row r="152" spans="1:6" ht="15" customHeight="1" x14ac:dyDescent="0.2">
      <c r="A152" s="33"/>
      <c r="B152" s="20" t="s">
        <v>6</v>
      </c>
      <c r="C152" s="21">
        <v>21</v>
      </c>
      <c r="D152" s="21">
        <v>26</v>
      </c>
      <c r="E152" s="21">
        <v>47</v>
      </c>
      <c r="F152" s="32">
        <v>0.42342342342342343</v>
      </c>
    </row>
    <row r="153" spans="1:6" ht="15" customHeight="1" x14ac:dyDescent="0.2">
      <c r="B153" s="2" t="s">
        <v>8</v>
      </c>
      <c r="C153" s="1">
        <v>56</v>
      </c>
      <c r="D153" s="1">
        <v>55</v>
      </c>
      <c r="E153" s="1">
        <v>111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4</v>
      </c>
      <c r="E155" s="17">
        <v>7</v>
      </c>
      <c r="F155" s="32">
        <v>6.3063063063063057E-2</v>
      </c>
    </row>
    <row r="156" spans="1:6" ht="15" customHeight="1" x14ac:dyDescent="0.2">
      <c r="A156" s="28"/>
      <c r="B156" s="18" t="s">
        <v>49</v>
      </c>
      <c r="C156" s="19">
        <v>32</v>
      </c>
      <c r="D156" s="19">
        <v>25</v>
      </c>
      <c r="E156" s="19">
        <v>57</v>
      </c>
      <c r="F156" s="32">
        <v>0.51351351351351349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7</v>
      </c>
      <c r="E157" s="21">
        <v>14</v>
      </c>
      <c r="F157" s="32">
        <v>0.12612612612612611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19</v>
      </c>
      <c r="E158" s="27">
        <v>33</v>
      </c>
      <c r="F158" s="32">
        <v>0.29729729729729731</v>
      </c>
    </row>
    <row r="159" spans="1:6" ht="15" customHeight="1" x14ac:dyDescent="0.2">
      <c r="B159" s="2" t="s">
        <v>8</v>
      </c>
      <c r="C159" s="1">
        <v>56</v>
      </c>
      <c r="D159" s="1">
        <v>55</v>
      </c>
      <c r="E159" s="1">
        <v>111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10</v>
      </c>
      <c r="E161" s="31">
        <v>15</v>
      </c>
      <c r="F161" s="32">
        <v>0.13513513513513514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0.10810810810810811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1.8018018018018018E-2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9.0090090090090089E-3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75">
    <tabColor indexed="6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4</v>
      </c>
      <c r="D3" s="74">
        <f>滝!D3+湯原!D3+湯原新田!D3+上小田切西!D3+上小田切!D3+中小田切!D3+北川!D3</f>
        <v>7</v>
      </c>
      <c r="E3" s="9">
        <f>滝!E3+湯原!E3+湯原新田!E3+上小田切西!E3+上小田切!E3+中小田切!E3+北川!E3</f>
        <v>11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3</v>
      </c>
      <c r="D4" s="75">
        <f>滝!D4+湯原!D4+湯原新田!D4+上小田切西!D4+上小田切!D4+中小田切!D4+北川!D4</f>
        <v>3</v>
      </c>
      <c r="E4" s="10">
        <f>滝!E4+湯原!E4+湯原新田!E4+上小田切西!E4+上小田切!E4+中小田切!E4+北川!E4</f>
        <v>6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10</v>
      </c>
      <c r="D5" s="75">
        <f>滝!D5+湯原!D5+湯原新田!D5+上小田切西!D5+上小田切!D5+中小田切!D5+北川!D5</f>
        <v>6</v>
      </c>
      <c r="E5" s="10">
        <f>滝!E5+湯原!E5+湯原新田!E5+上小田切西!E5+上小田切!E5+中小田切!E5+北川!E5</f>
        <v>16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5</v>
      </c>
      <c r="D6" s="75">
        <f>滝!D6+湯原!D6+湯原新田!D6+上小田切西!D6+上小田切!D6+中小田切!D6+北川!D6</f>
        <v>4</v>
      </c>
      <c r="E6" s="10">
        <f>滝!E6+湯原!E6+湯原新田!E6+上小田切西!E6+上小田切!E6+中小田切!E6+北川!E6</f>
        <v>9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9</v>
      </c>
      <c r="D7" s="75">
        <f>滝!D7+湯原!D7+湯原新田!D7+上小田切西!D7+上小田切!D7+中小田切!D7+北川!D7</f>
        <v>5</v>
      </c>
      <c r="E7" s="10">
        <f>滝!E7+湯原!E7+湯原新田!E7+上小田切西!E7+上小田切!E7+中小田切!E7+北川!E7</f>
        <v>14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31</v>
      </c>
      <c r="D8" s="70">
        <f>滝!D8+湯原!D8+湯原新田!D8+上小田切西!D8+上小田切!D8+中小田切!D8+北川!D8</f>
        <v>25</v>
      </c>
      <c r="E8" s="38">
        <f>滝!E8+湯原!E8+湯原新田!E8+上小田切西!E8+上小田切!E8+中小田切!E8+北川!E8</f>
        <v>56</v>
      </c>
      <c r="F8" s="39">
        <f>E8/E147</f>
        <v>2.5011165698972757E-2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6</v>
      </c>
      <c r="D9" s="75">
        <f>滝!D9+湯原!D9+湯原新田!D9+上小田切西!D9+上小田切!D9+中小田切!D9+北川!D9</f>
        <v>7</v>
      </c>
      <c r="E9" s="10">
        <f>滝!E9+湯原!E9+湯原新田!E9+上小田切西!E9+上小田切!E9+中小田切!E9+北川!E9</f>
        <v>13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4</v>
      </c>
      <c r="D10" s="75">
        <f>滝!D10+湯原!D10+湯原新田!D10+上小田切西!D10+上小田切!D10+中小田切!D10+北川!D10</f>
        <v>12</v>
      </c>
      <c r="E10" s="10">
        <f>滝!E10+湯原!E10+湯原新田!E10+上小田切西!E10+上小田切!E10+中小田切!E10+北川!E10</f>
        <v>16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11</v>
      </c>
      <c r="D11" s="75">
        <f>滝!D11+湯原!D11+湯原新田!D11+上小田切西!D11+上小田切!D11+中小田切!D11+北川!D11</f>
        <v>5</v>
      </c>
      <c r="E11" s="10">
        <f>滝!E11+湯原!E11+湯原新田!E11+上小田切西!E11+上小田切!E11+中小田切!E11+北川!E11</f>
        <v>16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6</v>
      </c>
      <c r="D12" s="75">
        <f>滝!D12+湯原!D12+湯原新田!D12+上小田切西!D12+上小田切!D12+中小田切!D12+北川!D12</f>
        <v>10</v>
      </c>
      <c r="E12" s="10">
        <f>滝!E12+湯原!E12+湯原新田!E12+上小田切西!E12+上小田切!E12+中小田切!E12+北川!E12</f>
        <v>16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7</v>
      </c>
      <c r="D13" s="75">
        <f>滝!D13+湯原!D13+湯原新田!D13+上小田切西!D13+上小田切!D13+中小田切!D13+北川!D13</f>
        <v>8</v>
      </c>
      <c r="E13" s="10">
        <f>滝!E13+湯原!E13+湯原新田!E13+上小田切西!E13+上小田切!E13+中小田切!E13+北川!E13</f>
        <v>15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34</v>
      </c>
      <c r="D14" s="70">
        <f>滝!D14+湯原!D14+湯原新田!D14+上小田切西!D14+上小田切!D14+中小田切!D14+北川!D14</f>
        <v>42</v>
      </c>
      <c r="E14" s="48">
        <f>滝!E14+湯原!E14+湯原新田!E14+上小田切西!E14+上小田切!E14+中小田切!E14+北川!E14</f>
        <v>76</v>
      </c>
      <c r="F14" s="39">
        <f>E14/E147</f>
        <v>3.3943724877177311E-2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8</v>
      </c>
      <c r="D15" s="75">
        <f>滝!D15+湯原!D15+湯原新田!D15+上小田切西!D15+上小田切!D15+中小田切!D15+北川!D15</f>
        <v>13</v>
      </c>
      <c r="E15" s="10">
        <f>滝!E15+湯原!E15+湯原新田!E15+上小田切西!E15+上小田切!E15+中小田切!E15+北川!E15</f>
        <v>21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5</v>
      </c>
      <c r="D16" s="75">
        <f>滝!D16+湯原!D16+湯原新田!D16+上小田切西!D16+上小田切!D16+中小田切!D16+北川!D16</f>
        <v>4</v>
      </c>
      <c r="E16" s="10">
        <f>滝!E16+湯原!E16+湯原新田!E16+上小田切西!E16+上小田切!E16+中小田切!E16+北川!E16</f>
        <v>9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6</v>
      </c>
      <c r="D17" s="75">
        <f>滝!D17+湯原!D17+湯原新田!D17+上小田切西!D17+上小田切!D17+中小田切!D17+北川!D17</f>
        <v>15</v>
      </c>
      <c r="E17" s="10">
        <f>滝!E17+湯原!E17+湯原新田!E17+上小田切西!E17+上小田切!E17+中小田切!E17+北川!E17</f>
        <v>21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10</v>
      </c>
      <c r="D18" s="75">
        <f>滝!D18+湯原!D18+湯原新田!D18+上小田切西!D18+上小田切!D18+中小田切!D18+北川!D18</f>
        <v>5</v>
      </c>
      <c r="E18" s="10">
        <f>滝!E18+湯原!E18+湯原新田!E18+上小田切西!E18+上小田切!E18+中小田切!E18+北川!E18</f>
        <v>15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7</v>
      </c>
      <c r="D19" s="75">
        <f>滝!D19+湯原!D19+湯原新田!D19+上小田切西!D19+上小田切!D19+中小田切!D19+北川!D19</f>
        <v>8</v>
      </c>
      <c r="E19" s="10">
        <f>滝!E19+湯原!E19+湯原新田!E19+上小田切西!E19+上小田切!E19+中小田切!E19+北川!E19</f>
        <v>15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36</v>
      </c>
      <c r="D20" s="70">
        <f>滝!D20+湯原!D20+湯原新田!D20+上小田切西!D20+上小田切!D20+中小田切!D20+北川!D20</f>
        <v>45</v>
      </c>
      <c r="E20" s="48">
        <f>滝!E20+湯原!E20+湯原新田!E20+上小田切西!E20+上小田切!E20+中小田切!E20+北川!E20</f>
        <v>81</v>
      </c>
      <c r="F20" s="39">
        <f>E20/E147</f>
        <v>3.6176864671728454E-2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4</v>
      </c>
      <c r="D21" s="75">
        <f>滝!D21+湯原!D21+湯原新田!D21+上小田切西!D21+上小田切!D21+中小田切!D21+北川!D21</f>
        <v>15</v>
      </c>
      <c r="E21" s="10">
        <f>滝!E21+湯原!E21+湯原新田!E21+上小田切西!E21+上小田切!E21+中小田切!E21+北川!E21</f>
        <v>19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10</v>
      </c>
      <c r="D22" s="75">
        <f>滝!D22+湯原!D22+湯原新田!D22+上小田切西!D22+上小田切!D22+中小田切!D22+北川!D22</f>
        <v>7</v>
      </c>
      <c r="E22" s="10">
        <f>滝!E22+湯原!E22+湯原新田!E22+上小田切西!E22+上小田切!E22+中小田切!E22+北川!E22</f>
        <v>17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9</v>
      </c>
      <c r="D23" s="75">
        <f>滝!D23+湯原!D23+湯原新田!D23+上小田切西!D23+上小田切!D23+中小田切!D23+北川!D23</f>
        <v>9</v>
      </c>
      <c r="E23" s="10">
        <f>滝!E23+湯原!E23+湯原新田!E23+上小田切西!E23+上小田切!E23+中小田切!E23+北川!E23</f>
        <v>18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8</v>
      </c>
      <c r="D24" s="75">
        <f>滝!D24+湯原!D24+湯原新田!D24+上小田切西!D24+上小田切!D24+中小田切!D24+北川!D24</f>
        <v>9</v>
      </c>
      <c r="E24" s="10">
        <f>滝!E24+湯原!E24+湯原新田!E24+上小田切西!E24+上小田切!E24+中小田切!E24+北川!E24</f>
        <v>17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7</v>
      </c>
      <c r="D25" s="75">
        <f>滝!D25+湯原!D25+湯原新田!D25+上小田切西!D25+上小田切!D25+中小田切!D25+北川!D25</f>
        <v>6</v>
      </c>
      <c r="E25" s="10">
        <f>滝!E25+湯原!E25+湯原新田!E25+上小田切西!E25+上小田切!E25+中小田切!E25+北川!E25</f>
        <v>13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38</v>
      </c>
      <c r="D26" s="49">
        <f>滝!D26+湯原!D26+湯原新田!D26+上小田切西!D26+上小田切!D26+中小田切!D26+北川!D26</f>
        <v>46</v>
      </c>
      <c r="E26" s="41">
        <f>滝!E26+湯原!E26+湯原新田!E26+上小田切西!E26+上小田切!E26+中小田切!E26+北川!E26</f>
        <v>84</v>
      </c>
      <c r="F26" s="42">
        <f>E26/E147</f>
        <v>3.7516748548459135E-2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9</v>
      </c>
      <c r="D27" s="75">
        <f>滝!D27+湯原!D27+湯原新田!D27+上小田切西!D27+上小田切!D27+中小田切!D27+北川!D27</f>
        <v>9</v>
      </c>
      <c r="E27" s="10">
        <f>滝!E27+湯原!E27+湯原新田!E27+上小田切西!E27+上小田切!E27+中小田切!E27+北川!E27</f>
        <v>18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9</v>
      </c>
      <c r="D28" s="75">
        <f>滝!D28+湯原!D28+湯原新田!D28+上小田切西!D28+上小田切!D28+中小田切!D28+北川!D28</f>
        <v>8</v>
      </c>
      <c r="E28" s="10">
        <f>滝!E28+湯原!E28+湯原新田!E28+上小田切西!E28+上小田切!E28+中小田切!E28+北川!E28</f>
        <v>17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12</v>
      </c>
      <c r="D29" s="75">
        <f>滝!D29+湯原!D29+湯原新田!D29+上小田切西!D29+上小田切!D29+中小田切!D29+北川!D29</f>
        <v>11</v>
      </c>
      <c r="E29" s="10">
        <f>滝!E29+湯原!E29+湯原新田!E29+上小田切西!E29+上小田切!E29+中小田切!E29+北川!E29</f>
        <v>23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10</v>
      </c>
      <c r="D30" s="75">
        <f>滝!D30+湯原!D30+湯原新田!D30+上小田切西!D30+上小田切!D30+中小田切!D30+北川!D30</f>
        <v>8</v>
      </c>
      <c r="E30" s="10">
        <f>滝!E30+湯原!E30+湯原新田!E30+上小田切西!E30+上小田切!E30+中小田切!E30+北川!E30</f>
        <v>18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10</v>
      </c>
      <c r="D31" s="75">
        <f>滝!D31+湯原!D31+湯原新田!D31+上小田切西!D31+上小田切!D31+中小田切!D31+北川!D31</f>
        <v>6</v>
      </c>
      <c r="E31" s="10">
        <f>滝!E31+湯原!E31+湯原新田!E31+上小田切西!E31+上小田切!E31+中小田切!E31+北川!E31</f>
        <v>16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50</v>
      </c>
      <c r="D32" s="49">
        <f>滝!D32+湯原!D32+湯原新田!D32+上小田切西!D32+上小田切!D32+中小田切!D32+北川!D32</f>
        <v>42</v>
      </c>
      <c r="E32" s="41">
        <f>滝!E32+湯原!E32+湯原新田!E32+上小田切西!E32+上小田切!E32+中小田切!E32+北川!E32</f>
        <v>92</v>
      </c>
      <c r="F32" s="42">
        <f>E32/E147</f>
        <v>4.1089772219740958E-2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11</v>
      </c>
      <c r="D33" s="75">
        <f>滝!D33+湯原!D33+湯原新田!D33+上小田切西!D33+上小田切!D33+中小田切!D33+北川!D33</f>
        <v>3</v>
      </c>
      <c r="E33" s="10">
        <f>滝!E33+湯原!E33+湯原新田!E33+上小田切西!E33+上小田切!E33+中小田切!E33+北川!E33</f>
        <v>14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9</v>
      </c>
      <c r="D34" s="75">
        <f>滝!D34+湯原!D34+湯原新田!D34+上小田切西!D34+上小田切!D34+中小田切!D34+北川!D34</f>
        <v>6</v>
      </c>
      <c r="E34" s="10">
        <f>滝!E34+湯原!E34+湯原新田!E34+上小田切西!E34+上小田切!E34+中小田切!E34+北川!E34</f>
        <v>15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3</v>
      </c>
      <c r="D35" s="75">
        <f>滝!D35+湯原!D35+湯原新田!D35+上小田切西!D35+上小田切!D35+中小田切!D35+北川!D35</f>
        <v>6</v>
      </c>
      <c r="E35" s="10">
        <f>滝!E35+湯原!E35+湯原新田!E35+上小田切西!E35+上小田切!E35+中小田切!E35+北川!E35</f>
        <v>9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7</v>
      </c>
      <c r="D36" s="75">
        <f>滝!D36+湯原!D36+湯原新田!D36+上小田切西!D36+上小田切!D36+中小田切!D36+北川!D36</f>
        <v>3</v>
      </c>
      <c r="E36" s="10">
        <f>滝!E36+湯原!E36+湯原新田!E36+上小田切西!E36+上小田切!E36+中小田切!E36+北川!E36</f>
        <v>10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9</v>
      </c>
      <c r="D37" s="75">
        <f>滝!D37+湯原!D37+湯原新田!D37+上小田切西!D37+上小田切!D37+中小田切!D37+北川!D37</f>
        <v>8</v>
      </c>
      <c r="E37" s="10">
        <f>滝!E37+湯原!E37+湯原新田!E37+上小田切西!E37+上小田切!E37+中小田切!E37+北川!E37</f>
        <v>17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39</v>
      </c>
      <c r="D38" s="49">
        <f>滝!D38+湯原!D38+湯原新田!D38+上小田切西!D38+上小田切!D38+中小田切!D38+北川!D38</f>
        <v>26</v>
      </c>
      <c r="E38" s="41">
        <f>滝!E38+湯原!E38+湯原新田!E38+上小田切西!E38+上小田切!E38+中小田切!E38+北川!E38</f>
        <v>65</v>
      </c>
      <c r="F38" s="42">
        <f>E38/E147</f>
        <v>2.9030817329164807E-2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6</v>
      </c>
      <c r="D39" s="75">
        <f>滝!D39+湯原!D39+湯原新田!D39+上小田切西!D39+上小田切!D39+中小田切!D39+北川!D39</f>
        <v>9</v>
      </c>
      <c r="E39" s="10">
        <f>滝!E39+湯原!E39+湯原新田!E39+上小田切西!E39+上小田切!E39+中小田切!E39+北川!E39</f>
        <v>15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2</v>
      </c>
      <c r="D40" s="75">
        <f>滝!D40+湯原!D40+湯原新田!D40+上小田切西!D40+上小田切!D40+中小田切!D40+北川!D40</f>
        <v>7</v>
      </c>
      <c r="E40" s="10">
        <f>滝!E40+湯原!E40+湯原新田!E40+上小田切西!E40+上小田切!E40+中小田切!E40+北川!E40</f>
        <v>9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12</v>
      </c>
      <c r="D41" s="75">
        <f>滝!D41+湯原!D41+湯原新田!D41+上小田切西!D41+上小田切!D41+中小田切!D41+北川!D41</f>
        <v>3</v>
      </c>
      <c r="E41" s="10">
        <f>滝!E41+湯原!E41+湯原新田!E41+上小田切西!E41+上小田切!E41+中小田切!E41+北川!E41</f>
        <v>15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9</v>
      </c>
      <c r="D42" s="75">
        <f>滝!D42+湯原!D42+湯原新田!D42+上小田切西!D42+上小田切!D42+中小田切!D42+北川!D42</f>
        <v>9</v>
      </c>
      <c r="E42" s="10">
        <f>滝!E42+湯原!E42+湯原新田!E42+上小田切西!E42+上小田切!E42+中小田切!E42+北川!E42</f>
        <v>18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12</v>
      </c>
      <c r="D43" s="75">
        <f>滝!D43+湯原!D43+湯原新田!D43+上小田切西!D43+上小田切!D43+中小田切!D43+北川!D43</f>
        <v>5</v>
      </c>
      <c r="E43" s="10">
        <f>滝!E43+湯原!E43+湯原新田!E43+上小田切西!E43+上小田切!E43+中小田切!E43+北川!E43</f>
        <v>17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41</v>
      </c>
      <c r="D44" s="49">
        <f>滝!D44+湯原!D44+湯原新田!D44+上小田切西!D44+上小田切!D44+中小田切!D44+北川!D44</f>
        <v>33</v>
      </c>
      <c r="E44" s="41">
        <f>滝!E44+湯原!E44+湯原新田!E44+上小田切西!E44+上小田切!E44+中小田切!E44+北川!E44</f>
        <v>74</v>
      </c>
      <c r="F44" s="42">
        <f>E44/E147</f>
        <v>3.3050468959356857E-2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17</v>
      </c>
      <c r="D45" s="75">
        <f>滝!D45+湯原!D45+湯原新田!D45+上小田切西!D45+上小田切!D45+中小田切!D45+北川!D45</f>
        <v>6</v>
      </c>
      <c r="E45" s="10">
        <f>滝!E45+湯原!E45+湯原新田!E45+上小田切西!E45+上小田切!E45+中小田切!E45+北川!E45</f>
        <v>23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12</v>
      </c>
      <c r="D46" s="75">
        <f>滝!D46+湯原!D46+湯原新田!D46+上小田切西!D46+上小田切!D46+中小田切!D46+北川!D46</f>
        <v>6</v>
      </c>
      <c r="E46" s="10">
        <f>滝!E46+湯原!E46+湯原新田!E46+上小田切西!E46+上小田切!E46+中小田切!E46+北川!E46</f>
        <v>18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11</v>
      </c>
      <c r="D47" s="75">
        <f>滝!D47+湯原!D47+湯原新田!D47+上小田切西!D47+上小田切!D47+中小田切!D47+北川!D47</f>
        <v>15</v>
      </c>
      <c r="E47" s="10">
        <f>滝!E47+湯原!E47+湯原新田!E47+上小田切西!E47+上小田切!E47+中小田切!E47+北川!E47</f>
        <v>26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10</v>
      </c>
      <c r="D48" s="75">
        <f>滝!D48+湯原!D48+湯原新田!D48+上小田切西!D48+上小田切!D48+中小田切!D48+北川!D48</f>
        <v>13</v>
      </c>
      <c r="E48" s="10">
        <f>滝!E48+湯原!E48+湯原新田!E48+上小田切西!E48+上小田切!E48+中小田切!E48+北川!E48</f>
        <v>23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11</v>
      </c>
      <c r="D49" s="75">
        <f>滝!D49+湯原!D49+湯原新田!D49+上小田切西!D49+上小田切!D49+中小田切!D49+北川!D49</f>
        <v>11</v>
      </c>
      <c r="E49" s="10">
        <f>滝!E49+湯原!E49+湯原新田!E49+上小田切西!E49+上小田切!E49+中小田切!E49+北川!E49</f>
        <v>22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61</v>
      </c>
      <c r="D50" s="49">
        <f>滝!D50+湯原!D50+湯原新田!D50+上小田切西!D50+上小田切!D50+中小田切!D50+北川!D50</f>
        <v>51</v>
      </c>
      <c r="E50" s="41">
        <f>滝!E50+湯原!E50+湯原新田!E50+上小田切西!E50+上小田切!E50+中小田切!E50+北川!E50</f>
        <v>112</v>
      </c>
      <c r="F50" s="42">
        <f>E50/E147</f>
        <v>5.0022331397945513E-2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15</v>
      </c>
      <c r="D51" s="75">
        <f>滝!D51+湯原!D51+湯原新田!D51+上小田切西!D51+上小田切!D51+中小田切!D51+北川!D51</f>
        <v>13</v>
      </c>
      <c r="E51" s="10">
        <f>滝!E51+湯原!E51+湯原新田!E51+上小田切西!E51+上小田切!E51+中小田切!E51+北川!E51</f>
        <v>28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7</v>
      </c>
      <c r="D52" s="75">
        <f>滝!D52+湯原!D52+湯原新田!D52+上小田切西!D52+上小田切!D52+中小田切!D52+北川!D52</f>
        <v>13</v>
      </c>
      <c r="E52" s="10">
        <f>滝!E52+湯原!E52+湯原新田!E52+上小田切西!E52+上小田切!E52+中小田切!E52+北川!E52</f>
        <v>20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11</v>
      </c>
      <c r="D53" s="75">
        <f>滝!D53+湯原!D53+湯原新田!D53+上小田切西!D53+上小田切!D53+中小田切!D53+北川!D53</f>
        <v>7</v>
      </c>
      <c r="E53" s="10">
        <f>滝!E53+湯原!E53+湯原新田!E53+上小田切西!E53+上小田切!E53+中小田切!E53+北川!E53</f>
        <v>18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19</v>
      </c>
      <c r="D54" s="75">
        <f>滝!D54+湯原!D54+湯原新田!D54+上小田切西!D54+上小田切!D54+中小田切!D54+北川!D54</f>
        <v>9</v>
      </c>
      <c r="E54" s="10">
        <f>滝!E54+湯原!E54+湯原新田!E54+上小田切西!E54+上小田切!E54+中小田切!E54+北川!E54</f>
        <v>28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10</v>
      </c>
      <c r="D55" s="75">
        <f>滝!D55+湯原!D55+湯原新田!D55+上小田切西!D55+上小田切!D55+中小田切!D55+北川!D55</f>
        <v>13</v>
      </c>
      <c r="E55" s="10">
        <f>滝!E55+湯原!E55+湯原新田!E55+上小田切西!E55+上小田切!E55+中小田切!E55+北川!E55</f>
        <v>23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62</v>
      </c>
      <c r="D56" s="49">
        <f>滝!D56+湯原!D56+湯原新田!D56+上小田切西!D56+上小田切!D56+中小田切!D56+北川!D56</f>
        <v>55</v>
      </c>
      <c r="E56" s="41">
        <f>滝!E56+湯原!E56+湯原新田!E56+上小田切西!E56+上小田切!E56+中小田切!E56+北川!E56</f>
        <v>117</v>
      </c>
      <c r="F56" s="42">
        <f>E56/E147</f>
        <v>5.2255471192496648E-2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17</v>
      </c>
      <c r="D57" s="75">
        <f>滝!D57+湯原!D57+湯原新田!D57+上小田切西!D57+上小田切!D57+中小田切!D57+北川!D57</f>
        <v>10</v>
      </c>
      <c r="E57" s="10">
        <f>滝!E57+湯原!E57+湯原新田!E57+上小田切西!E57+上小田切!E57+中小田切!E57+北川!E57</f>
        <v>27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12</v>
      </c>
      <c r="D58" s="75">
        <f>滝!D58+湯原!D58+湯原新田!D58+上小田切西!D58+上小田切!D58+中小田切!D58+北川!D58</f>
        <v>9</v>
      </c>
      <c r="E58" s="10">
        <f>滝!E58+湯原!E58+湯原新田!E58+上小田切西!E58+上小田切!E58+中小田切!E58+北川!E58</f>
        <v>21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11</v>
      </c>
      <c r="D59" s="75">
        <f>滝!D59+湯原!D59+湯原新田!D59+上小田切西!D59+上小田切!D59+中小田切!D59+北川!D59</f>
        <v>11</v>
      </c>
      <c r="E59" s="10">
        <f>滝!E59+湯原!E59+湯原新田!E59+上小田切西!E59+上小田切!E59+中小田切!E59+北川!E59</f>
        <v>22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18</v>
      </c>
      <c r="D60" s="75">
        <f>滝!D60+湯原!D60+湯原新田!D60+上小田切西!D60+上小田切!D60+中小田切!D60+北川!D60</f>
        <v>16</v>
      </c>
      <c r="E60" s="10">
        <f>滝!E60+湯原!E60+湯原新田!E60+上小田切西!E60+上小田切!E60+中小田切!E60+北川!E60</f>
        <v>34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11</v>
      </c>
      <c r="D61" s="75">
        <f>滝!D61+湯原!D61+湯原新田!D61+上小田切西!D61+上小田切!D61+中小田切!D61+北川!D61</f>
        <v>9</v>
      </c>
      <c r="E61" s="10">
        <f>滝!E61+湯原!E61+湯原新田!E61+上小田切西!E61+上小田切!E61+中小田切!E61+北川!E61</f>
        <v>20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69</v>
      </c>
      <c r="D62" s="49">
        <f>滝!D62+湯原!D62+湯原新田!D62+上小田切西!D62+上小田切!D62+中小田切!D62+北川!D62</f>
        <v>55</v>
      </c>
      <c r="E62" s="41">
        <f>滝!E62+湯原!E62+湯原新田!E62+上小田切西!E62+上小田切!E62+中小田切!E62+北川!E62</f>
        <v>124</v>
      </c>
      <c r="F62" s="42">
        <f>E62/E147</f>
        <v>5.5381866904868245E-2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12</v>
      </c>
      <c r="D63" s="75">
        <f>滝!D63+湯原!D63+湯原新田!D63+上小田切西!D63+上小田切!D63+中小田切!D63+北川!D63</f>
        <v>9</v>
      </c>
      <c r="E63" s="10">
        <f>滝!E63+湯原!E63+湯原新田!E63+上小田切西!E63+上小田切!E63+中小田切!E63+北川!E63</f>
        <v>21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12</v>
      </c>
      <c r="D64" s="75">
        <f>滝!D64+湯原!D64+湯原新田!D64+上小田切西!D64+上小田切!D64+中小田切!D64+北川!D64</f>
        <v>14</v>
      </c>
      <c r="E64" s="10">
        <f>滝!E64+湯原!E64+湯原新田!E64+上小田切西!E64+上小田切!E64+中小田切!E64+北川!E64</f>
        <v>26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19</v>
      </c>
      <c r="D65" s="75">
        <f>滝!D65+湯原!D65+湯原新田!D65+上小田切西!D65+上小田切!D65+中小田切!D65+北川!D65</f>
        <v>7</v>
      </c>
      <c r="E65" s="10">
        <f>滝!E65+湯原!E65+湯原新田!E65+上小田切西!E65+上小田切!E65+中小田切!E65+北川!E65</f>
        <v>26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11</v>
      </c>
      <c r="D66" s="75">
        <f>滝!D66+湯原!D66+湯原新田!D66+上小田切西!D66+上小田切!D66+中小田切!D66+北川!D66</f>
        <v>10</v>
      </c>
      <c r="E66" s="10">
        <f>滝!E66+湯原!E66+湯原新田!E66+上小田切西!E66+上小田切!E66+中小田切!E66+北川!E66</f>
        <v>21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20</v>
      </c>
      <c r="D67" s="75">
        <f>滝!D67+湯原!D67+湯原新田!D67+上小田切西!D67+上小田切!D67+中小田切!D67+北川!D67</f>
        <v>12</v>
      </c>
      <c r="E67" s="10">
        <f>滝!E67+湯原!E67+湯原新田!E67+上小田切西!E67+上小田切!E67+中小田切!E67+北川!E67</f>
        <v>32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74</v>
      </c>
      <c r="D68" s="49">
        <f>滝!D68+湯原!D68+湯原新田!D68+上小田切西!D68+上小田切!D68+中小田切!D68+北川!D68</f>
        <v>52</v>
      </c>
      <c r="E68" s="41">
        <f>滝!E68+湯原!E68+湯原新田!E68+上小田切西!E68+上小田切!E68+中小田切!E68+北川!E68</f>
        <v>126</v>
      </c>
      <c r="F68" s="42">
        <f>E68/E147</f>
        <v>5.6275122822688699E-2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14</v>
      </c>
      <c r="D69" s="75">
        <f>滝!D69+湯原!D69+湯原新田!D69+上小田切西!D69+上小田切!D69+中小田切!D69+北川!D69</f>
        <v>13</v>
      </c>
      <c r="E69" s="10">
        <f>滝!E69+湯原!E69+湯原新田!E69+上小田切西!E69+上小田切!E69+中小田切!E69+北川!E69</f>
        <v>27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13</v>
      </c>
      <c r="D70" s="75">
        <f>滝!D70+湯原!D70+湯原新田!D70+上小田切西!D70+上小田切!D70+中小田切!D70+北川!D70</f>
        <v>13</v>
      </c>
      <c r="E70" s="10">
        <f>滝!E70+湯原!E70+湯原新田!E70+上小田切西!E70+上小田切!E70+中小田切!E70+北川!E70</f>
        <v>26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9</v>
      </c>
      <c r="D71" s="75">
        <f>滝!D71+湯原!D71+湯原新田!D71+上小田切西!D71+上小田切!D71+中小田切!D71+北川!D71</f>
        <v>11</v>
      </c>
      <c r="E71" s="10">
        <f>滝!E71+湯原!E71+湯原新田!E71+上小田切西!E71+上小田切!E71+中小田切!E71+北川!E71</f>
        <v>20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17</v>
      </c>
      <c r="D72" s="75">
        <f>滝!D72+湯原!D72+湯原新田!D72+上小田切西!D72+上小田切!D72+中小田切!D72+北川!D72</f>
        <v>16</v>
      </c>
      <c r="E72" s="10">
        <f>滝!E72+湯原!E72+湯原新田!E72+上小田切西!E72+上小田切!E72+中小田切!E72+北川!E72</f>
        <v>33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14</v>
      </c>
      <c r="D73" s="75">
        <f>滝!D73+湯原!D73+湯原新田!D73+上小田切西!D73+上小田切!D73+中小田切!D73+北川!D73</f>
        <v>11</v>
      </c>
      <c r="E73" s="10">
        <f>滝!E73+湯原!E73+湯原新田!E73+上小田切西!E73+上小田切!E73+中小田切!E73+北川!E73</f>
        <v>25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67</v>
      </c>
      <c r="D74" s="49">
        <f>滝!D74+湯原!D74+湯原新田!D74+上小田切西!D74+上小田切!D74+中小田切!D74+北川!D74</f>
        <v>64</v>
      </c>
      <c r="E74" s="41">
        <f>滝!E74+湯原!E74+湯原新田!E74+上小田切西!E74+上小田切!E74+中小田切!E74+北川!E74</f>
        <v>131</v>
      </c>
      <c r="F74" s="42">
        <f>E74/E147</f>
        <v>5.8508262617239841E-2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14</v>
      </c>
      <c r="D75" s="75">
        <f>滝!D75+湯原!D75+湯原新田!D75+上小田切西!D75+上小田切!D75+中小田切!D75+北川!D75</f>
        <v>9</v>
      </c>
      <c r="E75" s="10">
        <f>滝!E75+湯原!E75+湯原新田!E75+上小田切西!E75+上小田切!E75+中小田切!E75+北川!E75</f>
        <v>23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22</v>
      </c>
      <c r="D76" s="75">
        <f>滝!D76+湯原!D76+湯原新田!D76+上小田切西!D76+上小田切!D76+中小田切!D76+北川!D76</f>
        <v>19</v>
      </c>
      <c r="E76" s="10">
        <f>滝!E76+湯原!E76+湯原新田!E76+上小田切西!E76+上小田切!E76+中小田切!E76+北川!E76</f>
        <v>41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16</v>
      </c>
      <c r="D77" s="75">
        <f>滝!D77+湯原!D77+湯原新田!D77+上小田切西!D77+上小田切!D77+中小田切!D77+北川!D77</f>
        <v>11</v>
      </c>
      <c r="E77" s="10">
        <f>滝!E77+湯原!E77+湯原新田!E77+上小田切西!E77+上小田切!E77+中小田切!E77+北川!E77</f>
        <v>27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19</v>
      </c>
      <c r="D78" s="75">
        <f>滝!D78+湯原!D78+湯原新田!D78+上小田切西!D78+上小田切!D78+中小田切!D78+北川!D78</f>
        <v>17</v>
      </c>
      <c r="E78" s="10">
        <f>滝!E78+湯原!E78+湯原新田!E78+上小田切西!E78+上小田切!E78+中小田切!E78+北川!E78</f>
        <v>36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12</v>
      </c>
      <c r="D79" s="75">
        <f>滝!D79+湯原!D79+湯原新田!D79+上小田切西!D79+上小田切!D79+中小田切!D79+北川!D79</f>
        <v>15</v>
      </c>
      <c r="E79" s="10">
        <f>滝!E79+湯原!E79+湯原新田!E79+上小田切西!E79+上小田切!E79+中小田切!E79+北川!E79</f>
        <v>27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83</v>
      </c>
      <c r="D80" s="49">
        <f>滝!D80+湯原!D80+湯原新田!D80+上小田切西!D80+上小田切!D80+中小田切!D80+北川!D80</f>
        <v>71</v>
      </c>
      <c r="E80" s="41">
        <f>滝!E80+湯原!E80+湯原新田!E80+上小田切西!E80+上小田切!E80+中小田切!E80+北川!E80</f>
        <v>154</v>
      </c>
      <c r="F80" s="42">
        <f>E80/E147</f>
        <v>6.8780705672175077E-2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18</v>
      </c>
      <c r="D81" s="75">
        <f>滝!D81+湯原!D81+湯原新田!D81+上小田切西!D81+上小田切!D81+中小田切!D81+北川!D81</f>
        <v>21</v>
      </c>
      <c r="E81" s="10">
        <f>滝!E81+湯原!E81+湯原新田!E81+上小田切西!E81+上小田切!E81+中小田切!E81+北川!E81</f>
        <v>39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17</v>
      </c>
      <c r="D82" s="75">
        <f>滝!D82+湯原!D82+湯原新田!D82+上小田切西!D82+上小田切!D82+中小田切!D82+北川!D82</f>
        <v>20</v>
      </c>
      <c r="E82" s="10">
        <f>滝!E82+湯原!E82+湯原新田!E82+上小田切西!E82+上小田切!E82+中小田切!E82+北川!E82</f>
        <v>37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26</v>
      </c>
      <c r="D83" s="75">
        <f>滝!D83+湯原!D83+湯原新田!D83+上小田切西!D83+上小田切!D83+中小田切!D83+北川!D83</f>
        <v>18</v>
      </c>
      <c r="E83" s="10">
        <f>滝!E83+湯原!E83+湯原新田!E83+上小田切西!E83+上小田切!E83+中小田切!E83+北川!E83</f>
        <v>44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19</v>
      </c>
      <c r="D84" s="75">
        <f>滝!D84+湯原!D84+湯原新田!D84+上小田切西!D84+上小田切!D84+中小田切!D84+北川!D84</f>
        <v>20</v>
      </c>
      <c r="E84" s="10">
        <f>滝!E84+湯原!E84+湯原新田!E84+上小田切西!E84+上小田切!E84+中小田切!E84+北川!E84</f>
        <v>39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27</v>
      </c>
      <c r="D85" s="75">
        <f>滝!D85+湯原!D85+湯原新田!D85+上小田切西!D85+上小田切!D85+中小田切!D85+北川!D85</f>
        <v>24</v>
      </c>
      <c r="E85" s="10">
        <f>滝!E85+湯原!E85+湯原新田!E85+上小田切西!E85+上小田切!E85+中小田切!E85+北川!E85</f>
        <v>51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107</v>
      </c>
      <c r="D86" s="71">
        <f>滝!D86+湯原!D86+湯原新田!D86+上小田切西!D86+上小田切!D86+中小田切!D86+北川!D86</f>
        <v>103</v>
      </c>
      <c r="E86" s="44">
        <f>滝!E86+湯原!E86+湯原新田!E86+上小田切西!E86+上小田切!E86+中小田切!E86+北川!E86</f>
        <v>210</v>
      </c>
      <c r="F86" s="45">
        <f>E86/E147</f>
        <v>9.3791871371147834E-2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20</v>
      </c>
      <c r="D87" s="75">
        <f>滝!D87+湯原!D87+湯原新田!D87+上小田切西!D87+上小田切!D87+中小田切!D87+北川!D87</f>
        <v>22</v>
      </c>
      <c r="E87" s="10">
        <f>滝!E87+湯原!E87+湯原新田!E87+上小田切西!E87+上小田切!E87+中小田切!E87+北川!E87</f>
        <v>42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19</v>
      </c>
      <c r="D88" s="75">
        <f>滝!D88+湯原!D88+湯原新田!D88+上小田切西!D88+上小田切!D88+中小田切!D88+北川!D88</f>
        <v>26</v>
      </c>
      <c r="E88" s="10">
        <f>滝!E88+湯原!E88+湯原新田!E88+上小田切西!E88+上小田切!E88+中小田切!E88+北川!E88</f>
        <v>45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35</v>
      </c>
      <c r="D89" s="75">
        <f>滝!D89+湯原!D89+湯原新田!D89+上小田切西!D89+上小田切!D89+中小田切!D89+北川!D89</f>
        <v>16</v>
      </c>
      <c r="E89" s="10">
        <f>滝!E89+湯原!E89+湯原新田!E89+上小田切西!E89+上小田切!E89+中小田切!E89+北川!E89</f>
        <v>51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27</v>
      </c>
      <c r="D90" s="75">
        <f>滝!D90+湯原!D90+湯原新田!D90+上小田切西!D90+上小田切!D90+中小田切!D90+北川!D90</f>
        <v>20</v>
      </c>
      <c r="E90" s="10">
        <f>滝!E90+湯原!E90+湯原新田!E90+上小田切西!E90+上小田切!E90+中小田切!E90+北川!E90</f>
        <v>47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30</v>
      </c>
      <c r="D91" s="75">
        <f>滝!D91+湯原!D91+湯原新田!D91+上小田切西!D91+上小田切!D91+中小田切!D91+北川!D91</f>
        <v>23</v>
      </c>
      <c r="E91" s="10">
        <f>滝!E91+湯原!E91+湯原新田!E91+上小田切西!E91+上小田切!E91+中小田切!E91+北川!E91</f>
        <v>53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131</v>
      </c>
      <c r="D92" s="71">
        <f>滝!D92+湯原!D92+湯原新田!D92+上小田切西!D92+上小田切!D92+中小田切!D92+北川!D92</f>
        <v>107</v>
      </c>
      <c r="E92" s="44">
        <f>滝!E92+湯原!E92+湯原新田!E92+上小田切西!E92+上小田切!E92+中小田切!E92+北川!E92</f>
        <v>238</v>
      </c>
      <c r="F92" s="45">
        <f>E92/E147</f>
        <v>0.1062974542206342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19</v>
      </c>
      <c r="D93" s="75">
        <f>滝!D93+湯原!D93+湯原新田!D93+上小田切西!D93+上小田切!D93+中小田切!D93+北川!D93</f>
        <v>21</v>
      </c>
      <c r="E93" s="10">
        <f>滝!E93+湯原!E93+湯原新田!E93+上小田切西!E93+上小田切!E93+中小田切!E93+北川!E93</f>
        <v>40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17</v>
      </c>
      <c r="D94" s="75">
        <f>滝!D94+湯原!D94+湯原新田!D94+上小田切西!D94+上小田切!D94+中小田切!D94+北川!D94</f>
        <v>23</v>
      </c>
      <c r="E94" s="10">
        <f>滝!E94+湯原!E94+湯原新田!E94+上小田切西!E94+上小田切!E94+中小田切!E94+北川!E94</f>
        <v>40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12</v>
      </c>
      <c r="D95" s="75">
        <f>滝!D95+湯原!D95+湯原新田!D95+上小田切西!D95+上小田切!D95+中小田切!D95+北川!D95</f>
        <v>14</v>
      </c>
      <c r="E95" s="10">
        <f>滝!E95+湯原!E95+湯原新田!E95+上小田切西!E95+上小田切!E95+中小田切!E95+北川!E95</f>
        <v>26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12</v>
      </c>
      <c r="D96" s="75">
        <f>滝!D96+湯原!D96+湯原新田!D96+上小田切西!D96+上小田切!D96+中小田切!D96+北川!D96</f>
        <v>18</v>
      </c>
      <c r="E96" s="10">
        <f>滝!E96+湯原!E96+湯原新田!E96+上小田切西!E96+上小田切!E96+中小田切!E96+北川!E96</f>
        <v>30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20</v>
      </c>
      <c r="D97" s="75">
        <f>滝!D97+湯原!D97+湯原新田!D97+上小田切西!D97+上小田切!D97+中小田切!D97+北川!D97</f>
        <v>18</v>
      </c>
      <c r="E97" s="10">
        <f>滝!E97+湯原!E97+湯原新田!E97+上小田切西!E97+上小田切!E97+中小田切!E97+北川!E97</f>
        <v>38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80</v>
      </c>
      <c r="D98" s="71">
        <f>滝!D98+湯原!D98+湯原新田!D98+上小田切西!D98+上小田切!D98+中小田切!D98+北川!D98</f>
        <v>94</v>
      </c>
      <c r="E98" s="44">
        <f>滝!E98+湯原!E98+湯原新田!E98+上小田切西!E98+上小田切!E98+中小田切!E98+北川!E98</f>
        <v>174</v>
      </c>
      <c r="F98" s="45">
        <f>E98/E147</f>
        <v>7.7713264850379632E-2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20</v>
      </c>
      <c r="D99" s="75">
        <f>滝!D99+湯原!D99+湯原新田!D99+上小田切西!D99+上小田切!D99+中小田切!D99+北川!D99</f>
        <v>17</v>
      </c>
      <c r="E99" s="10">
        <f>滝!E99+湯原!E99+湯原新田!E99+上小田切西!E99+上小田切!E99+中小田切!E99+北川!E99</f>
        <v>37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10</v>
      </c>
      <c r="D100" s="75">
        <f>滝!D100+湯原!D100+湯原新田!D100+上小田切西!D100+上小田切!D100+中小田切!D100+北川!D100</f>
        <v>16</v>
      </c>
      <c r="E100" s="10">
        <f>滝!E100+湯原!E100+湯原新田!E100+上小田切西!E100+上小田切!E100+中小田切!E100+北川!E100</f>
        <v>26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12</v>
      </c>
      <c r="D101" s="75">
        <f>滝!D101+湯原!D101+湯原新田!D101+上小田切西!D101+上小田切!D101+中小田切!D101+北川!D101</f>
        <v>12</v>
      </c>
      <c r="E101" s="10">
        <f>滝!E101+湯原!E101+湯原新田!E101+上小田切西!E101+上小田切!E101+中小田切!E101+北川!E101</f>
        <v>24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8</v>
      </c>
      <c r="D102" s="75">
        <f>滝!D102+湯原!D102+湯原新田!D102+上小田切西!D102+上小田切!D102+中小田切!D102+北川!D102</f>
        <v>7</v>
      </c>
      <c r="E102" s="10">
        <f>滝!E102+湯原!E102+湯原新田!E102+上小田切西!E102+上小田切!E102+中小田切!E102+北川!E102</f>
        <v>15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12</v>
      </c>
      <c r="D103" s="75">
        <f>滝!D103+湯原!D103+湯原新田!D103+上小田切西!D103+上小田切!D103+中小田切!D103+北川!D103</f>
        <v>16</v>
      </c>
      <c r="E103" s="10">
        <f>滝!E103+湯原!E103+湯原新田!E103+上小田切西!E103+上小田切!E103+中小田切!E103+北川!E103</f>
        <v>28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62</v>
      </c>
      <c r="D104" s="71">
        <f>滝!D104+湯原!D104+湯原新田!D104+上小田切西!D104+上小田切!D104+中小田切!D104+北川!D104</f>
        <v>68</v>
      </c>
      <c r="E104" s="44">
        <f>滝!E104+湯原!E104+湯原新田!E104+上小田切西!E104+上小田切!E104+中小田切!E104+北川!E104</f>
        <v>130</v>
      </c>
      <c r="F104" s="45">
        <f>E104/E147</f>
        <v>5.8061634658329614E-2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8</v>
      </c>
      <c r="D105" s="75">
        <f>滝!D105+湯原!D105+湯原新田!D105+上小田切西!D105+上小田切!D105+中小田切!D105+北川!D105</f>
        <v>9</v>
      </c>
      <c r="E105" s="10">
        <f>滝!E105+湯原!E105+湯原新田!E105+上小田切西!E105+上小田切!E105+中小田切!E105+北川!E105</f>
        <v>17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11</v>
      </c>
      <c r="D106" s="75">
        <f>滝!D106+湯原!D106+湯原新田!D106+上小田切西!D106+上小田切!D106+中小田切!D106+北川!D106</f>
        <v>8</v>
      </c>
      <c r="E106" s="10">
        <f>滝!E106+湯原!E106+湯原新田!E106+上小田切西!E106+上小田切!E106+中小田切!E106+北川!E106</f>
        <v>19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13</v>
      </c>
      <c r="D107" s="75">
        <f>滝!D107+湯原!D107+湯原新田!D107+上小田切西!D107+上小田切!D107+中小田切!D107+北川!D107</f>
        <v>14</v>
      </c>
      <c r="E107" s="10">
        <f>滝!E107+湯原!E107+湯原新田!E107+上小田切西!E107+上小田切!E107+中小田切!E107+北川!E107</f>
        <v>27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7</v>
      </c>
      <c r="D108" s="75">
        <f>滝!D108+湯原!D108+湯原新田!D108+上小田切西!D108+上小田切!D108+中小田切!D108+北川!D108</f>
        <v>9</v>
      </c>
      <c r="E108" s="10">
        <f>滝!E108+湯原!E108+湯原新田!E108+上小田切西!E108+上小田切!E108+中小田切!E108+北川!E108</f>
        <v>16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9</v>
      </c>
      <c r="D109" s="75">
        <f>滝!D109+湯原!D109+湯原新田!D109+上小田切西!D109+上小田切!D109+中小田切!D109+北川!D109</f>
        <v>15</v>
      </c>
      <c r="E109" s="10">
        <f>滝!E109+湯原!E109+湯原新田!E109+上小田切西!E109+上小田切!E109+中小田切!E109+北川!E109</f>
        <v>24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48</v>
      </c>
      <c r="D110" s="71">
        <f>滝!D110+湯原!D110+湯原新田!D110+上小田切西!D110+上小田切!D110+中小田切!D110+北川!D110</f>
        <v>55</v>
      </c>
      <c r="E110" s="44">
        <f>滝!E110+湯原!E110+湯原新田!E110+上小田切西!E110+上小田切!E110+中小田切!E110+北川!E110</f>
        <v>103</v>
      </c>
      <c r="F110" s="45">
        <f>E110/E147</f>
        <v>4.6002679767753463E-2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5</v>
      </c>
      <c r="D111" s="75">
        <f>滝!D111+湯原!D111+湯原新田!D111+上小田切西!D111+上小田切!D111+中小田切!D111+北川!D111</f>
        <v>12</v>
      </c>
      <c r="E111" s="10">
        <f>滝!E111+湯原!E111+湯原新田!E111+上小田切西!E111+上小田切!E111+中小田切!E111+北川!E111</f>
        <v>17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4</v>
      </c>
      <c r="D112" s="75">
        <f>滝!D112+湯原!D112+湯原新田!D112+上小田切西!D112+上小田切!D112+中小田切!D112+北川!D112</f>
        <v>10</v>
      </c>
      <c r="E112" s="10">
        <f>滝!E112+湯原!E112+湯原新田!E112+上小田切西!E112+上小田切!E112+中小田切!E112+北川!E112</f>
        <v>14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4</v>
      </c>
      <c r="D113" s="75">
        <f>滝!D113+湯原!D113+湯原新田!D113+上小田切西!D113+上小田切!D113+中小田切!D113+北川!D113</f>
        <v>5</v>
      </c>
      <c r="E113" s="10">
        <f>滝!E113+湯原!E113+湯原新田!E113+上小田切西!E113+上小田切!E113+中小田切!E113+北川!E113</f>
        <v>9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2</v>
      </c>
      <c r="D114" s="75">
        <f>滝!D114+湯原!D114+湯原新田!D114+上小田切西!D114+上小田切!D114+中小田切!D114+北川!D114</f>
        <v>9</v>
      </c>
      <c r="E114" s="10">
        <f>滝!E114+湯原!E114+湯原新田!E114+上小田切西!E114+上小田切!E114+中小田切!E114+北川!E114</f>
        <v>11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2</v>
      </c>
      <c r="D115" s="75">
        <f>滝!D115+湯原!D115+湯原新田!D115+上小田切西!D115+上小田切!D115+中小田切!D115+北川!D115</f>
        <v>6</v>
      </c>
      <c r="E115" s="10">
        <f>滝!E115+湯原!E115+湯原新田!E115+上小田切西!E115+上小田切!E115+中小田切!E115+北川!E115</f>
        <v>8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17</v>
      </c>
      <c r="D116" s="71">
        <f>滝!D116+湯原!D116+湯原新田!D116+上小田切西!D116+上小田切!D116+中小田切!D116+北川!D116</f>
        <v>42</v>
      </c>
      <c r="E116" s="44">
        <f>滝!E116+湯原!E116+湯原新田!E116+上小田切西!E116+上小田切!E116+中小田切!E116+北川!E116</f>
        <v>59</v>
      </c>
      <c r="F116" s="45">
        <f>E116/E147</f>
        <v>2.6351049575703438E-2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4</v>
      </c>
      <c r="D117" s="75">
        <f>滝!D117+湯原!D117+湯原新田!D117+上小田切西!D117+上小田切!D117+中小田切!D117+北川!D117</f>
        <v>4</v>
      </c>
      <c r="E117" s="10">
        <f>滝!E117+湯原!E117+湯原新田!E117+上小田切西!E117+上小田切!E117+中小田切!E117+北川!E117</f>
        <v>8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1</v>
      </c>
      <c r="D118" s="75">
        <f>滝!D118+湯原!D118+湯原新田!D118+上小田切西!D118+上小田切!D118+中小田切!D118+北川!D118</f>
        <v>6</v>
      </c>
      <c r="E118" s="10">
        <f>滝!E118+湯原!E118+湯原新田!E118+上小田切西!E118+上小田切!E118+中小田切!E118+北川!E118</f>
        <v>7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1</v>
      </c>
      <c r="D119" s="75">
        <f>滝!D119+湯原!D119+湯原新田!D119+上小田切西!D119+上小田切!D119+中小田切!D119+北川!D119</f>
        <v>2</v>
      </c>
      <c r="E119" s="10">
        <f>滝!E119+湯原!E119+湯原新田!E119+上小田切西!E119+上小田切!E119+中小田切!E119+北川!E119</f>
        <v>3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0</v>
      </c>
      <c r="D120" s="75">
        <f>滝!D120+湯原!D120+湯原新田!D120+上小田切西!D120+上小田切!D120+中小田切!D120+北川!D120</f>
        <v>7</v>
      </c>
      <c r="E120" s="10">
        <f>滝!E120+湯原!E120+湯原新田!E120+上小田切西!E120+上小田切!E120+中小田切!E120+北川!E120</f>
        <v>7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0</v>
      </c>
      <c r="D121" s="75">
        <f>滝!D121+湯原!D121+湯原新田!D121+上小田切西!D121+上小田切!D121+中小田切!D121+北川!D121</f>
        <v>3</v>
      </c>
      <c r="E121" s="10">
        <f>滝!E121+湯原!E121+湯原新田!E121+上小田切西!E121+上小田切!E121+中小田切!E121+北川!E121</f>
        <v>3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6</v>
      </c>
      <c r="D122" s="71">
        <f>滝!D122+湯原!D122+湯原新田!D122+上小田切西!D122+上小田切!D122+中小田切!D122+北川!D122</f>
        <v>22</v>
      </c>
      <c r="E122" s="44">
        <f>滝!E122+湯原!E122+湯原新田!E122+上小田切西!E122+上小田切!E122+中小田切!E122+北川!E122</f>
        <v>28</v>
      </c>
      <c r="F122" s="45">
        <f>E122/E147</f>
        <v>1.2505582849486378E-2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0</v>
      </c>
      <c r="D123" s="75">
        <f>滝!D123+湯原!D123+湯原新田!D123+上小田切西!D123+上小田切!D123+中小田切!D123+北川!D123</f>
        <v>2</v>
      </c>
      <c r="E123" s="10">
        <f>滝!E123+湯原!E123+湯原新田!E123+上小田切西!E123+上小田切!E123+中小田切!E123+北川!E123</f>
        <v>2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2</v>
      </c>
      <c r="E124" s="10">
        <f>滝!E124+湯原!E124+湯原新田!E124+上小田切西!E124+上小田切!E124+中小田切!E124+北川!E124</f>
        <v>2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0</v>
      </c>
      <c r="E125" s="10">
        <f>滝!E125+湯原!E125+湯原新田!E125+上小田切西!E125+上小田切!E125+中小田切!E125+北川!E125</f>
        <v>0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1</v>
      </c>
      <c r="E126" s="10">
        <f>滝!E126+湯原!E126+湯原新田!E126+上小田切西!E126+上小田切!E126+中小田切!E126+北川!E126</f>
        <v>1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0</v>
      </c>
      <c r="E127" s="10">
        <f>滝!E127+湯原!E127+湯原新田!E127+上小田切西!E127+上小田切!E127+中小田切!E127+北川!E127</f>
        <v>0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0</v>
      </c>
      <c r="D128" s="71">
        <f>滝!D128+湯原!D128+湯原新田!D128+上小田切西!D128+上小田切!D128+中小田切!D128+北川!D128</f>
        <v>5</v>
      </c>
      <c r="E128" s="44">
        <f>滝!E128+湯原!E128+湯原新田!E128+上小田切西!E128+上小田切!E128+中小田切!E128+北川!E128</f>
        <v>5</v>
      </c>
      <c r="F128" s="45">
        <f>E128/E147</f>
        <v>2.2331397945511387E-3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0</v>
      </c>
      <c r="E129" s="10">
        <f>滝!E129+湯原!E129+湯原新田!E129+上小田切西!E129+上小田切!E129+中小田切!E129+北川!E129</f>
        <v>0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x14ac:dyDescent="0.2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0</v>
      </c>
      <c r="E134" s="47">
        <f>滝!E134+湯原!E134+湯原新田!E134+上小田切西!E134+上小田切!E134+中小田切!E134+北川!E134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滝!C135+湯原!C135+湯原新田!C135+上小田切西!C135+上小田切!C135+中小田切!C135+北川!C135</f>
        <v>0</v>
      </c>
      <c r="D135" s="75">
        <f>滝!D135+湯原!D135+湯原新田!D135+上小田切西!D135+上小田切!D135+中小田切!D135+北川!D135</f>
        <v>0</v>
      </c>
      <c r="E135" s="10">
        <f>滝!E135+湯原!E135+湯原新田!E135+上小田切西!E135+上小田切!E135+中小田切!E135+北川!E135</f>
        <v>0</v>
      </c>
      <c r="F135" s="32"/>
    </row>
    <row r="136" spans="1:6" ht="15" customHeight="1" x14ac:dyDescent="0.2">
      <c r="A136" s="36"/>
      <c r="B136" s="35">
        <v>111</v>
      </c>
      <c r="C136" s="75">
        <f>滝!C136+湯原!C136+湯原新田!C136+上小田切西!C136+上小田切!C136+中小田切!C136+北川!C136</f>
        <v>0</v>
      </c>
      <c r="D136" s="75">
        <f>滝!D136+湯原!D136+湯原新田!D136+上小田切西!D136+上小田切!D136+中小田切!D136+北川!D136</f>
        <v>0</v>
      </c>
      <c r="E136" s="10">
        <f>滝!E136+湯原!E136+湯原新田!E136+上小田切西!E136+上小田切!E136+中小田切!E136+北川!E136</f>
        <v>0</v>
      </c>
      <c r="F136" s="32"/>
    </row>
    <row r="137" spans="1:6" ht="15" customHeight="1" x14ac:dyDescent="0.2">
      <c r="A137" s="36"/>
      <c r="B137" s="35">
        <v>112</v>
      </c>
      <c r="C137" s="75">
        <f>滝!C137+湯原!C137+湯原新田!C137+上小田切西!C137+上小田切!C137+中小田切!C137+北川!C137</f>
        <v>0</v>
      </c>
      <c r="D137" s="75">
        <f>滝!D137+湯原!D137+湯原新田!D137+上小田切西!D137+上小田切!D137+中小田切!D137+北川!D137</f>
        <v>0</v>
      </c>
      <c r="E137" s="10">
        <f>滝!E137+湯原!E137+湯原新田!E137+上小田切西!E137+上小田切!E137+中小田切!E137+北川!E137</f>
        <v>0</v>
      </c>
      <c r="F137" s="32"/>
    </row>
    <row r="138" spans="1:6" ht="15" customHeight="1" x14ac:dyDescent="0.2">
      <c r="A138" s="36"/>
      <c r="B138" s="35">
        <v>113</v>
      </c>
      <c r="C138" s="75">
        <f>滝!C138+湯原!C138+湯原新田!C138+上小田切西!C138+上小田切!C138+中小田切!C138+北川!C138</f>
        <v>0</v>
      </c>
      <c r="D138" s="75">
        <f>滝!D138+湯原!D138+湯原新田!D138+上小田切西!D138+上小田切!D138+中小田切!D138+北川!D138</f>
        <v>0</v>
      </c>
      <c r="E138" s="10">
        <f>滝!E138+湯原!E138+湯原新田!E138+上小田切西!E138+上小田切!E138+中小田切!E138+北川!E138</f>
        <v>0</v>
      </c>
      <c r="F138" s="32"/>
    </row>
    <row r="139" spans="1:6" ht="15" customHeight="1" x14ac:dyDescent="0.2">
      <c r="A139" s="36"/>
      <c r="B139" s="35">
        <v>114</v>
      </c>
      <c r="C139" s="75">
        <f>滝!C139+湯原!C139+湯原新田!C139+上小田切西!C139+上小田切!C139+中小田切!C139+北川!C139</f>
        <v>0</v>
      </c>
      <c r="D139" s="75">
        <f>滝!D139+湯原!D139+湯原新田!D139+上小田切西!D139+上小田切!D139+中小田切!D139+北川!D139</f>
        <v>0</v>
      </c>
      <c r="E139" s="10">
        <f>滝!E139+湯原!E139+湯原新田!E139+上小田切西!E139+上小田切!E139+中小田切!E139+北川!E139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滝!C140+湯原!C140+湯原新田!C140+上小田切西!C140+上小田切!C140+中小田切!C140+北川!C140</f>
        <v>0</v>
      </c>
      <c r="D140" s="71">
        <f>滝!D140+湯原!D140+湯原新田!D140+上小田切西!D140+上小田切!D140+中小田切!D140+北川!D140</f>
        <v>0</v>
      </c>
      <c r="E140" s="44">
        <f>滝!E140+湯原!E140+湯原新田!E140+上小田切西!E140+上小田切!E140+中小田切!E140+北川!E140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滝!C141+湯原!C141+湯原新田!C141+上小田切西!C141+上小田切!C141+中小田切!C141+北川!C141</f>
        <v>0</v>
      </c>
      <c r="D141" s="75">
        <f>滝!D141+湯原!D141+湯原新田!D141+上小田切西!D141+上小田切!D141+中小田切!D141+北川!D141</f>
        <v>0</v>
      </c>
      <c r="E141" s="10">
        <f>滝!E141+湯原!E141+湯原新田!E141+上小田切西!E141+上小田切!E141+中小田切!E141+北川!E141</f>
        <v>0</v>
      </c>
      <c r="F141" s="32"/>
    </row>
    <row r="142" spans="1:6" ht="15" customHeight="1" x14ac:dyDescent="0.2">
      <c r="A142" s="36"/>
      <c r="B142" s="35">
        <v>116</v>
      </c>
      <c r="C142" s="75">
        <f>滝!C142+湯原!C142+湯原新田!C142+上小田切西!C142+上小田切!C142+中小田切!C142+北川!C142</f>
        <v>0</v>
      </c>
      <c r="D142" s="75">
        <f>滝!D142+湯原!D142+湯原新田!D142+上小田切西!D142+上小田切!D142+中小田切!D142+北川!D142</f>
        <v>0</v>
      </c>
      <c r="E142" s="10">
        <f>滝!E142+湯原!E142+湯原新田!E142+上小田切西!E142+上小田切!E142+中小田切!E142+北川!E142</f>
        <v>0</v>
      </c>
      <c r="F142" s="32"/>
    </row>
    <row r="143" spans="1:6" ht="15" customHeight="1" x14ac:dyDescent="0.2">
      <c r="A143" s="36"/>
      <c r="B143" s="35">
        <v>117</v>
      </c>
      <c r="C143" s="75">
        <f>滝!C143+湯原!C143+湯原新田!C143+上小田切西!C143+上小田切!C143+中小田切!C143+北川!C143</f>
        <v>0</v>
      </c>
      <c r="D143" s="75">
        <f>滝!D143+湯原!D143+湯原新田!D143+上小田切西!D143+上小田切!D143+中小田切!D143+北川!D143</f>
        <v>0</v>
      </c>
      <c r="E143" s="10">
        <f>滝!E143+湯原!E143+湯原新田!E143+上小田切西!E143+上小田切!E143+中小田切!E143+北川!E143</f>
        <v>0</v>
      </c>
      <c r="F143" s="32"/>
    </row>
    <row r="144" spans="1:6" ht="15" customHeight="1" x14ac:dyDescent="0.2">
      <c r="A144" s="36"/>
      <c r="B144" s="35">
        <v>118</v>
      </c>
      <c r="C144" s="75">
        <f>滝!C144+湯原!C144+湯原新田!C144+上小田切西!C144+上小田切!C144+中小田切!C144+北川!C144</f>
        <v>0</v>
      </c>
      <c r="D144" s="75">
        <f>滝!D144+湯原!D144+湯原新田!D144+上小田切西!D144+上小田切!D144+中小田切!D144+北川!D144</f>
        <v>0</v>
      </c>
      <c r="E144" s="10">
        <f>滝!E144+湯原!E144+湯原新田!E144+上小田切西!E144+上小田切!E144+中小田切!E144+北川!E144</f>
        <v>0</v>
      </c>
      <c r="F144" s="32"/>
    </row>
    <row r="145" spans="1:6" ht="15" customHeight="1" x14ac:dyDescent="0.2">
      <c r="A145" s="36"/>
      <c r="B145" s="35">
        <v>119</v>
      </c>
      <c r="C145" s="75">
        <f>滝!C145+湯原!C145+湯原新田!C145+上小田切西!C145+上小田切!C145+中小田切!C145+北川!C145</f>
        <v>0</v>
      </c>
      <c r="D145" s="75">
        <f>滝!D145+湯原!D145+湯原新田!D145+上小田切西!D145+上小田切!D145+中小田切!D145+北川!D145</f>
        <v>0</v>
      </c>
      <c r="E145" s="10">
        <f>滝!E145+湯原!E145+湯原新田!E145+上小田切西!E145+上小田切!E145+中小田切!E145+北川!E145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滝!C146+湯原!C146+湯原新田!C146+上小田切西!C146+上小田切!C146+中小田切!C146+北川!C146</f>
        <v>0</v>
      </c>
      <c r="D146" s="76">
        <f>滝!D146+湯原!D146+湯原新田!D146+上小田切西!D146+上小田切!D146+中小田切!D146+北川!D146</f>
        <v>0</v>
      </c>
      <c r="E146" s="47">
        <f>滝!E146+湯原!E146+湯原新田!E146+上小田切西!E146+上小田切!E146+中小田切!E146+北川!E146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滝!C147+湯原!C147+湯原新田!C147+上小田切西!C147+上小田切!C147+中小田切!C147+北川!C147</f>
        <v>1136</v>
      </c>
      <c r="D147" s="77">
        <f>滝!D147+湯原!D147+湯原新田!D147+上小田切西!D147+上小田切!D147+中小田切!D147+北川!D147</f>
        <v>1103</v>
      </c>
      <c r="E147" s="8">
        <f>滝!E147+湯原!E147+湯原新田!E147+上小田切西!E147+上小田切!E147+中小田切!E147+北川!E147</f>
        <v>2239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101</v>
      </c>
      <c r="D150" s="17">
        <f>D8+D14+D20</f>
        <v>112</v>
      </c>
      <c r="E150" s="17">
        <f>E8+E14+E20</f>
        <v>213</v>
      </c>
      <c r="F150" s="32">
        <f>E150/E153</f>
        <v>9.5131755247878522E-2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584</v>
      </c>
      <c r="D151" s="19">
        <f>D26+D32+D38+D44+D50+D56+D62+D68+D74+D80</f>
        <v>495</v>
      </c>
      <c r="E151" s="19">
        <f>E26+E32+E38+E44+E50+E56+E62+E68+E74+E80</f>
        <v>1079</v>
      </c>
      <c r="F151" s="32">
        <f>E151/E153</f>
        <v>0.48191156766413579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451</v>
      </c>
      <c r="D152" s="21">
        <f t="shared" ref="D152:E152" si="0">D86+D92+D98+D104+D110+D116+D122+D128+D134+D140+D146</f>
        <v>496</v>
      </c>
      <c r="E152" s="21">
        <f t="shared" si="0"/>
        <v>947</v>
      </c>
      <c r="F152" s="32">
        <f>E152/E153</f>
        <v>0.42295667708798573</v>
      </c>
    </row>
    <row r="153" spans="1:6" ht="15" customHeight="1" x14ac:dyDescent="0.2">
      <c r="B153" s="2" t="s">
        <v>8</v>
      </c>
      <c r="C153" s="1">
        <f>SUM(C150:C152)</f>
        <v>1136</v>
      </c>
      <c r="D153" s="1">
        <f>SUM(D150:D152)</f>
        <v>1103</v>
      </c>
      <c r="E153" s="1">
        <f>SUM(E150:E152)</f>
        <v>2239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101</v>
      </c>
      <c r="D155" s="17">
        <f>D8+D14+D20</f>
        <v>112</v>
      </c>
      <c r="E155" s="17">
        <f>E8+E14+E20</f>
        <v>213</v>
      </c>
      <c r="F155" s="32">
        <f>E155/E159</f>
        <v>9.5131755247878522E-2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584</v>
      </c>
      <c r="D156" s="19">
        <f>D26+D32+D38+D44+D50+D56+D62+D68+D74+D80</f>
        <v>495</v>
      </c>
      <c r="E156" s="19">
        <f>E26+E32+E38+E44+E50+E56+E62+E68+E74+E80</f>
        <v>1079</v>
      </c>
      <c r="F156" s="32">
        <f>E156/E159</f>
        <v>0.48191156766413579</v>
      </c>
    </row>
    <row r="157" spans="1:6" ht="15" customHeight="1" x14ac:dyDescent="0.2">
      <c r="A157" s="25"/>
      <c r="B157" s="20" t="s">
        <v>10</v>
      </c>
      <c r="C157" s="21">
        <f>C86+C92</f>
        <v>238</v>
      </c>
      <c r="D157" s="21">
        <f>D86+D92</f>
        <v>210</v>
      </c>
      <c r="E157" s="21">
        <f>E86+E92</f>
        <v>448</v>
      </c>
      <c r="F157" s="32">
        <f>E157/E159</f>
        <v>0.20008932559178205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213</v>
      </c>
      <c r="D158" s="27">
        <f t="shared" ref="D158:E158" si="1">D98+D104+D110+D116+D122+D128+D134+D140+D146</f>
        <v>286</v>
      </c>
      <c r="E158" s="27">
        <f t="shared" si="1"/>
        <v>499</v>
      </c>
      <c r="F158" s="32">
        <f>E158/E159</f>
        <v>0.22286735149620365</v>
      </c>
    </row>
    <row r="159" spans="1:6" ht="15" customHeight="1" x14ac:dyDescent="0.2">
      <c r="B159" s="2" t="s">
        <v>8</v>
      </c>
      <c r="C159" s="1">
        <f>SUM(C155:C158)</f>
        <v>1136</v>
      </c>
      <c r="D159" s="1">
        <f>SUM(D155:D158)</f>
        <v>1103</v>
      </c>
      <c r="E159" s="1">
        <f>SUM(E155:E158)</f>
        <v>2239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71</v>
      </c>
      <c r="D161" s="31">
        <f t="shared" ref="D161:E161" si="2">D110+D116+D122+D128+D134+D140+D146</f>
        <v>124</v>
      </c>
      <c r="E161" s="31">
        <f t="shared" si="2"/>
        <v>195</v>
      </c>
      <c r="F161" s="32">
        <f>E161/E159</f>
        <v>8.7092451987494421E-2</v>
      </c>
    </row>
    <row r="162" spans="1:6" ht="15" customHeight="1" x14ac:dyDescent="0.2">
      <c r="A162" s="30"/>
      <c r="B162" s="23" t="s">
        <v>15</v>
      </c>
      <c r="C162" s="31">
        <f>C116+C122+C128+C134+C140+C146</f>
        <v>23</v>
      </c>
      <c r="D162" s="31">
        <f t="shared" ref="D162:E162" si="3">D116+D122+D128+D134+D140+D146</f>
        <v>69</v>
      </c>
      <c r="E162" s="31">
        <f t="shared" si="3"/>
        <v>92</v>
      </c>
      <c r="F162" s="32">
        <f>E162/E159</f>
        <v>4.1089772219740958E-2</v>
      </c>
    </row>
    <row r="163" spans="1:6" ht="15" customHeight="1" x14ac:dyDescent="0.2">
      <c r="A163" s="30"/>
      <c r="B163" s="23" t="s">
        <v>13</v>
      </c>
      <c r="C163" s="31">
        <f>C122+C128+C134+C140+C146</f>
        <v>6</v>
      </c>
      <c r="D163" s="31">
        <f t="shared" ref="D163:E163" si="4">D122+D128+D134+D140+D146</f>
        <v>27</v>
      </c>
      <c r="E163" s="31">
        <f t="shared" si="4"/>
        <v>33</v>
      </c>
      <c r="F163" s="32">
        <f>E163/E159</f>
        <v>1.4738722644037517E-2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5</v>
      </c>
      <c r="E164" s="1">
        <f t="shared" si="5"/>
        <v>5</v>
      </c>
      <c r="F164" s="32">
        <f>E164/E159</f>
        <v>2.2331397945511387E-3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60">
    <tabColor rgb="FF99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3.6269430051813469E-2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3.1088082901554404E-2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3.1088082901554404E-2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2.5906735751295335E-2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5.181347150259067E-2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4.145077720207254E-2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5.181347150259067E-2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4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8</v>
      </c>
      <c r="E50" s="41">
        <v>12</v>
      </c>
      <c r="F50" s="42">
        <v>6.2176165803108807E-2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6</v>
      </c>
      <c r="E56" s="41">
        <v>10</v>
      </c>
      <c r="F56" s="42">
        <v>5.181347150259067E-2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8</v>
      </c>
      <c r="E62" s="41">
        <v>10</v>
      </c>
      <c r="F62" s="42">
        <v>5.181347150259067E-2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3</v>
      </c>
      <c r="E68" s="41">
        <v>10</v>
      </c>
      <c r="F68" s="42">
        <v>5.181347150259067E-2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3.6269430051813469E-2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8</v>
      </c>
      <c r="E80" s="41">
        <v>13</v>
      </c>
      <c r="F80" s="42">
        <v>6.7357512953367879E-2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9.3264248704663211E-2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11</v>
      </c>
      <c r="E92" s="44">
        <v>24</v>
      </c>
      <c r="F92" s="45">
        <v>0.12435233160621761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4.6632124352331605E-2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3.1088082901554404E-2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3.1088082901554404E-2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4.6632124352331605E-2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2.5906735751295335E-2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1.0362694300518135E-2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90</v>
      </c>
      <c r="D147" s="77">
        <v>103</v>
      </c>
      <c r="E147" s="62">
        <v>193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10</v>
      </c>
      <c r="E150" s="17">
        <v>19</v>
      </c>
      <c r="F150" s="32">
        <v>9.8445595854922283E-2</v>
      </c>
    </row>
    <row r="151" spans="1:6" ht="15" customHeight="1" x14ac:dyDescent="0.2">
      <c r="A151" s="18"/>
      <c r="B151" s="18" t="s">
        <v>49</v>
      </c>
      <c r="C151" s="19">
        <v>43</v>
      </c>
      <c r="D151" s="19">
        <v>52</v>
      </c>
      <c r="E151" s="19">
        <v>95</v>
      </c>
      <c r="F151" s="32">
        <v>0.49222797927461137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41</v>
      </c>
      <c r="E152" s="21">
        <v>79</v>
      </c>
      <c r="F152" s="32">
        <v>0.40932642487046633</v>
      </c>
    </row>
    <row r="153" spans="1:6" ht="15" customHeight="1" x14ac:dyDescent="0.2">
      <c r="B153" s="2" t="s">
        <v>8</v>
      </c>
      <c r="C153" s="1">
        <v>90</v>
      </c>
      <c r="D153" s="1">
        <v>103</v>
      </c>
      <c r="E153" s="1">
        <v>193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10</v>
      </c>
      <c r="E155" s="17">
        <v>19</v>
      </c>
      <c r="F155" s="32">
        <v>9.8445595854922283E-2</v>
      </c>
    </row>
    <row r="156" spans="1:6" ht="15" customHeight="1" x14ac:dyDescent="0.2">
      <c r="A156" s="28"/>
      <c r="B156" s="18" t="s">
        <v>49</v>
      </c>
      <c r="C156" s="19">
        <v>43</v>
      </c>
      <c r="D156" s="19">
        <v>52</v>
      </c>
      <c r="E156" s="19">
        <v>95</v>
      </c>
      <c r="F156" s="32">
        <v>0.49222797927461137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19</v>
      </c>
      <c r="E157" s="21">
        <v>42</v>
      </c>
      <c r="F157" s="32">
        <v>0.21761658031088082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22</v>
      </c>
      <c r="E158" s="27">
        <v>37</v>
      </c>
      <c r="F158" s="32">
        <v>0.19170984455958548</v>
      </c>
    </row>
    <row r="159" spans="1:6" ht="15" customHeight="1" x14ac:dyDescent="0.2">
      <c r="B159" s="2" t="s">
        <v>8</v>
      </c>
      <c r="C159" s="1">
        <v>90</v>
      </c>
      <c r="D159" s="1">
        <v>103</v>
      </c>
      <c r="E159" s="1">
        <v>193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14</v>
      </c>
      <c r="E161" s="31">
        <v>22</v>
      </c>
      <c r="F161" s="32">
        <v>0.11398963730569948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11</v>
      </c>
      <c r="E162" s="31">
        <v>16</v>
      </c>
      <c r="F162" s="32">
        <v>8.2901554404145081E-2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6</v>
      </c>
      <c r="E163" s="31">
        <v>7</v>
      </c>
      <c r="F163" s="32">
        <v>3.6269430051813469E-2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1.0362694300518135E-2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61">
    <tabColor rgb="FF99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2.8070175438596492E-2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2.456140350877193E-2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2.8070175438596492E-2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4.2105263157894736E-2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3.8596491228070177E-2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6</v>
      </c>
      <c r="E38" s="41">
        <v>9</v>
      </c>
      <c r="F38" s="42">
        <v>3.1578947368421054E-2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4.2105263157894736E-2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2</v>
      </c>
      <c r="E50" s="41">
        <v>10</v>
      </c>
      <c r="F50" s="42">
        <v>3.5087719298245612E-2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3.1578947368421054E-2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4.912280701754386E-2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6.3157894736842107E-2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8</v>
      </c>
      <c r="E74" s="41">
        <v>20</v>
      </c>
      <c r="F74" s="42">
        <v>7.0175438596491224E-2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7</v>
      </c>
      <c r="E80" s="41">
        <v>18</v>
      </c>
      <c r="F80" s="42">
        <v>6.3157894736842107E-2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6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15</v>
      </c>
      <c r="E86" s="44">
        <v>26</v>
      </c>
      <c r="F86" s="45">
        <v>9.1228070175438603E-2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14</v>
      </c>
      <c r="E92" s="44">
        <v>30</v>
      </c>
      <c r="F92" s="45">
        <v>0.10526315789473684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8.0701754385964913E-2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13</v>
      </c>
      <c r="E104" s="44">
        <v>20</v>
      </c>
      <c r="F104" s="45">
        <v>7.0175438596491224E-2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6.3157894736842107E-2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3.1578947368421054E-2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1.0526315789473684E-2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138</v>
      </c>
      <c r="D147" s="77">
        <v>147</v>
      </c>
      <c r="E147" s="62">
        <v>285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12</v>
      </c>
      <c r="E150" s="17">
        <v>23</v>
      </c>
      <c r="F150" s="32">
        <v>8.0701754385964913E-2</v>
      </c>
    </row>
    <row r="151" spans="1:6" ht="15" customHeight="1" x14ac:dyDescent="0.2">
      <c r="A151" s="18"/>
      <c r="B151" s="18" t="s">
        <v>49</v>
      </c>
      <c r="C151" s="19">
        <v>72</v>
      </c>
      <c r="D151" s="19">
        <v>61</v>
      </c>
      <c r="E151" s="19">
        <v>133</v>
      </c>
      <c r="F151" s="32">
        <v>0.46666666666666667</v>
      </c>
    </row>
    <row r="152" spans="1:6" ht="15" customHeight="1" x14ac:dyDescent="0.2">
      <c r="A152" s="33"/>
      <c r="B152" s="20" t="s">
        <v>6</v>
      </c>
      <c r="C152" s="21">
        <v>55</v>
      </c>
      <c r="D152" s="21">
        <v>74</v>
      </c>
      <c r="E152" s="21">
        <v>129</v>
      </c>
      <c r="F152" s="32">
        <v>0.45263157894736844</v>
      </c>
    </row>
    <row r="153" spans="1:6" ht="15" customHeight="1" x14ac:dyDescent="0.2">
      <c r="B153" s="2" t="s">
        <v>8</v>
      </c>
      <c r="C153" s="1">
        <v>138</v>
      </c>
      <c r="D153" s="1">
        <v>147</v>
      </c>
      <c r="E153" s="1">
        <v>285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12</v>
      </c>
      <c r="E155" s="17">
        <v>23</v>
      </c>
      <c r="F155" s="32">
        <v>8.0701754385964913E-2</v>
      </c>
    </row>
    <row r="156" spans="1:6" ht="15" customHeight="1" x14ac:dyDescent="0.2">
      <c r="A156" s="28"/>
      <c r="B156" s="18" t="s">
        <v>49</v>
      </c>
      <c r="C156" s="19">
        <v>72</v>
      </c>
      <c r="D156" s="19">
        <v>61</v>
      </c>
      <c r="E156" s="19">
        <v>133</v>
      </c>
      <c r="F156" s="32">
        <v>0.46666666666666667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29</v>
      </c>
      <c r="E157" s="21">
        <v>56</v>
      </c>
      <c r="F157" s="32">
        <v>0.19649122807017544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45</v>
      </c>
      <c r="E158" s="27">
        <v>73</v>
      </c>
      <c r="F158" s="32">
        <v>0.256140350877193</v>
      </c>
    </row>
    <row r="159" spans="1:6" ht="15" customHeight="1" x14ac:dyDescent="0.2">
      <c r="B159" s="2" t="s">
        <v>8</v>
      </c>
      <c r="C159" s="1">
        <v>138</v>
      </c>
      <c r="D159" s="1">
        <v>147</v>
      </c>
      <c r="E159" s="1">
        <v>285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21</v>
      </c>
      <c r="E161" s="31">
        <v>30</v>
      </c>
      <c r="F161" s="32">
        <v>0.10526315789473684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10</v>
      </c>
      <c r="E162" s="31">
        <v>12</v>
      </c>
      <c r="F162" s="32">
        <v>4.2105263157894736E-2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1.0526315789473684E-2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62">
    <tabColor rgb="FF99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2.8368794326241134E-2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2.8368794326241134E-2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2.8368794326241134E-2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4.2553191489361701E-2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1.4184397163120567E-2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3</v>
      </c>
      <c r="E50" s="41">
        <v>13</v>
      </c>
      <c r="F50" s="42">
        <v>9.2198581560283682E-2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7.8014184397163122E-2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7.0921985815602835E-3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7.8014184397163122E-2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7.0921985815602842E-2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4.2553191489361701E-2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8</v>
      </c>
      <c r="E86" s="44">
        <v>12</v>
      </c>
      <c r="F86" s="45">
        <v>8.5106382978723402E-2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4</v>
      </c>
      <c r="E92" s="44">
        <v>16</v>
      </c>
      <c r="F92" s="45">
        <v>0.11347517730496454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7.8014184397163122E-2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3.5460992907801421E-2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4.9645390070921988E-2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2.8368794326241134E-2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1.4184397163120567E-2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74</v>
      </c>
      <c r="D147" s="77">
        <v>67</v>
      </c>
      <c r="E147" s="62">
        <v>141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5</v>
      </c>
      <c r="E150" s="17">
        <v>14</v>
      </c>
      <c r="F150" s="32">
        <v>9.9290780141843976E-2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34</v>
      </c>
      <c r="E151" s="19">
        <v>70</v>
      </c>
      <c r="F151" s="32">
        <v>0.49645390070921985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28</v>
      </c>
      <c r="E152" s="21">
        <v>57</v>
      </c>
      <c r="F152" s="32">
        <v>0.40425531914893614</v>
      </c>
    </row>
    <row r="153" spans="1:6" ht="15" customHeight="1" x14ac:dyDescent="0.2">
      <c r="B153" s="2" t="s">
        <v>8</v>
      </c>
      <c r="C153" s="1">
        <v>74</v>
      </c>
      <c r="D153" s="1">
        <v>67</v>
      </c>
      <c r="E153" s="1">
        <v>141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5</v>
      </c>
      <c r="E155" s="17">
        <v>14</v>
      </c>
      <c r="F155" s="32">
        <v>9.9290780141843976E-2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34</v>
      </c>
      <c r="E156" s="19">
        <v>70</v>
      </c>
      <c r="F156" s="32">
        <v>0.49645390070921985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12</v>
      </c>
      <c r="E157" s="21">
        <v>28</v>
      </c>
      <c r="F157" s="32">
        <v>0.19858156028368795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16</v>
      </c>
      <c r="E158" s="27">
        <v>29</v>
      </c>
      <c r="F158" s="32">
        <v>0.20567375886524822</v>
      </c>
    </row>
    <row r="159" spans="1:6" ht="15" customHeight="1" x14ac:dyDescent="0.2">
      <c r="B159" s="2" t="s">
        <v>8</v>
      </c>
      <c r="C159" s="1">
        <v>74</v>
      </c>
      <c r="D159" s="1">
        <v>67</v>
      </c>
      <c r="E159" s="1">
        <v>141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9.2198581560283682E-2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4.2553191489361701E-2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1.4184397163120567E-2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63">
    <tabColor rgb="FF99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2.4489795918367346E-2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3</v>
      </c>
      <c r="E14" s="48">
        <v>10</v>
      </c>
      <c r="F14" s="39">
        <v>4.0816326530612242E-2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3.6734693877551024E-2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4.4897959183673466E-2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3.6734693877551024E-2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0</v>
      </c>
      <c r="E38" s="41">
        <v>4</v>
      </c>
      <c r="F38" s="42">
        <v>1.6326530612244899E-2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2.8571428571428571E-2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5.3061224489795916E-2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9</v>
      </c>
      <c r="E56" s="41">
        <v>16</v>
      </c>
      <c r="F56" s="42">
        <v>6.5306122448979598E-2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5</v>
      </c>
      <c r="E62" s="41">
        <v>16</v>
      </c>
      <c r="F62" s="42">
        <v>6.5306122448979598E-2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3.6734693877551024E-2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4.4897959183673466E-2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6.1224489795918366E-2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8.1632653061224483E-2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14</v>
      </c>
      <c r="E92" s="44">
        <v>26</v>
      </c>
      <c r="F92" s="45">
        <v>0.10612244897959183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14</v>
      </c>
      <c r="E98" s="44">
        <v>21</v>
      </c>
      <c r="F98" s="45">
        <v>8.5714285714285715E-2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5.7142857142857141E-2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6</v>
      </c>
      <c r="E110" s="44">
        <v>16</v>
      </c>
      <c r="F110" s="45">
        <v>6.5306122448979598E-2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3.2653061224489799E-2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1.2244897959183673E-2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4.0816326530612249E-3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126</v>
      </c>
      <c r="D147" s="77">
        <v>119</v>
      </c>
      <c r="E147" s="62">
        <v>245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11</v>
      </c>
      <c r="E150" s="17">
        <v>25</v>
      </c>
      <c r="F150" s="32">
        <v>0.10204081632653061</v>
      </c>
    </row>
    <row r="151" spans="1:6" ht="15" customHeight="1" x14ac:dyDescent="0.2">
      <c r="A151" s="18"/>
      <c r="B151" s="18" t="s">
        <v>49</v>
      </c>
      <c r="C151" s="19">
        <v>62</v>
      </c>
      <c r="D151" s="19">
        <v>49</v>
      </c>
      <c r="E151" s="19">
        <v>111</v>
      </c>
      <c r="F151" s="32">
        <v>0.45306122448979591</v>
      </c>
    </row>
    <row r="152" spans="1:6" ht="15" customHeight="1" x14ac:dyDescent="0.2">
      <c r="A152" s="33"/>
      <c r="B152" s="20" t="s">
        <v>6</v>
      </c>
      <c r="C152" s="21">
        <v>50</v>
      </c>
      <c r="D152" s="21">
        <v>59</v>
      </c>
      <c r="E152" s="21">
        <v>109</v>
      </c>
      <c r="F152" s="32">
        <v>0.44489795918367347</v>
      </c>
    </row>
    <row r="153" spans="1:6" ht="15" customHeight="1" x14ac:dyDescent="0.2">
      <c r="B153" s="2" t="s">
        <v>8</v>
      </c>
      <c r="C153" s="1">
        <v>126</v>
      </c>
      <c r="D153" s="1">
        <v>119</v>
      </c>
      <c r="E153" s="1">
        <v>245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11</v>
      </c>
      <c r="E155" s="17">
        <v>25</v>
      </c>
      <c r="F155" s="32">
        <v>0.10204081632653061</v>
      </c>
    </row>
    <row r="156" spans="1:6" ht="15" customHeight="1" x14ac:dyDescent="0.2">
      <c r="A156" s="28"/>
      <c r="B156" s="18" t="s">
        <v>49</v>
      </c>
      <c r="C156" s="19">
        <v>62</v>
      </c>
      <c r="D156" s="19">
        <v>49</v>
      </c>
      <c r="E156" s="19">
        <v>111</v>
      </c>
      <c r="F156" s="32">
        <v>0.45306122448979591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23</v>
      </c>
      <c r="E157" s="21">
        <v>46</v>
      </c>
      <c r="F157" s="32">
        <v>0.18775510204081633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36</v>
      </c>
      <c r="E158" s="27">
        <v>63</v>
      </c>
      <c r="F158" s="32">
        <v>0.25714285714285712</v>
      </c>
    </row>
    <row r="159" spans="1:6" ht="15" customHeight="1" x14ac:dyDescent="0.2">
      <c r="B159" s="2" t="s">
        <v>8</v>
      </c>
      <c r="C159" s="1">
        <v>126</v>
      </c>
      <c r="D159" s="1">
        <v>119</v>
      </c>
      <c r="E159" s="1">
        <v>245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16</v>
      </c>
      <c r="E161" s="31">
        <v>28</v>
      </c>
      <c r="F161" s="32">
        <v>0.11428571428571428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10</v>
      </c>
      <c r="E162" s="31">
        <v>12</v>
      </c>
      <c r="F162" s="32">
        <v>4.8979591836734691E-2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1.6326530612244899E-2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4.0816326530612249E-3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64">
    <tabColor rgb="FF99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4.0229885057471264E-2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6</v>
      </c>
      <c r="E14" s="48">
        <v>6</v>
      </c>
      <c r="F14" s="39">
        <v>3.4482758620689655E-2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3.4482758620689655E-2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4.0229885057471264E-2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2.8735632183908046E-2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1.7241379310344827E-2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1.1494252873563218E-2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4.5977011494252873E-2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5.1724137931034482E-2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5.1724137931034482E-2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7</v>
      </c>
      <c r="E68" s="41">
        <v>15</v>
      </c>
      <c r="F68" s="42">
        <v>8.6206896551724144E-2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8</v>
      </c>
      <c r="E74" s="41">
        <v>12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7</v>
      </c>
      <c r="E80" s="41">
        <v>15</v>
      </c>
      <c r="F80" s="42">
        <v>8.6206896551724144E-2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0.10344827586206896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4.0229885057471264E-2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10</v>
      </c>
      <c r="E98" s="44">
        <v>15</v>
      </c>
      <c r="F98" s="45">
        <v>8.6206896551724144E-2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8.0459770114942528E-2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5.1724137931034482E-2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2.8735632183908046E-2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5.7471264367816091E-3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5.7471264367816091E-3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76</v>
      </c>
      <c r="D147" s="77">
        <v>98</v>
      </c>
      <c r="E147" s="62">
        <v>174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11</v>
      </c>
      <c r="E150" s="17">
        <v>19</v>
      </c>
      <c r="F150" s="32">
        <v>0.10919540229885058</v>
      </c>
    </row>
    <row r="151" spans="1:6" ht="15" customHeight="1" x14ac:dyDescent="0.2">
      <c r="A151" s="18"/>
      <c r="B151" s="18" t="s">
        <v>49</v>
      </c>
      <c r="C151" s="19">
        <v>40</v>
      </c>
      <c r="D151" s="19">
        <v>45</v>
      </c>
      <c r="E151" s="19">
        <v>85</v>
      </c>
      <c r="F151" s="32">
        <v>0.4885057471264368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42</v>
      </c>
      <c r="E152" s="21">
        <v>70</v>
      </c>
      <c r="F152" s="32">
        <v>0.40229885057471265</v>
      </c>
    </row>
    <row r="153" spans="1:6" ht="15" customHeight="1" x14ac:dyDescent="0.2">
      <c r="B153" s="2" t="s">
        <v>8</v>
      </c>
      <c r="C153" s="1">
        <v>76</v>
      </c>
      <c r="D153" s="1">
        <v>98</v>
      </c>
      <c r="E153" s="1">
        <v>174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11</v>
      </c>
      <c r="E155" s="17">
        <v>19</v>
      </c>
      <c r="F155" s="32">
        <v>0.10919540229885058</v>
      </c>
    </row>
    <row r="156" spans="1:6" ht="15" customHeight="1" x14ac:dyDescent="0.2">
      <c r="A156" s="28"/>
      <c r="B156" s="18" t="s">
        <v>49</v>
      </c>
      <c r="C156" s="19">
        <v>40</v>
      </c>
      <c r="D156" s="19">
        <v>45</v>
      </c>
      <c r="E156" s="19">
        <v>85</v>
      </c>
      <c r="F156" s="32">
        <v>0.4885057471264368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13</v>
      </c>
      <c r="E157" s="21">
        <v>25</v>
      </c>
      <c r="F157" s="32">
        <v>0.14367816091954022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29</v>
      </c>
      <c r="E158" s="27">
        <v>45</v>
      </c>
      <c r="F158" s="32">
        <v>0.25862068965517243</v>
      </c>
    </row>
    <row r="159" spans="1:6" ht="15" customHeight="1" x14ac:dyDescent="0.2">
      <c r="B159" s="2" t="s">
        <v>8</v>
      </c>
      <c r="C159" s="1">
        <v>76</v>
      </c>
      <c r="D159" s="1">
        <v>98</v>
      </c>
      <c r="E159" s="1">
        <v>174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12</v>
      </c>
      <c r="E161" s="31">
        <v>16</v>
      </c>
      <c r="F161" s="32">
        <v>9.1954022988505746E-2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7</v>
      </c>
      <c r="E162" s="31">
        <v>7</v>
      </c>
      <c r="F162" s="32">
        <v>4.0229885057471264E-2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1.1494252873563218E-2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5.7471264367816091E-3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65">
    <tabColor rgb="FF99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1.8987341772151899E-2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5</v>
      </c>
      <c r="E14" s="48">
        <v>8</v>
      </c>
      <c r="F14" s="39">
        <v>2.5316455696202531E-2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3.4810126582278479E-2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3.1645569620253167E-2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6</v>
      </c>
      <c r="E32" s="41">
        <v>16</v>
      </c>
      <c r="F32" s="42">
        <v>5.0632911392405063E-2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3</v>
      </c>
      <c r="E38" s="41">
        <v>11</v>
      </c>
      <c r="F38" s="42">
        <v>3.4810126582278479E-2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2.2151898734177215E-2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4.1139240506329111E-2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3.7974683544303799E-2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4.1139240506329111E-2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6</v>
      </c>
      <c r="E68" s="41">
        <v>16</v>
      </c>
      <c r="F68" s="42">
        <v>5.0632911392405063E-2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11</v>
      </c>
      <c r="E74" s="41">
        <v>20</v>
      </c>
      <c r="F74" s="42">
        <v>6.3291139240506333E-2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16</v>
      </c>
      <c r="E80" s="41">
        <v>31</v>
      </c>
      <c r="F80" s="42">
        <v>9.8101265822784806E-2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6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21</v>
      </c>
      <c r="E86" s="44">
        <v>41</v>
      </c>
      <c r="F86" s="45">
        <v>0.12974683544303797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14</v>
      </c>
      <c r="E92" s="44">
        <v>29</v>
      </c>
      <c r="F92" s="45">
        <v>9.1772151898734181E-2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8</v>
      </c>
      <c r="E98" s="44">
        <v>18</v>
      </c>
      <c r="F98" s="45">
        <v>5.6962025316455694E-2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6.0126582278481014E-2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9</v>
      </c>
      <c r="E110" s="44">
        <v>18</v>
      </c>
      <c r="F110" s="45">
        <v>5.6962025316455694E-2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4.1139240506329111E-2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1.2658227848101266E-2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160</v>
      </c>
      <c r="D147" s="77">
        <v>156</v>
      </c>
      <c r="E147" s="62">
        <v>316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16</v>
      </c>
      <c r="E150" s="17">
        <v>25</v>
      </c>
      <c r="F150" s="32">
        <v>7.9113924050632917E-2</v>
      </c>
    </row>
    <row r="151" spans="1:6" ht="15" customHeight="1" x14ac:dyDescent="0.2">
      <c r="A151" s="18"/>
      <c r="B151" s="18" t="s">
        <v>49</v>
      </c>
      <c r="C151" s="19">
        <v>84</v>
      </c>
      <c r="D151" s="19">
        <v>65</v>
      </c>
      <c r="E151" s="19">
        <v>149</v>
      </c>
      <c r="F151" s="32">
        <v>0.47151898734177217</v>
      </c>
    </row>
    <row r="152" spans="1:6" ht="15" customHeight="1" x14ac:dyDescent="0.2">
      <c r="A152" s="33"/>
      <c r="B152" s="20" t="s">
        <v>6</v>
      </c>
      <c r="C152" s="21">
        <v>67</v>
      </c>
      <c r="D152" s="21">
        <v>75</v>
      </c>
      <c r="E152" s="21">
        <v>142</v>
      </c>
      <c r="F152" s="32">
        <v>0.44936708860759494</v>
      </c>
    </row>
    <row r="153" spans="1:6" ht="15" customHeight="1" x14ac:dyDescent="0.2">
      <c r="B153" s="2" t="s">
        <v>8</v>
      </c>
      <c r="C153" s="1">
        <v>160</v>
      </c>
      <c r="D153" s="1">
        <v>156</v>
      </c>
      <c r="E153" s="1">
        <v>316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16</v>
      </c>
      <c r="E155" s="17">
        <v>25</v>
      </c>
      <c r="F155" s="32">
        <v>7.9113924050632917E-2</v>
      </c>
    </row>
    <row r="156" spans="1:6" ht="15" customHeight="1" x14ac:dyDescent="0.2">
      <c r="A156" s="28"/>
      <c r="B156" s="18" t="s">
        <v>49</v>
      </c>
      <c r="C156" s="19">
        <v>84</v>
      </c>
      <c r="D156" s="19">
        <v>65</v>
      </c>
      <c r="E156" s="19">
        <v>149</v>
      </c>
      <c r="F156" s="32">
        <v>0.47151898734177217</v>
      </c>
    </row>
    <row r="157" spans="1:6" ht="15" customHeight="1" x14ac:dyDescent="0.2">
      <c r="A157" s="25"/>
      <c r="B157" s="20" t="s">
        <v>10</v>
      </c>
      <c r="C157" s="21">
        <v>35</v>
      </c>
      <c r="D157" s="21">
        <v>35</v>
      </c>
      <c r="E157" s="21">
        <v>70</v>
      </c>
      <c r="F157" s="32">
        <v>0.22151898734177214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40</v>
      </c>
      <c r="E158" s="27">
        <v>72</v>
      </c>
      <c r="F158" s="32">
        <v>0.22784810126582278</v>
      </c>
    </row>
    <row r="159" spans="1:6" ht="15" customHeight="1" x14ac:dyDescent="0.2">
      <c r="B159" s="2" t="s">
        <v>8</v>
      </c>
      <c r="C159" s="1">
        <v>160</v>
      </c>
      <c r="D159" s="1">
        <v>156</v>
      </c>
      <c r="E159" s="1">
        <v>316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22</v>
      </c>
      <c r="E161" s="31">
        <v>35</v>
      </c>
      <c r="F161" s="32">
        <v>0.11075949367088607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13</v>
      </c>
      <c r="E162" s="31">
        <v>17</v>
      </c>
      <c r="F162" s="32">
        <v>5.3797468354430382E-2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1.2658227848101266E-2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66">
    <tabColor rgb="FF99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2.0338983050847456E-2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6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3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5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19</v>
      </c>
      <c r="E14" s="48">
        <v>33</v>
      </c>
      <c r="F14" s="39">
        <v>3.7288135593220341E-2</v>
      </c>
    </row>
    <row r="15" spans="1:6" ht="15" customHeight="1" x14ac:dyDescent="0.2">
      <c r="A15" s="12"/>
      <c r="B15" s="35">
        <v>10</v>
      </c>
      <c r="C15" s="94">
        <v>6</v>
      </c>
      <c r="D15" s="94">
        <v>6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9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21</v>
      </c>
      <c r="E20" s="48">
        <v>37</v>
      </c>
      <c r="F20" s="39">
        <v>4.1807909604519772E-2</v>
      </c>
    </row>
    <row r="21" spans="1:6" ht="15" customHeight="1" x14ac:dyDescent="0.2">
      <c r="A21" s="12"/>
      <c r="B21" s="35">
        <v>15</v>
      </c>
      <c r="C21" s="94">
        <v>3</v>
      </c>
      <c r="D21" s="94">
        <v>7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19</v>
      </c>
      <c r="E26" s="41">
        <v>33</v>
      </c>
      <c r="F26" s="42">
        <v>3.7288135593220341E-2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2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16</v>
      </c>
      <c r="E32" s="41">
        <v>37</v>
      </c>
      <c r="F32" s="42">
        <v>4.1807909604519772E-2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8</v>
      </c>
      <c r="E38" s="41">
        <v>24</v>
      </c>
      <c r="F38" s="42">
        <v>2.7118644067796609E-2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1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14</v>
      </c>
      <c r="E44" s="41">
        <v>34</v>
      </c>
      <c r="F44" s="42">
        <v>3.84180790960452E-2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22</v>
      </c>
      <c r="E50" s="41">
        <v>43</v>
      </c>
      <c r="F50" s="42">
        <v>4.8587570621468928E-2</v>
      </c>
    </row>
    <row r="51" spans="1:6" ht="15" customHeight="1" x14ac:dyDescent="0.2">
      <c r="A51" s="12"/>
      <c r="B51" s="35">
        <v>40</v>
      </c>
      <c r="C51" s="94">
        <v>6</v>
      </c>
      <c r="D51" s="94">
        <v>5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3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7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22</v>
      </c>
      <c r="E56" s="41">
        <v>50</v>
      </c>
      <c r="F56" s="42">
        <v>5.6497175141242938E-2</v>
      </c>
    </row>
    <row r="57" spans="1:6" ht="15" customHeight="1" x14ac:dyDescent="0.2">
      <c r="A57" s="12"/>
      <c r="B57" s="35">
        <v>45</v>
      </c>
      <c r="C57" s="94">
        <v>8</v>
      </c>
      <c r="D57" s="94">
        <v>6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2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9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35</v>
      </c>
      <c r="D62" s="49">
        <v>26</v>
      </c>
      <c r="E62" s="41">
        <v>61</v>
      </c>
      <c r="F62" s="42">
        <v>6.8926553672316385E-2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1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17</v>
      </c>
      <c r="E68" s="41">
        <v>47</v>
      </c>
      <c r="F68" s="42">
        <v>5.3107344632768359E-2</v>
      </c>
    </row>
    <row r="69" spans="1:6" ht="15" customHeight="1" x14ac:dyDescent="0.2">
      <c r="A69" s="12"/>
      <c r="B69" s="35">
        <v>55</v>
      </c>
      <c r="C69" s="94">
        <v>8</v>
      </c>
      <c r="D69" s="94">
        <v>3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7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4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9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23</v>
      </c>
      <c r="E74" s="41">
        <v>51</v>
      </c>
      <c r="F74" s="42">
        <v>5.7627118644067797E-2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8</v>
      </c>
      <c r="E76" s="95">
        <v>20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7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22</v>
      </c>
      <c r="E80" s="41">
        <v>56</v>
      </c>
      <c r="F80" s="42">
        <v>6.3276836158192087E-2</v>
      </c>
    </row>
    <row r="81" spans="1:6" ht="15" customHeight="1" x14ac:dyDescent="0.2">
      <c r="A81" s="12"/>
      <c r="B81" s="35">
        <v>65</v>
      </c>
      <c r="C81" s="94">
        <v>7</v>
      </c>
      <c r="D81" s="94">
        <v>5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6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7</v>
      </c>
      <c r="E83" s="95">
        <v>19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8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7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42</v>
      </c>
      <c r="D86" s="71">
        <v>33</v>
      </c>
      <c r="E86" s="44">
        <v>75</v>
      </c>
      <c r="F86" s="45">
        <v>8.4745762711864403E-2</v>
      </c>
    </row>
    <row r="87" spans="1:6" ht="15" customHeight="1" x14ac:dyDescent="0.2">
      <c r="A87" s="12"/>
      <c r="B87" s="35">
        <v>70</v>
      </c>
      <c r="C87" s="94">
        <v>5</v>
      </c>
      <c r="D87" s="94">
        <v>10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13</v>
      </c>
      <c r="E88" s="95">
        <v>26</v>
      </c>
      <c r="F88" s="32"/>
    </row>
    <row r="89" spans="1:6" ht="15" customHeight="1" x14ac:dyDescent="0.2">
      <c r="A89" s="12"/>
      <c r="B89" s="35">
        <v>72</v>
      </c>
      <c r="C89" s="94">
        <v>19</v>
      </c>
      <c r="D89" s="94">
        <v>5</v>
      </c>
      <c r="E89" s="95">
        <v>24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10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15</v>
      </c>
      <c r="D91" s="94">
        <v>8</v>
      </c>
      <c r="E91" s="95">
        <v>23</v>
      </c>
      <c r="F91" s="32"/>
    </row>
    <row r="92" spans="1:6" ht="15" customHeight="1" x14ac:dyDescent="0.2">
      <c r="A92" s="12"/>
      <c r="B92" s="43" t="s">
        <v>41</v>
      </c>
      <c r="C92" s="71">
        <v>60</v>
      </c>
      <c r="D92" s="71">
        <v>46</v>
      </c>
      <c r="E92" s="44">
        <v>106</v>
      </c>
      <c r="F92" s="45">
        <v>0.11977401129943503</v>
      </c>
    </row>
    <row r="93" spans="1:6" ht="15" customHeight="1" x14ac:dyDescent="0.2">
      <c r="A93" s="12"/>
      <c r="B93" s="35">
        <v>75</v>
      </c>
      <c r="C93" s="94">
        <v>9</v>
      </c>
      <c r="D93" s="94">
        <v>7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11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7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11</v>
      </c>
      <c r="D97" s="94">
        <v>8</v>
      </c>
      <c r="E97" s="95">
        <v>19</v>
      </c>
      <c r="F97" s="32"/>
    </row>
    <row r="98" spans="1:6" ht="15" customHeight="1" x14ac:dyDescent="0.2">
      <c r="A98" s="12"/>
      <c r="B98" s="43" t="s">
        <v>42</v>
      </c>
      <c r="C98" s="71">
        <v>37</v>
      </c>
      <c r="D98" s="71">
        <v>40</v>
      </c>
      <c r="E98" s="44">
        <v>77</v>
      </c>
      <c r="F98" s="45">
        <v>8.7005649717514122E-2</v>
      </c>
    </row>
    <row r="99" spans="1:6" ht="15" customHeight="1" x14ac:dyDescent="0.2">
      <c r="A99" s="12"/>
      <c r="B99" s="35">
        <v>80</v>
      </c>
      <c r="C99" s="94">
        <v>10</v>
      </c>
      <c r="D99" s="94">
        <v>9</v>
      </c>
      <c r="E99" s="95">
        <v>19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7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25</v>
      </c>
      <c r="D104" s="71">
        <v>27</v>
      </c>
      <c r="E104" s="44">
        <v>52</v>
      </c>
      <c r="F104" s="45">
        <v>5.8757062146892657E-2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17</v>
      </c>
      <c r="E110" s="44">
        <v>29</v>
      </c>
      <c r="F110" s="45">
        <v>3.2768361581920903E-2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1.2429378531073447E-2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0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6</v>
      </c>
      <c r="E122" s="44">
        <v>10</v>
      </c>
      <c r="F122" s="45">
        <v>1.1299435028248588E-2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1.1299435028248588E-3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472</v>
      </c>
      <c r="D147" s="77">
        <v>413</v>
      </c>
      <c r="E147" s="62">
        <v>885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41</v>
      </c>
      <c r="D150" s="17">
        <v>47</v>
      </c>
      <c r="E150" s="17">
        <v>88</v>
      </c>
      <c r="F150" s="32">
        <v>9.9435028248587576E-2</v>
      </c>
    </row>
    <row r="151" spans="1:6" ht="15" customHeight="1" x14ac:dyDescent="0.2">
      <c r="A151" s="18"/>
      <c r="B151" s="18" t="s">
        <v>49</v>
      </c>
      <c r="C151" s="19">
        <v>247</v>
      </c>
      <c r="D151" s="19">
        <v>189</v>
      </c>
      <c r="E151" s="19">
        <v>436</v>
      </c>
      <c r="F151" s="32">
        <v>0.49265536723163844</v>
      </c>
    </row>
    <row r="152" spans="1:6" ht="15" customHeight="1" x14ac:dyDescent="0.2">
      <c r="A152" s="33"/>
      <c r="B152" s="20" t="s">
        <v>6</v>
      </c>
      <c r="C152" s="21">
        <v>184</v>
      </c>
      <c r="D152" s="21">
        <v>177</v>
      </c>
      <c r="E152" s="21">
        <v>361</v>
      </c>
      <c r="F152" s="32">
        <v>0.40790960451977404</v>
      </c>
    </row>
    <row r="153" spans="1:6" ht="15" customHeight="1" x14ac:dyDescent="0.2">
      <c r="B153" s="2" t="s">
        <v>8</v>
      </c>
      <c r="C153" s="1">
        <v>472</v>
      </c>
      <c r="D153" s="1">
        <v>413</v>
      </c>
      <c r="E153" s="1">
        <v>885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41</v>
      </c>
      <c r="D155" s="17">
        <v>47</v>
      </c>
      <c r="E155" s="17">
        <v>88</v>
      </c>
      <c r="F155" s="32">
        <v>9.9435028248587576E-2</v>
      </c>
    </row>
    <row r="156" spans="1:6" ht="15" customHeight="1" x14ac:dyDescent="0.2">
      <c r="A156" s="28"/>
      <c r="B156" s="18" t="s">
        <v>49</v>
      </c>
      <c r="C156" s="19">
        <v>247</v>
      </c>
      <c r="D156" s="19">
        <v>189</v>
      </c>
      <c r="E156" s="19">
        <v>436</v>
      </c>
      <c r="F156" s="32">
        <v>0.49265536723163844</v>
      </c>
    </row>
    <row r="157" spans="1:6" ht="15" customHeight="1" x14ac:dyDescent="0.2">
      <c r="A157" s="25"/>
      <c r="B157" s="20" t="s">
        <v>10</v>
      </c>
      <c r="C157" s="21">
        <v>102</v>
      </c>
      <c r="D157" s="21">
        <v>79</v>
      </c>
      <c r="E157" s="21">
        <v>181</v>
      </c>
      <c r="F157" s="32">
        <v>0.20451977401129945</v>
      </c>
    </row>
    <row r="158" spans="1:6" ht="15" customHeight="1" x14ac:dyDescent="0.2">
      <c r="A158" s="26"/>
      <c r="B158" s="29" t="s">
        <v>11</v>
      </c>
      <c r="C158" s="27">
        <v>82</v>
      </c>
      <c r="D158" s="27">
        <v>98</v>
      </c>
      <c r="E158" s="27">
        <v>180</v>
      </c>
      <c r="F158" s="32">
        <v>0.20338983050847459</v>
      </c>
    </row>
    <row r="159" spans="1:6" ht="15" customHeight="1" x14ac:dyDescent="0.2">
      <c r="B159" s="2" t="s">
        <v>8</v>
      </c>
      <c r="C159" s="1">
        <v>472</v>
      </c>
      <c r="D159" s="1">
        <v>413</v>
      </c>
      <c r="E159" s="1">
        <v>885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31</v>
      </c>
      <c r="E161" s="31">
        <v>51</v>
      </c>
      <c r="F161" s="32">
        <v>5.7627118644067797E-2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14</v>
      </c>
      <c r="E162" s="31">
        <v>22</v>
      </c>
      <c r="F162" s="32">
        <v>2.4858757062146894E-2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7</v>
      </c>
      <c r="E163" s="31">
        <v>11</v>
      </c>
      <c r="F163" s="32">
        <v>1.2429378531073447E-2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1.1299435028248588E-3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276">
    <tabColor indexed="24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14</v>
      </c>
      <c r="D3" s="74">
        <f>横山!D3+下小田切!D3+泉ケ丘!D3+臼田勝間!D3+城山!D3+城下!D3+宮本!D3+稲荷!D3+中央!D3+臼田中町!D3+住吉!D3+伊勢!D3+諏訪!D3+上荒!D3+中荒!D3+下荒!D3+美里!D3+旭ケ丘!D3+平!D3</f>
        <v>10</v>
      </c>
      <c r="E3" s="9">
        <f>横山!E3+下小田切!E3+泉ケ丘!E3+臼田勝間!E3+城山!E3+城下!E3+宮本!E3+稲荷!E3+中央!E3+臼田中町!E3+住吉!E3+伊勢!E3+諏訪!E3+上荒!E3+中荒!E3+下荒!E3+美里!E3+旭ケ丘!E3+平!E3</f>
        <v>24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11</v>
      </c>
      <c r="D4" s="75">
        <f>横山!D4+下小田切!D4+泉ケ丘!D4+臼田勝間!D4+城山!D4+城下!D4+宮本!D4+稲荷!D4+中央!D4+臼田中町!D4+住吉!D4+伊勢!D4+諏訪!D4+上荒!D4+中荒!D4+下荒!D4+美里!D4+旭ケ丘!D4+平!D4</f>
        <v>11</v>
      </c>
      <c r="E4" s="10">
        <f>横山!E4+下小田切!E4+泉ケ丘!E4+臼田勝間!E4+城山!E4+城下!E4+宮本!E4+稲荷!E4+中央!E4+臼田中町!E4+住吉!E4+伊勢!E4+諏訪!E4+上荒!E4+中荒!E4+下荒!E4+美里!E4+旭ケ丘!E4+平!E4</f>
        <v>22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18</v>
      </c>
      <c r="D5" s="75">
        <f>横山!D5+下小田切!D5+泉ケ丘!D5+臼田勝間!D5+城山!D5+城下!D5+宮本!D5+稲荷!D5+中央!D5+臼田中町!D5+住吉!D5+伊勢!D5+諏訪!D5+上荒!D5+中荒!D5+下荒!D5+美里!D5+旭ケ丘!D5+平!D5</f>
        <v>9</v>
      </c>
      <c r="E5" s="10">
        <f>横山!E5+下小田切!E5+泉ケ丘!E5+臼田勝間!E5+城山!E5+城下!E5+宮本!E5+稲荷!E5+中央!E5+臼田中町!E5+住吉!E5+伊勢!E5+諏訪!E5+上荒!E5+中荒!E5+下荒!E5+美里!E5+旭ケ丘!E5+平!E5</f>
        <v>27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17</v>
      </c>
      <c r="D6" s="75">
        <f>横山!D6+下小田切!D6+泉ケ丘!D6+臼田勝間!D6+城山!D6+城下!D6+宮本!D6+稲荷!D6+中央!D6+臼田中町!D6+住吉!D6+伊勢!D6+諏訪!D6+上荒!D6+中荒!D6+下荒!D6+美里!D6+旭ケ丘!D6+平!D6</f>
        <v>17</v>
      </c>
      <c r="E6" s="10">
        <f>横山!E6+下小田切!E6+泉ケ丘!E6+臼田勝間!E6+城山!E6+城下!E6+宮本!E6+稲荷!E6+中央!E6+臼田中町!E6+住吉!E6+伊勢!E6+諏訪!E6+上荒!E6+中荒!E6+下荒!E6+美里!E6+旭ケ丘!E6+平!E6</f>
        <v>34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19</v>
      </c>
      <c r="D7" s="75">
        <f>横山!D7+下小田切!D7+泉ケ丘!D7+臼田勝間!D7+城山!D7+城下!D7+宮本!D7+稲荷!D7+中央!D7+臼田中町!D7+住吉!D7+伊勢!D7+諏訪!D7+上荒!D7+中荒!D7+下荒!D7+美里!D7+旭ケ丘!D7+平!D7</f>
        <v>13</v>
      </c>
      <c r="E7" s="10">
        <f>横山!E7+下小田切!E7+泉ケ丘!E7+臼田勝間!E7+城山!E7+城下!E7+宮本!E7+稲荷!E7+中央!E7+臼田中町!E7+住吉!E7+伊勢!E7+諏訪!E7+上荒!E7+中荒!E7+下荒!E7+美里!E7+旭ケ丘!E7+平!E7</f>
        <v>32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79</v>
      </c>
      <c r="D8" s="70">
        <f>横山!D8+下小田切!D8+泉ケ丘!D8+臼田勝間!D8+城山!D8+城下!D8+宮本!D8+稲荷!D8+中央!D8+臼田中町!D8+住吉!D8+伊勢!D8+諏訪!D8+上荒!D8+中荒!D8+下荒!D8+美里!D8+旭ケ丘!D8+平!D8</f>
        <v>60</v>
      </c>
      <c r="E8" s="38">
        <f>横山!E8+下小田切!E8+泉ケ丘!E8+臼田勝間!E8+城山!E8+城下!E8+宮本!E8+稲荷!E8+中央!E8+臼田中町!E8+住吉!E8+伊勢!E8+諏訪!E8+上荒!E8+中荒!E8+下荒!E8+美里!E8+旭ケ丘!E8+平!E8</f>
        <v>139</v>
      </c>
      <c r="F8" s="39">
        <f>E8/E147</f>
        <v>3.1327473518142891E-2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17</v>
      </c>
      <c r="D9" s="75">
        <f>横山!D9+下小田切!D9+泉ケ丘!D9+臼田勝間!D9+城山!D9+城下!D9+宮本!D9+稲荷!D9+中央!D9+臼田中町!D9+住吉!D9+伊勢!D9+諏訪!D9+上荒!D9+中荒!D9+下荒!D9+美里!D9+旭ケ丘!D9+平!D9</f>
        <v>14</v>
      </c>
      <c r="E9" s="10">
        <f>横山!E9+下小田切!E9+泉ケ丘!E9+臼田勝間!E9+城山!E9+城下!E9+宮本!E9+稲荷!E9+中央!E9+臼田中町!E9+住吉!E9+伊勢!E9+諏訪!E9+上荒!E9+中荒!E9+下荒!E9+美里!E9+旭ケ丘!E9+平!E9</f>
        <v>31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21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25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46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9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16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25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25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17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42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20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21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41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92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93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185</v>
      </c>
      <c r="F14" s="39">
        <f>E14/E147</f>
        <v>4.169483885508226E-2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21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23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44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20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14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34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28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15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43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10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18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28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14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11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25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93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81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174</v>
      </c>
      <c r="F20" s="39">
        <f>E20/E147</f>
        <v>3.9215686274509803E-2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12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15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27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14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13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27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11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12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23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26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18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44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17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18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35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80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76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156</v>
      </c>
      <c r="F26" s="42">
        <f>E26/E147</f>
        <v>3.5158891142663962E-2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16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13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29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22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23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45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23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18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41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24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14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38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21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13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34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106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81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187</v>
      </c>
      <c r="F32" s="42">
        <f>E32/E147</f>
        <v>4.2145593869731802E-2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24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17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41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27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22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49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19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25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44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17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15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32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11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16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27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98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95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193</v>
      </c>
      <c r="F38" s="42">
        <f>E38/E147</f>
        <v>4.3497858913680416E-2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17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20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37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21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19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40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13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19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32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15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16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31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28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17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45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94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91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185</v>
      </c>
      <c r="F44" s="42">
        <f>E44/E147</f>
        <v>4.169483885508226E-2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21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24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45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25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26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51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25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26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51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15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21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36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22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27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49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108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124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232</v>
      </c>
      <c r="F50" s="42">
        <f>E50/E147</f>
        <v>5.2287581699346407E-2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22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27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49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25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18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43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29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19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48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22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21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43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26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19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45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124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104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228</v>
      </c>
      <c r="F56" s="42">
        <f>E56/E147</f>
        <v>5.1386071670047329E-2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25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27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52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29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16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45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26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25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51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34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23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57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26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35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61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140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126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266</v>
      </c>
      <c r="F62" s="42">
        <f>E62/E147</f>
        <v>5.9950416948388548E-2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30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33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63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30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22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52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25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28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53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24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24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48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30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28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58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139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135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274</v>
      </c>
      <c r="F68" s="42">
        <f>E68/E147</f>
        <v>6.1753437006986704E-2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27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33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60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39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30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69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34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25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59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27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28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55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38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35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73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165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151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316</v>
      </c>
      <c r="F74" s="42">
        <f>E74/E147</f>
        <v>7.1219292314626995E-2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34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26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60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36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25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61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24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23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47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32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31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63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27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27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54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153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132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285</v>
      </c>
      <c r="F80" s="42">
        <f>E80/E147</f>
        <v>6.4232589587559161E-2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29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32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61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24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33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57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25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22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47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27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26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53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24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36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60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129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149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278</v>
      </c>
      <c r="F86" s="45">
        <f>E86/E147</f>
        <v>6.2654947036285782E-2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25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28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53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22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26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48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35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47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82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31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46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77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42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40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82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155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187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342</v>
      </c>
      <c r="F92" s="45">
        <f>E92/E147</f>
        <v>7.7079107505070993E-2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24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34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58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29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51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80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23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19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42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30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27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57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25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39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64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131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170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301</v>
      </c>
      <c r="F98" s="45">
        <f>E98/E147</f>
        <v>6.783862970475546E-2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15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27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42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24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27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51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18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33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51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26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35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61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17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37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54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100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159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259</v>
      </c>
      <c r="F104" s="45">
        <f>E104/E147</f>
        <v>5.8372774397115169E-2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23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24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47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17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39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56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15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34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49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11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26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37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20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24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44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86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147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233</v>
      </c>
      <c r="F110" s="45">
        <f>E110/E147</f>
        <v>5.2512959206671171E-2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21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24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45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6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21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27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6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20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26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6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9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15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8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14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22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47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88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135</v>
      </c>
      <c r="F116" s="45">
        <f>E116/E147</f>
        <v>3.0425963488843813E-2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3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6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9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5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11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16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2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9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11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3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5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8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3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6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9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16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37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53</v>
      </c>
      <c r="F122" s="45">
        <f>E122/E147</f>
        <v>1.1945007888212756E-2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0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4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4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1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4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5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0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4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4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1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1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2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0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0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2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13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15</v>
      </c>
      <c r="F128" s="45">
        <f>E128/E147</f>
        <v>3.3806626098715348E-3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0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0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1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1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0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0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x14ac:dyDescent="0.2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1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1</v>
      </c>
      <c r="F134" s="45">
        <f>E134/E147</f>
        <v>2.2537750732476899E-4</v>
      </c>
    </row>
    <row r="135" spans="1:6" ht="15" customHeight="1" x14ac:dyDescent="0.2">
      <c r="A135" s="36"/>
      <c r="B135" s="35">
        <v>110</v>
      </c>
      <c r="C135" s="75">
        <f>横山!C135+下小田切!C135+泉ケ丘!C135+臼田勝間!C135+城山!C135+城下!C135+宮本!C135+稲荷!C135+中央!C135+臼田中町!C135+住吉!C135+伊勢!C135+諏訪!C135+上荒!C135+中荒!C135+下荒!C135+美里!C135+旭ケ丘!C135+平!C135</f>
        <v>0</v>
      </c>
      <c r="D135" s="75">
        <f>横山!D135+下小田切!D135+泉ケ丘!D135+臼田勝間!D135+城山!D135+城下!D135+宮本!D135+稲荷!D135+中央!D135+臼田中町!D135+住吉!D135+伊勢!D135+諏訪!D135+上荒!D135+中荒!D135+下荒!D135+美里!D135+旭ケ丘!D135+平!D135</f>
        <v>0</v>
      </c>
      <c r="E135" s="10">
        <f>横山!E135+下小田切!E135+泉ケ丘!E135+臼田勝間!E135+城山!E135+城下!E135+宮本!E135+稲荷!E135+中央!E135+臼田中町!E135+住吉!E135+伊勢!E135+諏訪!E135+上荒!E135+中荒!E135+下荒!E135+美里!E135+旭ケ丘!E135+平!E135</f>
        <v>0</v>
      </c>
      <c r="F135" s="32"/>
    </row>
    <row r="136" spans="1:6" ht="15" customHeight="1" x14ac:dyDescent="0.2">
      <c r="A136" s="36"/>
      <c r="B136" s="35">
        <v>111</v>
      </c>
      <c r="C136" s="75">
        <f>横山!C136+下小田切!C136+泉ケ丘!C136+臼田勝間!C136+城山!C136+城下!C136+宮本!C136+稲荷!C136+中央!C136+臼田中町!C136+住吉!C136+伊勢!C136+諏訪!C136+上荒!C136+中荒!C136+下荒!C136+美里!C136+旭ケ丘!C136+平!C136</f>
        <v>0</v>
      </c>
      <c r="D136" s="75">
        <f>横山!D136+下小田切!D136+泉ケ丘!D136+臼田勝間!D136+城山!D136+城下!D136+宮本!D136+稲荷!D136+中央!D136+臼田中町!D136+住吉!D136+伊勢!D136+諏訪!D136+上荒!D136+中荒!D136+下荒!D136+美里!D136+旭ケ丘!D136+平!D136</f>
        <v>0</v>
      </c>
      <c r="E136" s="10">
        <f>横山!E136+下小田切!E136+泉ケ丘!E136+臼田勝間!E136+城山!E136+城下!E136+宮本!E136+稲荷!E136+中央!E136+臼田中町!E136+住吉!E136+伊勢!E136+諏訪!E136+上荒!E136+中荒!E136+下荒!E136+美里!E136+旭ケ丘!E136+平!E136</f>
        <v>0</v>
      </c>
      <c r="F136" s="32"/>
    </row>
    <row r="137" spans="1:6" ht="15" customHeight="1" x14ac:dyDescent="0.2">
      <c r="A137" s="36"/>
      <c r="B137" s="35">
        <v>112</v>
      </c>
      <c r="C137" s="75">
        <f>横山!C137+下小田切!C137+泉ケ丘!C137+臼田勝間!C137+城山!C137+城下!C137+宮本!C137+稲荷!C137+中央!C137+臼田中町!C137+住吉!C137+伊勢!C137+諏訪!C137+上荒!C137+中荒!C137+下荒!C137+美里!C137+旭ケ丘!C137+平!C137</f>
        <v>0</v>
      </c>
      <c r="D137" s="75">
        <f>横山!D137+下小田切!D137+泉ケ丘!D137+臼田勝間!D137+城山!D137+城下!D137+宮本!D137+稲荷!D137+中央!D137+臼田中町!D137+住吉!D137+伊勢!D137+諏訪!D137+上荒!D137+中荒!D137+下荒!D137+美里!D137+旭ケ丘!D137+平!D137</f>
        <v>0</v>
      </c>
      <c r="E137" s="10">
        <f>横山!E137+下小田切!E137+泉ケ丘!E137+臼田勝間!E137+城山!E137+城下!E137+宮本!E137+稲荷!E137+中央!E137+臼田中町!E137+住吉!E137+伊勢!E137+諏訪!E137+上荒!E137+中荒!E137+下荒!E137+美里!E137+旭ケ丘!E137+平!E137</f>
        <v>0</v>
      </c>
      <c r="F137" s="32"/>
    </row>
    <row r="138" spans="1:6" ht="15" customHeight="1" x14ac:dyDescent="0.2">
      <c r="A138" s="36"/>
      <c r="B138" s="35">
        <v>113</v>
      </c>
      <c r="C138" s="75">
        <f>横山!C138+下小田切!C138+泉ケ丘!C138+臼田勝間!C138+城山!C138+城下!C138+宮本!C138+稲荷!C138+中央!C138+臼田中町!C138+住吉!C138+伊勢!C138+諏訪!C138+上荒!C138+中荒!C138+下荒!C138+美里!C138+旭ケ丘!C138+平!C138</f>
        <v>0</v>
      </c>
      <c r="D138" s="75">
        <f>横山!D138+下小田切!D138+泉ケ丘!D138+臼田勝間!D138+城山!D138+城下!D138+宮本!D138+稲荷!D138+中央!D138+臼田中町!D138+住吉!D138+伊勢!D138+諏訪!D138+上荒!D138+中荒!D138+下荒!D138+美里!D138+旭ケ丘!D138+平!D138</f>
        <v>0</v>
      </c>
      <c r="E138" s="10">
        <f>横山!E138+下小田切!E138+泉ケ丘!E138+臼田勝間!E138+城山!E138+城下!E138+宮本!E138+稲荷!E138+中央!E138+臼田中町!E138+住吉!E138+伊勢!E138+諏訪!E138+上荒!E138+中荒!E138+下荒!E138+美里!E138+旭ケ丘!E138+平!E138</f>
        <v>0</v>
      </c>
      <c r="F138" s="32"/>
    </row>
    <row r="139" spans="1:6" ht="15" customHeight="1" x14ac:dyDescent="0.2">
      <c r="A139" s="36"/>
      <c r="B139" s="35">
        <v>114</v>
      </c>
      <c r="C139" s="75">
        <f>横山!C139+下小田切!C139+泉ケ丘!C139+臼田勝間!C139+城山!C139+城下!C139+宮本!C139+稲荷!C139+中央!C139+臼田中町!C139+住吉!C139+伊勢!C139+諏訪!C139+上荒!C139+中荒!C139+下荒!C139+美里!C139+旭ケ丘!C139+平!C139</f>
        <v>0</v>
      </c>
      <c r="D139" s="75">
        <f>横山!D139+下小田切!D139+泉ケ丘!D139+臼田勝間!D139+城山!D139+城下!D139+宮本!D139+稲荷!D139+中央!D139+臼田中町!D139+住吉!D139+伊勢!D139+諏訪!D139+上荒!D139+中荒!D139+下荒!D139+美里!D139+旭ケ丘!D139+平!D139</f>
        <v>0</v>
      </c>
      <c r="E139" s="10">
        <f>横山!E139+下小田切!E139+泉ケ丘!E139+臼田勝間!E139+城山!E139+城下!E139+宮本!E139+稲荷!E139+中央!E139+臼田中町!E139+住吉!E139+伊勢!E139+諏訪!E139+上荒!E139+中荒!E139+下荒!E139+美里!E139+旭ケ丘!E139+平!E139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横山!C140+下小田切!C140+泉ケ丘!C140+臼田勝間!C140+城山!C140+城下!C140+宮本!C140+稲荷!C140+中央!C140+臼田中町!C140+住吉!C140+伊勢!C140+諏訪!C140+上荒!C140+中荒!C140+下荒!C140+美里!C140+旭ケ丘!C140+平!C140</f>
        <v>0</v>
      </c>
      <c r="D140" s="71">
        <f>横山!D140+下小田切!D140+泉ケ丘!D140+臼田勝間!D140+城山!D140+城下!D140+宮本!D140+稲荷!D140+中央!D140+臼田中町!D140+住吉!D140+伊勢!D140+諏訪!D140+上荒!D140+中荒!D140+下荒!D140+美里!D140+旭ケ丘!D140+平!D140</f>
        <v>0</v>
      </c>
      <c r="E140" s="44">
        <f>横山!E140+下小田切!E140+泉ケ丘!E140+臼田勝間!E140+城山!E140+城下!E140+宮本!E140+稲荷!E140+中央!E140+臼田中町!E140+住吉!E140+伊勢!E140+諏訪!E140+上荒!E140+中荒!E140+下荒!E140+美里!E140+旭ケ丘!E140+平!E140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横山!C141+下小田切!C141+泉ケ丘!C141+臼田勝間!C141+城山!C141+城下!C141+宮本!C141+稲荷!C141+中央!C141+臼田中町!C141+住吉!C141+伊勢!C141+諏訪!C141+上荒!C141+中荒!C141+下荒!C141+美里!C141+旭ケ丘!C141+平!C141</f>
        <v>0</v>
      </c>
      <c r="D141" s="75">
        <f>横山!D141+下小田切!D141+泉ケ丘!D141+臼田勝間!D141+城山!D141+城下!D141+宮本!D141+稲荷!D141+中央!D141+臼田中町!D141+住吉!D141+伊勢!D141+諏訪!D141+上荒!D141+中荒!D141+下荒!D141+美里!D141+旭ケ丘!D141+平!D141</f>
        <v>0</v>
      </c>
      <c r="E141" s="10">
        <f>横山!E141+下小田切!E141+泉ケ丘!E141+臼田勝間!E141+城山!E141+城下!E141+宮本!E141+稲荷!E141+中央!E141+臼田中町!E141+住吉!E141+伊勢!E141+諏訪!E141+上荒!E141+中荒!E141+下荒!E141+美里!E141+旭ケ丘!E141+平!E141</f>
        <v>0</v>
      </c>
      <c r="F141" s="32"/>
    </row>
    <row r="142" spans="1:6" ht="15" customHeight="1" x14ac:dyDescent="0.2">
      <c r="A142" s="36"/>
      <c r="B142" s="35">
        <v>116</v>
      </c>
      <c r="C142" s="75">
        <f>横山!C142+下小田切!C142+泉ケ丘!C142+臼田勝間!C142+城山!C142+城下!C142+宮本!C142+稲荷!C142+中央!C142+臼田中町!C142+住吉!C142+伊勢!C142+諏訪!C142+上荒!C142+中荒!C142+下荒!C142+美里!C142+旭ケ丘!C142+平!C142</f>
        <v>0</v>
      </c>
      <c r="D142" s="75">
        <f>横山!D142+下小田切!D142+泉ケ丘!D142+臼田勝間!D142+城山!D142+城下!D142+宮本!D142+稲荷!D142+中央!D142+臼田中町!D142+住吉!D142+伊勢!D142+諏訪!D142+上荒!D142+中荒!D142+下荒!D142+美里!D142+旭ケ丘!D142+平!D142</f>
        <v>0</v>
      </c>
      <c r="E142" s="10">
        <f>横山!E142+下小田切!E142+泉ケ丘!E142+臼田勝間!E142+城山!E142+城下!E142+宮本!E142+稲荷!E142+中央!E142+臼田中町!E142+住吉!E142+伊勢!E142+諏訪!E142+上荒!E142+中荒!E142+下荒!E142+美里!E142+旭ケ丘!E142+平!E142</f>
        <v>0</v>
      </c>
      <c r="F142" s="32"/>
    </row>
    <row r="143" spans="1:6" ht="15" customHeight="1" x14ac:dyDescent="0.2">
      <c r="A143" s="36"/>
      <c r="B143" s="35">
        <v>117</v>
      </c>
      <c r="C143" s="75">
        <f>横山!C143+下小田切!C143+泉ケ丘!C143+臼田勝間!C143+城山!C143+城下!C143+宮本!C143+稲荷!C143+中央!C143+臼田中町!C143+住吉!C143+伊勢!C143+諏訪!C143+上荒!C143+中荒!C143+下荒!C143+美里!C143+旭ケ丘!C143+平!C143</f>
        <v>0</v>
      </c>
      <c r="D143" s="75">
        <f>横山!D143+下小田切!D143+泉ケ丘!D143+臼田勝間!D143+城山!D143+城下!D143+宮本!D143+稲荷!D143+中央!D143+臼田中町!D143+住吉!D143+伊勢!D143+諏訪!D143+上荒!D143+中荒!D143+下荒!D143+美里!D143+旭ケ丘!D143+平!D143</f>
        <v>0</v>
      </c>
      <c r="E143" s="10">
        <f>横山!E143+下小田切!E143+泉ケ丘!E143+臼田勝間!E143+城山!E143+城下!E143+宮本!E143+稲荷!E143+中央!E143+臼田中町!E143+住吉!E143+伊勢!E143+諏訪!E143+上荒!E143+中荒!E143+下荒!E143+美里!E143+旭ケ丘!E143+平!E143</f>
        <v>0</v>
      </c>
      <c r="F143" s="32"/>
    </row>
    <row r="144" spans="1:6" ht="15" customHeight="1" x14ac:dyDescent="0.2">
      <c r="A144" s="36"/>
      <c r="B144" s="35">
        <v>118</v>
      </c>
      <c r="C144" s="75">
        <f>横山!C144+下小田切!C144+泉ケ丘!C144+臼田勝間!C144+城山!C144+城下!C144+宮本!C144+稲荷!C144+中央!C144+臼田中町!C144+住吉!C144+伊勢!C144+諏訪!C144+上荒!C144+中荒!C144+下荒!C144+美里!C144+旭ケ丘!C144+平!C144</f>
        <v>0</v>
      </c>
      <c r="D144" s="75">
        <f>横山!D144+下小田切!D144+泉ケ丘!D144+臼田勝間!D144+城山!D144+城下!D144+宮本!D144+稲荷!D144+中央!D144+臼田中町!D144+住吉!D144+伊勢!D144+諏訪!D144+上荒!D144+中荒!D144+下荒!D144+美里!D144+旭ケ丘!D144+平!D144</f>
        <v>0</v>
      </c>
      <c r="E144" s="10">
        <f>横山!E144+下小田切!E144+泉ケ丘!E144+臼田勝間!E144+城山!E144+城下!E144+宮本!E144+稲荷!E144+中央!E144+臼田中町!E144+住吉!E144+伊勢!E144+諏訪!E144+上荒!E144+中荒!E144+下荒!E144+美里!E144+旭ケ丘!E144+平!E144</f>
        <v>0</v>
      </c>
      <c r="F144" s="32"/>
    </row>
    <row r="145" spans="1:6" ht="15" customHeight="1" x14ac:dyDescent="0.2">
      <c r="A145" s="36"/>
      <c r="B145" s="35">
        <v>119</v>
      </c>
      <c r="C145" s="75">
        <f>横山!C145+下小田切!C145+泉ケ丘!C145+臼田勝間!C145+城山!C145+城下!C145+宮本!C145+稲荷!C145+中央!C145+臼田中町!C145+住吉!C145+伊勢!C145+諏訪!C145+上荒!C145+中荒!C145+下荒!C145+美里!C145+旭ケ丘!C145+平!C145</f>
        <v>0</v>
      </c>
      <c r="D145" s="75">
        <f>横山!D145+下小田切!D145+泉ケ丘!D145+臼田勝間!D145+城山!D145+城下!D145+宮本!D145+稲荷!D145+中央!D145+臼田中町!D145+住吉!D145+伊勢!D145+諏訪!D145+上荒!D145+中荒!D145+下荒!D145+美里!D145+旭ケ丘!D145+平!D145</f>
        <v>0</v>
      </c>
      <c r="E145" s="10">
        <f>横山!E145+下小田切!E145+泉ケ丘!E145+臼田勝間!E145+城山!E145+城下!E145+宮本!E145+稲荷!E145+中央!E145+臼田中町!E145+住吉!E145+伊勢!E145+諏訪!E145+上荒!E145+中荒!E145+下荒!E145+美里!E145+旭ケ丘!E145+平!E145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横山!C146+下小田切!C146+泉ケ丘!C146+臼田勝間!C146+城山!C146+城下!C146+宮本!C146+稲荷!C146+中央!C146+臼田中町!C146+住吉!C146+伊勢!C146+諏訪!C146+上荒!C146+中荒!C146+下荒!C146+美里!C146+旭ケ丘!C146+平!C146</f>
        <v>0</v>
      </c>
      <c r="D146" s="76">
        <f>横山!D146+下小田切!D146+泉ケ丘!D146+臼田勝間!D146+城山!D146+城下!D146+宮本!D146+稲荷!D146+中央!D146+臼田中町!D146+住吉!D146+伊勢!D146+諏訪!D146+上荒!D146+中荒!D146+下荒!D146+美里!D146+旭ケ丘!D146+平!D146</f>
        <v>0</v>
      </c>
      <c r="E146" s="47">
        <f>横山!E146+下小田切!E146+泉ケ丘!E146+臼田勝間!E146+城山!E146+城下!E146+宮本!E146+稲荷!E146+中央!E146+臼田中町!E146+住吉!E146+伊勢!E146+諏訪!E146+上荒!E146+中荒!E146+下荒!E146+美里!E146+旭ケ丘!E146+平!E146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横山!C147+下小田切!C147+泉ケ丘!C147+臼田勝間!C147+城山!C147+城下!C147+宮本!C147+稲荷!C147+中央!C147+臼田中町!C147+住吉!C147+伊勢!C147+諏訪!C147+上荒!C147+中荒!C147+下荒!C147+美里!C147+旭ケ丘!C147+平!C147</f>
        <v>2137</v>
      </c>
      <c r="D147" s="77">
        <f>横山!D147+下小田切!D147+泉ケ丘!D147+臼田勝間!D147+城山!D147+城下!D147+宮本!D147+稲荷!D147+中央!D147+臼田中町!D147+住吉!D147+伊勢!D147+諏訪!D147+上荒!D147+中荒!D147+下荒!D147+美里!D147+旭ケ丘!D147+平!D147</f>
        <v>2300</v>
      </c>
      <c r="E147" s="8">
        <f>横山!E147+下小田切!E147+泉ケ丘!E147+臼田勝間!E147+城山!E147+城下!E147+宮本!E147+稲荷!E147+中央!E147+臼田中町!E147+住吉!E147+伊勢!E147+諏訪!E147+上荒!E147+中荒!E147+下荒!E147+美里!E147+旭ケ丘!E147+平!E147</f>
        <v>4437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116</v>
      </c>
    </row>
    <row r="150" spans="1:6" ht="15" customHeight="1" x14ac:dyDescent="0.2">
      <c r="A150" s="16"/>
      <c r="B150" s="16" t="s">
        <v>7</v>
      </c>
      <c r="C150" s="17">
        <f>C8+C14+C20</f>
        <v>264</v>
      </c>
      <c r="D150" s="17">
        <f>D8+D14+D20</f>
        <v>234</v>
      </c>
      <c r="E150" s="17">
        <f>E8+E14+E20</f>
        <v>498</v>
      </c>
      <c r="F150" s="32">
        <f>E150/E153</f>
        <v>0.11223799864773495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1207</v>
      </c>
      <c r="D151" s="19">
        <f>D26+D32+D38+D44+D50+D56+D62+D68+D74+D80</f>
        <v>1115</v>
      </c>
      <c r="E151" s="19">
        <f>E26+E32+E38+E44+E50+E56+E62+E68+E74+E80</f>
        <v>2322</v>
      </c>
      <c r="F151" s="32">
        <f>E151/E153</f>
        <v>0.52332657200811361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666</v>
      </c>
      <c r="D152" s="21">
        <f t="shared" ref="D152:E152" si="0">D86+D92+D98+D104+D110+D116+D122+D128+D134+D140+D146</f>
        <v>951</v>
      </c>
      <c r="E152" s="21">
        <f t="shared" si="0"/>
        <v>1617</v>
      </c>
      <c r="F152" s="32">
        <f>E152/E153</f>
        <v>0.36443542934415146</v>
      </c>
    </row>
    <row r="153" spans="1:6" ht="15" customHeight="1" x14ac:dyDescent="0.2">
      <c r="B153" s="2" t="s">
        <v>8</v>
      </c>
      <c r="C153" s="1">
        <f>SUM(C150:C152)</f>
        <v>2137</v>
      </c>
      <c r="D153" s="1">
        <f>SUM(D150:D152)</f>
        <v>2300</v>
      </c>
      <c r="E153" s="1">
        <f>SUM(E150:E152)</f>
        <v>4437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264</v>
      </c>
      <c r="D155" s="17">
        <f>D8+D14+D20</f>
        <v>234</v>
      </c>
      <c r="E155" s="17">
        <f>E8+E14+E20</f>
        <v>498</v>
      </c>
      <c r="F155" s="32">
        <f>E155/E159</f>
        <v>0.11223799864773495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1207</v>
      </c>
      <c r="D156" s="19">
        <f>D26+D32+D38+D44+D50+D56+D62+D68+D74+D80</f>
        <v>1115</v>
      </c>
      <c r="E156" s="19">
        <f>E26+E32+E38+E44+E50+E56+E62+E68+E74+E80</f>
        <v>2322</v>
      </c>
      <c r="F156" s="32">
        <f>E156/E159</f>
        <v>0.52332657200811361</v>
      </c>
    </row>
    <row r="157" spans="1:6" ht="15" customHeight="1" x14ac:dyDescent="0.2">
      <c r="A157" s="25"/>
      <c r="B157" s="20" t="s">
        <v>10</v>
      </c>
      <c r="C157" s="21">
        <f>C86+C92</f>
        <v>284</v>
      </c>
      <c r="D157" s="21">
        <f>D86+D92</f>
        <v>336</v>
      </c>
      <c r="E157" s="21">
        <f>E86+E92</f>
        <v>620</v>
      </c>
      <c r="F157" s="32">
        <f>E157/E159</f>
        <v>0.13973405454135676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382</v>
      </c>
      <c r="D158" s="27">
        <f t="shared" ref="D158:E158" si="1">D98+D104+D110+D116+D122+D128+D134+D140+D146</f>
        <v>615</v>
      </c>
      <c r="E158" s="27">
        <f t="shared" si="1"/>
        <v>997</v>
      </c>
      <c r="F158" s="32">
        <f>E158/E159</f>
        <v>0.22470137480279467</v>
      </c>
    </row>
    <row r="159" spans="1:6" ht="15" customHeight="1" x14ac:dyDescent="0.2">
      <c r="B159" s="2" t="s">
        <v>8</v>
      </c>
      <c r="C159" s="1">
        <f>SUM(C155:C158)</f>
        <v>2137</v>
      </c>
      <c r="D159" s="1">
        <f>SUM(D155:D158)</f>
        <v>2300</v>
      </c>
      <c r="E159" s="1">
        <f>SUM(E155:E158)</f>
        <v>4437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151</v>
      </c>
      <c r="D161" s="31">
        <f t="shared" ref="D161:E161" si="2">D110+D116+D122+D128+D134+D140+D146</f>
        <v>286</v>
      </c>
      <c r="E161" s="31">
        <f t="shared" si="2"/>
        <v>437</v>
      </c>
      <c r="F161" s="32">
        <f>E161/E159</f>
        <v>9.8489970700924051E-2</v>
      </c>
    </row>
    <row r="162" spans="1:6" ht="15" customHeight="1" x14ac:dyDescent="0.2">
      <c r="A162" s="30"/>
      <c r="B162" s="23" t="s">
        <v>15</v>
      </c>
      <c r="C162" s="31">
        <f>C116+C122+C128+C134+C140+C146</f>
        <v>65</v>
      </c>
      <c r="D162" s="31">
        <f t="shared" ref="D162:E162" si="3">D116+D122+D128+D134+D140+D146</f>
        <v>139</v>
      </c>
      <c r="E162" s="31">
        <f t="shared" si="3"/>
        <v>204</v>
      </c>
      <c r="F162" s="32">
        <f>E162/E159</f>
        <v>4.5977011494252873E-2</v>
      </c>
    </row>
    <row r="163" spans="1:6" ht="15" customHeight="1" x14ac:dyDescent="0.2">
      <c r="A163" s="30"/>
      <c r="B163" s="23" t="s">
        <v>13</v>
      </c>
      <c r="C163" s="31">
        <f>C122+C128+C134+C140+C146</f>
        <v>18</v>
      </c>
      <c r="D163" s="31">
        <f t="shared" ref="D163:E163" si="4">D122+D128+D134+D140+D146</f>
        <v>51</v>
      </c>
      <c r="E163" s="31">
        <f t="shared" si="4"/>
        <v>69</v>
      </c>
      <c r="F163" s="32">
        <f>E163/E159</f>
        <v>1.555104800540906E-2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14</v>
      </c>
      <c r="E164" s="1">
        <f t="shared" si="5"/>
        <v>16</v>
      </c>
      <c r="F164" s="32">
        <f>E164/E159</f>
        <v>3.6060401171963039E-3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2.2537750732476899E-4</v>
      </c>
    </row>
    <row r="166" spans="1:6" x14ac:dyDescent="0.2">
      <c r="B166" s="4" t="s">
        <v>381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382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67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11</v>
      </c>
      <c r="E8" s="38">
        <v>19</v>
      </c>
      <c r="F8" s="39">
        <v>6.5292096219931275E-2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4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12</v>
      </c>
      <c r="E14" s="48">
        <v>17</v>
      </c>
      <c r="F14" s="39">
        <v>5.8419243986254296E-2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5</v>
      </c>
      <c r="E20" s="48">
        <v>13</v>
      </c>
      <c r="F20" s="39">
        <v>4.4673539518900345E-2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1.3745704467353952E-2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6</v>
      </c>
      <c r="E32" s="41">
        <v>8</v>
      </c>
      <c r="F32" s="42">
        <v>2.7491408934707903E-2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5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8</v>
      </c>
      <c r="E38" s="41">
        <v>12</v>
      </c>
      <c r="F38" s="42">
        <v>4.1237113402061855E-2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9</v>
      </c>
      <c r="E44" s="41">
        <v>17</v>
      </c>
      <c r="F44" s="42">
        <v>5.8419243986254296E-2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2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6.5292096219931275E-2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3.7800687285223365E-2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9</v>
      </c>
      <c r="E62" s="41">
        <v>17</v>
      </c>
      <c r="F62" s="42">
        <v>5.8419243986254296E-2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4.4673539518900345E-2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4.1237113402061855E-2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7</v>
      </c>
      <c r="E80" s="41">
        <v>15</v>
      </c>
      <c r="F80" s="42">
        <v>5.1546391752577317E-2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4.4673539518900345E-2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9</v>
      </c>
      <c r="E92" s="44">
        <v>13</v>
      </c>
      <c r="F92" s="45">
        <v>4.4673539518900345E-2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7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18</v>
      </c>
      <c r="E98" s="44">
        <v>27</v>
      </c>
      <c r="F98" s="45">
        <v>9.2783505154639179E-2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4.8109965635738834E-2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14</v>
      </c>
      <c r="E110" s="44">
        <v>17</v>
      </c>
      <c r="F110" s="45">
        <v>5.8419243986254296E-2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14</v>
      </c>
      <c r="E116" s="44">
        <v>19</v>
      </c>
      <c r="F116" s="45">
        <v>6.5292096219931275E-2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2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5</v>
      </c>
      <c r="E122" s="44">
        <v>9</v>
      </c>
      <c r="F122" s="45">
        <v>3.0927835051546393E-2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6.8728522336769758E-3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121</v>
      </c>
      <c r="D147" s="77">
        <v>170</v>
      </c>
      <c r="E147" s="62">
        <v>291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28</v>
      </c>
      <c r="E150" s="17">
        <v>49</v>
      </c>
      <c r="F150" s="32">
        <v>0.16838487972508592</v>
      </c>
    </row>
    <row r="151" spans="1:6" ht="15" customHeight="1" x14ac:dyDescent="0.2">
      <c r="A151" s="18"/>
      <c r="B151" s="18" t="s">
        <v>49</v>
      </c>
      <c r="C151" s="19">
        <v>61</v>
      </c>
      <c r="D151" s="19">
        <v>67</v>
      </c>
      <c r="E151" s="19">
        <v>128</v>
      </c>
      <c r="F151" s="32">
        <v>0.43986254295532645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75</v>
      </c>
      <c r="E152" s="21">
        <v>114</v>
      </c>
      <c r="F152" s="32">
        <v>0.39175257731958762</v>
      </c>
    </row>
    <row r="153" spans="1:6" ht="15" customHeight="1" x14ac:dyDescent="0.2">
      <c r="B153" s="2" t="s">
        <v>8</v>
      </c>
      <c r="C153" s="1">
        <v>121</v>
      </c>
      <c r="D153" s="1">
        <v>170</v>
      </c>
      <c r="E153" s="1">
        <v>291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28</v>
      </c>
      <c r="E155" s="17">
        <v>49</v>
      </c>
      <c r="F155" s="32">
        <v>0.16838487972508592</v>
      </c>
    </row>
    <row r="156" spans="1:6" ht="15" customHeight="1" x14ac:dyDescent="0.2">
      <c r="A156" s="28"/>
      <c r="B156" s="18" t="s">
        <v>49</v>
      </c>
      <c r="C156" s="19">
        <v>61</v>
      </c>
      <c r="D156" s="19">
        <v>67</v>
      </c>
      <c r="E156" s="19">
        <v>128</v>
      </c>
      <c r="F156" s="32">
        <v>0.43986254295532645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15</v>
      </c>
      <c r="E157" s="21">
        <v>26</v>
      </c>
      <c r="F157" s="32">
        <v>8.9347079037800689E-2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60</v>
      </c>
      <c r="E158" s="27">
        <v>88</v>
      </c>
      <c r="F158" s="32">
        <v>0.30240549828178692</v>
      </c>
    </row>
    <row r="159" spans="1:6" ht="15" customHeight="1" x14ac:dyDescent="0.2">
      <c r="B159" s="2" t="s">
        <v>8</v>
      </c>
      <c r="C159" s="1">
        <v>121</v>
      </c>
      <c r="D159" s="1">
        <v>170</v>
      </c>
      <c r="E159" s="1">
        <v>291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35</v>
      </c>
      <c r="E161" s="31">
        <v>47</v>
      </c>
      <c r="F161" s="32">
        <v>0.16151202749140894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21</v>
      </c>
      <c r="E162" s="31">
        <v>30</v>
      </c>
      <c r="F162" s="32">
        <v>0.10309278350515463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7</v>
      </c>
      <c r="E163" s="31">
        <v>11</v>
      </c>
      <c r="F163" s="32">
        <v>3.7800687285223365E-2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6.8728522336769758E-3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68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0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4.296875E-2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5.859375E-2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3.125E-2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4.296875E-2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3.125E-2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4.296875E-2</v>
      </c>
    </row>
    <row r="39" spans="1:6" ht="15" customHeight="1" x14ac:dyDescent="0.2">
      <c r="A39" s="12"/>
      <c r="B39" s="35">
        <v>30</v>
      </c>
      <c r="C39" s="94">
        <v>0</v>
      </c>
      <c r="D39" s="94">
        <v>4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13</v>
      </c>
      <c r="E44" s="41">
        <v>17</v>
      </c>
      <c r="F44" s="42">
        <v>6.640625E-2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10</v>
      </c>
      <c r="E50" s="41">
        <v>16</v>
      </c>
      <c r="F50" s="42">
        <v>6.25E-2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7</v>
      </c>
      <c r="E56" s="41">
        <v>17</v>
      </c>
      <c r="F56" s="42">
        <v>6.640625E-2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5.46875E-2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4.296875E-2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4</v>
      </c>
      <c r="E74" s="41">
        <v>17</v>
      </c>
      <c r="F74" s="42">
        <v>6.640625E-2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4.296875E-2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5.078125E-2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12</v>
      </c>
      <c r="E92" s="44">
        <v>25</v>
      </c>
      <c r="F92" s="45">
        <v>9.765625E-2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7.421875E-2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3.90625E-2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4.296875E-2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2.734375E-2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1.171875E-2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3.90625E-3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130</v>
      </c>
      <c r="D147" s="77">
        <v>126</v>
      </c>
      <c r="E147" s="62">
        <v>256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12</v>
      </c>
      <c r="E150" s="17">
        <v>34</v>
      </c>
      <c r="F150" s="32">
        <v>0.1328125</v>
      </c>
    </row>
    <row r="151" spans="1:6" ht="15" customHeight="1" x14ac:dyDescent="0.2">
      <c r="A151" s="18"/>
      <c r="B151" s="18" t="s">
        <v>49</v>
      </c>
      <c r="C151" s="19">
        <v>68</v>
      </c>
      <c r="D151" s="19">
        <v>65</v>
      </c>
      <c r="E151" s="19">
        <v>133</v>
      </c>
      <c r="F151" s="32">
        <v>0.51953125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49</v>
      </c>
      <c r="E152" s="21">
        <v>89</v>
      </c>
      <c r="F152" s="32">
        <v>0.34765625</v>
      </c>
    </row>
    <row r="153" spans="1:6" ht="15" customHeight="1" x14ac:dyDescent="0.2">
      <c r="B153" s="2" t="s">
        <v>8</v>
      </c>
      <c r="C153" s="1">
        <v>130</v>
      </c>
      <c r="D153" s="1">
        <v>126</v>
      </c>
      <c r="E153" s="1">
        <v>256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12</v>
      </c>
      <c r="E155" s="17">
        <v>34</v>
      </c>
      <c r="F155" s="32">
        <v>0.1328125</v>
      </c>
    </row>
    <row r="156" spans="1:6" ht="15" customHeight="1" x14ac:dyDescent="0.2">
      <c r="A156" s="28"/>
      <c r="B156" s="18" t="s">
        <v>49</v>
      </c>
      <c r="C156" s="19">
        <v>68</v>
      </c>
      <c r="D156" s="19">
        <v>65</v>
      </c>
      <c r="E156" s="19">
        <v>133</v>
      </c>
      <c r="F156" s="32">
        <v>0.51953125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19</v>
      </c>
      <c r="E157" s="21">
        <v>38</v>
      </c>
      <c r="F157" s="32">
        <v>0.1484375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30</v>
      </c>
      <c r="E158" s="27">
        <v>51</v>
      </c>
      <c r="F158" s="32">
        <v>0.19921875</v>
      </c>
    </row>
    <row r="159" spans="1:6" ht="15" customHeight="1" x14ac:dyDescent="0.2">
      <c r="B159" s="2" t="s">
        <v>8</v>
      </c>
      <c r="C159" s="1">
        <v>130</v>
      </c>
      <c r="D159" s="1">
        <v>126</v>
      </c>
      <c r="E159" s="1">
        <v>256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15</v>
      </c>
      <c r="E161" s="31">
        <v>22</v>
      </c>
      <c r="F161" s="32">
        <v>8.59375E-2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4.296875E-2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1.5625E-2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3.90625E-3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69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</v>
      </c>
      <c r="E8" s="38">
        <v>8</v>
      </c>
      <c r="F8" s="39">
        <v>2.7777777777777776E-2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3.4722222222222224E-2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11</v>
      </c>
      <c r="E20" s="48">
        <v>18</v>
      </c>
      <c r="F20" s="39">
        <v>6.25E-2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2.4305555555555556E-2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4</v>
      </c>
      <c r="E32" s="41">
        <v>12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7</v>
      </c>
      <c r="E38" s="41">
        <v>10</v>
      </c>
      <c r="F38" s="42">
        <v>3.4722222222222224E-2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2</v>
      </c>
      <c r="E44" s="41">
        <v>12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6.25E-2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4.5138888888888888E-2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5</v>
      </c>
      <c r="E62" s="41">
        <v>15</v>
      </c>
      <c r="F62" s="42">
        <v>5.2083333333333336E-2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12</v>
      </c>
      <c r="E68" s="41">
        <v>18</v>
      </c>
      <c r="F68" s="42">
        <v>6.25E-2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6.5972222222222224E-2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11</v>
      </c>
      <c r="E80" s="41">
        <v>19</v>
      </c>
      <c r="F80" s="42">
        <v>6.5972222222222224E-2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14</v>
      </c>
      <c r="E86" s="44">
        <v>28</v>
      </c>
      <c r="F86" s="45">
        <v>9.7222222222222224E-2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18</v>
      </c>
      <c r="E92" s="44">
        <v>30</v>
      </c>
      <c r="F92" s="45">
        <v>0.10416666666666667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6.9444444444444448E-2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10</v>
      </c>
      <c r="E104" s="44">
        <v>15</v>
      </c>
      <c r="F104" s="45">
        <v>5.2083333333333336E-2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3.125E-2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1.7361111111111112E-2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6.9444444444444441E-3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142</v>
      </c>
      <c r="D147" s="77">
        <v>146</v>
      </c>
      <c r="E147" s="62">
        <v>288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16</v>
      </c>
      <c r="E150" s="17">
        <v>36</v>
      </c>
      <c r="F150" s="32">
        <v>0.125</v>
      </c>
    </row>
    <row r="151" spans="1:6" ht="15" customHeight="1" x14ac:dyDescent="0.2">
      <c r="A151" s="18"/>
      <c r="B151" s="18" t="s">
        <v>49</v>
      </c>
      <c r="C151" s="19">
        <v>75</v>
      </c>
      <c r="D151" s="19">
        <v>68</v>
      </c>
      <c r="E151" s="19">
        <v>143</v>
      </c>
      <c r="F151" s="32">
        <v>0.49652777777777779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62</v>
      </c>
      <c r="E152" s="21">
        <v>109</v>
      </c>
      <c r="F152" s="32">
        <v>0.37847222222222221</v>
      </c>
    </row>
    <row r="153" spans="1:6" ht="15" customHeight="1" x14ac:dyDescent="0.2">
      <c r="B153" s="2" t="s">
        <v>8</v>
      </c>
      <c r="C153" s="1">
        <v>142</v>
      </c>
      <c r="D153" s="1">
        <v>146</v>
      </c>
      <c r="E153" s="1">
        <v>288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16</v>
      </c>
      <c r="E155" s="17">
        <v>36</v>
      </c>
      <c r="F155" s="32">
        <v>0.125</v>
      </c>
    </row>
    <row r="156" spans="1:6" ht="15" customHeight="1" x14ac:dyDescent="0.2">
      <c r="A156" s="28"/>
      <c r="B156" s="18" t="s">
        <v>49</v>
      </c>
      <c r="C156" s="19">
        <v>75</v>
      </c>
      <c r="D156" s="19">
        <v>68</v>
      </c>
      <c r="E156" s="19">
        <v>143</v>
      </c>
      <c r="F156" s="32">
        <v>0.49652777777777779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32</v>
      </c>
      <c r="E157" s="21">
        <v>58</v>
      </c>
      <c r="F157" s="32">
        <v>0.2013888888888889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30</v>
      </c>
      <c r="E158" s="27">
        <v>51</v>
      </c>
      <c r="F158" s="32">
        <v>0.17708333333333334</v>
      </c>
    </row>
    <row r="159" spans="1:6" ht="15" customHeight="1" x14ac:dyDescent="0.2">
      <c r="B159" s="2" t="s">
        <v>8</v>
      </c>
      <c r="C159" s="1">
        <v>142</v>
      </c>
      <c r="D159" s="1">
        <v>146</v>
      </c>
      <c r="E159" s="1">
        <v>288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10</v>
      </c>
      <c r="E161" s="31">
        <v>16</v>
      </c>
      <c r="F161" s="32">
        <v>5.5555555555555552E-2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2.4305555555555556E-2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6.9444444444444441E-3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70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4.8387096774193547E-2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2.4193548387096774E-2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0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0</v>
      </c>
      <c r="E20" s="48">
        <v>5</v>
      </c>
      <c r="F20" s="39">
        <v>2.0161290322580645E-2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3</v>
      </c>
      <c r="E26" s="41">
        <v>10</v>
      </c>
      <c r="F26" s="42">
        <v>4.0322580645161289E-2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5</v>
      </c>
      <c r="E32" s="41">
        <v>12</v>
      </c>
      <c r="F32" s="42">
        <v>4.8387096774193547E-2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9</v>
      </c>
      <c r="E38" s="41">
        <v>13</v>
      </c>
      <c r="F38" s="42">
        <v>5.2419354838709679E-2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4.0322580645161289E-2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12</v>
      </c>
      <c r="E50" s="41">
        <v>21</v>
      </c>
      <c r="F50" s="42">
        <v>8.4677419354838704E-2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4</v>
      </c>
      <c r="E56" s="41">
        <v>11</v>
      </c>
      <c r="F56" s="42">
        <v>4.4354838709677422E-2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3.2258064516129031E-2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4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12</v>
      </c>
      <c r="E68" s="41">
        <v>22</v>
      </c>
      <c r="F68" s="42">
        <v>8.8709677419354843E-2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5.6451612903225805E-2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4.4354838709677422E-2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5.6451612903225805E-2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15</v>
      </c>
      <c r="E92" s="44">
        <v>22</v>
      </c>
      <c r="F92" s="45">
        <v>8.8709677419354843E-2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15</v>
      </c>
      <c r="E98" s="44">
        <v>22</v>
      </c>
      <c r="F98" s="45">
        <v>8.8709677419354843E-2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4.8387096774193547E-2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6.0483870967741937E-2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2.8225806451612902E-2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4.0322580645161289E-3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118</v>
      </c>
      <c r="D147" s="77">
        <v>130</v>
      </c>
      <c r="E147" s="62">
        <v>248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9</v>
      </c>
      <c r="E150" s="17">
        <v>23</v>
      </c>
      <c r="F150" s="32">
        <v>9.2741935483870969E-2</v>
      </c>
    </row>
    <row r="151" spans="1:6" ht="15" customHeight="1" x14ac:dyDescent="0.2">
      <c r="A151" s="18"/>
      <c r="B151" s="18" t="s">
        <v>49</v>
      </c>
      <c r="C151" s="19">
        <v>66</v>
      </c>
      <c r="D151" s="19">
        <v>66</v>
      </c>
      <c r="E151" s="19">
        <v>132</v>
      </c>
      <c r="F151" s="32">
        <v>0.532258064516129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55</v>
      </c>
      <c r="E152" s="21">
        <v>93</v>
      </c>
      <c r="F152" s="32">
        <v>0.375</v>
      </c>
    </row>
    <row r="153" spans="1:6" ht="15" customHeight="1" x14ac:dyDescent="0.2">
      <c r="B153" s="2" t="s">
        <v>8</v>
      </c>
      <c r="C153" s="1">
        <v>118</v>
      </c>
      <c r="D153" s="1">
        <v>130</v>
      </c>
      <c r="E153" s="1">
        <v>248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9</v>
      </c>
      <c r="E155" s="17">
        <v>23</v>
      </c>
      <c r="F155" s="32">
        <v>9.2741935483870969E-2</v>
      </c>
    </row>
    <row r="156" spans="1:6" ht="15" customHeight="1" x14ac:dyDescent="0.2">
      <c r="A156" s="28"/>
      <c r="B156" s="18" t="s">
        <v>49</v>
      </c>
      <c r="C156" s="19">
        <v>66</v>
      </c>
      <c r="D156" s="19">
        <v>66</v>
      </c>
      <c r="E156" s="19">
        <v>132</v>
      </c>
      <c r="F156" s="32">
        <v>0.532258064516129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22</v>
      </c>
      <c r="E157" s="21">
        <v>36</v>
      </c>
      <c r="F157" s="32">
        <v>0.14516129032258066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33</v>
      </c>
      <c r="E158" s="27">
        <v>57</v>
      </c>
      <c r="F158" s="32">
        <v>0.22983870967741934</v>
      </c>
    </row>
    <row r="159" spans="1:6" ht="15" customHeight="1" x14ac:dyDescent="0.2">
      <c r="B159" s="2" t="s">
        <v>8</v>
      </c>
      <c r="C159" s="1">
        <v>118</v>
      </c>
      <c r="D159" s="1">
        <v>130</v>
      </c>
      <c r="E159" s="1">
        <v>248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13</v>
      </c>
      <c r="E161" s="31">
        <v>23</v>
      </c>
      <c r="F161" s="32">
        <v>9.2741935483870969E-2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5</v>
      </c>
      <c r="E162" s="31">
        <v>8</v>
      </c>
      <c r="F162" s="32">
        <v>3.2258064516129031E-2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4.0322580645161289E-3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71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7.6335877862595417E-3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1.5267175572519083E-2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7.6335877862595417E-3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4.5801526717557252E-2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3.8167938931297711E-2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5</v>
      </c>
      <c r="E38" s="41">
        <v>8</v>
      </c>
      <c r="F38" s="42">
        <v>6.1068702290076333E-2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4.5801526717557252E-2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1.5267175572519083E-2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3.0534351145038167E-2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6.8702290076335881E-2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2</v>
      </c>
      <c r="E68" s="41">
        <v>8</v>
      </c>
      <c r="F68" s="42">
        <v>6.1068702290076333E-2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8.3969465648854963E-2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0.12977099236641221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0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4</v>
      </c>
      <c r="E86" s="44">
        <v>13</v>
      </c>
      <c r="F86" s="45">
        <v>9.9236641221374045E-2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3</v>
      </c>
      <c r="E92" s="44">
        <v>11</v>
      </c>
      <c r="F92" s="45">
        <v>8.3969465648854963E-2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4.5801526717557252E-2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5.3435114503816793E-2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5.3435114503816793E-2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3.0534351145038167E-2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2.2900763358778626E-2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64</v>
      </c>
      <c r="D147" s="77">
        <v>67</v>
      </c>
      <c r="E147" s="62">
        <v>131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3.0534351145038167E-2</v>
      </c>
    </row>
    <row r="151" spans="1:6" ht="15" customHeight="1" x14ac:dyDescent="0.2">
      <c r="A151" s="18"/>
      <c r="B151" s="18" t="s">
        <v>49</v>
      </c>
      <c r="C151" s="19">
        <v>35</v>
      </c>
      <c r="D151" s="19">
        <v>41</v>
      </c>
      <c r="E151" s="19">
        <v>76</v>
      </c>
      <c r="F151" s="32">
        <v>0.58015267175572516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25</v>
      </c>
      <c r="E152" s="21">
        <v>51</v>
      </c>
      <c r="F152" s="32">
        <v>0.38931297709923662</v>
      </c>
    </row>
    <row r="153" spans="1:6" ht="15" customHeight="1" x14ac:dyDescent="0.2">
      <c r="B153" s="2" t="s">
        <v>8</v>
      </c>
      <c r="C153" s="1">
        <v>64</v>
      </c>
      <c r="D153" s="1">
        <v>67</v>
      </c>
      <c r="E153" s="1">
        <v>131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3.0534351145038167E-2</v>
      </c>
    </row>
    <row r="156" spans="1:6" ht="15" customHeight="1" x14ac:dyDescent="0.2">
      <c r="A156" s="28"/>
      <c r="B156" s="18" t="s">
        <v>49</v>
      </c>
      <c r="C156" s="19">
        <v>35</v>
      </c>
      <c r="D156" s="19">
        <v>41</v>
      </c>
      <c r="E156" s="19">
        <v>76</v>
      </c>
      <c r="F156" s="32">
        <v>0.58015267175572516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7</v>
      </c>
      <c r="E157" s="21">
        <v>24</v>
      </c>
      <c r="F157" s="32">
        <v>0.18320610687022901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18</v>
      </c>
      <c r="E158" s="27">
        <v>27</v>
      </c>
      <c r="F158" s="32">
        <v>0.20610687022900764</v>
      </c>
    </row>
    <row r="159" spans="1:6" ht="15" customHeight="1" x14ac:dyDescent="0.2">
      <c r="B159" s="2" t="s">
        <v>8</v>
      </c>
      <c r="C159" s="1">
        <v>64</v>
      </c>
      <c r="D159" s="1">
        <v>67</v>
      </c>
      <c r="E159" s="1">
        <v>131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9</v>
      </c>
      <c r="E161" s="31">
        <v>14</v>
      </c>
      <c r="F161" s="32">
        <v>0.10687022900763359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5.3435114503816793E-2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2.2900763358778626E-2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72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6.3291139240506328E-3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6.3291139240506328E-3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1.8987341772151899E-2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2.5316455696202531E-2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1.8987341772151899E-2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1.2658227848101266E-2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6.3291139240506328E-3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6.3291139240506328E-3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1.8987341772151899E-2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3.7974683544303799E-2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6.3291139240506328E-3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4.4303797468354431E-2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3</v>
      </c>
      <c r="E80" s="41">
        <v>3</v>
      </c>
      <c r="F80" s="42">
        <v>1.8987341772151899E-2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1.2658227848101266E-2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0.11392405063291139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0.13291139240506328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0.10126582278481013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7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7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23</v>
      </c>
      <c r="E110" s="44">
        <v>27</v>
      </c>
      <c r="F110" s="45">
        <v>0.17088607594936708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15</v>
      </c>
      <c r="E116" s="44">
        <v>17</v>
      </c>
      <c r="F116" s="45">
        <v>0.10759493670886076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3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11</v>
      </c>
      <c r="E122" s="44">
        <v>14</v>
      </c>
      <c r="F122" s="45">
        <v>8.8607594936708861E-2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3</v>
      </c>
      <c r="E124" s="95">
        <v>3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7</v>
      </c>
      <c r="E128" s="44">
        <v>7</v>
      </c>
      <c r="F128" s="45">
        <v>4.4303797468354431E-2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55</v>
      </c>
      <c r="D147" s="77">
        <v>103</v>
      </c>
      <c r="E147" s="62">
        <v>158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3.1645569620253167E-2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15</v>
      </c>
      <c r="E151" s="19">
        <v>31</v>
      </c>
      <c r="F151" s="32">
        <v>0.19620253164556961</v>
      </c>
    </row>
    <row r="152" spans="1:6" ht="15" customHeight="1" x14ac:dyDescent="0.2">
      <c r="A152" s="33"/>
      <c r="B152" s="20" t="s">
        <v>6</v>
      </c>
      <c r="C152" s="21">
        <v>35</v>
      </c>
      <c r="D152" s="21">
        <v>87</v>
      </c>
      <c r="E152" s="21">
        <v>122</v>
      </c>
      <c r="F152" s="32">
        <v>0.77215189873417722</v>
      </c>
    </row>
    <row r="153" spans="1:6" ht="15" customHeight="1" x14ac:dyDescent="0.2">
      <c r="B153" s="2" t="s">
        <v>8</v>
      </c>
      <c r="C153" s="1">
        <v>55</v>
      </c>
      <c r="D153" s="1">
        <v>103</v>
      </c>
      <c r="E153" s="1">
        <v>158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3.1645569620253167E-2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15</v>
      </c>
      <c r="E156" s="19">
        <v>31</v>
      </c>
      <c r="F156" s="32">
        <v>0.19620253164556961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11</v>
      </c>
      <c r="E157" s="21">
        <v>20</v>
      </c>
      <c r="F157" s="32">
        <v>0.12658227848101267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76</v>
      </c>
      <c r="E158" s="27">
        <v>102</v>
      </c>
      <c r="F158" s="32">
        <v>0.64556962025316456</v>
      </c>
    </row>
    <row r="159" spans="1:6" ht="15" customHeight="1" x14ac:dyDescent="0.2">
      <c r="B159" s="2" t="s">
        <v>8</v>
      </c>
      <c r="C159" s="1">
        <v>55</v>
      </c>
      <c r="D159" s="1">
        <v>103</v>
      </c>
      <c r="E159" s="1">
        <v>158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56</v>
      </c>
      <c r="E161" s="31">
        <v>65</v>
      </c>
      <c r="F161" s="32">
        <v>0.41139240506329117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33</v>
      </c>
      <c r="E162" s="31">
        <v>38</v>
      </c>
      <c r="F162" s="32">
        <v>0.24050632911392406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18</v>
      </c>
      <c r="E163" s="31">
        <v>21</v>
      </c>
      <c r="F163" s="32">
        <v>0.13291139240506328</v>
      </c>
    </row>
    <row r="164" spans="1:6" ht="15" customHeight="1" x14ac:dyDescent="0.2">
      <c r="B164" s="4" t="s">
        <v>14</v>
      </c>
      <c r="C164" s="1">
        <v>0</v>
      </c>
      <c r="D164" s="1">
        <v>7</v>
      </c>
      <c r="E164" s="1">
        <v>7</v>
      </c>
      <c r="F164" s="32">
        <v>4.4303797468354431E-2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73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5.3571428571428568E-2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5.3571428571428568E-2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5.3571428571428568E-2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1.7857142857142856E-2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8.9285714285714288E-2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5.3571428571428568E-2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1.7857142857142856E-2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8.9285714285714288E-2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5.3571428571428568E-2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3.5714285714285712E-2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8.9285714285714288E-2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1.7857142857142856E-2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8.9285714285714288E-2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0.10714285714285714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5.3571428571428568E-2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5.3571428571428568E-2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1.7857142857142856E-2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1.7857142857142856E-2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24</v>
      </c>
      <c r="D147" s="77">
        <v>32</v>
      </c>
      <c r="E147" s="62">
        <v>56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5</v>
      </c>
      <c r="E150" s="17">
        <v>6</v>
      </c>
      <c r="F150" s="32">
        <v>0.10714285714285714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15</v>
      </c>
      <c r="E151" s="19">
        <v>30</v>
      </c>
      <c r="F151" s="32">
        <v>0.5357142857142857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12</v>
      </c>
      <c r="E152" s="21">
        <v>20</v>
      </c>
      <c r="F152" s="32">
        <v>0.35714285714285715</v>
      </c>
    </row>
    <row r="153" spans="1:6" ht="15" customHeight="1" x14ac:dyDescent="0.2">
      <c r="B153" s="2" t="s">
        <v>8</v>
      </c>
      <c r="C153" s="1">
        <v>24</v>
      </c>
      <c r="D153" s="1">
        <v>32</v>
      </c>
      <c r="E153" s="1">
        <v>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5</v>
      </c>
      <c r="E155" s="17">
        <v>6</v>
      </c>
      <c r="F155" s="32">
        <v>0.10714285714285714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15</v>
      </c>
      <c r="E156" s="19">
        <v>30</v>
      </c>
      <c r="F156" s="32">
        <v>0.5357142857142857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3</v>
      </c>
      <c r="E157" s="21">
        <v>6</v>
      </c>
      <c r="F157" s="32">
        <v>0.10714285714285714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9</v>
      </c>
      <c r="E158" s="27">
        <v>14</v>
      </c>
      <c r="F158" s="32">
        <v>0.25</v>
      </c>
    </row>
    <row r="159" spans="1:6" ht="15" customHeight="1" x14ac:dyDescent="0.2">
      <c r="B159" s="2" t="s">
        <v>8</v>
      </c>
      <c r="C159" s="1">
        <v>24</v>
      </c>
      <c r="D159" s="1">
        <v>32</v>
      </c>
      <c r="E159" s="1">
        <v>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8.9285714285714288E-2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3.5714285714285712E-2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1.7857142857142856E-2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1.7857142857142856E-2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74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2.8037383177570093E-2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3.7383177570093455E-2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2.8037383177570093E-2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2.8037383177570093E-2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1.8691588785046728E-2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3.7383177570093455E-2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6.5420560747663545E-2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7.476635514018691E-2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6.5420560747663545E-2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7.476635514018691E-2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1.8691588785046728E-2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9.3457943925233641E-2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5</v>
      </c>
      <c r="E92" s="44">
        <v>13</v>
      </c>
      <c r="F92" s="45">
        <v>0.12149532710280374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6.5420560747663545E-2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0.10280373831775701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5.6074766355140186E-2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6.5420560747663545E-2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1.8691588785046728E-2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57</v>
      </c>
      <c r="D147" s="77">
        <v>50</v>
      </c>
      <c r="E147" s="62">
        <v>107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3</v>
      </c>
      <c r="E150" s="17">
        <v>7</v>
      </c>
      <c r="F150" s="32">
        <v>6.5420560747663545E-2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21</v>
      </c>
      <c r="E151" s="19">
        <v>44</v>
      </c>
      <c r="F151" s="32">
        <v>0.41121495327102803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26</v>
      </c>
      <c r="E152" s="21">
        <v>56</v>
      </c>
      <c r="F152" s="32">
        <v>0.52336448598130836</v>
      </c>
    </row>
    <row r="153" spans="1:6" ht="15" customHeight="1" x14ac:dyDescent="0.2">
      <c r="B153" s="2" t="s">
        <v>8</v>
      </c>
      <c r="C153" s="1">
        <v>57</v>
      </c>
      <c r="D153" s="1">
        <v>50</v>
      </c>
      <c r="E153" s="1">
        <v>107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3</v>
      </c>
      <c r="E155" s="17">
        <v>7</v>
      </c>
      <c r="F155" s="32">
        <v>6.5420560747663545E-2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21</v>
      </c>
      <c r="E156" s="19">
        <v>44</v>
      </c>
      <c r="F156" s="32">
        <v>0.41121495327102803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9</v>
      </c>
      <c r="E157" s="21">
        <v>23</v>
      </c>
      <c r="F157" s="32">
        <v>0.21495327102803738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17</v>
      </c>
      <c r="E158" s="27">
        <v>33</v>
      </c>
      <c r="F158" s="32">
        <v>0.30841121495327101</v>
      </c>
    </row>
    <row r="159" spans="1:6" ht="15" customHeight="1" x14ac:dyDescent="0.2">
      <c r="B159" s="2" t="s">
        <v>8</v>
      </c>
      <c r="C159" s="1">
        <v>57</v>
      </c>
      <c r="D159" s="1">
        <v>50</v>
      </c>
      <c r="E159" s="1">
        <v>107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7</v>
      </c>
      <c r="E161" s="31">
        <v>15</v>
      </c>
      <c r="F161" s="32">
        <v>0.14018691588785046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4</v>
      </c>
      <c r="E162" s="31">
        <v>9</v>
      </c>
      <c r="F162" s="32">
        <v>8.4112149532710276E-2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1.8691588785046728E-2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75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1.5228426395939087E-2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1.015228426395939E-2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1.015228426395939E-2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2.030456852791878E-2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8.6294416243654817E-2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10</v>
      </c>
      <c r="E38" s="41">
        <v>16</v>
      </c>
      <c r="F38" s="42">
        <v>8.1218274111675121E-2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3.553299492385787E-2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5</v>
      </c>
      <c r="E50" s="41">
        <v>6</v>
      </c>
      <c r="F50" s="42">
        <v>3.0456852791878174E-2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2.030456852791878E-2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2.030456852791878E-2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10</v>
      </c>
      <c r="E68" s="41">
        <v>20</v>
      </c>
      <c r="F68" s="42">
        <v>0.10152284263959391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8.6294416243654817E-2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8.1218274111675121E-2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7.6142131979695438E-2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5.5837563451776651E-2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8</v>
      </c>
      <c r="E98" s="44">
        <v>18</v>
      </c>
      <c r="F98" s="45">
        <v>9.1370558375634514E-2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11</v>
      </c>
      <c r="E104" s="44">
        <v>16</v>
      </c>
      <c r="F104" s="45">
        <v>8.1218274111675121E-2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5.5837563451776651E-2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2.030456852791878E-2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2.030456852791878E-2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90</v>
      </c>
      <c r="D147" s="77">
        <v>107</v>
      </c>
      <c r="E147" s="62">
        <v>197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3.553299492385787E-2</v>
      </c>
    </row>
    <row r="151" spans="1:6" ht="15" customHeight="1" x14ac:dyDescent="0.2">
      <c r="A151" s="18"/>
      <c r="B151" s="18" t="s">
        <v>49</v>
      </c>
      <c r="C151" s="19">
        <v>54</v>
      </c>
      <c r="D151" s="19">
        <v>57</v>
      </c>
      <c r="E151" s="19">
        <v>111</v>
      </c>
      <c r="F151" s="32">
        <v>0.56345177664974622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48</v>
      </c>
      <c r="E152" s="21">
        <v>79</v>
      </c>
      <c r="F152" s="32">
        <v>0.40101522842639592</v>
      </c>
    </row>
    <row r="153" spans="1:6" ht="15" customHeight="1" x14ac:dyDescent="0.2">
      <c r="B153" s="2" t="s">
        <v>8</v>
      </c>
      <c r="C153" s="1">
        <v>90</v>
      </c>
      <c r="D153" s="1">
        <v>107</v>
      </c>
      <c r="E153" s="1">
        <v>197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3.553299492385787E-2</v>
      </c>
    </row>
    <row r="156" spans="1:6" ht="15" customHeight="1" x14ac:dyDescent="0.2">
      <c r="A156" s="28"/>
      <c r="B156" s="18" t="s">
        <v>49</v>
      </c>
      <c r="C156" s="19">
        <v>54</v>
      </c>
      <c r="D156" s="19">
        <v>57</v>
      </c>
      <c r="E156" s="19">
        <v>111</v>
      </c>
      <c r="F156" s="32">
        <v>0.56345177664974622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14</v>
      </c>
      <c r="E157" s="21">
        <v>26</v>
      </c>
      <c r="F157" s="32">
        <v>0.13197969543147209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34</v>
      </c>
      <c r="E158" s="27">
        <v>53</v>
      </c>
      <c r="F158" s="32">
        <v>0.26903553299492383</v>
      </c>
    </row>
    <row r="159" spans="1:6" ht="15" customHeight="1" x14ac:dyDescent="0.2">
      <c r="B159" s="2" t="s">
        <v>8</v>
      </c>
      <c r="C159" s="1">
        <v>90</v>
      </c>
      <c r="D159" s="1">
        <v>107</v>
      </c>
      <c r="E159" s="1">
        <v>197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15</v>
      </c>
      <c r="E161" s="31">
        <v>19</v>
      </c>
      <c r="F161" s="32">
        <v>9.6446700507614211E-2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4.060913705583756E-2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2.030456852791878E-2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76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2.7522935779816515E-2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2.7522935779816515E-2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2.7522935779816515E-2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3.669724770642202E-2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6.4220183486238536E-2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4.5871559633027525E-2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9.1743119266055051E-3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3.669724770642202E-2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4.5871559633027525E-2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9.1743119266055051E-2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5.5045871559633031E-2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5.5045871559633031E-2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0</v>
      </c>
      <c r="E80" s="41">
        <v>3</v>
      </c>
      <c r="F80" s="42">
        <v>2.7522935779816515E-2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4.5871559633027525E-2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9.1743119266055051E-2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8.2568807339449546E-2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9</v>
      </c>
      <c r="E104" s="44">
        <v>14</v>
      </c>
      <c r="F104" s="45">
        <v>0.12844036697247707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6.4220183486238536E-2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2.7522935779816515E-2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9.1743119266055051E-3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</v>
      </c>
      <c r="D147" s="77">
        <v>59</v>
      </c>
      <c r="E147" s="62">
        <v>109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7</v>
      </c>
      <c r="E150" s="17">
        <v>9</v>
      </c>
      <c r="F150" s="32">
        <v>8.2568807339449546E-2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22</v>
      </c>
      <c r="E151" s="19">
        <v>51</v>
      </c>
      <c r="F151" s="32">
        <v>0.46788990825688076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30</v>
      </c>
      <c r="E152" s="21">
        <v>49</v>
      </c>
      <c r="F152" s="32">
        <v>0.44954128440366975</v>
      </c>
    </row>
    <row r="153" spans="1:6" ht="15" customHeight="1" x14ac:dyDescent="0.2">
      <c r="B153" s="2" t="s">
        <v>8</v>
      </c>
      <c r="C153" s="1">
        <v>50</v>
      </c>
      <c r="D153" s="1">
        <v>59</v>
      </c>
      <c r="E153" s="1">
        <v>109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7</v>
      </c>
      <c r="E155" s="17">
        <v>9</v>
      </c>
      <c r="F155" s="32">
        <v>8.2568807339449546E-2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22</v>
      </c>
      <c r="E156" s="19">
        <v>51</v>
      </c>
      <c r="F156" s="32">
        <v>0.46788990825688076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9</v>
      </c>
      <c r="E157" s="21">
        <v>15</v>
      </c>
      <c r="F157" s="32">
        <v>0.13761467889908258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21</v>
      </c>
      <c r="E158" s="27">
        <v>34</v>
      </c>
      <c r="F158" s="32">
        <v>0.31192660550458717</v>
      </c>
    </row>
    <row r="159" spans="1:6" ht="15" customHeight="1" x14ac:dyDescent="0.2">
      <c r="B159" s="2" t="s">
        <v>8</v>
      </c>
      <c r="C159" s="1">
        <v>50</v>
      </c>
      <c r="D159" s="1">
        <v>59</v>
      </c>
      <c r="E159" s="1">
        <v>109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6</v>
      </c>
      <c r="E161" s="31">
        <v>11</v>
      </c>
      <c r="F161" s="32">
        <v>0.10091743119266056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</v>
      </c>
      <c r="E162" s="31">
        <v>4</v>
      </c>
      <c r="F162" s="32">
        <v>3.669724770642202E-2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9.1743119266055051E-3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77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2</v>
      </c>
      <c r="E8" s="38">
        <v>8</v>
      </c>
      <c r="F8" s="39">
        <v>2.4464831804281346E-2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3.3639143730886847E-2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2</v>
      </c>
      <c r="E20" s="48">
        <v>9</v>
      </c>
      <c r="F20" s="39">
        <v>2.7522935779816515E-2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4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7</v>
      </c>
      <c r="E26" s="41">
        <v>14</v>
      </c>
      <c r="F26" s="42">
        <v>4.2813455657492352E-2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8</v>
      </c>
      <c r="E32" s="41">
        <v>22</v>
      </c>
      <c r="F32" s="42">
        <v>6.7278287461773695E-2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3.9755351681957186E-2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3</v>
      </c>
      <c r="E44" s="41">
        <v>14</v>
      </c>
      <c r="F44" s="42">
        <v>4.2813455657492352E-2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4.2813455657492352E-2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3.669724770642202E-2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2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8</v>
      </c>
      <c r="E62" s="41">
        <v>17</v>
      </c>
      <c r="F62" s="42">
        <v>5.1987767584097858E-2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17</v>
      </c>
      <c r="E68" s="41">
        <v>31</v>
      </c>
      <c r="F68" s="42">
        <v>9.480122324159021E-2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18</v>
      </c>
      <c r="E74" s="41">
        <v>37</v>
      </c>
      <c r="F74" s="42">
        <v>0.11314984709480122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4</v>
      </c>
      <c r="E80" s="41">
        <v>18</v>
      </c>
      <c r="F80" s="42">
        <v>5.5045871559633031E-2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10</v>
      </c>
      <c r="E86" s="44">
        <v>14</v>
      </c>
      <c r="F86" s="45">
        <v>4.2813455657492352E-2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10</v>
      </c>
      <c r="E92" s="44">
        <v>16</v>
      </c>
      <c r="F92" s="45">
        <v>4.8929663608562692E-2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6.1162079510703363E-2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20</v>
      </c>
      <c r="E104" s="44">
        <v>27</v>
      </c>
      <c r="F104" s="45">
        <v>8.2568807339449546E-2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4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8</v>
      </c>
      <c r="E110" s="44">
        <v>21</v>
      </c>
      <c r="F110" s="45">
        <v>6.4220183486238536E-2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2.1406727828746176E-2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6.1162079510703364E-3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167</v>
      </c>
      <c r="D147" s="77">
        <v>160</v>
      </c>
      <c r="E147" s="62">
        <v>327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11</v>
      </c>
      <c r="E150" s="17">
        <v>28</v>
      </c>
      <c r="F150" s="32">
        <v>8.5626911314984705E-2</v>
      </c>
    </row>
    <row r="151" spans="1:6" ht="15" customHeight="1" x14ac:dyDescent="0.2">
      <c r="A151" s="18"/>
      <c r="B151" s="18" t="s">
        <v>49</v>
      </c>
      <c r="C151" s="19">
        <v>109</v>
      </c>
      <c r="D151" s="19">
        <v>83</v>
      </c>
      <c r="E151" s="19">
        <v>192</v>
      </c>
      <c r="F151" s="32">
        <v>0.58715596330275233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66</v>
      </c>
      <c r="E152" s="21">
        <v>107</v>
      </c>
      <c r="F152" s="32">
        <v>0.327217125382263</v>
      </c>
    </row>
    <row r="153" spans="1:6" ht="15" customHeight="1" x14ac:dyDescent="0.2">
      <c r="B153" s="2" t="s">
        <v>8</v>
      </c>
      <c r="C153" s="1">
        <v>167</v>
      </c>
      <c r="D153" s="1">
        <v>160</v>
      </c>
      <c r="E153" s="1">
        <v>327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11</v>
      </c>
      <c r="E155" s="17">
        <v>28</v>
      </c>
      <c r="F155" s="32">
        <v>8.5626911314984705E-2</v>
      </c>
    </row>
    <row r="156" spans="1:6" ht="15" customHeight="1" x14ac:dyDescent="0.2">
      <c r="A156" s="28"/>
      <c r="B156" s="18" t="s">
        <v>49</v>
      </c>
      <c r="C156" s="19">
        <v>109</v>
      </c>
      <c r="D156" s="19">
        <v>83</v>
      </c>
      <c r="E156" s="19">
        <v>192</v>
      </c>
      <c r="F156" s="32">
        <v>0.58715596330275233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20</v>
      </c>
      <c r="E157" s="21">
        <v>30</v>
      </c>
      <c r="F157" s="32">
        <v>9.1743119266055051E-2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46</v>
      </c>
      <c r="E158" s="27">
        <v>77</v>
      </c>
      <c r="F158" s="32">
        <v>0.23547400611620795</v>
      </c>
    </row>
    <row r="159" spans="1:6" ht="15" customHeight="1" x14ac:dyDescent="0.2">
      <c r="B159" s="2" t="s">
        <v>8</v>
      </c>
      <c r="C159" s="1">
        <v>167</v>
      </c>
      <c r="D159" s="1">
        <v>160</v>
      </c>
      <c r="E159" s="1">
        <v>327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16</v>
      </c>
      <c r="E161" s="31">
        <v>30</v>
      </c>
      <c r="F161" s="32">
        <v>9.1743119266055051E-2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8</v>
      </c>
      <c r="E162" s="31">
        <v>9</v>
      </c>
      <c r="F162" s="32">
        <v>2.7522935779816515E-2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6.1162079510703364E-3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78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2.0942408376963352E-2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7</v>
      </c>
      <c r="E14" s="48">
        <v>19</v>
      </c>
      <c r="F14" s="39">
        <v>4.9738219895287955E-2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13</v>
      </c>
      <c r="E20" s="48">
        <v>20</v>
      </c>
      <c r="F20" s="39">
        <v>5.2356020942408377E-2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0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3.6649214659685861E-2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12</v>
      </c>
      <c r="E32" s="41">
        <v>23</v>
      </c>
      <c r="F32" s="42">
        <v>6.0209424083769635E-2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3.6649214659685861E-2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10</v>
      </c>
      <c r="E44" s="41">
        <v>15</v>
      </c>
      <c r="F44" s="42">
        <v>3.9267015706806283E-2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14</v>
      </c>
      <c r="E50" s="41">
        <v>24</v>
      </c>
      <c r="F50" s="42">
        <v>6.2827225130890049E-2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5.2356020942408377E-2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15</v>
      </c>
      <c r="E62" s="41">
        <v>33</v>
      </c>
      <c r="F62" s="42">
        <v>8.6387434554973816E-2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6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12</v>
      </c>
      <c r="E68" s="41">
        <v>19</v>
      </c>
      <c r="F68" s="42">
        <v>4.9738219895287955E-2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7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13</v>
      </c>
      <c r="E74" s="41">
        <v>21</v>
      </c>
      <c r="F74" s="42">
        <v>5.4973821989528798E-2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19</v>
      </c>
      <c r="E80" s="41">
        <v>41</v>
      </c>
      <c r="F80" s="42">
        <v>0.10732984293193717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5.7591623036649213E-2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6.0209424083769635E-2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3.4031413612565446E-2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12</v>
      </c>
      <c r="E104" s="44">
        <v>14</v>
      </c>
      <c r="F104" s="45">
        <v>3.6649214659685861E-2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6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15</v>
      </c>
      <c r="E110" s="44">
        <v>24</v>
      </c>
      <c r="F110" s="45">
        <v>6.2827225130890049E-2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6</v>
      </c>
      <c r="E116" s="44">
        <v>12</v>
      </c>
      <c r="F116" s="45">
        <v>3.1413612565445025E-2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7.8534031413612562E-3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178</v>
      </c>
      <c r="D147" s="77">
        <v>204</v>
      </c>
      <c r="E147" s="62">
        <v>382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24</v>
      </c>
      <c r="E150" s="17">
        <v>47</v>
      </c>
      <c r="F150" s="32">
        <v>0.12303664921465969</v>
      </c>
    </row>
    <row r="151" spans="1:6" ht="15" customHeight="1" x14ac:dyDescent="0.2">
      <c r="A151" s="18"/>
      <c r="B151" s="18" t="s">
        <v>49</v>
      </c>
      <c r="C151" s="19">
        <v>107</v>
      </c>
      <c r="D151" s="19">
        <v>117</v>
      </c>
      <c r="E151" s="19">
        <v>224</v>
      </c>
      <c r="F151" s="32">
        <v>0.58638743455497377</v>
      </c>
    </row>
    <row r="152" spans="1:6" ht="15" customHeight="1" x14ac:dyDescent="0.2">
      <c r="A152" s="33"/>
      <c r="B152" s="20" t="s">
        <v>6</v>
      </c>
      <c r="C152" s="21">
        <v>48</v>
      </c>
      <c r="D152" s="21">
        <v>63</v>
      </c>
      <c r="E152" s="21">
        <v>111</v>
      </c>
      <c r="F152" s="32">
        <v>0.29057591623036649</v>
      </c>
    </row>
    <row r="153" spans="1:6" ht="15" customHeight="1" x14ac:dyDescent="0.2">
      <c r="B153" s="2" t="s">
        <v>8</v>
      </c>
      <c r="C153" s="1">
        <v>178</v>
      </c>
      <c r="D153" s="1">
        <v>204</v>
      </c>
      <c r="E153" s="1">
        <v>382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24</v>
      </c>
      <c r="E155" s="17">
        <v>47</v>
      </c>
      <c r="F155" s="32">
        <v>0.12303664921465969</v>
      </c>
    </row>
    <row r="156" spans="1:6" ht="15" customHeight="1" x14ac:dyDescent="0.2">
      <c r="A156" s="28"/>
      <c r="B156" s="18" t="s">
        <v>49</v>
      </c>
      <c r="C156" s="19">
        <v>107</v>
      </c>
      <c r="D156" s="19">
        <v>117</v>
      </c>
      <c r="E156" s="19">
        <v>224</v>
      </c>
      <c r="F156" s="32">
        <v>0.58638743455497377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24</v>
      </c>
      <c r="E157" s="21">
        <v>45</v>
      </c>
      <c r="F157" s="32">
        <v>0.11780104712041885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39</v>
      </c>
      <c r="E158" s="27">
        <v>66</v>
      </c>
      <c r="F158" s="32">
        <v>0.17277486910994763</v>
      </c>
    </row>
    <row r="159" spans="1:6" ht="15" customHeight="1" x14ac:dyDescent="0.2">
      <c r="B159" s="2" t="s">
        <v>8</v>
      </c>
      <c r="C159" s="1">
        <v>178</v>
      </c>
      <c r="D159" s="1">
        <v>204</v>
      </c>
      <c r="E159" s="1">
        <v>382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21</v>
      </c>
      <c r="E161" s="31">
        <v>39</v>
      </c>
      <c r="F161" s="32">
        <v>0.10209424083769633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6</v>
      </c>
      <c r="E162" s="31">
        <v>15</v>
      </c>
      <c r="F162" s="32">
        <v>3.9267015706806283E-2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0</v>
      </c>
      <c r="E163" s="31">
        <v>3</v>
      </c>
      <c r="F163" s="32">
        <v>7.8534031413612562E-3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80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4.1176470588235294E-2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11</v>
      </c>
      <c r="E14" s="48">
        <v>22</v>
      </c>
      <c r="F14" s="39">
        <v>6.4705882352941183E-2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0.05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4.4117647058823532E-2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5</v>
      </c>
      <c r="E32" s="41">
        <v>15</v>
      </c>
      <c r="F32" s="42">
        <v>4.4117647058823532E-2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3.5294117647058823E-2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4.4117647058823532E-2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5.5882352941176473E-2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9</v>
      </c>
      <c r="E56" s="41">
        <v>22</v>
      </c>
      <c r="F56" s="42">
        <v>6.4705882352941183E-2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11</v>
      </c>
      <c r="E62" s="41">
        <v>24</v>
      </c>
      <c r="F62" s="42">
        <v>7.0588235294117646E-2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7</v>
      </c>
      <c r="E68" s="41">
        <v>15</v>
      </c>
      <c r="F68" s="42">
        <v>4.4117647058823532E-2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13</v>
      </c>
      <c r="E74" s="41">
        <v>22</v>
      </c>
      <c r="F74" s="42">
        <v>6.4705882352941183E-2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7</v>
      </c>
      <c r="E80" s="41">
        <v>21</v>
      </c>
      <c r="F80" s="42">
        <v>6.1764705882352944E-2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6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11</v>
      </c>
      <c r="E86" s="44">
        <v>18</v>
      </c>
      <c r="F86" s="45">
        <v>5.2941176470588235E-2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15</v>
      </c>
      <c r="E92" s="44">
        <v>23</v>
      </c>
      <c r="F92" s="45">
        <v>6.7647058823529407E-2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12</v>
      </c>
      <c r="E98" s="44">
        <v>25</v>
      </c>
      <c r="F98" s="45">
        <v>7.3529411764705885E-2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12</v>
      </c>
      <c r="E104" s="44">
        <v>20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2.9411764705882353E-2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2.0588235294117647E-2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5.8823529411764705E-3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2.9411764705882353E-3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2.9411764705882353E-3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167</v>
      </c>
      <c r="D147" s="77">
        <v>173</v>
      </c>
      <c r="E147" s="62">
        <v>340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27</v>
      </c>
      <c r="E150" s="17">
        <v>53</v>
      </c>
      <c r="F150" s="32">
        <v>0.15588235294117647</v>
      </c>
    </row>
    <row r="151" spans="1:6" ht="15" customHeight="1" x14ac:dyDescent="0.2">
      <c r="A151" s="18"/>
      <c r="B151" s="18" t="s">
        <v>49</v>
      </c>
      <c r="C151" s="19">
        <v>98</v>
      </c>
      <c r="D151" s="19">
        <v>82</v>
      </c>
      <c r="E151" s="19">
        <v>180</v>
      </c>
      <c r="F151" s="32">
        <v>0.52941176470588236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64</v>
      </c>
      <c r="E152" s="21">
        <v>107</v>
      </c>
      <c r="F152" s="32">
        <v>0.31470588235294117</v>
      </c>
    </row>
    <row r="153" spans="1:6" ht="15" customHeight="1" x14ac:dyDescent="0.2">
      <c r="B153" s="2" t="s">
        <v>8</v>
      </c>
      <c r="C153" s="1">
        <v>167</v>
      </c>
      <c r="D153" s="1">
        <v>173</v>
      </c>
      <c r="E153" s="1">
        <v>340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27</v>
      </c>
      <c r="E155" s="17">
        <v>53</v>
      </c>
      <c r="F155" s="32">
        <v>0.15588235294117647</v>
      </c>
    </row>
    <row r="156" spans="1:6" ht="15" customHeight="1" x14ac:dyDescent="0.2">
      <c r="A156" s="28"/>
      <c r="B156" s="18" t="s">
        <v>49</v>
      </c>
      <c r="C156" s="19">
        <v>98</v>
      </c>
      <c r="D156" s="19">
        <v>82</v>
      </c>
      <c r="E156" s="19">
        <v>180</v>
      </c>
      <c r="F156" s="32">
        <v>0.52941176470588236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26</v>
      </c>
      <c r="E157" s="21">
        <v>41</v>
      </c>
      <c r="F157" s="32">
        <v>0.12058823529411765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38</v>
      </c>
      <c r="E158" s="27">
        <v>66</v>
      </c>
      <c r="F158" s="32">
        <v>0.19411764705882353</v>
      </c>
    </row>
    <row r="159" spans="1:6" ht="15" customHeight="1" x14ac:dyDescent="0.2">
      <c r="B159" s="2" t="s">
        <v>8</v>
      </c>
      <c r="C159" s="1">
        <v>167</v>
      </c>
      <c r="D159" s="1">
        <v>173</v>
      </c>
      <c r="E159" s="1">
        <v>340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14</v>
      </c>
      <c r="E161" s="31">
        <v>21</v>
      </c>
      <c r="F161" s="32">
        <v>6.1764705882352944E-2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7</v>
      </c>
      <c r="E162" s="31">
        <v>11</v>
      </c>
      <c r="F162" s="32">
        <v>3.2352941176470591E-2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1.1764705882352941E-2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5.8823529411764705E-3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2.9411764705882353E-3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81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5.434782608695652E-2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5</v>
      </c>
      <c r="E14" s="48">
        <v>5</v>
      </c>
      <c r="F14" s="39">
        <v>5.434782608695652E-2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6.5217391304347824E-2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2.1739130434782608E-2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5.434782608695652E-2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5.434782608695652E-2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4.3478260869565216E-2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3.2608695652173912E-2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7.6086956521739135E-2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4</v>
      </c>
      <c r="E62" s="41">
        <v>5</v>
      </c>
      <c r="F62" s="42">
        <v>5.434782608695652E-2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0</v>
      </c>
      <c r="E68" s="41">
        <v>3</v>
      </c>
      <c r="F68" s="42">
        <v>3.2608695652173912E-2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7.6086956521739135E-2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6.5217391304347824E-2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7.6086956521739135E-2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5.434782608695652E-2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9.7826086956521743E-2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3.2608695652173912E-2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4.3478260869565216E-2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1.0869565217391304E-2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</v>
      </c>
      <c r="D147" s="77">
        <v>47</v>
      </c>
      <c r="E147" s="62">
        <v>92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11</v>
      </c>
      <c r="E150" s="17">
        <v>16</v>
      </c>
      <c r="F150" s="32">
        <v>0.17391304347826086</v>
      </c>
    </row>
    <row r="151" spans="1:6" ht="15" customHeight="1" x14ac:dyDescent="0.2">
      <c r="A151" s="18"/>
      <c r="B151" s="18" t="s">
        <v>49</v>
      </c>
      <c r="C151" s="19">
        <v>30</v>
      </c>
      <c r="D151" s="19">
        <v>17</v>
      </c>
      <c r="E151" s="19">
        <v>47</v>
      </c>
      <c r="F151" s="32">
        <v>0.51086956521739135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19</v>
      </c>
      <c r="E152" s="21">
        <v>29</v>
      </c>
      <c r="F152" s="32">
        <v>0.31521739130434784</v>
      </c>
    </row>
    <row r="153" spans="1:6" ht="15" customHeight="1" x14ac:dyDescent="0.2">
      <c r="B153" s="2" t="s">
        <v>8</v>
      </c>
      <c r="C153" s="1">
        <v>45</v>
      </c>
      <c r="D153" s="1">
        <v>47</v>
      </c>
      <c r="E153" s="1">
        <v>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11</v>
      </c>
      <c r="E155" s="17">
        <v>16</v>
      </c>
      <c r="F155" s="32">
        <v>0.17391304347826086</v>
      </c>
    </row>
    <row r="156" spans="1:6" ht="15" customHeight="1" x14ac:dyDescent="0.2">
      <c r="A156" s="28"/>
      <c r="B156" s="18" t="s">
        <v>49</v>
      </c>
      <c r="C156" s="19">
        <v>30</v>
      </c>
      <c r="D156" s="19">
        <v>17</v>
      </c>
      <c r="E156" s="19">
        <v>47</v>
      </c>
      <c r="F156" s="32">
        <v>0.51086956521739135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7</v>
      </c>
      <c r="E157" s="21">
        <v>12</v>
      </c>
      <c r="F157" s="32">
        <v>0.13043478260869565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12</v>
      </c>
      <c r="E158" s="27">
        <v>17</v>
      </c>
      <c r="F158" s="32">
        <v>0.18478260869565216</v>
      </c>
    </row>
    <row r="159" spans="1:6" ht="15" customHeight="1" x14ac:dyDescent="0.2">
      <c r="B159" s="2" t="s">
        <v>8</v>
      </c>
      <c r="C159" s="1">
        <v>45</v>
      </c>
      <c r="D159" s="1">
        <v>47</v>
      </c>
      <c r="E159" s="1">
        <v>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5.434782608695652E-2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1.0869565217391304E-2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182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2.0408163265306121E-2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8.1632653061224483E-2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6.1224489795918366E-2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6.1224489795918366E-2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2.0408163265306121E-2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2.0408163265306121E-2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4.0816326530612242E-2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4.0816326530612242E-2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0.10204081632653061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0.12244897959183673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2</v>
      </c>
      <c r="E80" s="41">
        <v>2</v>
      </c>
      <c r="F80" s="42">
        <v>4.0816326530612242E-2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0</v>
      </c>
      <c r="E86" s="44">
        <v>4</v>
      </c>
      <c r="F86" s="45">
        <v>8.1632653061224483E-2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4.0816326530612242E-2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4</v>
      </c>
      <c r="E98" s="44">
        <v>4</v>
      </c>
      <c r="F98" s="45">
        <v>8.1632653061224483E-2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6.1224489795918366E-2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8.1632653061224483E-2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2.0408163265306121E-2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2.0408163265306121E-2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</v>
      </c>
      <c r="D147" s="77">
        <v>27</v>
      </c>
      <c r="E147" s="62">
        <v>49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0.10204081632653061</v>
      </c>
    </row>
    <row r="151" spans="1:6" ht="15" customHeight="1" x14ac:dyDescent="0.2">
      <c r="A151" s="18"/>
      <c r="B151" s="18" t="s">
        <v>49</v>
      </c>
      <c r="C151" s="19">
        <v>10</v>
      </c>
      <c r="D151" s="19">
        <v>15</v>
      </c>
      <c r="E151" s="19">
        <v>25</v>
      </c>
      <c r="F151" s="32">
        <v>0.51020408163265307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10</v>
      </c>
      <c r="E152" s="21">
        <v>19</v>
      </c>
      <c r="F152" s="32">
        <v>0.38775510204081631</v>
      </c>
    </row>
    <row r="153" spans="1:6" ht="15" customHeight="1" x14ac:dyDescent="0.2">
      <c r="B153" s="2" t="s">
        <v>8</v>
      </c>
      <c r="C153" s="1">
        <v>22</v>
      </c>
      <c r="D153" s="1">
        <v>27</v>
      </c>
      <c r="E153" s="1">
        <v>49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0.10204081632653061</v>
      </c>
    </row>
    <row r="156" spans="1:6" ht="15" customHeight="1" x14ac:dyDescent="0.2">
      <c r="A156" s="28"/>
      <c r="B156" s="18" t="s">
        <v>49</v>
      </c>
      <c r="C156" s="19">
        <v>10</v>
      </c>
      <c r="D156" s="19">
        <v>15</v>
      </c>
      <c r="E156" s="19">
        <v>25</v>
      </c>
      <c r="F156" s="32">
        <v>0.51020408163265307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0</v>
      </c>
      <c r="E157" s="21">
        <v>6</v>
      </c>
      <c r="F157" s="32">
        <v>0.12244897959183673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10</v>
      </c>
      <c r="E158" s="27">
        <v>13</v>
      </c>
      <c r="F158" s="32">
        <v>0.26530612244897961</v>
      </c>
    </row>
    <row r="159" spans="1:6" ht="15" customHeight="1" x14ac:dyDescent="0.2">
      <c r="B159" s="2" t="s">
        <v>8</v>
      </c>
      <c r="C159" s="1">
        <v>22</v>
      </c>
      <c r="D159" s="1">
        <v>27</v>
      </c>
      <c r="E159" s="1">
        <v>49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0.12244897959183673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4.0816326530612242E-2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2.0408163265306121E-2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183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1.9138755980861243E-2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3.8277511961722487E-2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3.8277511961722487E-2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9.5693779904306216E-3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2.8708133971291867E-2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4.3062200956937802E-2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5</v>
      </c>
      <c r="E44" s="41">
        <v>6</v>
      </c>
      <c r="F44" s="42">
        <v>2.8708133971291867E-2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5.7416267942583733E-2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4.3062200956937802E-2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2</v>
      </c>
      <c r="E68" s="41">
        <v>11</v>
      </c>
      <c r="F68" s="42">
        <v>5.2631578947368418E-2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5</v>
      </c>
      <c r="E74" s="41">
        <v>14</v>
      </c>
      <c r="F74" s="42">
        <v>6.6985645933014357E-2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6.2200956937799042E-2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8.1339712918660281E-2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7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0.11483253588516747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7.6555023923444973E-2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7.1770334928229665E-2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6.6985645933014357E-2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3.8277511961722487E-2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9.5693779904306216E-3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102</v>
      </c>
      <c r="D147" s="77">
        <v>107</v>
      </c>
      <c r="E147" s="62">
        <v>209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9</v>
      </c>
      <c r="E150" s="17">
        <v>20</v>
      </c>
      <c r="F150" s="32">
        <v>9.569377990430622E-2</v>
      </c>
    </row>
    <row r="151" spans="1:6" ht="15" customHeight="1" x14ac:dyDescent="0.2">
      <c r="A151" s="18"/>
      <c r="B151" s="18" t="s">
        <v>49</v>
      </c>
      <c r="C151" s="19">
        <v>48</v>
      </c>
      <c r="D151" s="19">
        <v>45</v>
      </c>
      <c r="E151" s="19">
        <v>93</v>
      </c>
      <c r="F151" s="32">
        <v>0.44497607655502391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53</v>
      </c>
      <c r="E152" s="21">
        <v>96</v>
      </c>
      <c r="F152" s="32">
        <v>0.45933014354066987</v>
      </c>
    </row>
    <row r="153" spans="1:6" ht="15" customHeight="1" x14ac:dyDescent="0.2">
      <c r="B153" s="2" t="s">
        <v>8</v>
      </c>
      <c r="C153" s="1">
        <v>102</v>
      </c>
      <c r="D153" s="1">
        <v>107</v>
      </c>
      <c r="E153" s="1">
        <v>209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9</v>
      </c>
      <c r="E155" s="17">
        <v>20</v>
      </c>
      <c r="F155" s="32">
        <v>9.569377990430622E-2</v>
      </c>
    </row>
    <row r="156" spans="1:6" ht="15" customHeight="1" x14ac:dyDescent="0.2">
      <c r="A156" s="28"/>
      <c r="B156" s="18" t="s">
        <v>49</v>
      </c>
      <c r="C156" s="19">
        <v>48</v>
      </c>
      <c r="D156" s="19">
        <v>45</v>
      </c>
      <c r="E156" s="19">
        <v>93</v>
      </c>
      <c r="F156" s="32">
        <v>0.44497607655502391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22</v>
      </c>
      <c r="E157" s="21">
        <v>41</v>
      </c>
      <c r="F157" s="32">
        <v>0.19617224880382775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31</v>
      </c>
      <c r="E158" s="27">
        <v>55</v>
      </c>
      <c r="F158" s="32">
        <v>0.26315789473684209</v>
      </c>
    </row>
    <row r="159" spans="1:6" ht="15" customHeight="1" x14ac:dyDescent="0.2">
      <c r="B159" s="2" t="s">
        <v>8</v>
      </c>
      <c r="C159" s="1">
        <v>102</v>
      </c>
      <c r="D159" s="1">
        <v>107</v>
      </c>
      <c r="E159" s="1">
        <v>209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14</v>
      </c>
      <c r="E161" s="31">
        <v>24</v>
      </c>
      <c r="F161" s="32">
        <v>0.11483253588516747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6</v>
      </c>
      <c r="E162" s="31">
        <v>10</v>
      </c>
      <c r="F162" s="32">
        <v>4.784688995215311E-2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9.5693779904306216E-3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184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5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2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13</v>
      </c>
      <c r="E8" s="38">
        <v>36</v>
      </c>
      <c r="F8" s="39">
        <v>4.1237113402061855E-2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7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3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4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22</v>
      </c>
      <c r="E14" s="48">
        <v>45</v>
      </c>
      <c r="F14" s="39">
        <v>5.1546391752577317E-2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17</v>
      </c>
      <c r="E20" s="48">
        <v>40</v>
      </c>
      <c r="F20" s="39">
        <v>4.5819014891179836E-2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18</v>
      </c>
      <c r="E26" s="41">
        <v>39</v>
      </c>
      <c r="F26" s="42">
        <v>4.4673539518900345E-2</v>
      </c>
    </row>
    <row r="27" spans="1:6" ht="15" customHeight="1" x14ac:dyDescent="0.2">
      <c r="A27" s="12"/>
      <c r="B27" s="35">
        <v>20</v>
      </c>
      <c r="C27" s="94">
        <v>5</v>
      </c>
      <c r="D27" s="94">
        <v>0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13</v>
      </c>
      <c r="E32" s="41">
        <v>26</v>
      </c>
      <c r="F32" s="42">
        <v>2.9782359679266894E-2</v>
      </c>
    </row>
    <row r="33" spans="1:6" ht="15" customHeight="1" x14ac:dyDescent="0.2">
      <c r="A33" s="12"/>
      <c r="B33" s="35">
        <v>25</v>
      </c>
      <c r="C33" s="94">
        <v>11</v>
      </c>
      <c r="D33" s="94">
        <v>3</v>
      </c>
      <c r="E33" s="95">
        <v>14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4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31</v>
      </c>
      <c r="D38" s="49">
        <v>16</v>
      </c>
      <c r="E38" s="41">
        <v>47</v>
      </c>
      <c r="F38" s="42">
        <v>5.3837342497136315E-2</v>
      </c>
    </row>
    <row r="39" spans="1:6" ht="15" customHeight="1" x14ac:dyDescent="0.2">
      <c r="A39" s="12"/>
      <c r="B39" s="35">
        <v>30</v>
      </c>
      <c r="C39" s="94">
        <v>7</v>
      </c>
      <c r="D39" s="94">
        <v>8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7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0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22</v>
      </c>
      <c r="E44" s="41">
        <v>47</v>
      </c>
      <c r="F44" s="42">
        <v>5.3837342497136315E-2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7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6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25</v>
      </c>
      <c r="E50" s="41">
        <v>49</v>
      </c>
      <c r="F50" s="42">
        <v>5.6128293241695305E-2</v>
      </c>
    </row>
    <row r="51" spans="1:6" ht="15" customHeight="1" x14ac:dyDescent="0.2">
      <c r="A51" s="12"/>
      <c r="B51" s="35">
        <v>40</v>
      </c>
      <c r="C51" s="94">
        <v>7</v>
      </c>
      <c r="D51" s="94">
        <v>6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3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8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28</v>
      </c>
      <c r="E56" s="41">
        <v>61</v>
      </c>
      <c r="F56" s="42">
        <v>6.9873997709049257E-2</v>
      </c>
    </row>
    <row r="57" spans="1:6" ht="15" customHeight="1" x14ac:dyDescent="0.2">
      <c r="A57" s="12"/>
      <c r="B57" s="35">
        <v>45</v>
      </c>
      <c r="C57" s="94">
        <v>7</v>
      </c>
      <c r="D57" s="94">
        <v>9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1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9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28</v>
      </c>
      <c r="E62" s="41">
        <v>56</v>
      </c>
      <c r="F62" s="42">
        <v>6.414662084765177E-2</v>
      </c>
    </row>
    <row r="63" spans="1:6" ht="15" customHeight="1" x14ac:dyDescent="0.2">
      <c r="A63" s="12"/>
      <c r="B63" s="35">
        <v>50</v>
      </c>
      <c r="C63" s="94">
        <v>6</v>
      </c>
      <c r="D63" s="94">
        <v>3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4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9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3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24</v>
      </c>
      <c r="E68" s="41">
        <v>55</v>
      </c>
      <c r="F68" s="42">
        <v>6.3001145475372278E-2</v>
      </c>
    </row>
    <row r="69" spans="1:6" ht="15" customHeight="1" x14ac:dyDescent="0.2">
      <c r="A69" s="12"/>
      <c r="B69" s="35">
        <v>55</v>
      </c>
      <c r="C69" s="94">
        <v>5</v>
      </c>
      <c r="D69" s="94">
        <v>9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3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4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10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31</v>
      </c>
      <c r="E74" s="41">
        <v>65</v>
      </c>
      <c r="F74" s="42">
        <v>7.4455899198167239E-2</v>
      </c>
    </row>
    <row r="75" spans="1:6" ht="15" customHeight="1" x14ac:dyDescent="0.2">
      <c r="A75" s="12"/>
      <c r="B75" s="35">
        <v>60</v>
      </c>
      <c r="C75" s="94">
        <v>8</v>
      </c>
      <c r="D75" s="94">
        <v>8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3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8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32</v>
      </c>
      <c r="E80" s="41">
        <v>62</v>
      </c>
      <c r="F80" s="42">
        <v>7.1019473081328749E-2</v>
      </c>
    </row>
    <row r="81" spans="1:6" ht="15" customHeight="1" x14ac:dyDescent="0.2">
      <c r="A81" s="12"/>
      <c r="B81" s="35">
        <v>65</v>
      </c>
      <c r="C81" s="94">
        <v>6</v>
      </c>
      <c r="D81" s="94">
        <v>10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8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10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40</v>
      </c>
      <c r="E86" s="44">
        <v>64</v>
      </c>
      <c r="F86" s="45">
        <v>7.3310423825887747E-2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5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10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3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32</v>
      </c>
      <c r="D92" s="71">
        <v>29</v>
      </c>
      <c r="E92" s="44">
        <v>61</v>
      </c>
      <c r="F92" s="45">
        <v>6.9873997709049257E-2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2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0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18</v>
      </c>
      <c r="E98" s="44">
        <v>34</v>
      </c>
      <c r="F98" s="45">
        <v>3.8946162657502864E-2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3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5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18</v>
      </c>
      <c r="E104" s="44">
        <v>35</v>
      </c>
      <c r="F104" s="45">
        <v>4.0091638029782363E-2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7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16</v>
      </c>
      <c r="E110" s="44">
        <v>28</v>
      </c>
      <c r="F110" s="45">
        <v>3.2073310423825885E-2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4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11</v>
      </c>
      <c r="E116" s="44">
        <v>18</v>
      </c>
      <c r="F116" s="45">
        <v>2.0618556701030927E-2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2.2909507445589921E-3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1</v>
      </c>
      <c r="E128" s="44">
        <v>3</v>
      </c>
      <c r="F128" s="45">
        <v>3.4364261168384879E-3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449</v>
      </c>
      <c r="D147" s="77">
        <v>424</v>
      </c>
      <c r="E147" s="62">
        <v>873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69</v>
      </c>
      <c r="D150" s="17">
        <v>52</v>
      </c>
      <c r="E150" s="17">
        <v>121</v>
      </c>
      <c r="F150" s="32">
        <v>0.13860252004581902</v>
      </c>
    </row>
    <row r="151" spans="1:6" ht="15" customHeight="1" x14ac:dyDescent="0.2">
      <c r="A151" s="18"/>
      <c r="B151" s="18" t="s">
        <v>49</v>
      </c>
      <c r="C151" s="19">
        <v>270</v>
      </c>
      <c r="D151" s="19">
        <v>237</v>
      </c>
      <c r="E151" s="19">
        <v>507</v>
      </c>
      <c r="F151" s="32">
        <v>0.58075601374570451</v>
      </c>
    </row>
    <row r="152" spans="1:6" ht="15" customHeight="1" x14ac:dyDescent="0.2">
      <c r="A152" s="33"/>
      <c r="B152" s="20" t="s">
        <v>6</v>
      </c>
      <c r="C152" s="21">
        <v>110</v>
      </c>
      <c r="D152" s="21">
        <v>135</v>
      </c>
      <c r="E152" s="21">
        <v>245</v>
      </c>
      <c r="F152" s="32">
        <v>0.28064146620847652</v>
      </c>
    </row>
    <row r="153" spans="1:6" ht="15" customHeight="1" x14ac:dyDescent="0.2">
      <c r="B153" s="2" t="s">
        <v>8</v>
      </c>
      <c r="C153" s="1">
        <v>449</v>
      </c>
      <c r="D153" s="1">
        <v>424</v>
      </c>
      <c r="E153" s="1">
        <v>873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69</v>
      </c>
      <c r="D155" s="17">
        <v>52</v>
      </c>
      <c r="E155" s="17">
        <v>121</v>
      </c>
      <c r="F155" s="32">
        <v>0.13860252004581902</v>
      </c>
    </row>
    <row r="156" spans="1:6" ht="15" customHeight="1" x14ac:dyDescent="0.2">
      <c r="A156" s="28"/>
      <c r="B156" s="18" t="s">
        <v>49</v>
      </c>
      <c r="C156" s="19">
        <v>270</v>
      </c>
      <c r="D156" s="19">
        <v>237</v>
      </c>
      <c r="E156" s="19">
        <v>507</v>
      </c>
      <c r="F156" s="32">
        <v>0.58075601374570451</v>
      </c>
    </row>
    <row r="157" spans="1:6" ht="15" customHeight="1" x14ac:dyDescent="0.2">
      <c r="A157" s="25"/>
      <c r="B157" s="20" t="s">
        <v>10</v>
      </c>
      <c r="C157" s="21">
        <v>56</v>
      </c>
      <c r="D157" s="21">
        <v>69</v>
      </c>
      <c r="E157" s="21">
        <v>125</v>
      </c>
      <c r="F157" s="32">
        <v>0.14318442153493699</v>
      </c>
    </row>
    <row r="158" spans="1:6" ht="15" customHeight="1" x14ac:dyDescent="0.2">
      <c r="A158" s="26"/>
      <c r="B158" s="29" t="s">
        <v>11</v>
      </c>
      <c r="C158" s="27">
        <v>54</v>
      </c>
      <c r="D158" s="27">
        <v>66</v>
      </c>
      <c r="E158" s="27">
        <v>120</v>
      </c>
      <c r="F158" s="32">
        <v>0.13745704467353953</v>
      </c>
    </row>
    <row r="159" spans="1:6" ht="15" customHeight="1" x14ac:dyDescent="0.2">
      <c r="B159" s="2" t="s">
        <v>8</v>
      </c>
      <c r="C159" s="1">
        <v>449</v>
      </c>
      <c r="D159" s="1">
        <v>424</v>
      </c>
      <c r="E159" s="1">
        <v>873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30</v>
      </c>
      <c r="E161" s="31">
        <v>51</v>
      </c>
      <c r="F161" s="32">
        <v>5.8419243986254296E-2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14</v>
      </c>
      <c r="E162" s="31">
        <v>23</v>
      </c>
      <c r="F162" s="32">
        <v>2.6345933562428408E-2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5.7273768613974796E-3</v>
      </c>
    </row>
    <row r="164" spans="1:6" ht="15" customHeight="1" x14ac:dyDescent="0.2">
      <c r="B164" s="4" t="s">
        <v>14</v>
      </c>
      <c r="C164" s="1">
        <v>2</v>
      </c>
      <c r="D164" s="1">
        <v>1</v>
      </c>
      <c r="E164" s="1">
        <v>3</v>
      </c>
      <c r="F164" s="32">
        <v>3.4364261168384879E-3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185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1.8808777429467086E-2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3.7617554858934171E-2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3.1347962382445138E-2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3.4482758620689655E-2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0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3</v>
      </c>
      <c r="E38" s="41">
        <v>11</v>
      </c>
      <c r="F38" s="42">
        <v>3.4482758620689655E-2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2.5078369905956112E-2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5.0156739811912224E-2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9</v>
      </c>
      <c r="E56" s="41">
        <v>17</v>
      </c>
      <c r="F56" s="42">
        <v>5.329153605015674E-2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5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10</v>
      </c>
      <c r="E62" s="41">
        <v>23</v>
      </c>
      <c r="F62" s="42">
        <v>7.2100313479623826E-2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14</v>
      </c>
      <c r="E68" s="41">
        <v>26</v>
      </c>
      <c r="F68" s="42">
        <v>8.1504702194357362E-2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6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18</v>
      </c>
      <c r="E74" s="41">
        <v>31</v>
      </c>
      <c r="F74" s="42">
        <v>9.7178683385579931E-2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5</v>
      </c>
      <c r="E80" s="41">
        <v>20</v>
      </c>
      <c r="F80" s="42">
        <v>6.2695924764890276E-2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5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12</v>
      </c>
      <c r="E86" s="44">
        <v>18</v>
      </c>
      <c r="F86" s="45">
        <v>5.6426332288401257E-2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15</v>
      </c>
      <c r="E92" s="44">
        <v>30</v>
      </c>
      <c r="F92" s="45">
        <v>9.4043887147335428E-2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16</v>
      </c>
      <c r="E98" s="44">
        <v>25</v>
      </c>
      <c r="F98" s="45">
        <v>7.8369905956112859E-2</v>
      </c>
    </row>
    <row r="99" spans="1:6" ht="15" customHeight="1" x14ac:dyDescent="0.2">
      <c r="A99" s="12"/>
      <c r="B99" s="35">
        <v>80</v>
      </c>
      <c r="C99" s="94">
        <v>1</v>
      </c>
      <c r="D99" s="94">
        <v>8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15</v>
      </c>
      <c r="E104" s="44">
        <v>23</v>
      </c>
      <c r="F104" s="45">
        <v>7.2100313479623826E-2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4.7021943573667714E-2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1.5673981191222569E-2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3.134796238244514E-3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153</v>
      </c>
      <c r="D147" s="77">
        <v>166</v>
      </c>
      <c r="E147" s="62">
        <v>319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14</v>
      </c>
      <c r="E150" s="17">
        <v>28</v>
      </c>
      <c r="F150" s="32">
        <v>8.7774294670846395E-2</v>
      </c>
    </row>
    <row r="151" spans="1:6" ht="15" customHeight="1" x14ac:dyDescent="0.2">
      <c r="A151" s="18"/>
      <c r="B151" s="18" t="s">
        <v>49</v>
      </c>
      <c r="C151" s="19">
        <v>92</v>
      </c>
      <c r="D151" s="19">
        <v>82</v>
      </c>
      <c r="E151" s="19">
        <v>174</v>
      </c>
      <c r="F151" s="32">
        <v>0.54545454545454541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70</v>
      </c>
      <c r="E152" s="21">
        <v>117</v>
      </c>
      <c r="F152" s="32">
        <v>0.36677115987460818</v>
      </c>
    </row>
    <row r="153" spans="1:6" ht="15" customHeight="1" x14ac:dyDescent="0.2">
      <c r="B153" s="2" t="s">
        <v>8</v>
      </c>
      <c r="C153" s="1">
        <v>153</v>
      </c>
      <c r="D153" s="1">
        <v>166</v>
      </c>
      <c r="E153" s="1">
        <v>319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14</v>
      </c>
      <c r="E155" s="17">
        <v>28</v>
      </c>
      <c r="F155" s="32">
        <v>8.7774294670846395E-2</v>
      </c>
    </row>
    <row r="156" spans="1:6" ht="15" customHeight="1" x14ac:dyDescent="0.2">
      <c r="A156" s="28"/>
      <c r="B156" s="18" t="s">
        <v>49</v>
      </c>
      <c r="C156" s="19">
        <v>92</v>
      </c>
      <c r="D156" s="19">
        <v>82</v>
      </c>
      <c r="E156" s="19">
        <v>174</v>
      </c>
      <c r="F156" s="32">
        <v>0.54545454545454541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27</v>
      </c>
      <c r="E157" s="21">
        <v>48</v>
      </c>
      <c r="F157" s="32">
        <v>0.15047021943573669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43</v>
      </c>
      <c r="E158" s="27">
        <v>69</v>
      </c>
      <c r="F158" s="32">
        <v>0.21630094043887146</v>
      </c>
    </row>
    <row r="159" spans="1:6" ht="15" customHeight="1" x14ac:dyDescent="0.2">
      <c r="B159" s="2" t="s">
        <v>8</v>
      </c>
      <c r="C159" s="1">
        <v>153</v>
      </c>
      <c r="D159" s="1">
        <v>166</v>
      </c>
      <c r="E159" s="1">
        <v>319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12</v>
      </c>
      <c r="E161" s="31">
        <v>21</v>
      </c>
      <c r="F161" s="32">
        <v>6.5830721003134793E-2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1.8808777429467086E-2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3.134796238244514E-3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186">
    <tabColor rgb="FF99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0.2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0.4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0.2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</v>
      </c>
      <c r="D147" s="77">
        <v>2</v>
      </c>
      <c r="E147" s="62">
        <v>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</v>
      </c>
      <c r="D151" s="19">
        <v>0</v>
      </c>
      <c r="E151" s="19">
        <v>1</v>
      </c>
      <c r="F151" s="32">
        <v>0.2</v>
      </c>
    </row>
    <row r="152" spans="1:6" ht="15" customHeight="1" x14ac:dyDescent="0.2">
      <c r="A152" s="33"/>
      <c r="B152" s="20" t="s">
        <v>6</v>
      </c>
      <c r="C152" s="21">
        <v>2</v>
      </c>
      <c r="D152" s="21">
        <v>2</v>
      </c>
      <c r="E152" s="21">
        <v>4</v>
      </c>
      <c r="F152" s="32">
        <v>0.8</v>
      </c>
    </row>
    <row r="153" spans="1:6" ht="15" customHeight="1" x14ac:dyDescent="0.2">
      <c r="B153" s="2" t="s">
        <v>8</v>
      </c>
      <c r="C153" s="1">
        <v>3</v>
      </c>
      <c r="D153" s="1">
        <v>2</v>
      </c>
      <c r="E153" s="1">
        <v>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</v>
      </c>
      <c r="D156" s="19">
        <v>0</v>
      </c>
      <c r="E156" s="19">
        <v>1</v>
      </c>
      <c r="F156" s="32">
        <v>0.2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2</v>
      </c>
      <c r="E158" s="27">
        <v>4</v>
      </c>
      <c r="F158" s="32">
        <v>0.8</v>
      </c>
    </row>
    <row r="159" spans="1:6" ht="15" customHeight="1" x14ac:dyDescent="0.2">
      <c r="B159" s="2" t="s">
        <v>8</v>
      </c>
      <c r="C159" s="1">
        <v>3</v>
      </c>
      <c r="D159" s="1">
        <v>2</v>
      </c>
      <c r="E159" s="1">
        <v>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</v>
      </c>
      <c r="E161" s="31">
        <v>3</v>
      </c>
      <c r="F161" s="32">
        <v>0.6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0.6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0.2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56">
    <tabColor indexed="1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7</v>
      </c>
      <c r="D3" s="74">
        <f>中津地区!D3+甲地区!D3+南御牧地区!D3</f>
        <v>11</v>
      </c>
      <c r="E3" s="57">
        <f>中津地区!E3+甲地区!E3+南御牧地区!E3</f>
        <v>18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19</v>
      </c>
      <c r="D4" s="75">
        <f>中津地区!D4+甲地区!D4+南御牧地区!D4</f>
        <v>15</v>
      </c>
      <c r="E4" s="10">
        <f>中津地区!E4+甲地区!E4+南御牧地区!E4</f>
        <v>34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11</v>
      </c>
      <c r="D5" s="75">
        <f>中津地区!D5+甲地区!D5+南御牧地区!D5</f>
        <v>16</v>
      </c>
      <c r="E5" s="58">
        <f>中津地区!E5+甲地区!E5+南御牧地区!E5</f>
        <v>27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16</v>
      </c>
      <c r="D6" s="75">
        <f>中津地区!D6+甲地区!D6+南御牧地区!D6</f>
        <v>13</v>
      </c>
      <c r="E6" s="10">
        <f>中津地区!E6+甲地区!E6+南御牧地区!E6</f>
        <v>29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8</v>
      </c>
      <c r="D7" s="75">
        <f>中津地区!D7+甲地区!D7+南御牧地区!D7</f>
        <v>28</v>
      </c>
      <c r="E7" s="10">
        <f>中津地区!E7+甲地区!E7+南御牧地区!E7</f>
        <v>36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61</v>
      </c>
      <c r="D8" s="70">
        <f>中津地区!D8+甲地区!D8+南御牧地区!D8</f>
        <v>83</v>
      </c>
      <c r="E8" s="38">
        <f>中津地区!E8+甲地区!E8+南御牧地区!E8</f>
        <v>144</v>
      </c>
      <c r="F8" s="39">
        <f>E8/E147</f>
        <v>2.5043478260869566E-2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16</v>
      </c>
      <c r="D9" s="75">
        <f>中津地区!D9+甲地区!D9+南御牧地区!D9</f>
        <v>19</v>
      </c>
      <c r="E9" s="58">
        <f>中津地区!E9+甲地区!E9+南御牧地区!E9</f>
        <v>35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28</v>
      </c>
      <c r="D10" s="75">
        <f>中津地区!D10+甲地区!D10+南御牧地区!D10</f>
        <v>20</v>
      </c>
      <c r="E10" s="10">
        <f>中津地区!E10+甲地区!E10+南御牧地区!E10</f>
        <v>48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22</v>
      </c>
      <c r="D11" s="75">
        <f>中津地区!D11+甲地区!D11+南御牧地区!D11</f>
        <v>23</v>
      </c>
      <c r="E11" s="58">
        <f>中津地区!E11+甲地区!E11+南御牧地区!E11</f>
        <v>45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29</v>
      </c>
      <c r="D12" s="75">
        <f>中津地区!D12+甲地区!D12+南御牧地区!D12</f>
        <v>18</v>
      </c>
      <c r="E12" s="10">
        <f>中津地区!E12+甲地区!E12+南御牧地区!E12</f>
        <v>47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23</v>
      </c>
      <c r="D13" s="75">
        <f>中津地区!D13+甲地区!D13+南御牧地区!D13</f>
        <v>21</v>
      </c>
      <c r="E13" s="10">
        <f>中津地区!E13+甲地区!E13+南御牧地区!E13</f>
        <v>44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118</v>
      </c>
      <c r="D14" s="70">
        <f>中津地区!D14+甲地区!D14+南御牧地区!D14</f>
        <v>101</v>
      </c>
      <c r="E14" s="48">
        <f>中津地区!E14+甲地区!E14+南御牧地区!E14</f>
        <v>219</v>
      </c>
      <c r="F14" s="39">
        <f>E14/E147</f>
        <v>3.8086956521739129E-2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27</v>
      </c>
      <c r="D15" s="75">
        <f>中津地区!D15+甲地区!D15+南御牧地区!D15</f>
        <v>24</v>
      </c>
      <c r="E15" s="58">
        <f>中津地区!E15+甲地区!E15+南御牧地区!E15</f>
        <v>51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21</v>
      </c>
      <c r="D16" s="75">
        <f>中津地区!D16+甲地区!D16+南御牧地区!D16</f>
        <v>22</v>
      </c>
      <c r="E16" s="10">
        <f>中津地区!E16+甲地区!E16+南御牧地区!E16</f>
        <v>43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38</v>
      </c>
      <c r="D17" s="75">
        <f>中津地区!D17+甲地区!D17+南御牧地区!D17</f>
        <v>29</v>
      </c>
      <c r="E17" s="58">
        <f>中津地区!E17+甲地区!E17+南御牧地区!E17</f>
        <v>67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20</v>
      </c>
      <c r="D18" s="75">
        <f>中津地区!D18+甲地区!D18+南御牧地区!D18</f>
        <v>20</v>
      </c>
      <c r="E18" s="10">
        <f>中津地区!E18+甲地区!E18+南御牧地区!E18</f>
        <v>40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28</v>
      </c>
      <c r="D19" s="75">
        <f>中津地区!D19+甲地区!D19+南御牧地区!D19</f>
        <v>29</v>
      </c>
      <c r="E19" s="10">
        <f>中津地区!E19+甲地区!E19+南御牧地区!E19</f>
        <v>57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134</v>
      </c>
      <c r="D20" s="70">
        <f>中津地区!D20+甲地区!D20+南御牧地区!D20</f>
        <v>124</v>
      </c>
      <c r="E20" s="48">
        <f>中津地区!E20+甲地区!E20+南御牧地区!E20</f>
        <v>258</v>
      </c>
      <c r="F20" s="39">
        <f>E20/E147</f>
        <v>4.4869565217391306E-2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22</v>
      </c>
      <c r="D21" s="75">
        <f>中津地区!D21+甲地区!D21+南御牧地区!D21</f>
        <v>23</v>
      </c>
      <c r="E21" s="58">
        <f>中津地区!E21+甲地区!E21+南御牧地区!E21</f>
        <v>45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22</v>
      </c>
      <c r="D22" s="75">
        <f>中津地区!D22+甲地区!D22+南御牧地区!D22</f>
        <v>27</v>
      </c>
      <c r="E22" s="10">
        <f>中津地区!E22+甲地区!E22+南御牧地区!E22</f>
        <v>49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37</v>
      </c>
      <c r="D23" s="75">
        <f>中津地区!D23+甲地区!D23+南御牧地区!D23</f>
        <v>22</v>
      </c>
      <c r="E23" s="58">
        <f>中津地区!E23+甲地区!E23+南御牧地区!E23</f>
        <v>59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21</v>
      </c>
      <c r="D24" s="75">
        <f>中津地区!D24+甲地区!D24+南御牧地区!D24</f>
        <v>17</v>
      </c>
      <c r="E24" s="10">
        <f>中津地区!E24+甲地区!E24+南御牧地区!E24</f>
        <v>38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24</v>
      </c>
      <c r="D25" s="75">
        <f>中津地区!D25+甲地区!D25+南御牧地区!D25</f>
        <v>22</v>
      </c>
      <c r="E25" s="10">
        <f>中津地区!E25+甲地区!E25+南御牧地区!E25</f>
        <v>46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126</v>
      </c>
      <c r="D26" s="49">
        <f>中津地区!D26+甲地区!D26+南御牧地区!D26</f>
        <v>111</v>
      </c>
      <c r="E26" s="41">
        <f>中津地区!E26+甲地区!E26+南御牧地区!E26</f>
        <v>237</v>
      </c>
      <c r="F26" s="42">
        <f>E26/E147</f>
        <v>4.1217391304347824E-2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32</v>
      </c>
      <c r="D27" s="75">
        <f>中津地区!D27+甲地区!D27+南御牧地区!D27</f>
        <v>30</v>
      </c>
      <c r="E27" s="58">
        <f>中津地区!E27+甲地区!E27+南御牧地区!E27</f>
        <v>62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27</v>
      </c>
      <c r="D28" s="75">
        <f>中津地区!D28+甲地区!D28+南御牧地区!D28</f>
        <v>19</v>
      </c>
      <c r="E28" s="10">
        <f>中津地区!E28+甲地区!E28+南御牧地区!E28</f>
        <v>46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21</v>
      </c>
      <c r="D29" s="75">
        <f>中津地区!D29+甲地区!D29+南御牧地区!D29</f>
        <v>29</v>
      </c>
      <c r="E29" s="58">
        <f>中津地区!E29+甲地区!E29+南御牧地区!E29</f>
        <v>50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24</v>
      </c>
      <c r="D30" s="75">
        <f>中津地区!D30+甲地区!D30+南御牧地区!D30</f>
        <v>14</v>
      </c>
      <c r="E30" s="10">
        <f>中津地区!E30+甲地区!E30+南御牧地区!E30</f>
        <v>38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20</v>
      </c>
      <c r="D31" s="75">
        <f>中津地区!D31+甲地区!D31+南御牧地区!D31</f>
        <v>15</v>
      </c>
      <c r="E31" s="10">
        <f>中津地区!E31+甲地区!E31+南御牧地区!E31</f>
        <v>35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124</v>
      </c>
      <c r="D32" s="49">
        <f>中津地区!D32+甲地区!D32+南御牧地区!D32</f>
        <v>107</v>
      </c>
      <c r="E32" s="41">
        <f>中津地区!E32+甲地区!E32+南御牧地区!E32</f>
        <v>231</v>
      </c>
      <c r="F32" s="42">
        <f>E32/E147</f>
        <v>4.0173913043478261E-2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22</v>
      </c>
      <c r="D33" s="75">
        <f>中津地区!D33+甲地区!D33+南御牧地区!D33</f>
        <v>15</v>
      </c>
      <c r="E33" s="58">
        <f>中津地区!E33+甲地区!E33+南御牧地区!E33</f>
        <v>37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24</v>
      </c>
      <c r="D34" s="75">
        <f>中津地区!D34+甲地区!D34+南御牧地区!D34</f>
        <v>18</v>
      </c>
      <c r="E34" s="10">
        <f>中津地区!E34+甲地区!E34+南御牧地区!E34</f>
        <v>42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25</v>
      </c>
      <c r="D35" s="75">
        <f>中津地区!D35+甲地区!D35+南御牧地区!D35</f>
        <v>16</v>
      </c>
      <c r="E35" s="58">
        <f>中津地区!E35+甲地区!E35+南御牧地区!E35</f>
        <v>41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23</v>
      </c>
      <c r="D36" s="75">
        <f>中津地区!D36+甲地区!D36+南御牧地区!D36</f>
        <v>9</v>
      </c>
      <c r="E36" s="10">
        <f>中津地区!E36+甲地区!E36+南御牧地区!E36</f>
        <v>32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24</v>
      </c>
      <c r="D37" s="75">
        <f>中津地区!D37+甲地区!D37+南御牧地区!D37</f>
        <v>22</v>
      </c>
      <c r="E37" s="10">
        <f>中津地区!E37+甲地区!E37+南御牧地区!E37</f>
        <v>46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118</v>
      </c>
      <c r="D38" s="49">
        <f>中津地区!D38+甲地区!D38+南御牧地区!D38</f>
        <v>80</v>
      </c>
      <c r="E38" s="41">
        <f>中津地区!E38+甲地区!E38+南御牧地区!E38</f>
        <v>198</v>
      </c>
      <c r="F38" s="42">
        <f>E38/E147</f>
        <v>3.4434782608695653E-2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19</v>
      </c>
      <c r="D39" s="75">
        <f>中津地区!D39+甲地区!D39+南御牧地区!D39</f>
        <v>15</v>
      </c>
      <c r="E39" s="58">
        <f>中津地区!E39+甲地区!E39+南御牧地区!E39</f>
        <v>34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20</v>
      </c>
      <c r="D40" s="75">
        <f>中津地区!D40+甲地区!D40+南御牧地区!D40</f>
        <v>22</v>
      </c>
      <c r="E40" s="10">
        <f>中津地区!E40+甲地区!E40+南御牧地区!E40</f>
        <v>42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18</v>
      </c>
      <c r="D41" s="75">
        <f>中津地区!D41+甲地区!D41+南御牧地区!D41</f>
        <v>25</v>
      </c>
      <c r="E41" s="58">
        <f>中津地区!E41+甲地区!E41+南御牧地区!E41</f>
        <v>43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18</v>
      </c>
      <c r="D42" s="75">
        <f>中津地区!D42+甲地区!D42+南御牧地区!D42</f>
        <v>15</v>
      </c>
      <c r="E42" s="10">
        <f>中津地区!E42+甲地区!E42+南御牧地区!E42</f>
        <v>33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30</v>
      </c>
      <c r="D43" s="75">
        <f>中津地区!D43+甲地区!D43+南御牧地区!D43</f>
        <v>16</v>
      </c>
      <c r="E43" s="10">
        <f>中津地区!E43+甲地区!E43+南御牧地区!E43</f>
        <v>46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105</v>
      </c>
      <c r="D44" s="49">
        <f>中津地区!D44+甲地区!D44+南御牧地区!D44</f>
        <v>93</v>
      </c>
      <c r="E44" s="41">
        <f>中津地区!E44+甲地区!E44+南御牧地区!E44</f>
        <v>198</v>
      </c>
      <c r="F44" s="42">
        <f>E44/E147</f>
        <v>3.4434782608695653E-2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12</v>
      </c>
      <c r="D45" s="75">
        <f>中津地区!D45+甲地区!D45+南御牧地区!D45</f>
        <v>21</v>
      </c>
      <c r="E45" s="58">
        <f>中津地区!E45+甲地区!E45+南御牧地区!E45</f>
        <v>33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29</v>
      </c>
      <c r="D46" s="75">
        <f>中津地区!D46+甲地区!D46+南御牧地区!D46</f>
        <v>29</v>
      </c>
      <c r="E46" s="10">
        <f>中津地区!E46+甲地区!E46+南御牧地区!E46</f>
        <v>58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24</v>
      </c>
      <c r="D47" s="75">
        <f>中津地区!D47+甲地区!D47+南御牧地区!D47</f>
        <v>27</v>
      </c>
      <c r="E47" s="58">
        <f>中津地区!E47+甲地区!E47+南御牧地区!E47</f>
        <v>51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31</v>
      </c>
      <c r="D48" s="75">
        <f>中津地区!D48+甲地区!D48+南御牧地区!D48</f>
        <v>29</v>
      </c>
      <c r="E48" s="10">
        <f>中津地区!E48+甲地区!E48+南御牧地区!E48</f>
        <v>60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23</v>
      </c>
      <c r="D49" s="75">
        <f>中津地区!D49+甲地区!D49+南御牧地区!D49</f>
        <v>27</v>
      </c>
      <c r="E49" s="10">
        <f>中津地区!E49+甲地区!E49+南御牧地区!E49</f>
        <v>50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119</v>
      </c>
      <c r="D50" s="49">
        <f>中津地区!D50+甲地区!D50+南御牧地区!D50</f>
        <v>133</v>
      </c>
      <c r="E50" s="41">
        <f>中津地区!E50+甲地区!E50+南御牧地区!E50</f>
        <v>252</v>
      </c>
      <c r="F50" s="42">
        <f>E50/E147</f>
        <v>4.3826086956521737E-2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34</v>
      </c>
      <c r="D51" s="75">
        <f>中津地区!D51+甲地区!D51+南御牧地区!D51</f>
        <v>25</v>
      </c>
      <c r="E51" s="58">
        <f>中津地区!E51+甲地区!E51+南御牧地区!E51</f>
        <v>59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34</v>
      </c>
      <c r="D52" s="75">
        <f>中津地区!D52+甲地区!D52+南御牧地区!D52</f>
        <v>30</v>
      </c>
      <c r="E52" s="10">
        <f>中津地区!E52+甲地区!E52+南御牧地区!E52</f>
        <v>64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37</v>
      </c>
      <c r="D53" s="75">
        <f>中津地区!D53+甲地区!D53+南御牧地区!D53</f>
        <v>29</v>
      </c>
      <c r="E53" s="58">
        <f>中津地区!E53+甲地区!E53+南御牧地区!E53</f>
        <v>66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33</v>
      </c>
      <c r="D54" s="75">
        <f>中津地区!D54+甲地区!D54+南御牧地区!D54</f>
        <v>31</v>
      </c>
      <c r="E54" s="10">
        <f>中津地区!E54+甲地区!E54+南御牧地区!E54</f>
        <v>64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31</v>
      </c>
      <c r="D55" s="75">
        <f>中津地区!D55+甲地区!D55+南御牧地区!D55</f>
        <v>29</v>
      </c>
      <c r="E55" s="10">
        <f>中津地区!E55+甲地区!E55+南御牧地区!E55</f>
        <v>60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169</v>
      </c>
      <c r="D56" s="49">
        <f>中津地区!D56+甲地区!D56+南御牧地区!D56</f>
        <v>144</v>
      </c>
      <c r="E56" s="41">
        <f>中津地区!E56+甲地区!E56+南御牧地区!E56</f>
        <v>313</v>
      </c>
      <c r="F56" s="42">
        <f>E56/E147</f>
        <v>5.443478260869565E-2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28</v>
      </c>
      <c r="D57" s="75">
        <f>中津地区!D57+甲地区!D57+南御牧地区!D57</f>
        <v>34</v>
      </c>
      <c r="E57" s="58">
        <f>中津地区!E57+甲地区!E57+南御牧地区!E57</f>
        <v>62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38</v>
      </c>
      <c r="D58" s="75">
        <f>中津地区!D58+甲地区!D58+南御牧地区!D58</f>
        <v>29</v>
      </c>
      <c r="E58" s="10">
        <f>中津地区!E58+甲地区!E58+南御牧地区!E58</f>
        <v>67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34</v>
      </c>
      <c r="D59" s="75">
        <f>中津地区!D59+甲地区!D59+南御牧地区!D59</f>
        <v>35</v>
      </c>
      <c r="E59" s="58">
        <f>中津地区!E59+甲地区!E59+南御牧地区!E59</f>
        <v>69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29</v>
      </c>
      <c r="D60" s="75">
        <f>中津地区!D60+甲地区!D60+南御牧地区!D60</f>
        <v>33</v>
      </c>
      <c r="E60" s="10">
        <f>中津地区!E60+甲地区!E60+南御牧地区!E60</f>
        <v>62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46</v>
      </c>
      <c r="D61" s="75">
        <f>中津地区!D61+甲地区!D61+南御牧地区!D61</f>
        <v>41</v>
      </c>
      <c r="E61" s="10">
        <f>中津地区!E61+甲地区!E61+南御牧地区!E61</f>
        <v>87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175</v>
      </c>
      <c r="D62" s="49">
        <f>中津地区!D62+甲地区!D62+南御牧地区!D62</f>
        <v>172</v>
      </c>
      <c r="E62" s="41">
        <f>中津地区!E62+甲地区!E62+南御牧地区!E62</f>
        <v>347</v>
      </c>
      <c r="F62" s="42">
        <f>E62/E147</f>
        <v>6.0347826086956519E-2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44</v>
      </c>
      <c r="D63" s="75">
        <f>中津地区!D63+甲地区!D63+南御牧地区!D63</f>
        <v>49</v>
      </c>
      <c r="E63" s="58">
        <f>中津地区!E63+甲地区!E63+南御牧地区!E63</f>
        <v>93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41</v>
      </c>
      <c r="D64" s="75">
        <f>中津地区!D64+甲地区!D64+南御牧地区!D64</f>
        <v>41</v>
      </c>
      <c r="E64" s="10">
        <f>中津地区!E64+甲地区!E64+南御牧地区!E64</f>
        <v>82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54</v>
      </c>
      <c r="D65" s="75">
        <f>中津地区!D65+甲地区!D65+南御牧地区!D65</f>
        <v>35</v>
      </c>
      <c r="E65" s="58">
        <f>中津地区!E65+甲地区!E65+南御牧地区!E65</f>
        <v>89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45</v>
      </c>
      <c r="D66" s="75">
        <f>中津地区!D66+甲地区!D66+南御牧地区!D66</f>
        <v>42</v>
      </c>
      <c r="E66" s="10">
        <f>中津地区!E66+甲地区!E66+南御牧地区!E66</f>
        <v>87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43</v>
      </c>
      <c r="D67" s="75">
        <f>中津地区!D67+甲地区!D67+南御牧地区!D67</f>
        <v>41</v>
      </c>
      <c r="E67" s="10">
        <f>中津地区!E67+甲地区!E67+南御牧地区!E67</f>
        <v>84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227</v>
      </c>
      <c r="D68" s="49">
        <f>中津地区!D68+甲地区!D68+南御牧地区!D68</f>
        <v>208</v>
      </c>
      <c r="E68" s="41">
        <f>中津地区!E68+甲地区!E68+南御牧地区!E68</f>
        <v>435</v>
      </c>
      <c r="F68" s="42">
        <f>E68/E147</f>
        <v>7.5652173913043477E-2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42</v>
      </c>
      <c r="D69" s="75">
        <f>中津地区!D69+甲地区!D69+南御牧地区!D69</f>
        <v>43</v>
      </c>
      <c r="E69" s="58">
        <f>中津地区!E69+甲地区!E69+南御牧地区!E69</f>
        <v>85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31</v>
      </c>
      <c r="D70" s="75">
        <f>中津地区!D70+甲地区!D70+南御牧地区!D70</f>
        <v>33</v>
      </c>
      <c r="E70" s="10">
        <f>中津地区!E70+甲地区!E70+南御牧地区!E70</f>
        <v>64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34</v>
      </c>
      <c r="D71" s="75">
        <f>中津地区!D71+甲地区!D71+南御牧地区!D71</f>
        <v>24</v>
      </c>
      <c r="E71" s="58">
        <f>中津地区!E71+甲地区!E71+南御牧地区!E71</f>
        <v>58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27</v>
      </c>
      <c r="D72" s="75">
        <f>中津地区!D72+甲地区!D72+南御牧地区!D72</f>
        <v>40</v>
      </c>
      <c r="E72" s="10">
        <f>中津地区!E72+甲地区!E72+南御牧地区!E72</f>
        <v>67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38</v>
      </c>
      <c r="D73" s="75">
        <f>中津地区!D73+甲地区!D73+南御牧地区!D73</f>
        <v>38</v>
      </c>
      <c r="E73" s="10">
        <f>中津地区!E73+甲地区!E73+南御牧地区!E73</f>
        <v>76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172</v>
      </c>
      <c r="D74" s="49">
        <f>中津地区!D74+甲地区!D74+南御牧地区!D74</f>
        <v>178</v>
      </c>
      <c r="E74" s="41">
        <f>中津地区!E74+甲地区!E74+南御牧地区!E74</f>
        <v>350</v>
      </c>
      <c r="F74" s="42">
        <f>E74/E147</f>
        <v>6.0869565217391307E-2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32</v>
      </c>
      <c r="D75" s="75">
        <f>中津地区!D75+甲地区!D75+南御牧地区!D75</f>
        <v>40</v>
      </c>
      <c r="E75" s="58">
        <f>中津地区!E75+甲地区!E75+南御牧地区!E75</f>
        <v>72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44</v>
      </c>
      <c r="D76" s="75">
        <f>中津地区!D76+甲地区!D76+南御牧地区!D76</f>
        <v>49</v>
      </c>
      <c r="E76" s="10">
        <f>中津地区!E76+甲地区!E76+南御牧地区!E76</f>
        <v>93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43</v>
      </c>
      <c r="D77" s="75">
        <f>中津地区!D77+甲地区!D77+南御牧地区!D77</f>
        <v>43</v>
      </c>
      <c r="E77" s="58">
        <f>中津地区!E77+甲地区!E77+南御牧地区!E77</f>
        <v>86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41</v>
      </c>
      <c r="D78" s="75">
        <f>中津地区!D78+甲地区!D78+南御牧地区!D78</f>
        <v>39</v>
      </c>
      <c r="E78" s="10">
        <f>中津地区!E78+甲地区!E78+南御牧地区!E78</f>
        <v>80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45</v>
      </c>
      <c r="D79" s="75">
        <f>中津地区!D79+甲地区!D79+南御牧地区!D79</f>
        <v>43</v>
      </c>
      <c r="E79" s="10">
        <f>中津地区!E79+甲地区!E79+南御牧地区!E79</f>
        <v>88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205</v>
      </c>
      <c r="D80" s="49">
        <f>中津地区!D80+甲地区!D80+南御牧地区!D80</f>
        <v>214</v>
      </c>
      <c r="E80" s="41">
        <f>中津地区!E80+甲地区!E80+南御牧地区!E80</f>
        <v>419</v>
      </c>
      <c r="F80" s="42">
        <f>E80/E147</f>
        <v>7.2869565217391311E-2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58</v>
      </c>
      <c r="D81" s="75">
        <f>中津地区!D81+甲地区!D81+南御牧地区!D81</f>
        <v>47</v>
      </c>
      <c r="E81" s="58">
        <f>中津地区!E81+甲地区!E81+南御牧地区!E81</f>
        <v>105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46</v>
      </c>
      <c r="D82" s="75">
        <f>中津地区!D82+甲地区!D82+南御牧地区!D82</f>
        <v>46</v>
      </c>
      <c r="E82" s="10">
        <f>中津地区!E82+甲地区!E82+南御牧地区!E82</f>
        <v>92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46</v>
      </c>
      <c r="D83" s="75">
        <f>中津地区!D83+甲地区!D83+南御牧地区!D83</f>
        <v>43</v>
      </c>
      <c r="E83" s="58">
        <f>中津地区!E83+甲地区!E83+南御牧地区!E83</f>
        <v>89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56</v>
      </c>
      <c r="D84" s="75">
        <f>中津地区!D84+甲地区!D84+南御牧地区!D84</f>
        <v>53</v>
      </c>
      <c r="E84" s="10">
        <f>中津地区!E84+甲地区!E84+南御牧地区!E84</f>
        <v>109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39</v>
      </c>
      <c r="D85" s="75">
        <f>中津地区!D85+甲地区!D85+南御牧地区!D85</f>
        <v>53</v>
      </c>
      <c r="E85" s="10">
        <f>中津地区!E85+甲地区!E85+南御牧地区!E85</f>
        <v>92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245</v>
      </c>
      <c r="D86" s="71">
        <f>中津地区!D86+甲地区!D86+南御牧地区!D86</f>
        <v>242</v>
      </c>
      <c r="E86" s="44">
        <f>中津地区!E86+甲地区!E86+南御牧地区!E86</f>
        <v>487</v>
      </c>
      <c r="F86" s="45">
        <f>E86/E147</f>
        <v>8.4695652173913047E-2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53</v>
      </c>
      <c r="D87" s="75">
        <f>中津地区!D87+甲地区!D87+南御牧地区!D87</f>
        <v>44</v>
      </c>
      <c r="E87" s="58">
        <f>中津地区!E87+甲地区!E87+南御牧地区!E87</f>
        <v>97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55</v>
      </c>
      <c r="D88" s="75">
        <f>中津地区!D88+甲地区!D88+南御牧地区!D88</f>
        <v>48</v>
      </c>
      <c r="E88" s="10">
        <f>中津地区!E88+甲地区!E88+南御牧地区!E88</f>
        <v>103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58</v>
      </c>
      <c r="D89" s="75">
        <f>中津地区!D89+甲地区!D89+南御牧地区!D89</f>
        <v>60</v>
      </c>
      <c r="E89" s="58">
        <f>中津地区!E89+甲地区!E89+南御牧地区!E89</f>
        <v>118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63</v>
      </c>
      <c r="D90" s="75">
        <f>中津地区!D90+甲地区!D90+南御牧地区!D90</f>
        <v>52</v>
      </c>
      <c r="E90" s="10">
        <f>中津地区!E90+甲地区!E90+南御牧地区!E90</f>
        <v>115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49</v>
      </c>
      <c r="D91" s="75">
        <f>中津地区!D91+甲地区!D91+南御牧地区!D91</f>
        <v>66</v>
      </c>
      <c r="E91" s="10">
        <f>中津地区!E91+甲地区!E91+南御牧地区!E91</f>
        <v>115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278</v>
      </c>
      <c r="D92" s="71">
        <f>中津地区!D92+甲地区!D92+南御牧地区!D92</f>
        <v>270</v>
      </c>
      <c r="E92" s="44">
        <f>中津地区!E92+甲地区!E92+南御牧地区!E92</f>
        <v>548</v>
      </c>
      <c r="F92" s="45">
        <f>E92/E147</f>
        <v>9.530434782608696E-2</v>
      </c>
    </row>
    <row r="93" spans="1:6" ht="15" customHeight="1" x14ac:dyDescent="0.2">
      <c r="A93" s="12"/>
      <c r="B93" s="35">
        <v>75</v>
      </c>
      <c r="C93" s="75">
        <f>中津地区!C93+甲地区!C93+南御牧地区!C93</f>
        <v>48</v>
      </c>
      <c r="D93" s="75">
        <f>中津地区!D93+甲地区!D93+南御牧地区!D93</f>
        <v>44</v>
      </c>
      <c r="E93" s="58">
        <f>中津地区!E93+甲地区!E93+南御牧地区!E93</f>
        <v>92</v>
      </c>
      <c r="F93" s="32"/>
    </row>
    <row r="94" spans="1:6" ht="15" customHeight="1" x14ac:dyDescent="0.2">
      <c r="A94" s="12"/>
      <c r="B94" s="35">
        <v>76</v>
      </c>
      <c r="C94" s="75">
        <f>中津地区!C94+甲地区!C94+南御牧地区!C94</f>
        <v>40</v>
      </c>
      <c r="D94" s="75">
        <f>中津地区!D94+甲地区!D94+南御牧地区!D94</f>
        <v>35</v>
      </c>
      <c r="E94" s="10">
        <f>中津地区!E94+甲地区!E94+南御牧地区!E94</f>
        <v>75</v>
      </c>
      <c r="F94" s="32"/>
    </row>
    <row r="95" spans="1:6" ht="15" customHeight="1" x14ac:dyDescent="0.2">
      <c r="A95" s="12"/>
      <c r="B95" s="35">
        <v>77</v>
      </c>
      <c r="C95" s="75">
        <f>中津地区!C95+甲地区!C95+南御牧地区!C95</f>
        <v>27</v>
      </c>
      <c r="D95" s="75">
        <f>中津地区!D95+甲地区!D95+南御牧地区!D95</f>
        <v>30</v>
      </c>
      <c r="E95" s="58">
        <f>中津地区!E95+甲地区!E95+南御牧地区!E95</f>
        <v>57</v>
      </c>
      <c r="F95" s="32"/>
    </row>
    <row r="96" spans="1:6" ht="15" customHeight="1" x14ac:dyDescent="0.2">
      <c r="A96" s="12"/>
      <c r="B96" s="35">
        <v>78</v>
      </c>
      <c r="C96" s="75">
        <f>中津地区!C96+甲地区!C96+南御牧地区!C96</f>
        <v>30</v>
      </c>
      <c r="D96" s="75">
        <f>中津地区!D96+甲地区!D96+南御牧地区!D96</f>
        <v>31</v>
      </c>
      <c r="E96" s="10">
        <f>中津地区!E96+甲地区!E96+南御牧地区!E96</f>
        <v>61</v>
      </c>
      <c r="F96" s="32"/>
    </row>
    <row r="97" spans="1:6" ht="15" customHeight="1" x14ac:dyDescent="0.2">
      <c r="A97" s="12"/>
      <c r="B97" s="35">
        <v>79</v>
      </c>
      <c r="C97" s="75">
        <f>中津地区!C97+甲地区!C97+南御牧地区!C97</f>
        <v>38</v>
      </c>
      <c r="D97" s="75">
        <f>中津地区!D97+甲地区!D97+南御牧地区!D97</f>
        <v>43</v>
      </c>
      <c r="E97" s="10">
        <f>中津地区!E97+甲地区!E97+南御牧地区!E97</f>
        <v>81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183</v>
      </c>
      <c r="D98" s="71">
        <f>中津地区!D98+甲地区!D98+南御牧地区!D98</f>
        <v>183</v>
      </c>
      <c r="E98" s="44">
        <f>中津地区!E98+甲地区!E98+南御牧地区!E98</f>
        <v>366</v>
      </c>
      <c r="F98" s="45">
        <f>E98/E147</f>
        <v>6.365217391304348E-2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31</v>
      </c>
      <c r="D99" s="75">
        <f>中津地区!D99+甲地区!D99+南御牧地区!D99</f>
        <v>24</v>
      </c>
      <c r="E99" s="58">
        <f>中津地区!E99+甲地区!E99+南御牧地区!E99</f>
        <v>55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34</v>
      </c>
      <c r="D100" s="75">
        <f>中津地区!D100+甲地区!D100+南御牧地区!D100</f>
        <v>36</v>
      </c>
      <c r="E100" s="10">
        <f>中津地区!E100+甲地区!E100+南御牧地区!E100</f>
        <v>70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28</v>
      </c>
      <c r="D101" s="75">
        <f>中津地区!D101+甲地区!D101+南御牧地区!D101</f>
        <v>40</v>
      </c>
      <c r="E101" s="58">
        <f>中津地区!E101+甲地区!E101+南御牧地区!E101</f>
        <v>68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26</v>
      </c>
      <c r="D102" s="75">
        <f>中津地区!D102+甲地区!D102+南御牧地区!D102</f>
        <v>36</v>
      </c>
      <c r="E102" s="10">
        <f>中津地区!E102+甲地区!E102+南御牧地区!E102</f>
        <v>62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19</v>
      </c>
      <c r="D103" s="75">
        <f>中津地区!D103+甲地区!D103+南御牧地区!D103</f>
        <v>26</v>
      </c>
      <c r="E103" s="10">
        <f>中津地区!E103+甲地区!E103+南御牧地区!E103</f>
        <v>45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138</v>
      </c>
      <c r="D104" s="71">
        <f>中津地区!D104+甲地区!D104+南御牧地区!D104</f>
        <v>162</v>
      </c>
      <c r="E104" s="44">
        <f>中津地区!E104+甲地区!E104+南御牧地区!E104</f>
        <v>300</v>
      </c>
      <c r="F104" s="45">
        <f>E104/E147</f>
        <v>5.2173913043478258E-2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23</v>
      </c>
      <c r="D105" s="75">
        <f>中津地区!D105+甲地区!D105+南御牧地区!D105</f>
        <v>38</v>
      </c>
      <c r="E105" s="58">
        <f>中津地区!E105+甲地区!E105+南御牧地区!E105</f>
        <v>61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24</v>
      </c>
      <c r="D106" s="75">
        <f>中津地区!D106+甲地区!D106+南御牧地区!D106</f>
        <v>27</v>
      </c>
      <c r="E106" s="10">
        <f>中津地区!E106+甲地区!E106+南御牧地区!E106</f>
        <v>51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19</v>
      </c>
      <c r="D107" s="75">
        <f>中津地区!D107+甲地区!D107+南御牧地区!D107</f>
        <v>28</v>
      </c>
      <c r="E107" s="58">
        <f>中津地区!E107+甲地区!E107+南御牧地区!E107</f>
        <v>47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14</v>
      </c>
      <c r="D108" s="75">
        <f>中津地区!D108+甲地区!D108+南御牧地区!D108</f>
        <v>25</v>
      </c>
      <c r="E108" s="10">
        <f>中津地区!E108+甲地区!E108+南御牧地区!E108</f>
        <v>39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9</v>
      </c>
      <c r="D109" s="75">
        <f>中津地区!D109+甲地区!D109+南御牧地区!D109</f>
        <v>26</v>
      </c>
      <c r="E109" s="10">
        <f>中津地区!E109+甲地区!E109+南御牧地区!E109</f>
        <v>35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89</v>
      </c>
      <c r="D110" s="71">
        <f>中津地区!D110+甲地区!D110+南御牧地区!D110</f>
        <v>144</v>
      </c>
      <c r="E110" s="44">
        <f>中津地区!E110+甲地区!E110+南御牧地区!E110</f>
        <v>233</v>
      </c>
      <c r="F110" s="45">
        <f>E110/E147</f>
        <v>4.0521739130434782E-2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5</v>
      </c>
      <c r="D111" s="75">
        <f>中津地区!D111+甲地区!D111+南御牧地区!D111</f>
        <v>27</v>
      </c>
      <c r="E111" s="58">
        <f>中津地区!E111+甲地区!E111+南御牧地区!E111</f>
        <v>32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17</v>
      </c>
      <c r="D112" s="75">
        <f>中津地区!D112+甲地区!D112+南御牧地区!D112</f>
        <v>22</v>
      </c>
      <c r="E112" s="10">
        <f>中津地区!E112+甲地区!E112+南御牧地区!E112</f>
        <v>39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6</v>
      </c>
      <c r="D113" s="75">
        <f>中津地区!D113+甲地区!D113+南御牧地区!D113</f>
        <v>27</v>
      </c>
      <c r="E113" s="58">
        <f>中津地区!E113+甲地区!E113+南御牧地区!E113</f>
        <v>33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4</v>
      </c>
      <c r="D114" s="75">
        <f>中津地区!D114+甲地区!D114+南御牧地区!D114</f>
        <v>18</v>
      </c>
      <c r="E114" s="10">
        <f>中津地区!E114+甲地区!E114+南御牧地区!E114</f>
        <v>22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5</v>
      </c>
      <c r="D115" s="75">
        <f>中津地区!D115+甲地区!D115+南御牧地区!D115</f>
        <v>16</v>
      </c>
      <c r="E115" s="10">
        <f>中津地区!E115+甲地区!E115+南御牧地区!E115</f>
        <v>21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37</v>
      </c>
      <c r="D116" s="71">
        <f>中津地区!D116+甲地区!D116+南御牧地区!D116</f>
        <v>110</v>
      </c>
      <c r="E116" s="44">
        <f>中津地区!E116+甲地区!E116+南御牧地区!E116</f>
        <v>147</v>
      </c>
      <c r="F116" s="45">
        <f>E116/E147</f>
        <v>2.5565217391304348E-2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4</v>
      </c>
      <c r="D117" s="75">
        <f>中津地区!D117+甲地区!D117+南御牧地区!D117</f>
        <v>12</v>
      </c>
      <c r="E117" s="58">
        <f>中津地区!E117+甲地区!E117+南御牧地区!E117</f>
        <v>16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4</v>
      </c>
      <c r="D118" s="75">
        <f>中津地区!D118+甲地区!D118+南御牧地区!D118</f>
        <v>9</v>
      </c>
      <c r="E118" s="10">
        <f>中津地区!E118+甲地区!E118+南御牧地区!E118</f>
        <v>13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1</v>
      </c>
      <c r="D119" s="75">
        <f>中津地区!D119+甲地区!D119+南御牧地区!D119</f>
        <v>9</v>
      </c>
      <c r="E119" s="58">
        <f>中津地区!E119+甲地区!E119+南御牧地区!E119</f>
        <v>10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3</v>
      </c>
      <c r="D120" s="75">
        <f>中津地区!D120+甲地区!D120+南御牧地区!D120</f>
        <v>8</v>
      </c>
      <c r="E120" s="10">
        <f>中津地区!E120+甲地区!E120+南御牧地区!E120</f>
        <v>11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1</v>
      </c>
      <c r="D121" s="75">
        <f>中津地区!D121+甲地区!D121+南御牧地区!D121</f>
        <v>4</v>
      </c>
      <c r="E121" s="10">
        <f>中津地区!E121+甲地区!E121+南御牧地区!E121</f>
        <v>5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13</v>
      </c>
      <c r="D122" s="71">
        <f>中津地区!D122+甲地区!D122+南御牧地区!D122</f>
        <v>42</v>
      </c>
      <c r="E122" s="44">
        <f>中津地区!E122+甲地区!E122+南御牧地区!E122</f>
        <v>55</v>
      </c>
      <c r="F122" s="45">
        <f>E122/E147</f>
        <v>9.5652173913043474E-3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3</v>
      </c>
      <c r="D123" s="75">
        <f>中津地区!D123+甲地区!D123+南御牧地区!D123</f>
        <v>0</v>
      </c>
      <c r="E123" s="58">
        <f>中津地区!E123+甲地区!E123+南御牧地区!E123</f>
        <v>3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0</v>
      </c>
      <c r="D124" s="75">
        <f>中津地区!D124+甲地区!D124+南御牧地区!D124</f>
        <v>2</v>
      </c>
      <c r="E124" s="10">
        <f>中津地区!E124+甲地区!E124+南御牧地区!E124</f>
        <v>2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1</v>
      </c>
      <c r="D125" s="75">
        <f>中津地区!D125+甲地区!D125+南御牧地区!D125</f>
        <v>3</v>
      </c>
      <c r="E125" s="58">
        <f>中津地区!E125+甲地区!E125+南御牧地区!E125</f>
        <v>4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3</v>
      </c>
      <c r="E126" s="10">
        <f>中津地区!E126+甲地区!E126+南御牧地区!E126</f>
        <v>3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1</v>
      </c>
      <c r="E127" s="10">
        <f>中津地区!E127+甲地区!E127+南御牧地区!E127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4</v>
      </c>
      <c r="D128" s="71">
        <f>中津地区!D128+甲地区!D128+南御牧地区!D128</f>
        <v>9</v>
      </c>
      <c r="E128" s="44">
        <f>中津地区!E128+甲地区!E128+南御牧地区!E128</f>
        <v>13</v>
      </c>
      <c r="F128" s="45">
        <f>E128/E147</f>
        <v>2.2608695652173911E-3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0</v>
      </c>
      <c r="E129" s="58">
        <f>中津地区!E129+甲地区!E129+南御牧地区!E129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0</v>
      </c>
      <c r="E131" s="58">
        <f>中津地区!E131+甲地区!E131+南御牧地区!E131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中津地区!C134+甲地区!C134+南御牧地区!C134</f>
        <v>0</v>
      </c>
      <c r="D134" s="71">
        <f>中津地区!D134+甲地区!D134+南御牧地区!D134</f>
        <v>0</v>
      </c>
      <c r="E134" s="44">
        <f>中津地区!E134+甲地区!E134+南御牧地区!E134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中津地区!C135+甲地区!C135+南御牧地区!C135</f>
        <v>0</v>
      </c>
      <c r="D135" s="79">
        <f>中津地区!D135+甲地区!D135+南御牧地区!D135</f>
        <v>0</v>
      </c>
      <c r="E135" s="93">
        <f>中津地区!E135+甲地区!E135+南御牧地区!E135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中津地区!C136+甲地区!C136+南御牧地区!C136</f>
        <v>0</v>
      </c>
      <c r="D136" s="75">
        <f>中津地区!D136+甲地区!D136+南御牧地区!D136</f>
        <v>0</v>
      </c>
      <c r="E136" s="10">
        <f>中津地区!E136+甲地区!E136+南御牧地区!E136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中津地区!C137+甲地区!C137+南御牧地区!C137</f>
        <v>0</v>
      </c>
      <c r="D137" s="75">
        <f>中津地区!D137+甲地区!D137+南御牧地区!D137</f>
        <v>0</v>
      </c>
      <c r="E137" s="58">
        <f>中津地区!E137+甲地区!E137+南御牧地区!E137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中津地区!C138+甲地区!C138+南御牧地区!C138</f>
        <v>0</v>
      </c>
      <c r="D138" s="75">
        <f>中津地区!D138+甲地区!D138+南御牧地区!D138</f>
        <v>0</v>
      </c>
      <c r="E138" s="10">
        <f>中津地区!E138+甲地区!E138+南御牧地区!E138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中津地区!C139+甲地区!C139+南御牧地区!C139</f>
        <v>0</v>
      </c>
      <c r="D139" s="75">
        <f>中津地区!D139+甲地区!D139+南御牧地区!D139</f>
        <v>0</v>
      </c>
      <c r="E139" s="10">
        <f>中津地区!E139+甲地区!E139+南御牧地区!E139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中津地区!C140+甲地区!C140+南御牧地区!C140</f>
        <v>0</v>
      </c>
      <c r="D140" s="71">
        <f>中津地区!D140+甲地区!D140+南御牧地区!D140</f>
        <v>0</v>
      </c>
      <c r="E140" s="44">
        <f>中津地区!E140+甲地区!E140+南御牧地区!E140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中津地区!C141+甲地区!C141+南御牧地区!C141</f>
        <v>0</v>
      </c>
      <c r="D141" s="75">
        <f>中津地区!D141+甲地区!D141+南御牧地区!D141</f>
        <v>0</v>
      </c>
      <c r="E141" s="58">
        <f>中津地区!E141+甲地区!E141+南御牧地区!E141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中津地区!C142+甲地区!C142+南御牧地区!C142</f>
        <v>0</v>
      </c>
      <c r="D142" s="75">
        <f>中津地区!D142+甲地区!D142+南御牧地区!D142</f>
        <v>0</v>
      </c>
      <c r="E142" s="10">
        <f>中津地区!E142+甲地区!E142+南御牧地区!E142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中津地区!C143+甲地区!C143+南御牧地区!C143</f>
        <v>0</v>
      </c>
      <c r="D143" s="75">
        <f>中津地区!D143+甲地区!D143+南御牧地区!D143</f>
        <v>0</v>
      </c>
      <c r="E143" s="58">
        <f>中津地区!E143+甲地区!E143+南御牧地区!E143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中津地区!C144+甲地区!C144+南御牧地区!C144</f>
        <v>0</v>
      </c>
      <c r="D144" s="75">
        <f>中津地区!D144+甲地区!D144+南御牧地区!D144</f>
        <v>0</v>
      </c>
      <c r="E144" s="10">
        <f>中津地区!E144+甲地区!E144+南御牧地区!E144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中津地区!C145+甲地区!C145+南御牧地区!C145</f>
        <v>0</v>
      </c>
      <c r="D145" s="75">
        <f>中津地区!D145+甲地区!D145+南御牧地区!D145</f>
        <v>0</v>
      </c>
      <c r="E145" s="10">
        <f>中津地区!E145+甲地区!E145+南御牧地区!E145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中津地区!C146+甲地区!C146+南御牧地区!C146</f>
        <v>0</v>
      </c>
      <c r="D146" s="72">
        <f>中津地区!D146+甲地区!D146+南御牧地区!D146</f>
        <v>0</v>
      </c>
      <c r="E146" s="56">
        <f>中津地区!E146+甲地区!E146+南御牧地区!E146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中津地区!C147+甲地区!C147+南御牧地区!C147</f>
        <v>2840</v>
      </c>
      <c r="D147" s="77">
        <f>中津地区!D147+甲地区!D147+南御牧地区!D147</f>
        <v>2910</v>
      </c>
      <c r="E147" s="8">
        <f>中津地区!E147+甲地区!E147+南御牧地区!E147</f>
        <v>5750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313</v>
      </c>
      <c r="D150" s="17">
        <f>D8+D14+D20</f>
        <v>308</v>
      </c>
      <c r="E150" s="17">
        <f>E8+E14+E20</f>
        <v>621</v>
      </c>
      <c r="F150" s="32">
        <f>E150/E153</f>
        <v>0.108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1540</v>
      </c>
      <c r="D151" s="19">
        <f>D26+D32+D38+D44+D50+D56+D62+D68+D74+D80</f>
        <v>1440</v>
      </c>
      <c r="E151" s="19">
        <f>E26+E32+E38+E44+E50+E56+E62+E68+E74+E80</f>
        <v>2980</v>
      </c>
      <c r="F151" s="32">
        <f>E151/E153</f>
        <v>0.51826086956521744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987</v>
      </c>
      <c r="D152" s="21">
        <f t="shared" ref="D152:E152" si="0">D86+D92+D98+D104+D110+D116+D122+D128+D134+D140+D146</f>
        <v>1162</v>
      </c>
      <c r="E152" s="21">
        <f t="shared" si="0"/>
        <v>2149</v>
      </c>
      <c r="F152" s="32">
        <f>E152/E153</f>
        <v>0.37373913043478263</v>
      </c>
    </row>
    <row r="153" spans="1:6" ht="15" customHeight="1" x14ac:dyDescent="0.2">
      <c r="B153" s="2" t="s">
        <v>8</v>
      </c>
      <c r="C153" s="1">
        <f>SUM(C150:C152)</f>
        <v>2840</v>
      </c>
      <c r="D153" s="1">
        <f>SUM(D150:D152)</f>
        <v>2910</v>
      </c>
      <c r="E153" s="1">
        <f>SUM(E150:E152)</f>
        <v>5750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313</v>
      </c>
      <c r="D155" s="17">
        <f>D8+D14+D20</f>
        <v>308</v>
      </c>
      <c r="E155" s="17">
        <f>E8+E14+E20</f>
        <v>621</v>
      </c>
      <c r="F155" s="32">
        <f>E155/E159</f>
        <v>0.108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1540</v>
      </c>
      <c r="D156" s="19">
        <f>D26+D32+D38+D44+D50+D56+D62+D68+D74+D80</f>
        <v>1440</v>
      </c>
      <c r="E156" s="19">
        <f>E26+E32+E38+E44+E50+E56+E62+E68+E74+E80</f>
        <v>2980</v>
      </c>
      <c r="F156" s="32">
        <f>E156/E159</f>
        <v>0.51826086956521744</v>
      </c>
    </row>
    <row r="157" spans="1:6" ht="15" customHeight="1" x14ac:dyDescent="0.2">
      <c r="A157" s="25"/>
      <c r="B157" s="20" t="s">
        <v>10</v>
      </c>
      <c r="C157" s="21">
        <f>C86+C92</f>
        <v>523</v>
      </c>
      <c r="D157" s="21">
        <f>D86+D92</f>
        <v>512</v>
      </c>
      <c r="E157" s="21">
        <f>E86+E92</f>
        <v>1035</v>
      </c>
      <c r="F157" s="32">
        <f>E157/E159</f>
        <v>0.18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464</v>
      </c>
      <c r="D158" s="27">
        <f t="shared" ref="D158:E158" si="1">D98+D104+D110+D116+D122+D128+D134+D140+D146</f>
        <v>650</v>
      </c>
      <c r="E158" s="27">
        <f t="shared" si="1"/>
        <v>1114</v>
      </c>
      <c r="F158" s="32">
        <f>E158/E159</f>
        <v>0.19373913043478261</v>
      </c>
    </row>
    <row r="159" spans="1:6" ht="15" customHeight="1" x14ac:dyDescent="0.2">
      <c r="B159" s="2" t="s">
        <v>8</v>
      </c>
      <c r="C159" s="1">
        <f>SUM(C155:C158)</f>
        <v>2840</v>
      </c>
      <c r="D159" s="1">
        <f>SUM(D155:D158)</f>
        <v>2910</v>
      </c>
      <c r="E159" s="1">
        <f>SUM(E155:E158)</f>
        <v>5750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143</v>
      </c>
      <c r="D161" s="31">
        <f t="shared" ref="D161:E161" si="2">D110+D116+D122+D128+D134+D140+D146</f>
        <v>305</v>
      </c>
      <c r="E161" s="31">
        <f t="shared" si="2"/>
        <v>448</v>
      </c>
      <c r="F161" s="32">
        <f>E161/E159</f>
        <v>7.7913043478260863E-2</v>
      </c>
    </row>
    <row r="162" spans="1:6" ht="15" customHeight="1" x14ac:dyDescent="0.2">
      <c r="A162" s="30"/>
      <c r="B162" s="23" t="s">
        <v>15</v>
      </c>
      <c r="C162" s="31">
        <f>C116+C122+C128+C134+C140+C146</f>
        <v>54</v>
      </c>
      <c r="D162" s="31">
        <f t="shared" ref="D162:E162" si="3">D116+D122+D128+D134+D140+D146</f>
        <v>161</v>
      </c>
      <c r="E162" s="31">
        <f t="shared" si="3"/>
        <v>215</v>
      </c>
      <c r="F162" s="32">
        <f>E162/E159</f>
        <v>3.7391304347826088E-2</v>
      </c>
    </row>
    <row r="163" spans="1:6" ht="15" customHeight="1" x14ac:dyDescent="0.2">
      <c r="A163" s="30"/>
      <c r="B163" s="23" t="s">
        <v>13</v>
      </c>
      <c r="C163" s="31">
        <f>C122+C128+C134+C140+C146</f>
        <v>17</v>
      </c>
      <c r="D163" s="31">
        <f t="shared" ref="D163:E163" si="4">D122+D128+D134+D140+D146</f>
        <v>51</v>
      </c>
      <c r="E163" s="31">
        <f t="shared" si="4"/>
        <v>68</v>
      </c>
      <c r="F163" s="32">
        <f>E163/E159</f>
        <v>1.182608695652174E-2</v>
      </c>
    </row>
    <row r="164" spans="1:6" ht="15" customHeight="1" x14ac:dyDescent="0.2">
      <c r="B164" s="4" t="s">
        <v>14</v>
      </c>
      <c r="C164" s="1">
        <f>C128+C134+C140+C146</f>
        <v>4</v>
      </c>
      <c r="D164" s="1">
        <f t="shared" ref="D164:E164" si="5">D128+D134+D140+D146</f>
        <v>9</v>
      </c>
      <c r="E164" s="1">
        <f t="shared" si="5"/>
        <v>13</v>
      </c>
      <c r="F164" s="32">
        <f>E164/E159</f>
        <v>2.2608695652173911E-3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77">
    <tabColor rgb="FF0000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3</v>
      </c>
      <c r="D3" s="74">
        <f>塩名田!D3+御馬寄!D3+駒寄!D3</f>
        <v>4</v>
      </c>
      <c r="E3" s="9">
        <f>塩名田!E3+御馬寄!E3+駒寄!E3</f>
        <v>7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2</v>
      </c>
      <c r="D4" s="75">
        <f>塩名田!D4+御馬寄!D4+駒寄!D4</f>
        <v>7</v>
      </c>
      <c r="E4" s="10">
        <f>塩名田!E4+御馬寄!E4+駒寄!E4</f>
        <v>9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2</v>
      </c>
      <c r="D5" s="75">
        <f>塩名田!D5+御馬寄!D5+駒寄!D5</f>
        <v>9</v>
      </c>
      <c r="E5" s="10">
        <f>塩名田!E5+御馬寄!E5+駒寄!E5</f>
        <v>11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4</v>
      </c>
      <c r="D6" s="75">
        <f>塩名田!D6+御馬寄!D6+駒寄!D6</f>
        <v>5</v>
      </c>
      <c r="E6" s="10">
        <f>塩名田!E6+御馬寄!E6+駒寄!E6</f>
        <v>9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3</v>
      </c>
      <c r="D7" s="75">
        <f>塩名田!D7+御馬寄!D7+駒寄!D7</f>
        <v>7</v>
      </c>
      <c r="E7" s="10">
        <f>塩名田!E7+御馬寄!E7+駒寄!E7</f>
        <v>10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14</v>
      </c>
      <c r="D8" s="70">
        <f>塩名田!D8+御馬寄!D8+駒寄!D8</f>
        <v>32</v>
      </c>
      <c r="E8" s="38">
        <f>塩名田!E8+御馬寄!E8+駒寄!E8</f>
        <v>46</v>
      </c>
      <c r="F8" s="39">
        <f>E8/E147</f>
        <v>2.1465235650956604E-2</v>
      </c>
    </row>
    <row r="9" spans="1:6" ht="15" customHeight="1" x14ac:dyDescent="0.2">
      <c r="A9" s="12"/>
      <c r="B9" s="35">
        <v>5</v>
      </c>
      <c r="C9" s="75">
        <f>塩名田!C9+御馬寄!C9+駒寄!C9</f>
        <v>5</v>
      </c>
      <c r="D9" s="75">
        <f>塩名田!D9+御馬寄!D9+駒寄!D9</f>
        <v>10</v>
      </c>
      <c r="E9" s="10">
        <f>塩名田!E9+御馬寄!E9+駒寄!E9</f>
        <v>15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6</v>
      </c>
      <c r="D10" s="75">
        <f>塩名田!D10+御馬寄!D10+駒寄!D10</f>
        <v>5</v>
      </c>
      <c r="E10" s="10">
        <f>塩名田!E10+御馬寄!E10+駒寄!E10</f>
        <v>11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5</v>
      </c>
      <c r="D11" s="75">
        <f>塩名田!D11+御馬寄!D11+駒寄!D11</f>
        <v>10</v>
      </c>
      <c r="E11" s="10">
        <f>塩名田!E11+御馬寄!E11+駒寄!E11</f>
        <v>15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7</v>
      </c>
      <c r="D12" s="75">
        <f>塩名田!D12+御馬寄!D12+駒寄!D12</f>
        <v>6</v>
      </c>
      <c r="E12" s="10">
        <f>塩名田!E12+御馬寄!E12+駒寄!E12</f>
        <v>13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7</v>
      </c>
      <c r="D13" s="75">
        <f>塩名田!D13+御馬寄!D13+駒寄!D13</f>
        <v>6</v>
      </c>
      <c r="E13" s="10">
        <f>塩名田!E13+御馬寄!E13+駒寄!E13</f>
        <v>13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30</v>
      </c>
      <c r="D14" s="70">
        <f>塩名田!D14+御馬寄!D14+駒寄!D14</f>
        <v>37</v>
      </c>
      <c r="E14" s="48">
        <f>塩名田!E14+御馬寄!E14+駒寄!E14</f>
        <v>67</v>
      </c>
      <c r="F14" s="39">
        <f>E14/E147</f>
        <v>3.1264582361175922E-2</v>
      </c>
    </row>
    <row r="15" spans="1:6" ht="15" customHeight="1" x14ac:dyDescent="0.2">
      <c r="A15" s="12"/>
      <c r="B15" s="35">
        <v>10</v>
      </c>
      <c r="C15" s="75">
        <f>塩名田!C15+御馬寄!C15+駒寄!C15</f>
        <v>6</v>
      </c>
      <c r="D15" s="75">
        <f>塩名田!D15+御馬寄!D15+駒寄!D15</f>
        <v>7</v>
      </c>
      <c r="E15" s="10">
        <f>塩名田!E15+御馬寄!E15+駒寄!E15</f>
        <v>13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10</v>
      </c>
      <c r="D16" s="75">
        <f>塩名田!D16+御馬寄!D16+駒寄!D16</f>
        <v>5</v>
      </c>
      <c r="E16" s="10">
        <f>塩名田!E16+御馬寄!E16+駒寄!E16</f>
        <v>15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9</v>
      </c>
      <c r="D17" s="75">
        <f>塩名田!D17+御馬寄!D17+駒寄!D17</f>
        <v>11</v>
      </c>
      <c r="E17" s="10">
        <f>塩名田!E17+御馬寄!E17+駒寄!E17</f>
        <v>20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3</v>
      </c>
      <c r="D18" s="75">
        <f>塩名田!D18+御馬寄!D18+駒寄!D18</f>
        <v>7</v>
      </c>
      <c r="E18" s="10">
        <f>塩名田!E18+御馬寄!E18+駒寄!E18</f>
        <v>10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9</v>
      </c>
      <c r="D19" s="75">
        <f>塩名田!D19+御馬寄!D19+駒寄!D19</f>
        <v>11</v>
      </c>
      <c r="E19" s="10">
        <f>塩名田!E19+御馬寄!E19+駒寄!E19</f>
        <v>20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37</v>
      </c>
      <c r="D20" s="70">
        <f>塩名田!D20+御馬寄!D20+駒寄!D20</f>
        <v>41</v>
      </c>
      <c r="E20" s="48">
        <f>塩名田!E20+御馬寄!E20+駒寄!E20</f>
        <v>78</v>
      </c>
      <c r="F20" s="39">
        <f>E20/E147</f>
        <v>3.6397573495100324E-2</v>
      </c>
    </row>
    <row r="21" spans="1:6" ht="15" customHeight="1" x14ac:dyDescent="0.2">
      <c r="A21" s="12"/>
      <c r="B21" s="35">
        <v>15</v>
      </c>
      <c r="C21" s="75">
        <f>塩名田!C21+御馬寄!C21+駒寄!C21</f>
        <v>7</v>
      </c>
      <c r="D21" s="75">
        <f>塩名田!D21+御馬寄!D21+駒寄!D21</f>
        <v>11</v>
      </c>
      <c r="E21" s="10">
        <f>塩名田!E21+御馬寄!E21+駒寄!E21</f>
        <v>18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8</v>
      </c>
      <c r="D22" s="75">
        <f>塩名田!D22+御馬寄!D22+駒寄!D22</f>
        <v>11</v>
      </c>
      <c r="E22" s="10">
        <f>塩名田!E22+御馬寄!E22+駒寄!E22</f>
        <v>19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16</v>
      </c>
      <c r="D23" s="75">
        <f>塩名田!D23+御馬寄!D23+駒寄!D23</f>
        <v>5</v>
      </c>
      <c r="E23" s="10">
        <f>塩名田!E23+御馬寄!E23+駒寄!E23</f>
        <v>21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7</v>
      </c>
      <c r="D24" s="75">
        <f>塩名田!D24+御馬寄!D24+駒寄!D24</f>
        <v>6</v>
      </c>
      <c r="E24" s="10">
        <f>塩名田!E24+御馬寄!E24+駒寄!E24</f>
        <v>13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12</v>
      </c>
      <c r="D25" s="75">
        <f>塩名田!D25+御馬寄!D25+駒寄!D25</f>
        <v>10</v>
      </c>
      <c r="E25" s="10">
        <f>塩名田!E25+御馬寄!E25+駒寄!E25</f>
        <v>22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50</v>
      </c>
      <c r="D26" s="49">
        <f>塩名田!D26+御馬寄!D26+駒寄!D26</f>
        <v>43</v>
      </c>
      <c r="E26" s="41">
        <f>塩名田!E26+御馬寄!E26+駒寄!E26</f>
        <v>93</v>
      </c>
      <c r="F26" s="42">
        <f>E26/E147</f>
        <v>4.3397106859542699E-2</v>
      </c>
    </row>
    <row r="27" spans="1:6" ht="15" customHeight="1" x14ac:dyDescent="0.2">
      <c r="A27" s="12"/>
      <c r="B27" s="35">
        <v>20</v>
      </c>
      <c r="C27" s="75">
        <f>塩名田!C27+御馬寄!C27+駒寄!C27</f>
        <v>17</v>
      </c>
      <c r="D27" s="75">
        <f>塩名田!D27+御馬寄!D27+駒寄!D27</f>
        <v>16</v>
      </c>
      <c r="E27" s="10">
        <f>塩名田!E27+御馬寄!E27+駒寄!E27</f>
        <v>33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7</v>
      </c>
      <c r="D28" s="75">
        <f>塩名田!D28+御馬寄!D28+駒寄!D28</f>
        <v>10</v>
      </c>
      <c r="E28" s="10">
        <f>塩名田!E28+御馬寄!E28+駒寄!E28</f>
        <v>17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12</v>
      </c>
      <c r="D29" s="75">
        <f>塩名田!D29+御馬寄!D29+駒寄!D29</f>
        <v>7</v>
      </c>
      <c r="E29" s="10">
        <f>塩名田!E29+御馬寄!E29+駒寄!E29</f>
        <v>19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10</v>
      </c>
      <c r="D30" s="75">
        <f>塩名田!D30+御馬寄!D30+駒寄!D30</f>
        <v>5</v>
      </c>
      <c r="E30" s="10">
        <f>塩名田!E30+御馬寄!E30+駒寄!E30</f>
        <v>15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8</v>
      </c>
      <c r="D31" s="75">
        <f>塩名田!D31+御馬寄!D31+駒寄!D31</f>
        <v>6</v>
      </c>
      <c r="E31" s="10">
        <f>塩名田!E31+御馬寄!E31+駒寄!E31</f>
        <v>14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54</v>
      </c>
      <c r="D32" s="49">
        <f>塩名田!D32+御馬寄!D32+駒寄!D32</f>
        <v>44</v>
      </c>
      <c r="E32" s="41">
        <f>塩名田!E32+御馬寄!E32+駒寄!E32</f>
        <v>98</v>
      </c>
      <c r="F32" s="42">
        <f>E32/E147</f>
        <v>4.5730284647690154E-2</v>
      </c>
    </row>
    <row r="33" spans="1:6" ht="15" customHeight="1" x14ac:dyDescent="0.2">
      <c r="A33" s="12"/>
      <c r="B33" s="35">
        <v>25</v>
      </c>
      <c r="C33" s="75">
        <f>塩名田!C33+御馬寄!C33+駒寄!C33</f>
        <v>10</v>
      </c>
      <c r="D33" s="75">
        <f>塩名田!D33+御馬寄!D33+駒寄!D33</f>
        <v>6</v>
      </c>
      <c r="E33" s="10">
        <f>塩名田!E33+御馬寄!E33+駒寄!E33</f>
        <v>16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8</v>
      </c>
      <c r="D34" s="75">
        <f>塩名田!D34+御馬寄!D34+駒寄!D34</f>
        <v>6</v>
      </c>
      <c r="E34" s="10">
        <f>塩名田!E34+御馬寄!E34+駒寄!E34</f>
        <v>14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11</v>
      </c>
      <c r="D35" s="75">
        <f>塩名田!D35+御馬寄!D35+駒寄!D35</f>
        <v>6</v>
      </c>
      <c r="E35" s="10">
        <f>塩名田!E35+御馬寄!E35+駒寄!E35</f>
        <v>17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10</v>
      </c>
      <c r="D36" s="75">
        <f>塩名田!D36+御馬寄!D36+駒寄!D36</f>
        <v>2</v>
      </c>
      <c r="E36" s="10">
        <f>塩名田!E36+御馬寄!E36+駒寄!E36</f>
        <v>12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8</v>
      </c>
      <c r="D37" s="75">
        <f>塩名田!D37+御馬寄!D37+駒寄!D37</f>
        <v>14</v>
      </c>
      <c r="E37" s="10">
        <f>塩名田!E37+御馬寄!E37+駒寄!E37</f>
        <v>22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47</v>
      </c>
      <c r="D38" s="49">
        <f>塩名田!D38+御馬寄!D38+駒寄!D38</f>
        <v>34</v>
      </c>
      <c r="E38" s="41">
        <f>塩名田!E38+御馬寄!E38+駒寄!E38</f>
        <v>81</v>
      </c>
      <c r="F38" s="42">
        <f>E38/E147</f>
        <v>3.7797480167988798E-2</v>
      </c>
    </row>
    <row r="39" spans="1:6" ht="15" customHeight="1" x14ac:dyDescent="0.2">
      <c r="A39" s="12"/>
      <c r="B39" s="35">
        <v>30</v>
      </c>
      <c r="C39" s="75">
        <f>塩名田!C39+御馬寄!C39+駒寄!C39</f>
        <v>11</v>
      </c>
      <c r="D39" s="75">
        <f>塩名田!D39+御馬寄!D39+駒寄!D39</f>
        <v>6</v>
      </c>
      <c r="E39" s="10">
        <f>塩名田!E39+御馬寄!E39+駒寄!E39</f>
        <v>17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4</v>
      </c>
      <c r="D40" s="75">
        <f>塩名田!D40+御馬寄!D40+駒寄!D40</f>
        <v>8</v>
      </c>
      <c r="E40" s="10">
        <f>塩名田!E40+御馬寄!E40+駒寄!E40</f>
        <v>12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6</v>
      </c>
      <c r="D41" s="75">
        <f>塩名田!D41+御馬寄!D41+駒寄!D41</f>
        <v>9</v>
      </c>
      <c r="E41" s="10">
        <f>塩名田!E41+御馬寄!E41+駒寄!E41</f>
        <v>15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9</v>
      </c>
      <c r="D42" s="75">
        <f>塩名田!D42+御馬寄!D42+駒寄!D42</f>
        <v>6</v>
      </c>
      <c r="E42" s="10">
        <f>塩名田!E42+御馬寄!E42+駒寄!E42</f>
        <v>15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8</v>
      </c>
      <c r="D43" s="75">
        <f>塩名田!D43+御馬寄!D43+駒寄!D43</f>
        <v>3</v>
      </c>
      <c r="E43" s="10">
        <f>塩名田!E43+御馬寄!E43+駒寄!E43</f>
        <v>11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38</v>
      </c>
      <c r="D44" s="49">
        <f>塩名田!D44+御馬寄!D44+駒寄!D44</f>
        <v>32</v>
      </c>
      <c r="E44" s="41">
        <f>塩名田!E44+御馬寄!E44+駒寄!E44</f>
        <v>70</v>
      </c>
      <c r="F44" s="42">
        <f>E44/E147</f>
        <v>3.2664489034064395E-2</v>
      </c>
    </row>
    <row r="45" spans="1:6" ht="15" customHeight="1" x14ac:dyDescent="0.2">
      <c r="A45" s="12"/>
      <c r="B45" s="35">
        <v>35</v>
      </c>
      <c r="C45" s="75">
        <f>塩名田!C45+御馬寄!C45+駒寄!C45</f>
        <v>7</v>
      </c>
      <c r="D45" s="75">
        <f>塩名田!D45+御馬寄!D45+駒寄!D45</f>
        <v>6</v>
      </c>
      <c r="E45" s="10">
        <f>塩名田!E45+御馬寄!E45+駒寄!E45</f>
        <v>13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11</v>
      </c>
      <c r="D46" s="75">
        <f>塩名田!D46+御馬寄!D46+駒寄!D46</f>
        <v>14</v>
      </c>
      <c r="E46" s="10">
        <f>塩名田!E46+御馬寄!E46+駒寄!E46</f>
        <v>25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7</v>
      </c>
      <c r="D47" s="75">
        <f>塩名田!D47+御馬寄!D47+駒寄!D47</f>
        <v>8</v>
      </c>
      <c r="E47" s="10">
        <f>塩名田!E47+御馬寄!E47+駒寄!E47</f>
        <v>15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8</v>
      </c>
      <c r="D48" s="75">
        <f>塩名田!D48+御馬寄!D48+駒寄!D48</f>
        <v>10</v>
      </c>
      <c r="E48" s="10">
        <f>塩名田!E48+御馬寄!E48+駒寄!E48</f>
        <v>18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7</v>
      </c>
      <c r="D49" s="75">
        <f>塩名田!D49+御馬寄!D49+駒寄!D49</f>
        <v>9</v>
      </c>
      <c r="E49" s="10">
        <f>塩名田!E49+御馬寄!E49+駒寄!E49</f>
        <v>16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40</v>
      </c>
      <c r="D50" s="49">
        <f>塩名田!D50+御馬寄!D50+駒寄!D50</f>
        <v>47</v>
      </c>
      <c r="E50" s="41">
        <f>塩名田!E50+御馬寄!E50+駒寄!E50</f>
        <v>87</v>
      </c>
      <c r="F50" s="42">
        <f>E50/E147</f>
        <v>4.0597293513765752E-2</v>
      </c>
    </row>
    <row r="51" spans="1:6" ht="15" customHeight="1" x14ac:dyDescent="0.2">
      <c r="A51" s="12"/>
      <c r="B51" s="35">
        <v>40</v>
      </c>
      <c r="C51" s="75">
        <f>塩名田!C51+御馬寄!C51+駒寄!C51</f>
        <v>13</v>
      </c>
      <c r="D51" s="75">
        <f>塩名田!D51+御馬寄!D51+駒寄!D51</f>
        <v>6</v>
      </c>
      <c r="E51" s="10">
        <f>塩名田!E51+御馬寄!E51+駒寄!E51</f>
        <v>19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15</v>
      </c>
      <c r="D52" s="75">
        <f>塩名田!D52+御馬寄!D52+駒寄!D52</f>
        <v>8</v>
      </c>
      <c r="E52" s="10">
        <f>塩名田!E52+御馬寄!E52+駒寄!E52</f>
        <v>23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12</v>
      </c>
      <c r="D53" s="75">
        <f>塩名田!D53+御馬寄!D53+駒寄!D53</f>
        <v>6</v>
      </c>
      <c r="E53" s="10">
        <f>塩名田!E53+御馬寄!E53+駒寄!E53</f>
        <v>18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13</v>
      </c>
      <c r="D54" s="75">
        <f>塩名田!D54+御馬寄!D54+駒寄!D54</f>
        <v>10</v>
      </c>
      <c r="E54" s="10">
        <f>塩名田!E54+御馬寄!E54+駒寄!E54</f>
        <v>23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8</v>
      </c>
      <c r="D55" s="75">
        <f>塩名田!D55+御馬寄!D55+駒寄!D55</f>
        <v>7</v>
      </c>
      <c r="E55" s="10">
        <f>塩名田!E55+御馬寄!E55+駒寄!E55</f>
        <v>15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61</v>
      </c>
      <c r="D56" s="49">
        <f>塩名田!D56+御馬寄!D56+駒寄!D56</f>
        <v>37</v>
      </c>
      <c r="E56" s="41">
        <f>塩名田!E56+御馬寄!E56+駒寄!E56</f>
        <v>98</v>
      </c>
      <c r="F56" s="42">
        <f>E56/E147</f>
        <v>4.5730284647690154E-2</v>
      </c>
    </row>
    <row r="57" spans="1:6" ht="15" customHeight="1" x14ac:dyDescent="0.2">
      <c r="A57" s="12"/>
      <c r="B57" s="35">
        <v>45</v>
      </c>
      <c r="C57" s="75">
        <f>塩名田!C57+御馬寄!C57+駒寄!C57</f>
        <v>9</v>
      </c>
      <c r="D57" s="75">
        <f>塩名田!D57+御馬寄!D57+駒寄!D57</f>
        <v>13</v>
      </c>
      <c r="E57" s="10">
        <f>塩名田!E57+御馬寄!E57+駒寄!E57</f>
        <v>22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16</v>
      </c>
      <c r="D58" s="75">
        <f>塩名田!D58+御馬寄!D58+駒寄!D58</f>
        <v>6</v>
      </c>
      <c r="E58" s="10">
        <f>塩名田!E58+御馬寄!E58+駒寄!E58</f>
        <v>22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11</v>
      </c>
      <c r="D59" s="75">
        <f>塩名田!D59+御馬寄!D59+駒寄!D59</f>
        <v>12</v>
      </c>
      <c r="E59" s="10">
        <f>塩名田!E59+御馬寄!E59+駒寄!E59</f>
        <v>23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8</v>
      </c>
      <c r="D60" s="75">
        <f>塩名田!D60+御馬寄!D60+駒寄!D60</f>
        <v>13</v>
      </c>
      <c r="E60" s="10">
        <f>塩名田!E60+御馬寄!E60+駒寄!E60</f>
        <v>21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13</v>
      </c>
      <c r="D61" s="75">
        <f>塩名田!D61+御馬寄!D61+駒寄!D61</f>
        <v>18</v>
      </c>
      <c r="E61" s="10">
        <f>塩名田!E61+御馬寄!E61+駒寄!E61</f>
        <v>31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57</v>
      </c>
      <c r="D62" s="49">
        <f>塩名田!D62+御馬寄!D62+駒寄!D62</f>
        <v>62</v>
      </c>
      <c r="E62" s="41">
        <f>塩名田!E62+御馬寄!E62+駒寄!E62</f>
        <v>119</v>
      </c>
      <c r="F62" s="42">
        <f>E62/E147</f>
        <v>5.5529631357909476E-2</v>
      </c>
    </row>
    <row r="63" spans="1:6" ht="15" customHeight="1" x14ac:dyDescent="0.2">
      <c r="A63" s="12"/>
      <c r="B63" s="35">
        <v>50</v>
      </c>
      <c r="C63" s="75">
        <f>塩名田!C63+御馬寄!C63+駒寄!C63</f>
        <v>13</v>
      </c>
      <c r="D63" s="75">
        <f>塩名田!D63+御馬寄!D63+駒寄!D63</f>
        <v>11</v>
      </c>
      <c r="E63" s="10">
        <f>塩名田!E63+御馬寄!E63+駒寄!E63</f>
        <v>24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12</v>
      </c>
      <c r="D64" s="75">
        <f>塩名田!D64+御馬寄!D64+駒寄!D64</f>
        <v>15</v>
      </c>
      <c r="E64" s="10">
        <f>塩名田!E64+御馬寄!E64+駒寄!E64</f>
        <v>27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24</v>
      </c>
      <c r="D65" s="75">
        <f>塩名田!D65+御馬寄!D65+駒寄!D65</f>
        <v>14</v>
      </c>
      <c r="E65" s="10">
        <f>塩名田!E65+御馬寄!E65+駒寄!E65</f>
        <v>38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19</v>
      </c>
      <c r="D66" s="75">
        <f>塩名田!D66+御馬寄!D66+駒寄!D66</f>
        <v>19</v>
      </c>
      <c r="E66" s="10">
        <f>塩名田!E66+御馬寄!E66+駒寄!E66</f>
        <v>38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12</v>
      </c>
      <c r="D67" s="75">
        <f>塩名田!D67+御馬寄!D67+駒寄!D67</f>
        <v>15</v>
      </c>
      <c r="E67" s="10">
        <f>塩名田!E67+御馬寄!E67+駒寄!E67</f>
        <v>27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80</v>
      </c>
      <c r="D68" s="49">
        <f>塩名田!D68+御馬寄!D68+駒寄!D68</f>
        <v>74</v>
      </c>
      <c r="E68" s="41">
        <f>塩名田!E68+御馬寄!E68+駒寄!E68</f>
        <v>154</v>
      </c>
      <c r="F68" s="42">
        <f>E68/E147</f>
        <v>7.1861875874941666E-2</v>
      </c>
    </row>
    <row r="69" spans="1:6" ht="15" customHeight="1" x14ac:dyDescent="0.2">
      <c r="A69" s="12"/>
      <c r="B69" s="35">
        <v>55</v>
      </c>
      <c r="C69" s="75">
        <f>塩名田!C69+御馬寄!C69+駒寄!C69</f>
        <v>9</v>
      </c>
      <c r="D69" s="75">
        <f>塩名田!D69+御馬寄!D69+駒寄!D69</f>
        <v>18</v>
      </c>
      <c r="E69" s="10">
        <f>塩名田!E69+御馬寄!E69+駒寄!E69</f>
        <v>27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13</v>
      </c>
      <c r="D70" s="75">
        <f>塩名田!D70+御馬寄!D70+駒寄!D70</f>
        <v>14</v>
      </c>
      <c r="E70" s="10">
        <f>塩名田!E70+御馬寄!E70+駒寄!E70</f>
        <v>27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13</v>
      </c>
      <c r="D71" s="75">
        <f>塩名田!D71+御馬寄!D71+駒寄!D71</f>
        <v>10</v>
      </c>
      <c r="E71" s="10">
        <f>塩名田!E71+御馬寄!E71+駒寄!E71</f>
        <v>23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12</v>
      </c>
      <c r="D72" s="75">
        <f>塩名田!D72+御馬寄!D72+駒寄!D72</f>
        <v>22</v>
      </c>
      <c r="E72" s="10">
        <f>塩名田!E72+御馬寄!E72+駒寄!E72</f>
        <v>34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16</v>
      </c>
      <c r="D73" s="75">
        <f>塩名田!D73+御馬寄!D73+駒寄!D73</f>
        <v>17</v>
      </c>
      <c r="E73" s="10">
        <f>塩名田!E73+御馬寄!E73+駒寄!E73</f>
        <v>33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63</v>
      </c>
      <c r="D74" s="49">
        <f>塩名田!D74+御馬寄!D74+駒寄!D74</f>
        <v>81</v>
      </c>
      <c r="E74" s="41">
        <f>塩名田!E74+御馬寄!E74+駒寄!E74</f>
        <v>144</v>
      </c>
      <c r="F74" s="42">
        <f>E74/E147</f>
        <v>6.7195520298646755E-2</v>
      </c>
    </row>
    <row r="75" spans="1:6" ht="15" customHeight="1" x14ac:dyDescent="0.2">
      <c r="A75" s="12"/>
      <c r="B75" s="35">
        <v>60</v>
      </c>
      <c r="C75" s="75">
        <f>塩名田!C75+御馬寄!C75+駒寄!C75</f>
        <v>11</v>
      </c>
      <c r="D75" s="75">
        <f>塩名田!D75+御馬寄!D75+駒寄!D75</f>
        <v>18</v>
      </c>
      <c r="E75" s="10">
        <f>塩名田!E75+御馬寄!E75+駒寄!E75</f>
        <v>29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13</v>
      </c>
      <c r="D76" s="75">
        <f>塩名田!D76+御馬寄!D76+駒寄!D76</f>
        <v>17</v>
      </c>
      <c r="E76" s="10">
        <f>塩名田!E76+御馬寄!E76+駒寄!E76</f>
        <v>30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19</v>
      </c>
      <c r="D77" s="75">
        <f>塩名田!D77+御馬寄!D77+駒寄!D77</f>
        <v>16</v>
      </c>
      <c r="E77" s="10">
        <f>塩名田!E77+御馬寄!E77+駒寄!E77</f>
        <v>35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19</v>
      </c>
      <c r="D78" s="75">
        <f>塩名田!D78+御馬寄!D78+駒寄!D78</f>
        <v>16</v>
      </c>
      <c r="E78" s="10">
        <f>塩名田!E78+御馬寄!E78+駒寄!E78</f>
        <v>35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15</v>
      </c>
      <c r="D79" s="75">
        <f>塩名田!D79+御馬寄!D79+駒寄!D79</f>
        <v>18</v>
      </c>
      <c r="E79" s="10">
        <f>塩名田!E79+御馬寄!E79+駒寄!E79</f>
        <v>33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77</v>
      </c>
      <c r="D80" s="49">
        <f>塩名田!D80+御馬寄!D80+駒寄!D80</f>
        <v>85</v>
      </c>
      <c r="E80" s="41">
        <f>塩名田!E80+御馬寄!E80+駒寄!E80</f>
        <v>162</v>
      </c>
      <c r="F80" s="42">
        <f>E80/E147</f>
        <v>7.5594960335977596E-2</v>
      </c>
    </row>
    <row r="81" spans="1:6" ht="15" customHeight="1" x14ac:dyDescent="0.2">
      <c r="A81" s="12"/>
      <c r="B81" s="35">
        <v>65</v>
      </c>
      <c r="C81" s="75">
        <f>塩名田!C81+御馬寄!C81+駒寄!C81</f>
        <v>18</v>
      </c>
      <c r="D81" s="75">
        <f>塩名田!D81+御馬寄!D81+駒寄!D81</f>
        <v>25</v>
      </c>
      <c r="E81" s="10">
        <f>塩名田!E81+御馬寄!E81+駒寄!E81</f>
        <v>43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21</v>
      </c>
      <c r="D82" s="75">
        <f>塩名田!D82+御馬寄!D82+駒寄!D82</f>
        <v>17</v>
      </c>
      <c r="E82" s="10">
        <f>塩名田!E82+御馬寄!E82+駒寄!E82</f>
        <v>38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28</v>
      </c>
      <c r="D83" s="75">
        <f>塩名田!D83+御馬寄!D83+駒寄!D83</f>
        <v>15</v>
      </c>
      <c r="E83" s="10">
        <f>塩名田!E83+御馬寄!E83+駒寄!E83</f>
        <v>43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20</v>
      </c>
      <c r="D84" s="75">
        <f>塩名田!D84+御馬寄!D84+駒寄!D84</f>
        <v>15</v>
      </c>
      <c r="E84" s="10">
        <f>塩名田!E84+御馬寄!E84+駒寄!E84</f>
        <v>35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14</v>
      </c>
      <c r="D85" s="75">
        <f>塩名田!D85+御馬寄!D85+駒寄!D85</f>
        <v>26</v>
      </c>
      <c r="E85" s="10">
        <f>塩名田!E85+御馬寄!E85+駒寄!E85</f>
        <v>40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101</v>
      </c>
      <c r="D86" s="71">
        <f>塩名田!D86+御馬寄!D86+駒寄!D86</f>
        <v>98</v>
      </c>
      <c r="E86" s="44">
        <f>塩名田!E86+御馬寄!E86+駒寄!E86</f>
        <v>199</v>
      </c>
      <c r="F86" s="45">
        <f>E86/E147</f>
        <v>9.2860475968268782E-2</v>
      </c>
    </row>
    <row r="87" spans="1:6" ht="15" customHeight="1" x14ac:dyDescent="0.2">
      <c r="A87" s="12"/>
      <c r="B87" s="35">
        <v>70</v>
      </c>
      <c r="C87" s="75">
        <f>塩名田!C87+御馬寄!C87+駒寄!C87</f>
        <v>18</v>
      </c>
      <c r="D87" s="75">
        <f>塩名田!D87+御馬寄!D87+駒寄!D87</f>
        <v>12</v>
      </c>
      <c r="E87" s="10">
        <f>塩名田!E87+御馬寄!E87+駒寄!E87</f>
        <v>30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23</v>
      </c>
      <c r="D88" s="75">
        <f>塩名田!D88+御馬寄!D88+駒寄!D88</f>
        <v>19</v>
      </c>
      <c r="E88" s="10">
        <f>塩名田!E88+御馬寄!E88+駒寄!E88</f>
        <v>42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20</v>
      </c>
      <c r="D89" s="75">
        <f>塩名田!D89+御馬寄!D89+駒寄!D89</f>
        <v>20</v>
      </c>
      <c r="E89" s="10">
        <f>塩名田!E89+御馬寄!E89+駒寄!E89</f>
        <v>40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23</v>
      </c>
      <c r="D90" s="75">
        <f>塩名田!D90+御馬寄!D90+駒寄!D90</f>
        <v>20</v>
      </c>
      <c r="E90" s="10">
        <f>塩名田!E90+御馬寄!E90+駒寄!E90</f>
        <v>43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21</v>
      </c>
      <c r="D91" s="75">
        <f>塩名田!D91+御馬寄!D91+駒寄!D91</f>
        <v>24</v>
      </c>
      <c r="E91" s="10">
        <f>塩名田!E91+御馬寄!E91+駒寄!E91</f>
        <v>45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105</v>
      </c>
      <c r="D92" s="71">
        <f>塩名田!D92+御馬寄!D92+駒寄!D92</f>
        <v>95</v>
      </c>
      <c r="E92" s="44">
        <f>塩名田!E92+御馬寄!E92+駒寄!E92</f>
        <v>200</v>
      </c>
      <c r="F92" s="45">
        <f>E92/E147</f>
        <v>9.3327111525898274E-2</v>
      </c>
    </row>
    <row r="93" spans="1:6" ht="15" customHeight="1" x14ac:dyDescent="0.2">
      <c r="A93" s="12"/>
      <c r="B93" s="35">
        <v>75</v>
      </c>
      <c r="C93" s="75">
        <f>塩名田!C93+御馬寄!C93+駒寄!C93</f>
        <v>18</v>
      </c>
      <c r="D93" s="75">
        <f>塩名田!D93+御馬寄!D93+駒寄!D93</f>
        <v>14</v>
      </c>
      <c r="E93" s="10">
        <f>塩名田!E93+御馬寄!E93+駒寄!E93</f>
        <v>32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17</v>
      </c>
      <c r="D94" s="75">
        <f>塩名田!D94+御馬寄!D94+駒寄!D94</f>
        <v>13</v>
      </c>
      <c r="E94" s="10">
        <f>塩名田!E94+御馬寄!E94+駒寄!E94</f>
        <v>30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11</v>
      </c>
      <c r="D95" s="75">
        <f>塩名田!D95+御馬寄!D95+駒寄!D95</f>
        <v>10</v>
      </c>
      <c r="E95" s="10">
        <f>塩名田!E95+御馬寄!E95+駒寄!E95</f>
        <v>21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13</v>
      </c>
      <c r="D96" s="75">
        <f>塩名田!D96+御馬寄!D96+駒寄!D96</f>
        <v>16</v>
      </c>
      <c r="E96" s="10">
        <f>塩名田!E96+御馬寄!E96+駒寄!E96</f>
        <v>29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15</v>
      </c>
      <c r="D97" s="75">
        <f>塩名田!D97+御馬寄!D97+駒寄!D97</f>
        <v>13</v>
      </c>
      <c r="E97" s="10">
        <f>塩名田!E97+御馬寄!E97+駒寄!E97</f>
        <v>28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74</v>
      </c>
      <c r="D98" s="71">
        <f>塩名田!D98+御馬寄!D98+駒寄!D98</f>
        <v>66</v>
      </c>
      <c r="E98" s="44">
        <f>塩名田!E98+御馬寄!E98+駒寄!E98</f>
        <v>140</v>
      </c>
      <c r="F98" s="45">
        <f>E98/E147</f>
        <v>6.532897806812879E-2</v>
      </c>
    </row>
    <row r="99" spans="1:6" ht="15" customHeight="1" x14ac:dyDescent="0.2">
      <c r="A99" s="12"/>
      <c r="B99" s="35">
        <v>80</v>
      </c>
      <c r="C99" s="75">
        <f>塩名田!C99+御馬寄!C99+駒寄!C99</f>
        <v>13</v>
      </c>
      <c r="D99" s="75">
        <f>塩名田!D99+御馬寄!D99+駒寄!D99</f>
        <v>14</v>
      </c>
      <c r="E99" s="10">
        <f>塩名田!E99+御馬寄!E99+駒寄!E99</f>
        <v>27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14</v>
      </c>
      <c r="D100" s="75">
        <f>塩名田!D100+御馬寄!D100+駒寄!D100</f>
        <v>15</v>
      </c>
      <c r="E100" s="10">
        <f>塩名田!E100+御馬寄!E100+駒寄!E100</f>
        <v>29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13</v>
      </c>
      <c r="D101" s="75">
        <f>塩名田!D101+御馬寄!D101+駒寄!D101</f>
        <v>16</v>
      </c>
      <c r="E101" s="10">
        <f>塩名田!E101+御馬寄!E101+駒寄!E101</f>
        <v>29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7</v>
      </c>
      <c r="D102" s="75">
        <f>塩名田!D102+御馬寄!D102+駒寄!D102</f>
        <v>14</v>
      </c>
      <c r="E102" s="10">
        <f>塩名田!E102+御馬寄!E102+駒寄!E102</f>
        <v>21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9</v>
      </c>
      <c r="D103" s="75">
        <f>塩名田!D103+御馬寄!D103+駒寄!D103</f>
        <v>11</v>
      </c>
      <c r="E103" s="10">
        <f>塩名田!E103+御馬寄!E103+駒寄!E103</f>
        <v>20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56</v>
      </c>
      <c r="D104" s="71">
        <f>塩名田!D104+御馬寄!D104+駒寄!D104</f>
        <v>70</v>
      </c>
      <c r="E104" s="44">
        <f>塩名田!E104+御馬寄!E104+駒寄!E104</f>
        <v>126</v>
      </c>
      <c r="F104" s="45">
        <f>E104/E147</f>
        <v>5.8796080261315914E-2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5</v>
      </c>
      <c r="D105" s="75">
        <f>塩名田!D105+御馬寄!D105+駒寄!D105</f>
        <v>12</v>
      </c>
      <c r="E105" s="10">
        <f>塩名田!E105+御馬寄!E105+駒寄!E105</f>
        <v>17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11</v>
      </c>
      <c r="D106" s="75">
        <f>塩名田!D106+御馬寄!D106+駒寄!D106</f>
        <v>11</v>
      </c>
      <c r="E106" s="10">
        <f>塩名田!E106+御馬寄!E106+駒寄!E106</f>
        <v>22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5</v>
      </c>
      <c r="D107" s="75">
        <f>塩名田!D107+御馬寄!D107+駒寄!D107</f>
        <v>12</v>
      </c>
      <c r="E107" s="10">
        <f>塩名田!E107+御馬寄!E107+駒寄!E107</f>
        <v>17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10</v>
      </c>
      <c r="D108" s="75">
        <f>塩名田!D108+御馬寄!D108+駒寄!D108</f>
        <v>7</v>
      </c>
      <c r="E108" s="10">
        <f>塩名田!E108+御馬寄!E108+駒寄!E108</f>
        <v>17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3</v>
      </c>
      <c r="D109" s="75">
        <f>塩名田!D109+御馬寄!D109+駒寄!D109</f>
        <v>11</v>
      </c>
      <c r="E109" s="10">
        <f>塩名田!E109+御馬寄!E109+駒寄!E109</f>
        <v>14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34</v>
      </c>
      <c r="D110" s="71">
        <f>塩名田!D110+御馬寄!D110+駒寄!D110</f>
        <v>53</v>
      </c>
      <c r="E110" s="44">
        <f>塩名田!E110+御馬寄!E110+駒寄!E110</f>
        <v>87</v>
      </c>
      <c r="F110" s="45">
        <f>E110/E147</f>
        <v>4.0597293513765752E-2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4</v>
      </c>
      <c r="D111" s="75">
        <f>塩名田!D111+御馬寄!D111+駒寄!D111</f>
        <v>15</v>
      </c>
      <c r="E111" s="10">
        <f>塩名田!E111+御馬寄!E111+駒寄!E111</f>
        <v>19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6</v>
      </c>
      <c r="D112" s="75">
        <f>塩名田!D112+御馬寄!D112+駒寄!D112</f>
        <v>8</v>
      </c>
      <c r="E112" s="10">
        <f>塩名田!E112+御馬寄!E112+駒寄!E112</f>
        <v>14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1</v>
      </c>
      <c r="D113" s="75">
        <f>塩名田!D113+御馬寄!D113+駒寄!D113</f>
        <v>12</v>
      </c>
      <c r="E113" s="10">
        <f>塩名田!E113+御馬寄!E113+駒寄!E113</f>
        <v>13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0</v>
      </c>
      <c r="D114" s="75">
        <f>塩名田!D114+御馬寄!D114+駒寄!D114</f>
        <v>9</v>
      </c>
      <c r="E114" s="10">
        <f>塩名田!E114+御馬寄!E114+駒寄!E114</f>
        <v>9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1</v>
      </c>
      <c r="D115" s="75">
        <f>塩名田!D115+御馬寄!D115+駒寄!D115</f>
        <v>11</v>
      </c>
      <c r="E115" s="10">
        <f>塩名田!E115+御馬寄!E115+駒寄!E115</f>
        <v>12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12</v>
      </c>
      <c r="D116" s="71">
        <f>塩名田!D116+御馬寄!D116+駒寄!D116</f>
        <v>55</v>
      </c>
      <c r="E116" s="44">
        <f>塩名田!E116+御馬寄!E116+駒寄!E116</f>
        <v>67</v>
      </c>
      <c r="F116" s="45">
        <f>E116/E147</f>
        <v>3.1264582361175922E-2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0</v>
      </c>
      <c r="D117" s="75">
        <f>塩名田!D117+御馬寄!D117+駒寄!D117</f>
        <v>6</v>
      </c>
      <c r="E117" s="10">
        <f>塩名田!E117+御馬寄!E117+駒寄!E117</f>
        <v>6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1</v>
      </c>
      <c r="D118" s="75">
        <f>塩名田!D118+御馬寄!D118+駒寄!D118</f>
        <v>6</v>
      </c>
      <c r="E118" s="10">
        <f>塩名田!E118+御馬寄!E118+駒寄!E118</f>
        <v>7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0</v>
      </c>
      <c r="D119" s="75">
        <f>塩名田!D119+御馬寄!D119+駒寄!D119</f>
        <v>4</v>
      </c>
      <c r="E119" s="10">
        <f>塩名田!E119+御馬寄!E119+駒寄!E119</f>
        <v>4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0</v>
      </c>
      <c r="D120" s="75">
        <f>塩名田!D120+御馬寄!D120+駒寄!D120</f>
        <v>3</v>
      </c>
      <c r="E120" s="10">
        <f>塩名田!E120+御馬寄!E120+駒寄!E120</f>
        <v>3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0</v>
      </c>
      <c r="D121" s="75">
        <f>塩名田!D121+御馬寄!D121+駒寄!D121</f>
        <v>2</v>
      </c>
      <c r="E121" s="10">
        <f>塩名田!E121+御馬寄!E121+駒寄!E121</f>
        <v>2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1</v>
      </c>
      <c r="D122" s="71">
        <f>塩名田!D122+御馬寄!D122+駒寄!D122</f>
        <v>21</v>
      </c>
      <c r="E122" s="44">
        <f>塩名田!E122+御馬寄!E122+駒寄!E122</f>
        <v>22</v>
      </c>
      <c r="F122" s="45">
        <f>E122/E147</f>
        <v>1.0265982267848811E-2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1</v>
      </c>
      <c r="D123" s="75">
        <f>塩名田!D123+御馬寄!D123+駒寄!D123</f>
        <v>0</v>
      </c>
      <c r="E123" s="10">
        <f>塩名田!E123+御馬寄!E123+駒寄!E123</f>
        <v>1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0</v>
      </c>
      <c r="D124" s="75">
        <f>塩名田!D124+御馬寄!D124+駒寄!D124</f>
        <v>2</v>
      </c>
      <c r="E124" s="10">
        <f>塩名田!E124+御馬寄!E124+駒寄!E124</f>
        <v>2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0</v>
      </c>
      <c r="D125" s="75">
        <f>塩名田!D125+御馬寄!D125+駒寄!D125</f>
        <v>1</v>
      </c>
      <c r="E125" s="10">
        <f>塩名田!E125+御馬寄!E125+駒寄!E125</f>
        <v>1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1</v>
      </c>
      <c r="E126" s="10">
        <f>塩名田!E126+御馬寄!E126+駒寄!E126</f>
        <v>1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0</v>
      </c>
      <c r="E127" s="10">
        <f>塩名田!E127+御馬寄!E127+駒寄!E127</f>
        <v>0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1</v>
      </c>
      <c r="D128" s="71">
        <f>塩名田!D128+御馬寄!D128+駒寄!D128</f>
        <v>4</v>
      </c>
      <c r="E128" s="44">
        <f>塩名田!E128+御馬寄!E128+駒寄!E128</f>
        <v>5</v>
      </c>
      <c r="F128" s="45">
        <f>E128/E147</f>
        <v>2.3331777881474567E-3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0</v>
      </c>
      <c r="E129" s="10">
        <f>塩名田!E129+御馬寄!E129+駒寄!E129</f>
        <v>0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0</v>
      </c>
      <c r="E131" s="10">
        <f>塩名田!E131+御馬寄!E131+駒寄!E131</f>
        <v>0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x14ac:dyDescent="0.2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0</v>
      </c>
      <c r="E134" s="47">
        <f>塩名田!E134+御馬寄!E134+駒寄!E134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塩名田!C135+御馬寄!C135+駒寄!C135</f>
        <v>0</v>
      </c>
      <c r="D135" s="75">
        <f>塩名田!D135+御馬寄!D135+駒寄!D135</f>
        <v>0</v>
      </c>
      <c r="E135" s="10">
        <f>塩名田!E135+御馬寄!E135+駒寄!E135</f>
        <v>0</v>
      </c>
      <c r="F135" s="32"/>
    </row>
    <row r="136" spans="1:6" ht="15" customHeight="1" x14ac:dyDescent="0.2">
      <c r="A136" s="36"/>
      <c r="B136" s="35">
        <v>111</v>
      </c>
      <c r="C136" s="75">
        <f>塩名田!C136+御馬寄!C136+駒寄!C136</f>
        <v>0</v>
      </c>
      <c r="D136" s="75">
        <f>塩名田!D136+御馬寄!D136+駒寄!D136</f>
        <v>0</v>
      </c>
      <c r="E136" s="10">
        <f>塩名田!E136+御馬寄!E136+駒寄!E136</f>
        <v>0</v>
      </c>
      <c r="F136" s="32"/>
    </row>
    <row r="137" spans="1:6" ht="15" customHeight="1" x14ac:dyDescent="0.2">
      <c r="A137" s="36"/>
      <c r="B137" s="35">
        <v>112</v>
      </c>
      <c r="C137" s="75">
        <f>塩名田!C137+御馬寄!C137+駒寄!C137</f>
        <v>0</v>
      </c>
      <c r="D137" s="75">
        <f>塩名田!D137+御馬寄!D137+駒寄!D137</f>
        <v>0</v>
      </c>
      <c r="E137" s="10">
        <f>塩名田!E137+御馬寄!E137+駒寄!E137</f>
        <v>0</v>
      </c>
      <c r="F137" s="32"/>
    </row>
    <row r="138" spans="1:6" ht="15" customHeight="1" x14ac:dyDescent="0.2">
      <c r="A138" s="36"/>
      <c r="B138" s="35">
        <v>113</v>
      </c>
      <c r="C138" s="75">
        <f>塩名田!C138+御馬寄!C138+駒寄!C138</f>
        <v>0</v>
      </c>
      <c r="D138" s="75">
        <f>塩名田!D138+御馬寄!D138+駒寄!D138</f>
        <v>0</v>
      </c>
      <c r="E138" s="10">
        <f>塩名田!E138+御馬寄!E138+駒寄!E138</f>
        <v>0</v>
      </c>
      <c r="F138" s="32"/>
    </row>
    <row r="139" spans="1:6" ht="15" customHeight="1" x14ac:dyDescent="0.2">
      <c r="A139" s="36"/>
      <c r="B139" s="35">
        <v>114</v>
      </c>
      <c r="C139" s="75">
        <f>塩名田!C139+御馬寄!C139+駒寄!C139</f>
        <v>0</v>
      </c>
      <c r="D139" s="75">
        <f>塩名田!D139+御馬寄!D139+駒寄!D139</f>
        <v>0</v>
      </c>
      <c r="E139" s="10">
        <f>塩名田!E139+御馬寄!E139+駒寄!E139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塩名田!C140+御馬寄!C140+駒寄!C140</f>
        <v>0</v>
      </c>
      <c r="D140" s="71">
        <f>塩名田!D140+御馬寄!D140+駒寄!D140</f>
        <v>0</v>
      </c>
      <c r="E140" s="44">
        <f>塩名田!E140+御馬寄!E140+駒寄!E140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塩名田!C141+御馬寄!C141+駒寄!C141</f>
        <v>0</v>
      </c>
      <c r="D141" s="75">
        <f>塩名田!D141+御馬寄!D141+駒寄!D141</f>
        <v>0</v>
      </c>
      <c r="E141" s="10">
        <f>塩名田!E141+御馬寄!E141+駒寄!E141</f>
        <v>0</v>
      </c>
      <c r="F141" s="32"/>
    </row>
    <row r="142" spans="1:6" ht="15" customHeight="1" x14ac:dyDescent="0.2">
      <c r="A142" s="36"/>
      <c r="B142" s="35">
        <v>116</v>
      </c>
      <c r="C142" s="75">
        <f>塩名田!C142+御馬寄!C142+駒寄!C142</f>
        <v>0</v>
      </c>
      <c r="D142" s="75">
        <f>塩名田!D142+御馬寄!D142+駒寄!D142</f>
        <v>0</v>
      </c>
      <c r="E142" s="10">
        <f>塩名田!E142+御馬寄!E142+駒寄!E142</f>
        <v>0</v>
      </c>
      <c r="F142" s="32"/>
    </row>
    <row r="143" spans="1:6" ht="15" customHeight="1" x14ac:dyDescent="0.2">
      <c r="A143" s="36"/>
      <c r="B143" s="35">
        <v>117</v>
      </c>
      <c r="C143" s="75">
        <f>塩名田!C143+御馬寄!C143+駒寄!C143</f>
        <v>0</v>
      </c>
      <c r="D143" s="75">
        <f>塩名田!D143+御馬寄!D143+駒寄!D143</f>
        <v>0</v>
      </c>
      <c r="E143" s="10">
        <f>塩名田!E143+御馬寄!E143+駒寄!E143</f>
        <v>0</v>
      </c>
      <c r="F143" s="32"/>
    </row>
    <row r="144" spans="1:6" ht="15" customHeight="1" x14ac:dyDescent="0.2">
      <c r="A144" s="36"/>
      <c r="B144" s="35">
        <v>118</v>
      </c>
      <c r="C144" s="75">
        <f>塩名田!C144+御馬寄!C144+駒寄!C144</f>
        <v>0</v>
      </c>
      <c r="D144" s="75">
        <f>塩名田!D144+御馬寄!D144+駒寄!D144</f>
        <v>0</v>
      </c>
      <c r="E144" s="10">
        <f>塩名田!E144+御馬寄!E144+駒寄!E144</f>
        <v>0</v>
      </c>
      <c r="F144" s="32"/>
    </row>
    <row r="145" spans="1:6" ht="15" customHeight="1" x14ac:dyDescent="0.2">
      <c r="A145" s="36"/>
      <c r="B145" s="35">
        <v>119</v>
      </c>
      <c r="C145" s="75">
        <f>塩名田!C145+御馬寄!C145+駒寄!C145</f>
        <v>0</v>
      </c>
      <c r="D145" s="75">
        <f>塩名田!D145+御馬寄!D145+駒寄!D145</f>
        <v>0</v>
      </c>
      <c r="E145" s="10">
        <f>塩名田!E145+御馬寄!E145+駒寄!E145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塩名田!C146+御馬寄!C146+駒寄!C146</f>
        <v>0</v>
      </c>
      <c r="D146" s="76">
        <f>塩名田!D146+御馬寄!D146+駒寄!D146</f>
        <v>0</v>
      </c>
      <c r="E146" s="47">
        <f>塩名田!E146+御馬寄!E146+駒寄!E146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塩名田!C147+御馬寄!C147+駒寄!C147</f>
        <v>1032</v>
      </c>
      <c r="D147" s="77">
        <f>塩名田!D147+御馬寄!D147+駒寄!D147</f>
        <v>1111</v>
      </c>
      <c r="E147" s="8">
        <f>塩名田!E147+御馬寄!E147+駒寄!E147</f>
        <v>2143</v>
      </c>
      <c r="F147" s="32">
        <f>SUM(F3:F134)</f>
        <v>0.99999999999999967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81</v>
      </c>
      <c r="D150" s="17">
        <f>D8+D14+D20</f>
        <v>110</v>
      </c>
      <c r="E150" s="17">
        <f>E8+E14+E20</f>
        <v>191</v>
      </c>
      <c r="F150" s="32">
        <f>E150/E153</f>
        <v>8.9127391507232853E-2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567</v>
      </c>
      <c r="D151" s="19">
        <f>D26+D32+D38+D44+D50+D56+D62+D68+D74+D80</f>
        <v>539</v>
      </c>
      <c r="E151" s="19">
        <f>E26+E32+E38+E44+E50+E56+E62+E68+E74+E80</f>
        <v>1106</v>
      </c>
      <c r="F151" s="32">
        <f>E151/E153</f>
        <v>0.51609892673821745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384</v>
      </c>
      <c r="D152" s="21">
        <f t="shared" ref="D152:E152" si="0">D86+D92+D98+D104+D110+D116+D122+D128+D134+D140+D146</f>
        <v>462</v>
      </c>
      <c r="E152" s="21">
        <f t="shared" si="0"/>
        <v>846</v>
      </c>
      <c r="F152" s="32">
        <f>E152/E153</f>
        <v>0.39477368175454969</v>
      </c>
    </row>
    <row r="153" spans="1:6" ht="15" customHeight="1" x14ac:dyDescent="0.2">
      <c r="B153" s="2" t="s">
        <v>8</v>
      </c>
      <c r="C153" s="1">
        <f>SUM(C150:C152)</f>
        <v>1032</v>
      </c>
      <c r="D153" s="1">
        <f>SUM(D150:D152)</f>
        <v>1111</v>
      </c>
      <c r="E153" s="1">
        <f>SUM(E150:E152)</f>
        <v>2143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81</v>
      </c>
      <c r="D155" s="17">
        <f>D8+D14+D20</f>
        <v>110</v>
      </c>
      <c r="E155" s="17">
        <f>E8+E14+E20</f>
        <v>191</v>
      </c>
      <c r="F155" s="32">
        <f>E155/E159</f>
        <v>8.9127391507232853E-2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567</v>
      </c>
      <c r="D156" s="19">
        <f>D26+D32+D38+D44+D50+D56+D62+D68+D74+D80</f>
        <v>539</v>
      </c>
      <c r="E156" s="19">
        <f>E26+E32+E38+E44+E50+E56+E62+E68+E74+E80</f>
        <v>1106</v>
      </c>
      <c r="F156" s="32">
        <f>E156/E159</f>
        <v>0.51609892673821745</v>
      </c>
    </row>
    <row r="157" spans="1:6" ht="15" customHeight="1" x14ac:dyDescent="0.2">
      <c r="A157" s="25"/>
      <c r="B157" s="20" t="s">
        <v>10</v>
      </c>
      <c r="C157" s="21">
        <f>C86+C92</f>
        <v>206</v>
      </c>
      <c r="D157" s="21">
        <f>D86+D92</f>
        <v>193</v>
      </c>
      <c r="E157" s="21">
        <f>E86+E92</f>
        <v>399</v>
      </c>
      <c r="F157" s="32">
        <f>E157/E159</f>
        <v>0.18618758749416706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178</v>
      </c>
      <c r="D158" s="27">
        <f t="shared" ref="D158:E158" si="1">D98+D104+D110+D116+D122+D128+D134+D140+D146</f>
        <v>269</v>
      </c>
      <c r="E158" s="27">
        <f t="shared" si="1"/>
        <v>447</v>
      </c>
      <c r="F158" s="32">
        <f>E158/E159</f>
        <v>0.20858609426038263</v>
      </c>
    </row>
    <row r="159" spans="1:6" ht="15" customHeight="1" x14ac:dyDescent="0.2">
      <c r="B159" s="2" t="s">
        <v>8</v>
      </c>
      <c r="C159" s="1">
        <f>SUM(C155:C158)</f>
        <v>1032</v>
      </c>
      <c r="D159" s="1">
        <f>SUM(D155:D158)</f>
        <v>1111</v>
      </c>
      <c r="E159" s="1">
        <f>SUM(E155:E158)</f>
        <v>2143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48</v>
      </c>
      <c r="D161" s="31">
        <f t="shared" ref="D161:E161" si="2">D110+D116+D122+D128+D134+D140+D146</f>
        <v>133</v>
      </c>
      <c r="E161" s="31">
        <f t="shared" si="2"/>
        <v>181</v>
      </c>
      <c r="F161" s="32">
        <f>E161/E159</f>
        <v>8.4461035930937942E-2</v>
      </c>
    </row>
    <row r="162" spans="1:6" ht="15" customHeight="1" x14ac:dyDescent="0.2">
      <c r="A162" s="30"/>
      <c r="B162" s="23" t="s">
        <v>15</v>
      </c>
      <c r="C162" s="31">
        <f>C116+C122+C128+C134+C140+C146</f>
        <v>14</v>
      </c>
      <c r="D162" s="31">
        <f t="shared" ref="D162:E162" si="3">D116+D122+D128+D134+D140+D146</f>
        <v>80</v>
      </c>
      <c r="E162" s="31">
        <f t="shared" si="3"/>
        <v>94</v>
      </c>
      <c r="F162" s="32">
        <f>E162/E159</f>
        <v>4.386374241717219E-2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25</v>
      </c>
      <c r="E163" s="31">
        <f t="shared" si="4"/>
        <v>27</v>
      </c>
      <c r="F163" s="32">
        <f>E163/E159</f>
        <v>1.2599160055996267E-2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4</v>
      </c>
      <c r="E164" s="1">
        <f t="shared" si="5"/>
        <v>5</v>
      </c>
      <c r="F164" s="32">
        <f>E164/E159</f>
        <v>2.3331777881474567E-3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187">
    <tabColor rgb="FF0000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5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18</v>
      </c>
      <c r="E8" s="38">
        <v>27</v>
      </c>
      <c r="F8" s="39">
        <v>2.5328330206378986E-2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1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11</v>
      </c>
      <c r="E14" s="48">
        <v>27</v>
      </c>
      <c r="F14" s="39">
        <v>2.5328330206378986E-2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17</v>
      </c>
      <c r="E20" s="48">
        <v>34</v>
      </c>
      <c r="F20" s="39">
        <v>3.1894934333958722E-2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5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2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19</v>
      </c>
      <c r="E26" s="41">
        <v>42</v>
      </c>
      <c r="F26" s="42">
        <v>3.9399624765478425E-2</v>
      </c>
    </row>
    <row r="27" spans="1:6" ht="15" customHeight="1" x14ac:dyDescent="0.2">
      <c r="A27" s="12"/>
      <c r="B27" s="35">
        <v>20</v>
      </c>
      <c r="C27" s="94">
        <v>5</v>
      </c>
      <c r="D27" s="94">
        <v>11</v>
      </c>
      <c r="E27" s="95">
        <v>16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4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26</v>
      </c>
      <c r="E32" s="41">
        <v>52</v>
      </c>
      <c r="F32" s="42">
        <v>4.878048780487805E-2</v>
      </c>
    </row>
    <row r="33" spans="1:6" ht="15" customHeight="1" x14ac:dyDescent="0.2">
      <c r="A33" s="12"/>
      <c r="B33" s="35">
        <v>25</v>
      </c>
      <c r="C33" s="94">
        <v>5</v>
      </c>
      <c r="D33" s="94">
        <v>1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1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12</v>
      </c>
      <c r="E38" s="41">
        <v>35</v>
      </c>
      <c r="F38" s="42">
        <v>3.283302063789869E-2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6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18</v>
      </c>
      <c r="E44" s="41">
        <v>37</v>
      </c>
      <c r="F44" s="42">
        <v>3.4709193245778612E-2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10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5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23</v>
      </c>
      <c r="E50" s="41">
        <v>38</v>
      </c>
      <c r="F50" s="42">
        <v>3.5647279549718573E-2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7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19</v>
      </c>
      <c r="E56" s="41">
        <v>47</v>
      </c>
      <c r="F56" s="42">
        <v>4.4090056285178238E-2</v>
      </c>
    </row>
    <row r="57" spans="1:6" ht="15" customHeight="1" x14ac:dyDescent="0.2">
      <c r="A57" s="12"/>
      <c r="B57" s="35">
        <v>45</v>
      </c>
      <c r="C57" s="94">
        <v>6</v>
      </c>
      <c r="D57" s="94">
        <v>8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2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9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29</v>
      </c>
      <c r="E62" s="41">
        <v>61</v>
      </c>
      <c r="F62" s="42">
        <v>5.7223264540337708E-2</v>
      </c>
    </row>
    <row r="63" spans="1:6" ht="15" customHeight="1" x14ac:dyDescent="0.2">
      <c r="A63" s="12"/>
      <c r="B63" s="35">
        <v>50</v>
      </c>
      <c r="C63" s="94">
        <v>5</v>
      </c>
      <c r="D63" s="94">
        <v>8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8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9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9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38</v>
      </c>
      <c r="D68" s="49">
        <v>38</v>
      </c>
      <c r="E68" s="41">
        <v>76</v>
      </c>
      <c r="F68" s="42">
        <v>7.1294559099437146E-2</v>
      </c>
    </row>
    <row r="69" spans="1:6" ht="15" customHeight="1" x14ac:dyDescent="0.2">
      <c r="A69" s="12"/>
      <c r="B69" s="35">
        <v>55</v>
      </c>
      <c r="C69" s="94">
        <v>6</v>
      </c>
      <c r="D69" s="94">
        <v>9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7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7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32</v>
      </c>
      <c r="E74" s="41">
        <v>51</v>
      </c>
      <c r="F74" s="42">
        <v>4.7842401500938089E-2</v>
      </c>
    </row>
    <row r="75" spans="1:6" ht="15" customHeight="1" x14ac:dyDescent="0.2">
      <c r="A75" s="12"/>
      <c r="B75" s="35">
        <v>60</v>
      </c>
      <c r="C75" s="94">
        <v>3</v>
      </c>
      <c r="D75" s="94">
        <v>7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6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9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4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28</v>
      </c>
      <c r="D80" s="49">
        <v>31</v>
      </c>
      <c r="E80" s="41">
        <v>59</v>
      </c>
      <c r="F80" s="42">
        <v>5.5347091932457786E-2</v>
      </c>
    </row>
    <row r="81" spans="1:6" ht="15" customHeight="1" x14ac:dyDescent="0.2">
      <c r="A81" s="12"/>
      <c r="B81" s="35">
        <v>65</v>
      </c>
      <c r="C81" s="94">
        <v>9</v>
      </c>
      <c r="D81" s="94">
        <v>12</v>
      </c>
      <c r="E81" s="95">
        <v>21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8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15</v>
      </c>
      <c r="D83" s="94">
        <v>8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8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18</v>
      </c>
      <c r="E85" s="95">
        <v>25</v>
      </c>
      <c r="F85" s="32"/>
    </row>
    <row r="86" spans="1:6" ht="15" customHeight="1" x14ac:dyDescent="0.2">
      <c r="A86" s="12"/>
      <c r="B86" s="43" t="s">
        <v>40</v>
      </c>
      <c r="C86" s="71">
        <v>48</v>
      </c>
      <c r="D86" s="71">
        <v>54</v>
      </c>
      <c r="E86" s="44">
        <v>102</v>
      </c>
      <c r="F86" s="45">
        <v>9.5684803001876179E-2</v>
      </c>
    </row>
    <row r="87" spans="1:6" ht="15" customHeight="1" x14ac:dyDescent="0.2">
      <c r="A87" s="12"/>
      <c r="B87" s="35">
        <v>70</v>
      </c>
      <c r="C87" s="94">
        <v>7</v>
      </c>
      <c r="D87" s="94">
        <v>4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12</v>
      </c>
      <c r="D88" s="94">
        <v>12</v>
      </c>
      <c r="E88" s="95">
        <v>24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14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14</v>
      </c>
      <c r="D90" s="94">
        <v>10</v>
      </c>
      <c r="E90" s="95">
        <v>24</v>
      </c>
      <c r="F90" s="32"/>
    </row>
    <row r="91" spans="1:6" ht="15" customHeight="1" x14ac:dyDescent="0.2">
      <c r="A91" s="12"/>
      <c r="B91" s="35">
        <v>74</v>
      </c>
      <c r="C91" s="94">
        <v>15</v>
      </c>
      <c r="D91" s="94">
        <v>18</v>
      </c>
      <c r="E91" s="95">
        <v>33</v>
      </c>
      <c r="F91" s="32"/>
    </row>
    <row r="92" spans="1:6" ht="15" customHeight="1" x14ac:dyDescent="0.2">
      <c r="A92" s="12"/>
      <c r="B92" s="43" t="s">
        <v>41</v>
      </c>
      <c r="C92" s="71">
        <v>55</v>
      </c>
      <c r="D92" s="71">
        <v>58</v>
      </c>
      <c r="E92" s="44">
        <v>113</v>
      </c>
      <c r="F92" s="45">
        <v>0.10600375234521577</v>
      </c>
    </row>
    <row r="93" spans="1:6" ht="15" customHeight="1" x14ac:dyDescent="0.2">
      <c r="A93" s="12"/>
      <c r="B93" s="35">
        <v>75</v>
      </c>
      <c r="C93" s="94">
        <v>10</v>
      </c>
      <c r="D93" s="94">
        <v>5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8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7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11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7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43</v>
      </c>
      <c r="D98" s="71">
        <v>38</v>
      </c>
      <c r="E98" s="44">
        <v>81</v>
      </c>
      <c r="F98" s="45">
        <v>7.5984990619136966E-2</v>
      </c>
    </row>
    <row r="99" spans="1:6" ht="15" customHeight="1" x14ac:dyDescent="0.2">
      <c r="A99" s="12"/>
      <c r="B99" s="35">
        <v>80</v>
      </c>
      <c r="C99" s="94">
        <v>9</v>
      </c>
      <c r="D99" s="94">
        <v>7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11</v>
      </c>
      <c r="E100" s="95">
        <v>18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9</v>
      </c>
      <c r="E101" s="95">
        <v>16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9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32</v>
      </c>
      <c r="D104" s="71">
        <v>42</v>
      </c>
      <c r="E104" s="44">
        <v>74</v>
      </c>
      <c r="F104" s="45">
        <v>6.9418386491557224E-2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4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10</v>
      </c>
      <c r="E107" s="95">
        <v>14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4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19</v>
      </c>
      <c r="D110" s="71">
        <v>28</v>
      </c>
      <c r="E110" s="44">
        <v>47</v>
      </c>
      <c r="F110" s="45">
        <v>4.4090056285178238E-2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14</v>
      </c>
      <c r="E111" s="95">
        <v>16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6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7</v>
      </c>
      <c r="E113" s="95">
        <v>8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6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38</v>
      </c>
      <c r="E116" s="44">
        <v>43</v>
      </c>
      <c r="F116" s="45">
        <v>4.0337711069418386E-2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5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16</v>
      </c>
      <c r="E122" s="44">
        <v>16</v>
      </c>
      <c r="F122" s="45">
        <v>1.50093808630394E-2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3.7523452157598499E-3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495</v>
      </c>
      <c r="D147" s="77">
        <v>571</v>
      </c>
      <c r="E147" s="62">
        <v>1066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42</v>
      </c>
      <c r="D150" s="17">
        <v>46</v>
      </c>
      <c r="E150" s="17">
        <v>88</v>
      </c>
      <c r="F150" s="32">
        <v>8.2551594746716694E-2</v>
      </c>
    </row>
    <row r="151" spans="1:6" ht="15" customHeight="1" x14ac:dyDescent="0.2">
      <c r="A151" s="18"/>
      <c r="B151" s="18" t="s">
        <v>49</v>
      </c>
      <c r="C151" s="19">
        <v>251</v>
      </c>
      <c r="D151" s="19">
        <v>247</v>
      </c>
      <c r="E151" s="19">
        <v>498</v>
      </c>
      <c r="F151" s="32">
        <v>0.46716697936210133</v>
      </c>
    </row>
    <row r="152" spans="1:6" ht="15" customHeight="1" x14ac:dyDescent="0.2">
      <c r="A152" s="33"/>
      <c r="B152" s="20" t="s">
        <v>6</v>
      </c>
      <c r="C152" s="21">
        <v>202</v>
      </c>
      <c r="D152" s="21">
        <v>278</v>
      </c>
      <c r="E152" s="21">
        <v>480</v>
      </c>
      <c r="F152" s="32">
        <v>0.45028142589118197</v>
      </c>
    </row>
    <row r="153" spans="1:6" ht="15" customHeight="1" x14ac:dyDescent="0.2">
      <c r="B153" s="2" t="s">
        <v>8</v>
      </c>
      <c r="C153" s="1">
        <v>495</v>
      </c>
      <c r="D153" s="1">
        <v>571</v>
      </c>
      <c r="E153" s="1">
        <v>1066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42</v>
      </c>
      <c r="D155" s="17">
        <v>46</v>
      </c>
      <c r="E155" s="17">
        <v>88</v>
      </c>
      <c r="F155" s="32">
        <v>8.2551594746716694E-2</v>
      </c>
    </row>
    <row r="156" spans="1:6" ht="15" customHeight="1" x14ac:dyDescent="0.2">
      <c r="A156" s="28"/>
      <c r="B156" s="18" t="s">
        <v>49</v>
      </c>
      <c r="C156" s="19">
        <v>251</v>
      </c>
      <c r="D156" s="19">
        <v>247</v>
      </c>
      <c r="E156" s="19">
        <v>498</v>
      </c>
      <c r="F156" s="32">
        <v>0.46716697936210133</v>
      </c>
    </row>
    <row r="157" spans="1:6" ht="15" customHeight="1" x14ac:dyDescent="0.2">
      <c r="A157" s="25"/>
      <c r="B157" s="20" t="s">
        <v>10</v>
      </c>
      <c r="C157" s="21">
        <v>103</v>
      </c>
      <c r="D157" s="21">
        <v>112</v>
      </c>
      <c r="E157" s="21">
        <v>215</v>
      </c>
      <c r="F157" s="32">
        <v>0.20168855534709193</v>
      </c>
    </row>
    <row r="158" spans="1:6" ht="15" customHeight="1" x14ac:dyDescent="0.2">
      <c r="A158" s="26"/>
      <c r="B158" s="29" t="s">
        <v>11</v>
      </c>
      <c r="C158" s="27">
        <v>99</v>
      </c>
      <c r="D158" s="27">
        <v>166</v>
      </c>
      <c r="E158" s="27">
        <v>265</v>
      </c>
      <c r="F158" s="32">
        <v>0.24859287054409004</v>
      </c>
    </row>
    <row r="159" spans="1:6" ht="15" customHeight="1" x14ac:dyDescent="0.2">
      <c r="B159" s="2" t="s">
        <v>8</v>
      </c>
      <c r="C159" s="1">
        <v>495</v>
      </c>
      <c r="D159" s="1">
        <v>571</v>
      </c>
      <c r="E159" s="1">
        <v>1066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24</v>
      </c>
      <c r="D161" s="31">
        <v>86</v>
      </c>
      <c r="E161" s="31">
        <v>110</v>
      </c>
      <c r="F161" s="32">
        <v>0.10318949343339587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58</v>
      </c>
      <c r="E162" s="31">
        <v>63</v>
      </c>
      <c r="F162" s="32">
        <v>5.9099437148217637E-2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20</v>
      </c>
      <c r="E163" s="31">
        <v>20</v>
      </c>
      <c r="F163" s="32">
        <v>1.8761726078799251E-2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3.7523452157598499E-3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188">
    <tabColor rgb="FF0000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12</v>
      </c>
      <c r="E8" s="38">
        <v>16</v>
      </c>
      <c r="F8" s="39">
        <v>2.0592020592020591E-2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15</v>
      </c>
      <c r="E14" s="48">
        <v>28</v>
      </c>
      <c r="F14" s="39">
        <v>3.6036036036036036E-2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6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17</v>
      </c>
      <c r="E20" s="48">
        <v>31</v>
      </c>
      <c r="F20" s="39">
        <v>3.9897039897039896E-2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2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5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16</v>
      </c>
      <c r="E26" s="41">
        <v>38</v>
      </c>
      <c r="F26" s="42">
        <v>4.8906048906048903E-2</v>
      </c>
    </row>
    <row r="27" spans="1:6" ht="15" customHeight="1" x14ac:dyDescent="0.2">
      <c r="A27" s="12"/>
      <c r="B27" s="35">
        <v>20</v>
      </c>
      <c r="C27" s="94">
        <v>6</v>
      </c>
      <c r="D27" s="94">
        <v>4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15</v>
      </c>
      <c r="E32" s="41">
        <v>32</v>
      </c>
      <c r="F32" s="42">
        <v>4.1184041184041183E-2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1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7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15</v>
      </c>
      <c r="E38" s="41">
        <v>34</v>
      </c>
      <c r="F38" s="42">
        <v>4.3758043758043756E-2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11</v>
      </c>
      <c r="E44" s="41">
        <v>22</v>
      </c>
      <c r="F44" s="42">
        <v>2.8314028314028315E-2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16</v>
      </c>
      <c r="E50" s="41">
        <v>36</v>
      </c>
      <c r="F50" s="42">
        <v>4.633204633204633E-2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3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12</v>
      </c>
      <c r="E56" s="41">
        <v>37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6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20</v>
      </c>
      <c r="E62" s="41">
        <v>36</v>
      </c>
      <c r="F62" s="42">
        <v>4.633204633204633E-2</v>
      </c>
    </row>
    <row r="63" spans="1:6" ht="15" customHeight="1" x14ac:dyDescent="0.2">
      <c r="A63" s="12"/>
      <c r="B63" s="35">
        <v>50</v>
      </c>
      <c r="C63" s="94">
        <v>7</v>
      </c>
      <c r="D63" s="94">
        <v>3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5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9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27</v>
      </c>
      <c r="E68" s="41">
        <v>57</v>
      </c>
      <c r="F68" s="42">
        <v>7.3359073359073365E-2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10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7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29</v>
      </c>
      <c r="E74" s="41">
        <v>55</v>
      </c>
      <c r="F74" s="42">
        <v>7.0785070785070792E-2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8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9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6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13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41</v>
      </c>
      <c r="E80" s="41">
        <v>76</v>
      </c>
      <c r="F80" s="42">
        <v>9.7812097812097806E-2</v>
      </c>
    </row>
    <row r="81" spans="1:6" ht="15" customHeight="1" x14ac:dyDescent="0.2">
      <c r="A81" s="12"/>
      <c r="B81" s="35">
        <v>65</v>
      </c>
      <c r="C81" s="94">
        <v>7</v>
      </c>
      <c r="D81" s="94">
        <v>11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7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2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5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31</v>
      </c>
      <c r="E86" s="44">
        <v>68</v>
      </c>
      <c r="F86" s="45">
        <v>8.7516087516087512E-2</v>
      </c>
    </row>
    <row r="87" spans="1:6" ht="15" customHeight="1" x14ac:dyDescent="0.2">
      <c r="A87" s="12"/>
      <c r="B87" s="35">
        <v>70</v>
      </c>
      <c r="C87" s="94">
        <v>10</v>
      </c>
      <c r="D87" s="94">
        <v>6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5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4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24</v>
      </c>
      <c r="E92" s="44">
        <v>63</v>
      </c>
      <c r="F92" s="45">
        <v>8.1081081081081086E-2</v>
      </c>
    </row>
    <row r="93" spans="1:6" ht="15" customHeight="1" x14ac:dyDescent="0.2">
      <c r="A93" s="12"/>
      <c r="B93" s="35">
        <v>75</v>
      </c>
      <c r="C93" s="94">
        <v>8</v>
      </c>
      <c r="D93" s="94">
        <v>6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19</v>
      </c>
      <c r="E98" s="44">
        <v>41</v>
      </c>
      <c r="F98" s="45">
        <v>5.276705276705277E-2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4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6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25</v>
      </c>
      <c r="E104" s="44">
        <v>46</v>
      </c>
      <c r="F104" s="45">
        <v>5.9202059202059204E-2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7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3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23</v>
      </c>
      <c r="E110" s="44">
        <v>35</v>
      </c>
      <c r="F110" s="45">
        <v>4.5045045045045043E-2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16</v>
      </c>
      <c r="E116" s="44">
        <v>21</v>
      </c>
      <c r="F116" s="45">
        <v>2.7027027027027029E-2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5.1480051480051478E-3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1.287001287001287E-3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390</v>
      </c>
      <c r="D147" s="77">
        <v>387</v>
      </c>
      <c r="E147" s="62">
        <v>777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31</v>
      </c>
      <c r="D150" s="17">
        <v>44</v>
      </c>
      <c r="E150" s="17">
        <v>75</v>
      </c>
      <c r="F150" s="32">
        <v>9.6525096525096526E-2</v>
      </c>
    </row>
    <row r="151" spans="1:6" ht="15" customHeight="1" x14ac:dyDescent="0.2">
      <c r="A151" s="18"/>
      <c r="B151" s="18" t="s">
        <v>49</v>
      </c>
      <c r="C151" s="19">
        <v>221</v>
      </c>
      <c r="D151" s="19">
        <v>202</v>
      </c>
      <c r="E151" s="19">
        <v>423</v>
      </c>
      <c r="F151" s="32">
        <v>0.54440154440154442</v>
      </c>
    </row>
    <row r="152" spans="1:6" ht="15" customHeight="1" x14ac:dyDescent="0.2">
      <c r="A152" s="33"/>
      <c r="B152" s="20" t="s">
        <v>6</v>
      </c>
      <c r="C152" s="21">
        <v>138</v>
      </c>
      <c r="D152" s="21">
        <v>141</v>
      </c>
      <c r="E152" s="21">
        <v>279</v>
      </c>
      <c r="F152" s="32">
        <v>0.35907335907335908</v>
      </c>
    </row>
    <row r="153" spans="1:6" ht="15" customHeight="1" x14ac:dyDescent="0.2">
      <c r="B153" s="2" t="s">
        <v>8</v>
      </c>
      <c r="C153" s="1">
        <v>390</v>
      </c>
      <c r="D153" s="1">
        <v>387</v>
      </c>
      <c r="E153" s="1">
        <v>777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31</v>
      </c>
      <c r="D155" s="17">
        <v>44</v>
      </c>
      <c r="E155" s="17">
        <v>75</v>
      </c>
      <c r="F155" s="32">
        <v>9.6525096525096526E-2</v>
      </c>
    </row>
    <row r="156" spans="1:6" ht="15" customHeight="1" x14ac:dyDescent="0.2">
      <c r="A156" s="28"/>
      <c r="B156" s="18" t="s">
        <v>49</v>
      </c>
      <c r="C156" s="19">
        <v>221</v>
      </c>
      <c r="D156" s="19">
        <v>202</v>
      </c>
      <c r="E156" s="19">
        <v>423</v>
      </c>
      <c r="F156" s="32">
        <v>0.54440154440154442</v>
      </c>
    </row>
    <row r="157" spans="1:6" ht="15" customHeight="1" x14ac:dyDescent="0.2">
      <c r="A157" s="25"/>
      <c r="B157" s="20" t="s">
        <v>10</v>
      </c>
      <c r="C157" s="21">
        <v>76</v>
      </c>
      <c r="D157" s="21">
        <v>55</v>
      </c>
      <c r="E157" s="21">
        <v>131</v>
      </c>
      <c r="F157" s="32">
        <v>0.16859716859716858</v>
      </c>
    </row>
    <row r="158" spans="1:6" ht="15" customHeight="1" x14ac:dyDescent="0.2">
      <c r="A158" s="26"/>
      <c r="B158" s="29" t="s">
        <v>11</v>
      </c>
      <c r="C158" s="27">
        <v>62</v>
      </c>
      <c r="D158" s="27">
        <v>86</v>
      </c>
      <c r="E158" s="27">
        <v>148</v>
      </c>
      <c r="F158" s="32">
        <v>0.19047619047619047</v>
      </c>
    </row>
    <row r="159" spans="1:6" ht="15" customHeight="1" x14ac:dyDescent="0.2">
      <c r="B159" s="2" t="s">
        <v>8</v>
      </c>
      <c r="C159" s="1">
        <v>390</v>
      </c>
      <c r="D159" s="1">
        <v>387</v>
      </c>
      <c r="E159" s="1">
        <v>777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19</v>
      </c>
      <c r="D161" s="31">
        <v>42</v>
      </c>
      <c r="E161" s="31">
        <v>61</v>
      </c>
      <c r="F161" s="32">
        <v>7.8507078507078512E-2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19</v>
      </c>
      <c r="E162" s="31">
        <v>26</v>
      </c>
      <c r="F162" s="32">
        <v>3.3462033462033462E-2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6.4350064350064346E-3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1.287001287001287E-3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189">
    <tabColor rgb="FF0000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0.01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11</v>
      </c>
      <c r="E14" s="48">
        <v>12</v>
      </c>
      <c r="F14" s="39">
        <v>0.04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4.3333333333333335E-2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8</v>
      </c>
      <c r="E26" s="41">
        <v>13</v>
      </c>
      <c r="F26" s="42">
        <v>4.3333333333333335E-2</v>
      </c>
    </row>
    <row r="27" spans="1:6" ht="15" customHeight="1" x14ac:dyDescent="0.2">
      <c r="A27" s="12"/>
      <c r="B27" s="35">
        <v>20</v>
      </c>
      <c r="C27" s="94">
        <v>6</v>
      </c>
      <c r="D27" s="94">
        <v>1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3</v>
      </c>
      <c r="E32" s="41">
        <v>14</v>
      </c>
      <c r="F32" s="42">
        <v>4.6666666666666669E-2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0.04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3</v>
      </c>
      <c r="E44" s="41">
        <v>11</v>
      </c>
      <c r="F44" s="42">
        <v>3.6666666666666667E-2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8</v>
      </c>
      <c r="E50" s="41">
        <v>13</v>
      </c>
      <c r="F50" s="42">
        <v>4.3333333333333335E-2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4.6666666666666669E-2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13</v>
      </c>
      <c r="E62" s="41">
        <v>22</v>
      </c>
      <c r="F62" s="42">
        <v>7.3333333333333334E-2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9</v>
      </c>
      <c r="E68" s="41">
        <v>21</v>
      </c>
      <c r="F68" s="42">
        <v>7.0000000000000007E-2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6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20</v>
      </c>
      <c r="E74" s="41">
        <v>38</v>
      </c>
      <c r="F74" s="42">
        <v>0.12666666666666668</v>
      </c>
    </row>
    <row r="75" spans="1:6" ht="15" customHeight="1" x14ac:dyDescent="0.2">
      <c r="A75" s="12"/>
      <c r="B75" s="35">
        <v>60</v>
      </c>
      <c r="C75" s="94">
        <v>1</v>
      </c>
      <c r="D75" s="94">
        <v>6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2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13</v>
      </c>
      <c r="E80" s="41">
        <v>27</v>
      </c>
      <c r="F80" s="42">
        <v>0.09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13</v>
      </c>
      <c r="E86" s="44">
        <v>29</v>
      </c>
      <c r="F86" s="45">
        <v>9.6666666666666665E-2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13</v>
      </c>
      <c r="E92" s="44">
        <v>24</v>
      </c>
      <c r="F92" s="45">
        <v>0.08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0.06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0.02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1.6666666666666666E-2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0.01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6.6666666666666671E-3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147</v>
      </c>
      <c r="D147" s="77">
        <v>153</v>
      </c>
      <c r="E147" s="62">
        <v>300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20</v>
      </c>
      <c r="E150" s="17">
        <v>28</v>
      </c>
      <c r="F150" s="32">
        <v>9.3333333333333338E-2</v>
      </c>
    </row>
    <row r="151" spans="1:6" ht="15" customHeight="1" x14ac:dyDescent="0.2">
      <c r="A151" s="18"/>
      <c r="B151" s="18" t="s">
        <v>49</v>
      </c>
      <c r="C151" s="19">
        <v>95</v>
      </c>
      <c r="D151" s="19">
        <v>90</v>
      </c>
      <c r="E151" s="19">
        <v>185</v>
      </c>
      <c r="F151" s="32">
        <v>0.6166666666666667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43</v>
      </c>
      <c r="E152" s="21">
        <v>87</v>
      </c>
      <c r="F152" s="32">
        <v>0.28999999999999998</v>
      </c>
    </row>
    <row r="153" spans="1:6" ht="15" customHeight="1" x14ac:dyDescent="0.2">
      <c r="B153" s="2" t="s">
        <v>8</v>
      </c>
      <c r="C153" s="1">
        <v>147</v>
      </c>
      <c r="D153" s="1">
        <v>153</v>
      </c>
      <c r="E153" s="1">
        <v>300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20</v>
      </c>
      <c r="E155" s="17">
        <v>28</v>
      </c>
      <c r="F155" s="32">
        <v>9.3333333333333338E-2</v>
      </c>
    </row>
    <row r="156" spans="1:6" ht="15" customHeight="1" x14ac:dyDescent="0.2">
      <c r="A156" s="28"/>
      <c r="B156" s="18" t="s">
        <v>49</v>
      </c>
      <c r="C156" s="19">
        <v>95</v>
      </c>
      <c r="D156" s="19">
        <v>90</v>
      </c>
      <c r="E156" s="19">
        <v>185</v>
      </c>
      <c r="F156" s="32">
        <v>0.6166666666666667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26</v>
      </c>
      <c r="E157" s="21">
        <v>53</v>
      </c>
      <c r="F157" s="32">
        <v>0.17666666666666667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17</v>
      </c>
      <c r="E158" s="27">
        <v>34</v>
      </c>
      <c r="F158" s="32">
        <v>0.11333333333333333</v>
      </c>
    </row>
    <row r="159" spans="1:6" ht="15" customHeight="1" x14ac:dyDescent="0.2">
      <c r="B159" s="2" t="s">
        <v>8</v>
      </c>
      <c r="C159" s="1">
        <v>147</v>
      </c>
      <c r="D159" s="1">
        <v>153</v>
      </c>
      <c r="E159" s="1">
        <v>300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3.3333333333333333E-2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1.6666666666666666E-2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6.6666666666666671E-3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78">
    <tabColor indexed="45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3</v>
      </c>
      <c r="D3" s="74">
        <f>上原!D3+中原!D3+下原!D3</f>
        <v>3</v>
      </c>
      <c r="E3" s="9">
        <f>上原!E3+中原!E3+下原!E3</f>
        <v>6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4</v>
      </c>
      <c r="D4" s="75">
        <f>上原!D4+中原!D4+下原!D4</f>
        <v>4</v>
      </c>
      <c r="E4" s="10">
        <f>上原!E4+中原!E4+下原!E4</f>
        <v>8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5</v>
      </c>
      <c r="D5" s="75">
        <f>上原!D5+中原!D5+下原!D5</f>
        <v>6</v>
      </c>
      <c r="E5" s="10">
        <f>上原!E5+中原!E5+下原!E5</f>
        <v>11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8</v>
      </c>
      <c r="D6" s="75">
        <f>上原!D6+中原!D6+下原!D6</f>
        <v>4</v>
      </c>
      <c r="E6" s="10">
        <f>上原!E6+中原!E6+下原!E6</f>
        <v>12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2</v>
      </c>
      <c r="D7" s="75">
        <f>上原!D7+中原!D7+下原!D7</f>
        <v>11</v>
      </c>
      <c r="E7" s="10">
        <f>上原!E7+中原!E7+下原!E7</f>
        <v>13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22</v>
      </c>
      <c r="D8" s="70">
        <f>上原!D8+中原!D8+下原!D8</f>
        <v>28</v>
      </c>
      <c r="E8" s="38">
        <f>上原!E8+中原!E8+下原!E8</f>
        <v>50</v>
      </c>
      <c r="F8" s="39">
        <f>E8/E147</f>
        <v>3.0826140567200986E-2</v>
      </c>
    </row>
    <row r="9" spans="1:6" ht="15" customHeight="1" x14ac:dyDescent="0.2">
      <c r="A9" s="12"/>
      <c r="B9" s="35">
        <v>5</v>
      </c>
      <c r="C9" s="75">
        <f>上原!C9+中原!C9+下原!C9</f>
        <v>6</v>
      </c>
      <c r="D9" s="75">
        <f>上原!D9+中原!D9+下原!D9</f>
        <v>5</v>
      </c>
      <c r="E9" s="10">
        <f>上原!E9+中原!E9+下原!E9</f>
        <v>11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9</v>
      </c>
      <c r="D10" s="75">
        <f>上原!D10+中原!D10+下原!D10</f>
        <v>9</v>
      </c>
      <c r="E10" s="10">
        <f>上原!E10+中原!E10+下原!E10</f>
        <v>18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11</v>
      </c>
      <c r="D11" s="75">
        <f>上原!D11+中原!D11+下原!D11</f>
        <v>4</v>
      </c>
      <c r="E11" s="10">
        <f>上原!E11+中原!E11+下原!E11</f>
        <v>15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17</v>
      </c>
      <c r="D12" s="75">
        <f>上原!D12+中原!D12+下原!D12</f>
        <v>4</v>
      </c>
      <c r="E12" s="10">
        <f>上原!E12+中原!E12+下原!E12</f>
        <v>21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11</v>
      </c>
      <c r="D13" s="75">
        <f>上原!D13+中原!D13+下原!D13</f>
        <v>7</v>
      </c>
      <c r="E13" s="10">
        <f>上原!E13+中原!E13+下原!E13</f>
        <v>18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54</v>
      </c>
      <c r="D14" s="70">
        <f>上原!D14+中原!D14+下原!D14</f>
        <v>29</v>
      </c>
      <c r="E14" s="48">
        <f>上原!E14+中原!E14+下原!E14</f>
        <v>83</v>
      </c>
      <c r="F14" s="39">
        <f>E14/E147</f>
        <v>5.1171393341553635E-2</v>
      </c>
    </row>
    <row r="15" spans="1:6" ht="15" customHeight="1" x14ac:dyDescent="0.2">
      <c r="A15" s="12"/>
      <c r="B15" s="35">
        <v>10</v>
      </c>
      <c r="C15" s="75">
        <f>上原!C15+中原!C15+下原!C15</f>
        <v>11</v>
      </c>
      <c r="D15" s="75">
        <f>上原!D15+中原!D15+下原!D15</f>
        <v>10</v>
      </c>
      <c r="E15" s="10">
        <f>上原!E15+中原!E15+下原!E15</f>
        <v>21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7</v>
      </c>
      <c r="D16" s="75">
        <f>上原!D16+中原!D16+下原!D16</f>
        <v>10</v>
      </c>
      <c r="E16" s="10">
        <f>上原!E16+中原!E16+下原!E16</f>
        <v>17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15</v>
      </c>
      <c r="D17" s="75">
        <f>上原!D17+中原!D17+下原!D17</f>
        <v>10</v>
      </c>
      <c r="E17" s="10">
        <f>上原!E17+中原!E17+下原!E17</f>
        <v>25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8</v>
      </c>
      <c r="D18" s="75">
        <f>上原!D18+中原!D18+下原!D18</f>
        <v>3</v>
      </c>
      <c r="E18" s="10">
        <f>上原!E18+中原!E18+下原!E18</f>
        <v>11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10</v>
      </c>
      <c r="D19" s="75">
        <f>上原!D19+中原!D19+下原!D19</f>
        <v>6</v>
      </c>
      <c r="E19" s="10">
        <f>上原!E19+中原!E19+下原!E19</f>
        <v>16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51</v>
      </c>
      <c r="D20" s="70">
        <f>上原!D20+中原!D20+下原!D20</f>
        <v>39</v>
      </c>
      <c r="E20" s="48">
        <f>上原!E20+中原!E20+下原!E20</f>
        <v>90</v>
      </c>
      <c r="F20" s="39">
        <f>E20/E147</f>
        <v>5.5487053020961775E-2</v>
      </c>
    </row>
    <row r="21" spans="1:6" ht="15" customHeight="1" x14ac:dyDescent="0.2">
      <c r="A21" s="12"/>
      <c r="B21" s="35">
        <v>15</v>
      </c>
      <c r="C21" s="75">
        <f>上原!C21+中原!C21+下原!C21</f>
        <v>7</v>
      </c>
      <c r="D21" s="75">
        <f>上原!D21+中原!D21+下原!D21</f>
        <v>7</v>
      </c>
      <c r="E21" s="10">
        <f>上原!E21+中原!E21+下原!E21</f>
        <v>14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8</v>
      </c>
      <c r="D22" s="75">
        <f>上原!D22+中原!D22+下原!D22</f>
        <v>6</v>
      </c>
      <c r="E22" s="10">
        <f>上原!E22+中原!E22+下原!E22</f>
        <v>14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9</v>
      </c>
      <c r="D23" s="75">
        <f>上原!D23+中原!D23+下原!D23</f>
        <v>7</v>
      </c>
      <c r="E23" s="10">
        <f>上原!E23+中原!E23+下原!E23</f>
        <v>16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6</v>
      </c>
      <c r="D24" s="75">
        <f>上原!D24+中原!D24+下原!D24</f>
        <v>3</v>
      </c>
      <c r="E24" s="10">
        <f>上原!E24+中原!E24+下原!E24</f>
        <v>9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4</v>
      </c>
      <c r="D25" s="75">
        <f>上原!D25+中原!D25+下原!D25</f>
        <v>5</v>
      </c>
      <c r="E25" s="10">
        <f>上原!E25+中原!E25+下原!E25</f>
        <v>9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34</v>
      </c>
      <c r="D26" s="49">
        <f>上原!D26+中原!D26+下原!D26</f>
        <v>28</v>
      </c>
      <c r="E26" s="41">
        <f>上原!E26+中原!E26+下原!E26</f>
        <v>62</v>
      </c>
      <c r="F26" s="42">
        <f>E26/E147</f>
        <v>3.8224414303329221E-2</v>
      </c>
    </row>
    <row r="27" spans="1:6" ht="15" customHeight="1" x14ac:dyDescent="0.2">
      <c r="A27" s="12"/>
      <c r="B27" s="35">
        <v>20</v>
      </c>
      <c r="C27" s="75">
        <f>上原!C27+中原!C27+下原!C27</f>
        <v>5</v>
      </c>
      <c r="D27" s="75">
        <f>上原!D27+中原!D27+下原!D27</f>
        <v>8</v>
      </c>
      <c r="E27" s="10">
        <f>上原!E27+中原!E27+下原!E27</f>
        <v>13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11</v>
      </c>
      <c r="D28" s="75">
        <f>上原!D28+中原!D28+下原!D28</f>
        <v>6</v>
      </c>
      <c r="E28" s="10">
        <f>上原!E28+中原!E28+下原!E28</f>
        <v>17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2</v>
      </c>
      <c r="D29" s="75">
        <f>上原!D29+中原!D29+下原!D29</f>
        <v>8</v>
      </c>
      <c r="E29" s="10">
        <f>上原!E29+中原!E29+下原!E29</f>
        <v>10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9</v>
      </c>
      <c r="D30" s="75">
        <f>上原!D30+中原!D30+下原!D30</f>
        <v>2</v>
      </c>
      <c r="E30" s="10">
        <f>上原!E30+中原!E30+下原!E30</f>
        <v>11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4</v>
      </c>
      <c r="D31" s="75">
        <f>上原!D31+中原!D31+下原!D31</f>
        <v>4</v>
      </c>
      <c r="E31" s="10">
        <f>上原!E31+中原!E31+下原!E31</f>
        <v>8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31</v>
      </c>
      <c r="D32" s="49">
        <f>上原!D32+中原!D32+下原!D32</f>
        <v>28</v>
      </c>
      <c r="E32" s="41">
        <f>上原!E32+中原!E32+下原!E32</f>
        <v>59</v>
      </c>
      <c r="F32" s="42">
        <f>E32/E147</f>
        <v>3.6374845869297165E-2</v>
      </c>
    </row>
    <row r="33" spans="1:6" ht="15" customHeight="1" x14ac:dyDescent="0.2">
      <c r="A33" s="12"/>
      <c r="B33" s="35">
        <v>25</v>
      </c>
      <c r="C33" s="75">
        <f>上原!C33+中原!C33+下原!C33</f>
        <v>5</v>
      </c>
      <c r="D33" s="75">
        <f>上原!D33+中原!D33+下原!D33</f>
        <v>5</v>
      </c>
      <c r="E33" s="10">
        <f>上原!E33+中原!E33+下原!E33</f>
        <v>10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7</v>
      </c>
      <c r="D34" s="75">
        <f>上原!D34+中原!D34+下原!D34</f>
        <v>4</v>
      </c>
      <c r="E34" s="10">
        <f>上原!E34+中原!E34+下原!E34</f>
        <v>11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4</v>
      </c>
      <c r="D35" s="75">
        <f>上原!D35+中原!D35+下原!D35</f>
        <v>4</v>
      </c>
      <c r="E35" s="10">
        <f>上原!E35+中原!E35+下原!E35</f>
        <v>8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4</v>
      </c>
      <c r="D36" s="75">
        <f>上原!D36+中原!D36+下原!D36</f>
        <v>1</v>
      </c>
      <c r="E36" s="10">
        <f>上原!E36+中原!E36+下原!E36</f>
        <v>5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4</v>
      </c>
      <c r="D37" s="75">
        <f>上原!D37+中原!D37+下原!D37</f>
        <v>6</v>
      </c>
      <c r="E37" s="10">
        <f>上原!E37+中原!E37+下原!E37</f>
        <v>10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24</v>
      </c>
      <c r="D38" s="49">
        <f>上原!D38+中原!D38+下原!D38</f>
        <v>20</v>
      </c>
      <c r="E38" s="41">
        <f>上原!E38+中原!E38+下原!E38</f>
        <v>44</v>
      </c>
      <c r="F38" s="42">
        <f>E38/E147</f>
        <v>2.7127003699136867E-2</v>
      </c>
    </row>
    <row r="39" spans="1:6" ht="15" customHeight="1" x14ac:dyDescent="0.2">
      <c r="A39" s="12"/>
      <c r="B39" s="35">
        <v>30</v>
      </c>
      <c r="C39" s="75">
        <f>上原!C39+中原!C39+下原!C39</f>
        <v>3</v>
      </c>
      <c r="D39" s="75">
        <f>上原!D39+中原!D39+下原!D39</f>
        <v>5</v>
      </c>
      <c r="E39" s="10">
        <f>上原!E39+中原!E39+下原!E39</f>
        <v>8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8</v>
      </c>
      <c r="D40" s="75">
        <f>上原!D40+中原!D40+下原!D40</f>
        <v>8</v>
      </c>
      <c r="E40" s="10">
        <f>上原!E40+中原!E40+下原!E40</f>
        <v>16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6</v>
      </c>
      <c r="D41" s="75">
        <f>上原!D41+中原!D41+下原!D41</f>
        <v>10</v>
      </c>
      <c r="E41" s="10">
        <f>上原!E41+中原!E41+下原!E41</f>
        <v>16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5</v>
      </c>
      <c r="D42" s="75">
        <f>上原!D42+中原!D42+下原!D42</f>
        <v>3</v>
      </c>
      <c r="E42" s="10">
        <f>上原!E42+中原!E42+下原!E42</f>
        <v>8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12</v>
      </c>
      <c r="D43" s="75">
        <f>上原!D43+中原!D43+下原!D43</f>
        <v>6</v>
      </c>
      <c r="E43" s="10">
        <f>上原!E43+中原!E43+下原!E43</f>
        <v>18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34</v>
      </c>
      <c r="D44" s="49">
        <f>上原!D44+中原!D44+下原!D44</f>
        <v>32</v>
      </c>
      <c r="E44" s="41">
        <f>上原!E44+中原!E44+下原!E44</f>
        <v>66</v>
      </c>
      <c r="F44" s="42">
        <f>E44/E147</f>
        <v>4.0690505548705305E-2</v>
      </c>
    </row>
    <row r="45" spans="1:6" ht="15" customHeight="1" x14ac:dyDescent="0.2">
      <c r="A45" s="12"/>
      <c r="B45" s="35">
        <v>35</v>
      </c>
      <c r="C45" s="75">
        <f>上原!C45+中原!C45+下原!C45</f>
        <v>3</v>
      </c>
      <c r="D45" s="75">
        <f>上原!D45+中原!D45+下原!D45</f>
        <v>10</v>
      </c>
      <c r="E45" s="10">
        <f>上原!E45+中原!E45+下原!E45</f>
        <v>13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5</v>
      </c>
      <c r="D46" s="75">
        <f>上原!D46+中原!D46+下原!D46</f>
        <v>9</v>
      </c>
      <c r="E46" s="10">
        <f>上原!E46+中原!E46+下原!E46</f>
        <v>14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8</v>
      </c>
      <c r="D47" s="75">
        <f>上原!D47+中原!D47+下原!D47</f>
        <v>6</v>
      </c>
      <c r="E47" s="10">
        <f>上原!E47+中原!E47+下原!E47</f>
        <v>14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7</v>
      </c>
      <c r="D48" s="75">
        <f>上原!D48+中原!D48+下原!D48</f>
        <v>11</v>
      </c>
      <c r="E48" s="10">
        <f>上原!E48+中原!E48+下原!E48</f>
        <v>18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9</v>
      </c>
      <c r="D49" s="75">
        <f>上原!D49+中原!D49+下原!D49</f>
        <v>12</v>
      </c>
      <c r="E49" s="10">
        <f>上原!E49+中原!E49+下原!E49</f>
        <v>21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32</v>
      </c>
      <c r="D50" s="49">
        <f>上原!D50+中原!D50+下原!D50</f>
        <v>48</v>
      </c>
      <c r="E50" s="41">
        <f>上原!E50+中原!E50+下原!E50</f>
        <v>80</v>
      </c>
      <c r="F50" s="42">
        <f>E50/E147</f>
        <v>4.9321824907521579E-2</v>
      </c>
    </row>
    <row r="51" spans="1:6" ht="15" customHeight="1" x14ac:dyDescent="0.2">
      <c r="A51" s="12"/>
      <c r="B51" s="35">
        <v>40</v>
      </c>
      <c r="C51" s="75">
        <f>上原!C51+中原!C51+下原!C51</f>
        <v>11</v>
      </c>
      <c r="D51" s="75">
        <f>上原!D51+中原!D51+下原!D51</f>
        <v>8</v>
      </c>
      <c r="E51" s="10">
        <f>上原!E51+中原!E51+下原!E51</f>
        <v>19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8</v>
      </c>
      <c r="D52" s="75">
        <f>上原!D52+中原!D52+下原!D52</f>
        <v>10</v>
      </c>
      <c r="E52" s="10">
        <f>上原!E52+中原!E52+下原!E52</f>
        <v>18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14</v>
      </c>
      <c r="D53" s="75">
        <f>上原!D53+中原!D53+下原!D53</f>
        <v>10</v>
      </c>
      <c r="E53" s="10">
        <f>上原!E53+中原!E53+下原!E53</f>
        <v>24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12</v>
      </c>
      <c r="D54" s="75">
        <f>上原!D54+中原!D54+下原!D54</f>
        <v>8</v>
      </c>
      <c r="E54" s="10">
        <f>上原!E54+中原!E54+下原!E54</f>
        <v>20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15</v>
      </c>
      <c r="D55" s="75">
        <f>上原!D55+中原!D55+下原!D55</f>
        <v>13</v>
      </c>
      <c r="E55" s="10">
        <f>上原!E55+中原!E55+下原!E55</f>
        <v>28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60</v>
      </c>
      <c r="D56" s="49">
        <f>上原!D56+中原!D56+下原!D56</f>
        <v>49</v>
      </c>
      <c r="E56" s="41">
        <f>上原!E56+中原!E56+下原!E56</f>
        <v>109</v>
      </c>
      <c r="F56" s="42">
        <f>E56/E147</f>
        <v>6.7200986436498147E-2</v>
      </c>
    </row>
    <row r="57" spans="1:6" ht="15" customHeight="1" x14ac:dyDescent="0.2">
      <c r="A57" s="12"/>
      <c r="B57" s="35">
        <v>45</v>
      </c>
      <c r="C57" s="75">
        <f>上原!C57+中原!C57+下原!C57</f>
        <v>8</v>
      </c>
      <c r="D57" s="75">
        <f>上原!D57+中原!D57+下原!D57</f>
        <v>11</v>
      </c>
      <c r="E57" s="10">
        <f>上原!E57+中原!E57+下原!E57</f>
        <v>19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14</v>
      </c>
      <c r="D58" s="75">
        <f>上原!D58+中原!D58+下原!D58</f>
        <v>7</v>
      </c>
      <c r="E58" s="10">
        <f>上原!E58+中原!E58+下原!E58</f>
        <v>21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14</v>
      </c>
      <c r="D59" s="75">
        <f>上原!D59+中原!D59+下原!D59</f>
        <v>11</v>
      </c>
      <c r="E59" s="10">
        <f>上原!E59+中原!E59+下原!E59</f>
        <v>25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10</v>
      </c>
      <c r="D60" s="75">
        <f>上原!D60+中原!D60+下原!D60</f>
        <v>7</v>
      </c>
      <c r="E60" s="10">
        <f>上原!E60+中原!E60+下原!E60</f>
        <v>17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14</v>
      </c>
      <c r="D61" s="75">
        <f>上原!D61+中原!D61+下原!D61</f>
        <v>10</v>
      </c>
      <c r="E61" s="10">
        <f>上原!E61+中原!E61+下原!E61</f>
        <v>24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60</v>
      </c>
      <c r="D62" s="49">
        <f>上原!D62+中原!D62+下原!D62</f>
        <v>46</v>
      </c>
      <c r="E62" s="41">
        <f>上原!E62+中原!E62+下原!E62</f>
        <v>106</v>
      </c>
      <c r="F62" s="42">
        <f>E62/E147</f>
        <v>6.5351418002466091E-2</v>
      </c>
    </row>
    <row r="63" spans="1:6" ht="15" customHeight="1" x14ac:dyDescent="0.2">
      <c r="A63" s="12"/>
      <c r="B63" s="35">
        <v>50</v>
      </c>
      <c r="C63" s="75">
        <f>上原!C63+中原!C63+下原!C63</f>
        <v>15</v>
      </c>
      <c r="D63" s="75">
        <f>上原!D63+中原!D63+下原!D63</f>
        <v>14</v>
      </c>
      <c r="E63" s="10">
        <f>上原!E63+中原!E63+下原!E63</f>
        <v>29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11</v>
      </c>
      <c r="D64" s="75">
        <f>上原!D64+中原!D64+下原!D64</f>
        <v>12</v>
      </c>
      <c r="E64" s="10">
        <f>上原!E64+中原!E64+下原!E64</f>
        <v>23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12</v>
      </c>
      <c r="D65" s="75">
        <f>上原!D65+中原!D65+下原!D65</f>
        <v>11</v>
      </c>
      <c r="E65" s="10">
        <f>上原!E65+中原!E65+下原!E65</f>
        <v>23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9</v>
      </c>
      <c r="D66" s="75">
        <f>上原!D66+中原!D66+下原!D66</f>
        <v>8</v>
      </c>
      <c r="E66" s="10">
        <f>上原!E66+中原!E66+下原!E66</f>
        <v>17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9</v>
      </c>
      <c r="D67" s="75">
        <f>上原!D67+中原!D67+下原!D67</f>
        <v>13</v>
      </c>
      <c r="E67" s="10">
        <f>上原!E67+中原!E67+下原!E67</f>
        <v>22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56</v>
      </c>
      <c r="D68" s="49">
        <f>上原!D68+中原!D68+下原!D68</f>
        <v>58</v>
      </c>
      <c r="E68" s="41">
        <f>上原!E68+中原!E68+下原!E68</f>
        <v>114</v>
      </c>
      <c r="F68" s="42">
        <f>E68/E147</f>
        <v>7.0283600493218246E-2</v>
      </c>
    </row>
    <row r="69" spans="1:6" ht="15" customHeight="1" x14ac:dyDescent="0.2">
      <c r="A69" s="12"/>
      <c r="B69" s="35">
        <v>55</v>
      </c>
      <c r="C69" s="75">
        <f>上原!C69+中原!C69+下原!C69</f>
        <v>10</v>
      </c>
      <c r="D69" s="75">
        <f>上原!D69+中原!D69+下原!D69</f>
        <v>16</v>
      </c>
      <c r="E69" s="10">
        <f>上原!E69+中原!E69+下原!E69</f>
        <v>26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9</v>
      </c>
      <c r="D70" s="75">
        <f>上原!D70+中原!D70+下原!D70</f>
        <v>6</v>
      </c>
      <c r="E70" s="10">
        <f>上原!E70+中原!E70+下原!E70</f>
        <v>15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8</v>
      </c>
      <c r="D71" s="75">
        <f>上原!D71+中原!D71+下原!D71</f>
        <v>7</v>
      </c>
      <c r="E71" s="10">
        <f>上原!E71+中原!E71+下原!E71</f>
        <v>15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7</v>
      </c>
      <c r="D72" s="75">
        <f>上原!D72+中原!D72+下原!D72</f>
        <v>9</v>
      </c>
      <c r="E72" s="10">
        <f>上原!E72+中原!E72+下原!E72</f>
        <v>16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6</v>
      </c>
      <c r="D73" s="75">
        <f>上原!D73+中原!D73+下原!D73</f>
        <v>9</v>
      </c>
      <c r="E73" s="10">
        <f>上原!E73+中原!E73+下原!E73</f>
        <v>15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40</v>
      </c>
      <c r="D74" s="49">
        <f>上原!D74+中原!D74+下原!D74</f>
        <v>47</v>
      </c>
      <c r="E74" s="41">
        <f>上原!E74+中原!E74+下原!E74</f>
        <v>87</v>
      </c>
      <c r="F74" s="42">
        <f>E74/E147</f>
        <v>5.3637484586929719E-2</v>
      </c>
    </row>
    <row r="75" spans="1:6" ht="15" customHeight="1" x14ac:dyDescent="0.2">
      <c r="A75" s="12"/>
      <c r="B75" s="35">
        <v>60</v>
      </c>
      <c r="C75" s="75">
        <f>上原!C75+中原!C75+下原!C75</f>
        <v>8</v>
      </c>
      <c r="D75" s="75">
        <f>上原!D75+中原!D75+下原!D75</f>
        <v>11</v>
      </c>
      <c r="E75" s="10">
        <f>上原!E75+中原!E75+下原!E75</f>
        <v>19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8</v>
      </c>
      <c r="D76" s="75">
        <f>上原!D76+中原!D76+下原!D76</f>
        <v>14</v>
      </c>
      <c r="E76" s="10">
        <f>上原!E76+中原!E76+下原!E76</f>
        <v>22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11</v>
      </c>
      <c r="D77" s="75">
        <f>上原!D77+中原!D77+下原!D77</f>
        <v>9</v>
      </c>
      <c r="E77" s="10">
        <f>上原!E77+中原!E77+下原!E77</f>
        <v>20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9</v>
      </c>
      <c r="D78" s="75">
        <f>上原!D78+中原!D78+下原!D78</f>
        <v>12</v>
      </c>
      <c r="E78" s="10">
        <f>上原!E78+中原!E78+下原!E78</f>
        <v>21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13</v>
      </c>
      <c r="D79" s="75">
        <f>上原!D79+中原!D79+下原!D79</f>
        <v>10</v>
      </c>
      <c r="E79" s="10">
        <f>上原!E79+中原!E79+下原!E79</f>
        <v>23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49</v>
      </c>
      <c r="D80" s="49">
        <f>上原!D80+中原!D80+下原!D80</f>
        <v>56</v>
      </c>
      <c r="E80" s="41">
        <f>上原!E80+中原!E80+下原!E80</f>
        <v>105</v>
      </c>
      <c r="F80" s="42">
        <f>E80/E147</f>
        <v>6.4734895191122077E-2</v>
      </c>
    </row>
    <row r="81" spans="1:6" ht="15" customHeight="1" x14ac:dyDescent="0.2">
      <c r="A81" s="12"/>
      <c r="B81" s="35">
        <v>65</v>
      </c>
      <c r="C81" s="75">
        <f>上原!C81+中原!C81+下原!C81</f>
        <v>18</v>
      </c>
      <c r="D81" s="75">
        <f>上原!D81+中原!D81+下原!D81</f>
        <v>13</v>
      </c>
      <c r="E81" s="10">
        <f>上原!E81+中原!E81+下原!E81</f>
        <v>31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7</v>
      </c>
      <c r="D82" s="75">
        <f>上原!D82+中原!D82+下原!D82</f>
        <v>19</v>
      </c>
      <c r="E82" s="10">
        <f>上原!E82+中原!E82+下原!E82</f>
        <v>26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11</v>
      </c>
      <c r="D83" s="75">
        <f>上原!D83+中原!D83+下原!D83</f>
        <v>9</v>
      </c>
      <c r="E83" s="10">
        <f>上原!E83+中原!E83+下原!E83</f>
        <v>20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12</v>
      </c>
      <c r="D84" s="75">
        <f>上原!D84+中原!D84+下原!D84</f>
        <v>19</v>
      </c>
      <c r="E84" s="10">
        <f>上原!E84+中原!E84+下原!E84</f>
        <v>31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14</v>
      </c>
      <c r="D85" s="75">
        <f>上原!D85+中原!D85+下原!D85</f>
        <v>12</v>
      </c>
      <c r="E85" s="10">
        <f>上原!E85+中原!E85+下原!E85</f>
        <v>26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62</v>
      </c>
      <c r="D86" s="71">
        <f>上原!D86+中原!D86+下原!D86</f>
        <v>72</v>
      </c>
      <c r="E86" s="44">
        <f>上原!E86+中原!E86+下原!E86</f>
        <v>134</v>
      </c>
      <c r="F86" s="45">
        <f>E86/E147</f>
        <v>8.2614056720098639E-2</v>
      </c>
    </row>
    <row r="87" spans="1:6" ht="15" customHeight="1" x14ac:dyDescent="0.2">
      <c r="A87" s="12"/>
      <c r="B87" s="35">
        <v>70</v>
      </c>
      <c r="C87" s="75">
        <f>上原!C87+中原!C87+下原!C87</f>
        <v>17</v>
      </c>
      <c r="D87" s="75">
        <f>上原!D87+中原!D87+下原!D87</f>
        <v>18</v>
      </c>
      <c r="E87" s="10">
        <f>上原!E87+中原!E87+下原!E87</f>
        <v>35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18</v>
      </c>
      <c r="D88" s="75">
        <f>上原!D88+中原!D88+下原!D88</f>
        <v>13</v>
      </c>
      <c r="E88" s="10">
        <f>上原!E88+中原!E88+下原!E88</f>
        <v>31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17</v>
      </c>
      <c r="D89" s="75">
        <f>上原!D89+中原!D89+下原!D89</f>
        <v>11</v>
      </c>
      <c r="E89" s="10">
        <f>上原!E89+中原!E89+下原!E89</f>
        <v>28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21</v>
      </c>
      <c r="D90" s="75">
        <f>上原!D90+中原!D90+下原!D90</f>
        <v>13</v>
      </c>
      <c r="E90" s="10">
        <f>上原!E90+中原!E90+下原!E90</f>
        <v>34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10</v>
      </c>
      <c r="D91" s="75">
        <f>上原!D91+中原!D91+下原!D91</f>
        <v>26</v>
      </c>
      <c r="E91" s="10">
        <f>上原!E91+中原!E91+下原!E91</f>
        <v>36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83</v>
      </c>
      <c r="D92" s="71">
        <f>上原!D92+中原!D92+下原!D92</f>
        <v>81</v>
      </c>
      <c r="E92" s="44">
        <f>上原!E92+中原!E92+下原!E92</f>
        <v>164</v>
      </c>
      <c r="F92" s="45">
        <f>E92/E147</f>
        <v>0.10110974106041924</v>
      </c>
    </row>
    <row r="93" spans="1:6" ht="15" customHeight="1" x14ac:dyDescent="0.2">
      <c r="A93" s="12"/>
      <c r="B93" s="35">
        <v>75</v>
      </c>
      <c r="C93" s="75">
        <f>上原!C93+中原!C93+下原!C93</f>
        <v>11</v>
      </c>
      <c r="D93" s="75">
        <f>上原!D93+中原!D93+下原!D93</f>
        <v>8</v>
      </c>
      <c r="E93" s="10">
        <f>上原!E93+中原!E93+下原!E93</f>
        <v>19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9</v>
      </c>
      <c r="D94" s="75">
        <f>上原!D94+中原!D94+下原!D94</f>
        <v>7</v>
      </c>
      <c r="E94" s="10">
        <f>上原!E94+中原!E94+下原!E94</f>
        <v>16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7</v>
      </c>
      <c r="D95" s="75">
        <f>上原!D95+中原!D95+下原!D95</f>
        <v>3</v>
      </c>
      <c r="E95" s="10">
        <f>上原!E95+中原!E95+下原!E95</f>
        <v>10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9</v>
      </c>
      <c r="D96" s="75">
        <f>上原!D96+中原!D96+下原!D96</f>
        <v>7</v>
      </c>
      <c r="E96" s="10">
        <f>上原!E96+中原!E96+下原!E96</f>
        <v>16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10</v>
      </c>
      <c r="D97" s="75">
        <f>上原!D97+中原!D97+下原!D97</f>
        <v>16</v>
      </c>
      <c r="E97" s="10">
        <f>上原!E97+中原!E97+下原!E97</f>
        <v>26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46</v>
      </c>
      <c r="D98" s="71">
        <f>上原!D98+中原!D98+下原!D98</f>
        <v>41</v>
      </c>
      <c r="E98" s="44">
        <f>上原!E98+中原!E98+下原!E98</f>
        <v>87</v>
      </c>
      <c r="F98" s="45">
        <f>E98/E147</f>
        <v>5.3637484586929719E-2</v>
      </c>
    </row>
    <row r="99" spans="1:6" ht="15" customHeight="1" x14ac:dyDescent="0.2">
      <c r="A99" s="12"/>
      <c r="B99" s="35">
        <v>80</v>
      </c>
      <c r="C99" s="75">
        <f>上原!C99+中原!C99+下原!C99</f>
        <v>7</v>
      </c>
      <c r="D99" s="75">
        <f>上原!D99+中原!D99+下原!D99</f>
        <v>4</v>
      </c>
      <c r="E99" s="10">
        <f>上原!E99+中原!E99+下原!E99</f>
        <v>11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6</v>
      </c>
      <c r="D100" s="75">
        <f>上原!D100+中原!D100+下原!D100</f>
        <v>7</v>
      </c>
      <c r="E100" s="10">
        <f>上原!E100+中原!E100+下原!E100</f>
        <v>13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8</v>
      </c>
      <c r="D101" s="75">
        <f>上原!D101+中原!D101+下原!D101</f>
        <v>10</v>
      </c>
      <c r="E101" s="10">
        <f>上原!E101+中原!E101+下原!E101</f>
        <v>18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7</v>
      </c>
      <c r="D102" s="75">
        <f>上原!D102+中原!D102+下原!D102</f>
        <v>8</v>
      </c>
      <c r="E102" s="10">
        <f>上原!E102+中原!E102+下原!E102</f>
        <v>15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4</v>
      </c>
      <c r="D103" s="75">
        <f>上原!D103+中原!D103+下原!D103</f>
        <v>5</v>
      </c>
      <c r="E103" s="10">
        <f>上原!E103+中原!E103+下原!E103</f>
        <v>9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32</v>
      </c>
      <c r="D104" s="71">
        <f>上原!D104+中原!D104+下原!D104</f>
        <v>34</v>
      </c>
      <c r="E104" s="44">
        <f>上原!E104+中原!E104+下原!E104</f>
        <v>66</v>
      </c>
      <c r="F104" s="45">
        <f>E104/E147</f>
        <v>4.0690505548705305E-2</v>
      </c>
    </row>
    <row r="105" spans="1:6" ht="15" customHeight="1" x14ac:dyDescent="0.2">
      <c r="A105" s="12"/>
      <c r="B105" s="35">
        <v>85</v>
      </c>
      <c r="C105" s="75">
        <f>上原!C105+中原!C105+下原!C105</f>
        <v>9</v>
      </c>
      <c r="D105" s="75">
        <f>上原!D105+中原!D105+下原!D105</f>
        <v>11</v>
      </c>
      <c r="E105" s="10">
        <f>上原!E105+中原!E105+下原!E105</f>
        <v>20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7</v>
      </c>
      <c r="D106" s="75">
        <f>上原!D106+中原!D106+下原!D106</f>
        <v>8</v>
      </c>
      <c r="E106" s="10">
        <f>上原!E106+中原!E106+下原!E106</f>
        <v>15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4</v>
      </c>
      <c r="D107" s="75">
        <f>上原!D107+中原!D107+下原!D107</f>
        <v>9</v>
      </c>
      <c r="E107" s="10">
        <f>上原!E107+中原!E107+下原!E107</f>
        <v>13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2</v>
      </c>
      <c r="D108" s="75">
        <f>上原!D108+中原!D108+下原!D108</f>
        <v>4</v>
      </c>
      <c r="E108" s="10">
        <f>上原!E108+中原!E108+下原!E108</f>
        <v>6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2</v>
      </c>
      <c r="D109" s="75">
        <f>上原!D109+中原!D109+下原!D109</f>
        <v>7</v>
      </c>
      <c r="E109" s="10">
        <f>上原!E109+中原!E109+下原!E109</f>
        <v>9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24</v>
      </c>
      <c r="D110" s="71">
        <f>上原!D110+中原!D110+下原!D110</f>
        <v>39</v>
      </c>
      <c r="E110" s="44">
        <f>上原!E110+中原!E110+下原!E110</f>
        <v>63</v>
      </c>
      <c r="F110" s="45">
        <f>E110/E147</f>
        <v>3.8840937114673242E-2</v>
      </c>
    </row>
    <row r="111" spans="1:6" ht="15" customHeight="1" x14ac:dyDescent="0.2">
      <c r="A111" s="12"/>
      <c r="B111" s="35">
        <v>90</v>
      </c>
      <c r="C111" s="75">
        <f>上原!C111+中原!C111+下原!C111</f>
        <v>1</v>
      </c>
      <c r="D111" s="75">
        <f>上原!D111+中原!D111+下原!D111</f>
        <v>8</v>
      </c>
      <c r="E111" s="10">
        <f>上原!E111+中原!E111+下原!E111</f>
        <v>9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7</v>
      </c>
      <c r="D112" s="75">
        <f>上原!D112+中原!D112+下原!D112</f>
        <v>2</v>
      </c>
      <c r="E112" s="10">
        <f>上原!E112+中原!E112+下原!E112</f>
        <v>9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2</v>
      </c>
      <c r="D113" s="75">
        <f>上原!D113+中原!D113+下原!D113</f>
        <v>9</v>
      </c>
      <c r="E113" s="10">
        <f>上原!E113+中原!E113+下原!E113</f>
        <v>11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0</v>
      </c>
      <c r="D114" s="75">
        <f>上原!D114+中原!D114+下原!D114</f>
        <v>5</v>
      </c>
      <c r="E114" s="10">
        <f>上原!E114+中原!E114+下原!E114</f>
        <v>5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0</v>
      </c>
      <c r="D115" s="75">
        <f>上原!D115+中原!D115+下原!D115</f>
        <v>2</v>
      </c>
      <c r="E115" s="10">
        <f>上原!E115+中原!E115+下原!E115</f>
        <v>2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10</v>
      </c>
      <c r="D116" s="71">
        <f>上原!D116+中原!D116+下原!D116</f>
        <v>26</v>
      </c>
      <c r="E116" s="44">
        <f>上原!E116+中原!E116+下原!E116</f>
        <v>36</v>
      </c>
      <c r="F116" s="45">
        <f>E116/E147</f>
        <v>2.2194821208384709E-2</v>
      </c>
    </row>
    <row r="117" spans="1:6" ht="15" customHeight="1" x14ac:dyDescent="0.2">
      <c r="A117" s="12"/>
      <c r="B117" s="35">
        <v>95</v>
      </c>
      <c r="C117" s="75">
        <f>上原!C117+中原!C117+下原!C117</f>
        <v>1</v>
      </c>
      <c r="D117" s="75">
        <f>上原!D117+中原!D117+下原!D117</f>
        <v>1</v>
      </c>
      <c r="E117" s="10">
        <f>上原!E117+中原!E117+下原!E117</f>
        <v>2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0</v>
      </c>
      <c r="D118" s="75">
        <f>上原!D118+中原!D118+下原!D118</f>
        <v>3</v>
      </c>
      <c r="E118" s="10">
        <f>上原!E118+中原!E118+下原!E118</f>
        <v>3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0</v>
      </c>
      <c r="D119" s="75">
        <f>上原!D119+中原!D119+下原!D119</f>
        <v>3</v>
      </c>
      <c r="E119" s="10">
        <f>上原!E119+中原!E119+下原!E119</f>
        <v>3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1</v>
      </c>
      <c r="D120" s="75">
        <f>上原!D120+中原!D120+下原!D120</f>
        <v>4</v>
      </c>
      <c r="E120" s="10">
        <f>上原!E120+中原!E120+下原!E120</f>
        <v>5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0</v>
      </c>
      <c r="D121" s="75">
        <f>上原!D121+中原!D121+下原!D121</f>
        <v>1</v>
      </c>
      <c r="E121" s="10">
        <f>上原!E121+中原!E121+下原!E121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2</v>
      </c>
      <c r="D122" s="71">
        <f>上原!D122+中原!D122+下原!D122</f>
        <v>12</v>
      </c>
      <c r="E122" s="44">
        <f>上原!E122+中原!E122+下原!E122</f>
        <v>14</v>
      </c>
      <c r="F122" s="45">
        <f>E122/E147</f>
        <v>8.6313193588162754E-3</v>
      </c>
    </row>
    <row r="123" spans="1:6" ht="15" customHeight="1" x14ac:dyDescent="0.2">
      <c r="A123" s="12"/>
      <c r="B123" s="35">
        <v>100</v>
      </c>
      <c r="C123" s="75">
        <f>上原!C123+中原!C123+下原!C123</f>
        <v>1</v>
      </c>
      <c r="D123" s="75">
        <f>上原!D123+中原!D123+下原!D123</f>
        <v>0</v>
      </c>
      <c r="E123" s="10">
        <f>上原!E123+中原!E123+下原!E123</f>
        <v>1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0</v>
      </c>
      <c r="D124" s="75">
        <f>上原!D124+中原!D124+下原!D124</f>
        <v>0</v>
      </c>
      <c r="E124" s="10">
        <f>上原!E124+中原!E124+下原!E124</f>
        <v>0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1</v>
      </c>
      <c r="E125" s="10">
        <f>上原!E125+中原!E125+下原!E125</f>
        <v>1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1</v>
      </c>
      <c r="E126" s="10">
        <f>上原!E126+中原!E126+下原!E126</f>
        <v>1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0</v>
      </c>
      <c r="E127" s="10">
        <f>上原!E127+中原!E127+下原!E127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1</v>
      </c>
      <c r="D128" s="71">
        <f>上原!D128+中原!D128+下原!D128</f>
        <v>2</v>
      </c>
      <c r="E128" s="44">
        <f>上原!E128+中原!E128+下原!E128</f>
        <v>3</v>
      </c>
      <c r="F128" s="45">
        <f>E128/E147</f>
        <v>1.8495684340320592E-3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0</v>
      </c>
      <c r="E129" s="10">
        <f>上原!E129+中原!E129+下原!E129</f>
        <v>0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0</v>
      </c>
      <c r="E134" s="47">
        <f>上原!E134+中原!E134+下原!E134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上原!C135+中原!C135+下原!C135</f>
        <v>0</v>
      </c>
      <c r="D135" s="75">
        <f>上原!D135+中原!D135+下原!D135</f>
        <v>0</v>
      </c>
      <c r="E135" s="10">
        <f>上原!E135+中原!E135+下原!E135</f>
        <v>0</v>
      </c>
      <c r="F135" s="32"/>
    </row>
    <row r="136" spans="1:6" ht="15" customHeight="1" x14ac:dyDescent="0.2">
      <c r="A136" s="36"/>
      <c r="B136" s="35">
        <v>111</v>
      </c>
      <c r="C136" s="75">
        <f>上原!C136+中原!C136+下原!C136</f>
        <v>0</v>
      </c>
      <c r="D136" s="75">
        <f>上原!D136+中原!D136+下原!D136</f>
        <v>0</v>
      </c>
      <c r="E136" s="10">
        <f>上原!E136+中原!E136+下原!E136</f>
        <v>0</v>
      </c>
      <c r="F136" s="32"/>
    </row>
    <row r="137" spans="1:6" ht="15" customHeight="1" x14ac:dyDescent="0.2">
      <c r="A137" s="36"/>
      <c r="B137" s="35">
        <v>112</v>
      </c>
      <c r="C137" s="75">
        <f>上原!C137+中原!C137+下原!C137</f>
        <v>0</v>
      </c>
      <c r="D137" s="75">
        <f>上原!D137+中原!D137+下原!D137</f>
        <v>0</v>
      </c>
      <c r="E137" s="10">
        <f>上原!E137+中原!E137+下原!E137</f>
        <v>0</v>
      </c>
      <c r="F137" s="32"/>
    </row>
    <row r="138" spans="1:6" ht="15" customHeight="1" x14ac:dyDescent="0.2">
      <c r="A138" s="36"/>
      <c r="B138" s="35">
        <v>113</v>
      </c>
      <c r="C138" s="75">
        <f>上原!C138+中原!C138+下原!C138</f>
        <v>0</v>
      </c>
      <c r="D138" s="75">
        <f>上原!D138+中原!D138+下原!D138</f>
        <v>0</v>
      </c>
      <c r="E138" s="10">
        <f>上原!E138+中原!E138+下原!E138</f>
        <v>0</v>
      </c>
      <c r="F138" s="32"/>
    </row>
    <row r="139" spans="1:6" ht="15" customHeight="1" x14ac:dyDescent="0.2">
      <c r="A139" s="36"/>
      <c r="B139" s="35">
        <v>114</v>
      </c>
      <c r="C139" s="75">
        <f>上原!C139+中原!C139+下原!C139</f>
        <v>0</v>
      </c>
      <c r="D139" s="75">
        <f>上原!D139+中原!D139+下原!D139</f>
        <v>0</v>
      </c>
      <c r="E139" s="10">
        <f>上原!E139+中原!E139+下原!E139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上原!C140+中原!C140+下原!C140</f>
        <v>0</v>
      </c>
      <c r="D140" s="71">
        <f>上原!D140+中原!D140+下原!D140</f>
        <v>0</v>
      </c>
      <c r="E140" s="44">
        <f>上原!E140+中原!E140+下原!E140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上原!C141+中原!C141+下原!C141</f>
        <v>0</v>
      </c>
      <c r="D141" s="75">
        <f>上原!D141+中原!D141+下原!D141</f>
        <v>0</v>
      </c>
      <c r="E141" s="10">
        <f>上原!E141+中原!E141+下原!E141</f>
        <v>0</v>
      </c>
      <c r="F141" s="32"/>
    </row>
    <row r="142" spans="1:6" ht="15" customHeight="1" x14ac:dyDescent="0.2">
      <c r="A142" s="36"/>
      <c r="B142" s="35">
        <v>116</v>
      </c>
      <c r="C142" s="75">
        <f>上原!C142+中原!C142+下原!C142</f>
        <v>0</v>
      </c>
      <c r="D142" s="75">
        <f>上原!D142+中原!D142+下原!D142</f>
        <v>0</v>
      </c>
      <c r="E142" s="10">
        <f>上原!E142+中原!E142+下原!E142</f>
        <v>0</v>
      </c>
      <c r="F142" s="32"/>
    </row>
    <row r="143" spans="1:6" ht="15" customHeight="1" x14ac:dyDescent="0.2">
      <c r="A143" s="36"/>
      <c r="B143" s="35">
        <v>117</v>
      </c>
      <c r="C143" s="75">
        <f>上原!C143+中原!C143+下原!C143</f>
        <v>0</v>
      </c>
      <c r="D143" s="75">
        <f>上原!D143+中原!D143+下原!D143</f>
        <v>0</v>
      </c>
      <c r="E143" s="10">
        <f>上原!E143+中原!E143+下原!E143</f>
        <v>0</v>
      </c>
      <c r="F143" s="32"/>
    </row>
    <row r="144" spans="1:6" ht="15" customHeight="1" x14ac:dyDescent="0.2">
      <c r="A144" s="36"/>
      <c r="B144" s="35">
        <v>118</v>
      </c>
      <c r="C144" s="75">
        <f>上原!C144+中原!C144+下原!C144</f>
        <v>0</v>
      </c>
      <c r="D144" s="75">
        <f>上原!D144+中原!D144+下原!D144</f>
        <v>0</v>
      </c>
      <c r="E144" s="10">
        <f>上原!E144+中原!E144+下原!E144</f>
        <v>0</v>
      </c>
      <c r="F144" s="32"/>
    </row>
    <row r="145" spans="1:6" ht="15" customHeight="1" x14ac:dyDescent="0.2">
      <c r="A145" s="36"/>
      <c r="B145" s="35">
        <v>119</v>
      </c>
      <c r="C145" s="75">
        <f>上原!C145+中原!C145+下原!C145</f>
        <v>0</v>
      </c>
      <c r="D145" s="75">
        <f>上原!D145+中原!D145+下原!D145</f>
        <v>0</v>
      </c>
      <c r="E145" s="10">
        <f>上原!E145+中原!E145+下原!E145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上原!C146+中原!C146+下原!C146</f>
        <v>0</v>
      </c>
      <c r="D146" s="76">
        <f>上原!D146+中原!D146+下原!D146</f>
        <v>0</v>
      </c>
      <c r="E146" s="47">
        <f>上原!E146+中原!E146+下原!E146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上原!C147+中原!C147+下原!C147</f>
        <v>807</v>
      </c>
      <c r="D147" s="77">
        <f>上原!D147+中原!D147+下原!D147</f>
        <v>815</v>
      </c>
      <c r="E147" s="8">
        <f>上原!E147+中原!E147+下原!E147</f>
        <v>1622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127</v>
      </c>
      <c r="D150" s="17">
        <f>D8+D14+D20</f>
        <v>96</v>
      </c>
      <c r="E150" s="17">
        <f>E8+E14+E20</f>
        <v>223</v>
      </c>
      <c r="F150" s="32">
        <f>E150/E153</f>
        <v>0.13748458692971641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420</v>
      </c>
      <c r="D151" s="19">
        <f>D26+D32+D38+D44+D50+D56+D62+D68+D74+D80</f>
        <v>412</v>
      </c>
      <c r="E151" s="19">
        <f>E26+E32+E38+E44+E50+E56+E62+E68+E74+E80</f>
        <v>832</v>
      </c>
      <c r="F151" s="32">
        <f>E151/E153</f>
        <v>0.51294697903822439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260</v>
      </c>
      <c r="D152" s="21">
        <f t="shared" ref="D152:E152" si="0">D86+D92+D98+D104+D110+D116+D122+D128+D134+D140+D146</f>
        <v>307</v>
      </c>
      <c r="E152" s="21">
        <f t="shared" si="0"/>
        <v>567</v>
      </c>
      <c r="F152" s="32">
        <f>E152/E153</f>
        <v>0.34956843403205917</v>
      </c>
    </row>
    <row r="153" spans="1:6" ht="15" customHeight="1" x14ac:dyDescent="0.2">
      <c r="B153" s="2" t="s">
        <v>8</v>
      </c>
      <c r="C153" s="1">
        <f>SUM(C150:C152)</f>
        <v>807</v>
      </c>
      <c r="D153" s="1">
        <f>SUM(D150:D152)</f>
        <v>815</v>
      </c>
      <c r="E153" s="1">
        <f>SUM(E150:E152)</f>
        <v>1622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127</v>
      </c>
      <c r="D155" s="17">
        <f>D8+D14+D20</f>
        <v>96</v>
      </c>
      <c r="E155" s="17">
        <f>E8+E14+E20</f>
        <v>223</v>
      </c>
      <c r="F155" s="32">
        <f>E155/E159</f>
        <v>0.13748458692971641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420</v>
      </c>
      <c r="D156" s="19">
        <f>D26+D32+D38+D44+D50+D56+D62+D68+D74+D80</f>
        <v>412</v>
      </c>
      <c r="E156" s="19">
        <f>E26+E32+E38+E44+E50+E56+E62+E68+E74+E80</f>
        <v>832</v>
      </c>
      <c r="F156" s="32">
        <f>E156/E159</f>
        <v>0.51294697903822439</v>
      </c>
    </row>
    <row r="157" spans="1:6" ht="15" customHeight="1" x14ac:dyDescent="0.2">
      <c r="A157" s="25"/>
      <c r="B157" s="20" t="s">
        <v>10</v>
      </c>
      <c r="C157" s="21">
        <f>C86+C92</f>
        <v>145</v>
      </c>
      <c r="D157" s="21">
        <f>D86+D92</f>
        <v>153</v>
      </c>
      <c r="E157" s="21">
        <f>E86+E92</f>
        <v>298</v>
      </c>
      <c r="F157" s="32">
        <f>E157/E159</f>
        <v>0.18372379778051787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115</v>
      </c>
      <c r="D158" s="27">
        <f t="shared" ref="D158:E158" si="1">D98+D104+D110+D116+D122+D128+D134+D140+D146</f>
        <v>154</v>
      </c>
      <c r="E158" s="27">
        <f t="shared" si="1"/>
        <v>269</v>
      </c>
      <c r="F158" s="32">
        <f>E158/E159</f>
        <v>0.16584463625154131</v>
      </c>
    </row>
    <row r="159" spans="1:6" ht="15" customHeight="1" x14ac:dyDescent="0.2">
      <c r="B159" s="2" t="s">
        <v>8</v>
      </c>
      <c r="C159" s="1">
        <f>SUM(C155:C158)</f>
        <v>807</v>
      </c>
      <c r="D159" s="1">
        <f>SUM(D155:D158)</f>
        <v>815</v>
      </c>
      <c r="E159" s="1">
        <f>SUM(E155:E158)</f>
        <v>1622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37</v>
      </c>
      <c r="D161" s="31">
        <f t="shared" ref="D161:E161" si="2">D110+D116+D122+D128+D134+D140+D146</f>
        <v>79</v>
      </c>
      <c r="E161" s="31">
        <f t="shared" si="2"/>
        <v>116</v>
      </c>
      <c r="F161" s="32">
        <f>E161/E159</f>
        <v>7.1516646115906288E-2</v>
      </c>
    </row>
    <row r="162" spans="1:6" ht="15" customHeight="1" x14ac:dyDescent="0.2">
      <c r="A162" s="30"/>
      <c r="B162" s="23" t="s">
        <v>15</v>
      </c>
      <c r="C162" s="31">
        <f>C116+C122+C128+C134+C140+C146</f>
        <v>13</v>
      </c>
      <c r="D162" s="31">
        <f t="shared" ref="D162:E162" si="3">D116+D122+D128+D134+D140+D146</f>
        <v>40</v>
      </c>
      <c r="E162" s="31">
        <f t="shared" si="3"/>
        <v>53</v>
      </c>
      <c r="F162" s="32">
        <f>E162/E159</f>
        <v>3.2675709001233046E-2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14</v>
      </c>
      <c r="E163" s="31">
        <f t="shared" si="4"/>
        <v>17</v>
      </c>
      <c r="F163" s="32">
        <f>E163/E159</f>
        <v>1.0480887792848335E-2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2</v>
      </c>
      <c r="E164" s="1">
        <f t="shared" si="5"/>
        <v>3</v>
      </c>
      <c r="F164" s="32">
        <f>E164/E159</f>
        <v>1.8495684340320592E-3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190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2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5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9</v>
      </c>
      <c r="E8" s="38">
        <v>16</v>
      </c>
      <c r="F8" s="39">
        <v>2.6800670016750419E-2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8</v>
      </c>
      <c r="E14" s="48">
        <v>22</v>
      </c>
      <c r="F14" s="39">
        <v>3.6850921273031828E-2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10</v>
      </c>
      <c r="E20" s="48">
        <v>21</v>
      </c>
      <c r="F20" s="39">
        <v>3.5175879396984924E-2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4</v>
      </c>
      <c r="E26" s="41">
        <v>15</v>
      </c>
      <c r="F26" s="42">
        <v>2.5125628140703519E-2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10</v>
      </c>
      <c r="E32" s="41">
        <v>22</v>
      </c>
      <c r="F32" s="42">
        <v>3.6850921273031828E-2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2.3450586264656615E-2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4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12</v>
      </c>
      <c r="E44" s="41">
        <v>26</v>
      </c>
      <c r="F44" s="42">
        <v>4.3551088777219429E-2</v>
      </c>
    </row>
    <row r="45" spans="1:6" ht="15" customHeight="1" x14ac:dyDescent="0.2">
      <c r="A45" s="12"/>
      <c r="B45" s="35">
        <v>35</v>
      </c>
      <c r="C45" s="94">
        <v>0</v>
      </c>
      <c r="D45" s="94">
        <v>5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5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18</v>
      </c>
      <c r="E50" s="41">
        <v>28</v>
      </c>
      <c r="F50" s="42">
        <v>4.690117252931323E-2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14</v>
      </c>
      <c r="E56" s="41">
        <v>36</v>
      </c>
      <c r="F56" s="42">
        <v>6.030150753768844E-2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2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5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14</v>
      </c>
      <c r="E62" s="41">
        <v>40</v>
      </c>
      <c r="F62" s="42">
        <v>6.7001675041876041E-2</v>
      </c>
    </row>
    <row r="63" spans="1:6" ht="15" customHeight="1" x14ac:dyDescent="0.2">
      <c r="A63" s="12"/>
      <c r="B63" s="35">
        <v>50</v>
      </c>
      <c r="C63" s="94">
        <v>4</v>
      </c>
      <c r="D63" s="94">
        <v>10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8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29</v>
      </c>
      <c r="E68" s="41">
        <v>49</v>
      </c>
      <c r="F68" s="42">
        <v>8.2077051926298161E-2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4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18</v>
      </c>
      <c r="E74" s="41">
        <v>28</v>
      </c>
      <c r="F74" s="42">
        <v>4.690117252931323E-2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7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3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24</v>
      </c>
      <c r="E80" s="41">
        <v>48</v>
      </c>
      <c r="F80" s="42">
        <v>8.0402010050251257E-2</v>
      </c>
    </row>
    <row r="81" spans="1:6" ht="15" customHeight="1" x14ac:dyDescent="0.2">
      <c r="A81" s="12"/>
      <c r="B81" s="35">
        <v>65</v>
      </c>
      <c r="C81" s="94">
        <v>11</v>
      </c>
      <c r="D81" s="94">
        <v>5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8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9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30</v>
      </c>
      <c r="E86" s="44">
        <v>58</v>
      </c>
      <c r="F86" s="45">
        <v>9.7152428810720268E-2</v>
      </c>
    </row>
    <row r="87" spans="1:6" ht="15" customHeight="1" x14ac:dyDescent="0.2">
      <c r="A87" s="12"/>
      <c r="B87" s="35">
        <v>70</v>
      </c>
      <c r="C87" s="94">
        <v>8</v>
      </c>
      <c r="D87" s="94">
        <v>7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5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3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8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9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32</v>
      </c>
      <c r="E92" s="44">
        <v>61</v>
      </c>
      <c r="F92" s="45">
        <v>0.10217755443886097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17</v>
      </c>
      <c r="E98" s="44">
        <v>36</v>
      </c>
      <c r="F98" s="45">
        <v>6.030150753768844E-2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12</v>
      </c>
      <c r="E104" s="44">
        <v>21</v>
      </c>
      <c r="F104" s="45">
        <v>3.5175879396984924E-2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6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22</v>
      </c>
      <c r="E110" s="44">
        <v>35</v>
      </c>
      <c r="F110" s="45">
        <v>5.8626465661641543E-2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2.0100502512562814E-2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1.340033500837521E-2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1.6750418760469012E-3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294</v>
      </c>
      <c r="D147" s="77">
        <v>303</v>
      </c>
      <c r="E147" s="62">
        <v>597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32</v>
      </c>
      <c r="D150" s="17">
        <v>27</v>
      </c>
      <c r="E150" s="17">
        <v>59</v>
      </c>
      <c r="F150" s="32">
        <v>9.8827470686767172E-2</v>
      </c>
    </row>
    <row r="151" spans="1:6" ht="15" customHeight="1" x14ac:dyDescent="0.2">
      <c r="A151" s="18"/>
      <c r="B151" s="18" t="s">
        <v>49</v>
      </c>
      <c r="C151" s="19">
        <v>158</v>
      </c>
      <c r="D151" s="19">
        <v>148</v>
      </c>
      <c r="E151" s="19">
        <v>306</v>
      </c>
      <c r="F151" s="32">
        <v>0.51256281407035176</v>
      </c>
    </row>
    <row r="152" spans="1:6" ht="15" customHeight="1" x14ac:dyDescent="0.2">
      <c r="A152" s="33"/>
      <c r="B152" s="20" t="s">
        <v>6</v>
      </c>
      <c r="C152" s="21">
        <v>104</v>
      </c>
      <c r="D152" s="21">
        <v>128</v>
      </c>
      <c r="E152" s="21">
        <v>232</v>
      </c>
      <c r="F152" s="32">
        <v>0.38860971524288107</v>
      </c>
    </row>
    <row r="153" spans="1:6" ht="15" customHeight="1" x14ac:dyDescent="0.2">
      <c r="B153" s="2" t="s">
        <v>8</v>
      </c>
      <c r="C153" s="1">
        <v>294</v>
      </c>
      <c r="D153" s="1">
        <v>303</v>
      </c>
      <c r="E153" s="1">
        <v>597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32</v>
      </c>
      <c r="D155" s="17">
        <v>27</v>
      </c>
      <c r="E155" s="17">
        <v>59</v>
      </c>
      <c r="F155" s="32">
        <v>9.8827470686767172E-2</v>
      </c>
    </row>
    <row r="156" spans="1:6" ht="15" customHeight="1" x14ac:dyDescent="0.2">
      <c r="A156" s="28"/>
      <c r="B156" s="18" t="s">
        <v>49</v>
      </c>
      <c r="C156" s="19">
        <v>158</v>
      </c>
      <c r="D156" s="19">
        <v>148</v>
      </c>
      <c r="E156" s="19">
        <v>306</v>
      </c>
      <c r="F156" s="32">
        <v>0.51256281407035176</v>
      </c>
    </row>
    <row r="157" spans="1:6" ht="15" customHeight="1" x14ac:dyDescent="0.2">
      <c r="A157" s="25"/>
      <c r="B157" s="20" t="s">
        <v>10</v>
      </c>
      <c r="C157" s="21">
        <v>57</v>
      </c>
      <c r="D157" s="21">
        <v>62</v>
      </c>
      <c r="E157" s="21">
        <v>119</v>
      </c>
      <c r="F157" s="32">
        <v>0.19932998324958123</v>
      </c>
    </row>
    <row r="158" spans="1:6" ht="15" customHeight="1" x14ac:dyDescent="0.2">
      <c r="A158" s="26"/>
      <c r="B158" s="29" t="s">
        <v>11</v>
      </c>
      <c r="C158" s="27">
        <v>47</v>
      </c>
      <c r="D158" s="27">
        <v>66</v>
      </c>
      <c r="E158" s="27">
        <v>113</v>
      </c>
      <c r="F158" s="32">
        <v>0.18927973199329984</v>
      </c>
    </row>
    <row r="159" spans="1:6" ht="15" customHeight="1" x14ac:dyDescent="0.2">
      <c r="B159" s="2" t="s">
        <v>8</v>
      </c>
      <c r="C159" s="1">
        <v>294</v>
      </c>
      <c r="D159" s="1">
        <v>303</v>
      </c>
      <c r="E159" s="1">
        <v>597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19</v>
      </c>
      <c r="D161" s="31">
        <v>37</v>
      </c>
      <c r="E161" s="31">
        <v>56</v>
      </c>
      <c r="F161" s="32">
        <v>9.380234505862646E-2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15</v>
      </c>
      <c r="E162" s="31">
        <v>21</v>
      </c>
      <c r="F162" s="32">
        <v>3.5175879396984924E-2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8</v>
      </c>
      <c r="E163" s="31">
        <v>9</v>
      </c>
      <c r="F163" s="32">
        <v>1.507537688442211E-2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1.6750418760469012E-3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191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2.8880866425992781E-2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8</v>
      </c>
      <c r="E14" s="48">
        <v>18</v>
      </c>
      <c r="F14" s="39">
        <v>6.4981949458483748E-2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8</v>
      </c>
      <c r="E20" s="48">
        <v>19</v>
      </c>
      <c r="F20" s="39">
        <v>6.8592057761732855E-2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5</v>
      </c>
      <c r="E26" s="41">
        <v>14</v>
      </c>
      <c r="F26" s="42">
        <v>5.0541516245487361E-2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1.444043321299639E-2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3.9711191335740074E-2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2.8880866425992781E-2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6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11</v>
      </c>
      <c r="E50" s="41">
        <v>18</v>
      </c>
      <c r="F50" s="42">
        <v>6.4981949458483748E-2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11</v>
      </c>
      <c r="E56" s="41">
        <v>22</v>
      </c>
      <c r="F56" s="42">
        <v>7.9422382671480149E-2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4.3321299638989168E-2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6</v>
      </c>
      <c r="E68" s="41">
        <v>18</v>
      </c>
      <c r="F68" s="42">
        <v>6.4981949458483748E-2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11</v>
      </c>
      <c r="E74" s="41">
        <v>18</v>
      </c>
      <c r="F74" s="42">
        <v>6.4981949458483748E-2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5.4151624548736461E-2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13</v>
      </c>
      <c r="E86" s="44">
        <v>21</v>
      </c>
      <c r="F86" s="45">
        <v>7.5812274368231042E-2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13</v>
      </c>
      <c r="E92" s="44">
        <v>26</v>
      </c>
      <c r="F92" s="45">
        <v>9.3862815884476536E-2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3.9711191335740074E-2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4.6931407942238268E-2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3.6101083032490974E-2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2.5270758122743681E-2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1.444043321299639E-2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139</v>
      </c>
      <c r="D147" s="77">
        <v>138</v>
      </c>
      <c r="E147" s="62">
        <v>277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22</v>
      </c>
      <c r="E150" s="17">
        <v>45</v>
      </c>
      <c r="F150" s="32">
        <v>0.16245487364620939</v>
      </c>
    </row>
    <row r="151" spans="1:6" ht="15" customHeight="1" x14ac:dyDescent="0.2">
      <c r="A151" s="18"/>
      <c r="B151" s="18" t="s">
        <v>49</v>
      </c>
      <c r="C151" s="19">
        <v>75</v>
      </c>
      <c r="D151" s="19">
        <v>65</v>
      </c>
      <c r="E151" s="19">
        <v>140</v>
      </c>
      <c r="F151" s="32">
        <v>0.50541516245487361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51</v>
      </c>
      <c r="E152" s="21">
        <v>92</v>
      </c>
      <c r="F152" s="32">
        <v>0.33212996389891697</v>
      </c>
    </row>
    <row r="153" spans="1:6" ht="15" customHeight="1" x14ac:dyDescent="0.2">
      <c r="B153" s="2" t="s">
        <v>8</v>
      </c>
      <c r="C153" s="1">
        <v>139</v>
      </c>
      <c r="D153" s="1">
        <v>138</v>
      </c>
      <c r="E153" s="1">
        <v>277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22</v>
      </c>
      <c r="E155" s="17">
        <v>45</v>
      </c>
      <c r="F155" s="32">
        <v>0.16245487364620939</v>
      </c>
    </row>
    <row r="156" spans="1:6" ht="15" customHeight="1" x14ac:dyDescent="0.2">
      <c r="A156" s="28"/>
      <c r="B156" s="18" t="s">
        <v>49</v>
      </c>
      <c r="C156" s="19">
        <v>75</v>
      </c>
      <c r="D156" s="19">
        <v>65</v>
      </c>
      <c r="E156" s="19">
        <v>140</v>
      </c>
      <c r="F156" s="32">
        <v>0.50541516245487361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26</v>
      </c>
      <c r="E157" s="21">
        <v>47</v>
      </c>
      <c r="F157" s="32">
        <v>0.16967509025270758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25</v>
      </c>
      <c r="E158" s="27">
        <v>45</v>
      </c>
      <c r="F158" s="32">
        <v>0.16245487364620939</v>
      </c>
    </row>
    <row r="159" spans="1:6" ht="15" customHeight="1" x14ac:dyDescent="0.2">
      <c r="B159" s="2" t="s">
        <v>8</v>
      </c>
      <c r="C159" s="1">
        <v>139</v>
      </c>
      <c r="D159" s="1">
        <v>138</v>
      </c>
      <c r="E159" s="1">
        <v>277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15</v>
      </c>
      <c r="E161" s="31">
        <v>21</v>
      </c>
      <c r="F161" s="32">
        <v>7.5812274368231042E-2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3.9711191335740074E-2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1.444043321299639E-2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192">
    <tabColor rgb="FFFF99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13</v>
      </c>
      <c r="E8" s="38">
        <v>26</v>
      </c>
      <c r="F8" s="39">
        <v>3.4759358288770054E-2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2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11</v>
      </c>
      <c r="D12" s="94">
        <v>1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5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30</v>
      </c>
      <c r="D14" s="70">
        <v>13</v>
      </c>
      <c r="E14" s="48">
        <v>43</v>
      </c>
      <c r="F14" s="39">
        <v>5.7486631016042782E-2</v>
      </c>
    </row>
    <row r="15" spans="1:6" ht="15" customHeight="1" x14ac:dyDescent="0.2">
      <c r="A15" s="12"/>
      <c r="B15" s="35">
        <v>10</v>
      </c>
      <c r="C15" s="94">
        <v>6</v>
      </c>
      <c r="D15" s="94">
        <v>7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5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4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21</v>
      </c>
      <c r="E20" s="48">
        <v>50</v>
      </c>
      <c r="F20" s="39">
        <v>6.684491978609626E-2</v>
      </c>
    </row>
    <row r="21" spans="1:6" ht="15" customHeight="1" x14ac:dyDescent="0.2">
      <c r="A21" s="12"/>
      <c r="B21" s="35">
        <v>15</v>
      </c>
      <c r="C21" s="94">
        <v>3</v>
      </c>
      <c r="D21" s="94">
        <v>6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19</v>
      </c>
      <c r="E26" s="41">
        <v>33</v>
      </c>
      <c r="F26" s="42">
        <v>4.4117647058823532E-2</v>
      </c>
    </row>
    <row r="27" spans="1:6" ht="15" customHeight="1" x14ac:dyDescent="0.2">
      <c r="A27" s="12"/>
      <c r="B27" s="35">
        <v>20</v>
      </c>
      <c r="C27" s="94">
        <v>1</v>
      </c>
      <c r="D27" s="94">
        <v>6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5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5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0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17</v>
      </c>
      <c r="E32" s="41">
        <v>33</v>
      </c>
      <c r="F32" s="42">
        <v>4.4117647058823532E-2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10</v>
      </c>
      <c r="E38" s="41">
        <v>19</v>
      </c>
      <c r="F38" s="42">
        <v>2.5401069518716578E-2</v>
      </c>
    </row>
    <row r="39" spans="1:6" ht="15" customHeight="1" x14ac:dyDescent="0.2">
      <c r="A39" s="12"/>
      <c r="B39" s="35">
        <v>30</v>
      </c>
      <c r="C39" s="94">
        <v>2</v>
      </c>
      <c r="D39" s="94">
        <v>5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18</v>
      </c>
      <c r="E44" s="41">
        <v>32</v>
      </c>
      <c r="F44" s="42">
        <v>4.2780748663101602E-2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6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19</v>
      </c>
      <c r="E50" s="41">
        <v>34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6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24</v>
      </c>
      <c r="E56" s="41">
        <v>51</v>
      </c>
      <c r="F56" s="42">
        <v>6.8181818181818177E-2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8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27</v>
      </c>
      <c r="E62" s="41">
        <v>54</v>
      </c>
      <c r="F62" s="42">
        <v>7.2192513368983954E-2</v>
      </c>
    </row>
    <row r="63" spans="1:6" ht="15" customHeight="1" x14ac:dyDescent="0.2">
      <c r="A63" s="12"/>
      <c r="B63" s="35">
        <v>50</v>
      </c>
      <c r="C63" s="94">
        <v>9</v>
      </c>
      <c r="D63" s="94">
        <v>1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7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23</v>
      </c>
      <c r="E68" s="41">
        <v>47</v>
      </c>
      <c r="F68" s="42">
        <v>6.2834224598930483E-2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18</v>
      </c>
      <c r="E74" s="41">
        <v>41</v>
      </c>
      <c r="F74" s="42">
        <v>5.4812834224598928E-2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6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24</v>
      </c>
      <c r="E80" s="41">
        <v>42</v>
      </c>
      <c r="F80" s="42">
        <v>5.6149732620320858E-2</v>
      </c>
    </row>
    <row r="81" spans="1:6" ht="15" customHeight="1" x14ac:dyDescent="0.2">
      <c r="A81" s="12"/>
      <c r="B81" s="35">
        <v>65</v>
      </c>
      <c r="C81" s="94">
        <v>7</v>
      </c>
      <c r="D81" s="94">
        <v>6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8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6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29</v>
      </c>
      <c r="E86" s="44">
        <v>55</v>
      </c>
      <c r="F86" s="45">
        <v>7.3529411764705885E-2</v>
      </c>
    </row>
    <row r="87" spans="1:6" ht="15" customHeight="1" x14ac:dyDescent="0.2">
      <c r="A87" s="12"/>
      <c r="B87" s="35">
        <v>70</v>
      </c>
      <c r="C87" s="94">
        <v>8</v>
      </c>
      <c r="D87" s="94">
        <v>9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5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7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14</v>
      </c>
      <c r="D90" s="94">
        <v>4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11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41</v>
      </c>
      <c r="D92" s="71">
        <v>36</v>
      </c>
      <c r="E92" s="44">
        <v>77</v>
      </c>
      <c r="F92" s="45">
        <v>0.10294117647058823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7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20</v>
      </c>
      <c r="E98" s="44">
        <v>40</v>
      </c>
      <c r="F98" s="45">
        <v>5.3475935828877004E-2</v>
      </c>
    </row>
    <row r="99" spans="1:6" ht="15" customHeight="1" x14ac:dyDescent="0.2">
      <c r="A99" s="12"/>
      <c r="B99" s="35">
        <v>80</v>
      </c>
      <c r="C99" s="94">
        <v>5</v>
      </c>
      <c r="D99" s="94">
        <v>1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16</v>
      </c>
      <c r="E104" s="44">
        <v>32</v>
      </c>
      <c r="F104" s="45">
        <v>4.2780748663101602E-2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3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2.4064171122994651E-2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6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2.2727272727272728E-2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2.6737967914438501E-3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2.6737967914438501E-3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374</v>
      </c>
      <c r="D147" s="77">
        <v>374</v>
      </c>
      <c r="E147" s="62">
        <v>748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72</v>
      </c>
      <c r="D150" s="17">
        <v>47</v>
      </c>
      <c r="E150" s="17">
        <v>119</v>
      </c>
      <c r="F150" s="32">
        <v>0.15909090909090909</v>
      </c>
    </row>
    <row r="151" spans="1:6" ht="15" customHeight="1" x14ac:dyDescent="0.2">
      <c r="A151" s="18"/>
      <c r="B151" s="18" t="s">
        <v>49</v>
      </c>
      <c r="C151" s="19">
        <v>187</v>
      </c>
      <c r="D151" s="19">
        <v>199</v>
      </c>
      <c r="E151" s="19">
        <v>386</v>
      </c>
      <c r="F151" s="32">
        <v>0.51604278074866305</v>
      </c>
    </row>
    <row r="152" spans="1:6" ht="15" customHeight="1" x14ac:dyDescent="0.2">
      <c r="A152" s="33"/>
      <c r="B152" s="20" t="s">
        <v>6</v>
      </c>
      <c r="C152" s="21">
        <v>115</v>
      </c>
      <c r="D152" s="21">
        <v>128</v>
      </c>
      <c r="E152" s="21">
        <v>243</v>
      </c>
      <c r="F152" s="32">
        <v>0.32486631016042783</v>
      </c>
    </row>
    <row r="153" spans="1:6" ht="15" customHeight="1" x14ac:dyDescent="0.2">
      <c r="B153" s="2" t="s">
        <v>8</v>
      </c>
      <c r="C153" s="1">
        <v>374</v>
      </c>
      <c r="D153" s="1">
        <v>374</v>
      </c>
      <c r="E153" s="1">
        <v>748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72</v>
      </c>
      <c r="D155" s="17">
        <v>47</v>
      </c>
      <c r="E155" s="17">
        <v>119</v>
      </c>
      <c r="F155" s="32">
        <v>0.15909090909090909</v>
      </c>
    </row>
    <row r="156" spans="1:6" ht="15" customHeight="1" x14ac:dyDescent="0.2">
      <c r="A156" s="28"/>
      <c r="B156" s="18" t="s">
        <v>49</v>
      </c>
      <c r="C156" s="19">
        <v>187</v>
      </c>
      <c r="D156" s="19">
        <v>199</v>
      </c>
      <c r="E156" s="19">
        <v>386</v>
      </c>
      <c r="F156" s="32">
        <v>0.51604278074866305</v>
      </c>
    </row>
    <row r="157" spans="1:6" ht="15" customHeight="1" x14ac:dyDescent="0.2">
      <c r="A157" s="25"/>
      <c r="B157" s="20" t="s">
        <v>10</v>
      </c>
      <c r="C157" s="21">
        <v>67</v>
      </c>
      <c r="D157" s="21">
        <v>65</v>
      </c>
      <c r="E157" s="21">
        <v>132</v>
      </c>
      <c r="F157" s="32">
        <v>0.17647058823529413</v>
      </c>
    </row>
    <row r="158" spans="1:6" ht="15" customHeight="1" x14ac:dyDescent="0.2">
      <c r="A158" s="26"/>
      <c r="B158" s="29" t="s">
        <v>11</v>
      </c>
      <c r="C158" s="27">
        <v>48</v>
      </c>
      <c r="D158" s="27">
        <v>63</v>
      </c>
      <c r="E158" s="27">
        <v>111</v>
      </c>
      <c r="F158" s="32">
        <v>0.1483957219251337</v>
      </c>
    </row>
    <row r="159" spans="1:6" ht="15" customHeight="1" x14ac:dyDescent="0.2">
      <c r="B159" s="2" t="s">
        <v>8</v>
      </c>
      <c r="C159" s="1">
        <v>374</v>
      </c>
      <c r="D159" s="1">
        <v>374</v>
      </c>
      <c r="E159" s="1">
        <v>748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27</v>
      </c>
      <c r="E161" s="31">
        <v>39</v>
      </c>
      <c r="F161" s="32">
        <v>5.213903743315508E-2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16</v>
      </c>
      <c r="E162" s="31">
        <v>21</v>
      </c>
      <c r="F162" s="32">
        <v>2.8074866310160429E-2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5.3475935828877002E-3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2.6737967914438501E-3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79">
    <tabColor indexed="58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八幡!C3+'御牧原(浅科）'!C3+矢嶋!C3</f>
        <v>1</v>
      </c>
      <c r="D3" s="74">
        <f>八幡!D3+'御牧原(浅科）'!D3+矢嶋!D3</f>
        <v>4</v>
      </c>
      <c r="E3" s="9">
        <f>八幡!E3+'御牧原(浅科）'!E3+矢嶋!E3</f>
        <v>5</v>
      </c>
      <c r="F3" s="32"/>
    </row>
    <row r="4" spans="1:6" ht="15" customHeight="1" x14ac:dyDescent="0.2">
      <c r="A4" s="12"/>
      <c r="B4" s="35">
        <v>1</v>
      </c>
      <c r="C4" s="75">
        <f>八幡!C4+'御牧原(浅科）'!C4+矢嶋!C4</f>
        <v>13</v>
      </c>
      <c r="D4" s="75">
        <f>八幡!D4+'御牧原(浅科）'!D4+矢嶋!D4</f>
        <v>4</v>
      </c>
      <c r="E4" s="10">
        <f>八幡!E4+'御牧原(浅科）'!E4+矢嶋!E4</f>
        <v>17</v>
      </c>
      <c r="F4" s="32"/>
    </row>
    <row r="5" spans="1:6" ht="15" customHeight="1" x14ac:dyDescent="0.2">
      <c r="A5" s="12"/>
      <c r="B5" s="35">
        <v>2</v>
      </c>
      <c r="C5" s="75">
        <f>八幡!C5+'御牧原(浅科）'!C5+矢嶋!C5</f>
        <v>4</v>
      </c>
      <c r="D5" s="75">
        <f>八幡!D5+'御牧原(浅科）'!D5+矢嶋!D5</f>
        <v>1</v>
      </c>
      <c r="E5" s="10">
        <f>八幡!E5+'御牧原(浅科）'!E5+矢嶋!E5</f>
        <v>5</v>
      </c>
      <c r="F5" s="32"/>
    </row>
    <row r="6" spans="1:6" ht="15" customHeight="1" x14ac:dyDescent="0.2">
      <c r="A6" s="12"/>
      <c r="B6" s="35">
        <v>3</v>
      </c>
      <c r="C6" s="75">
        <f>八幡!C6+'御牧原(浅科）'!C6+矢嶋!C6</f>
        <v>4</v>
      </c>
      <c r="D6" s="75">
        <f>八幡!D6+'御牧原(浅科）'!D6+矢嶋!D6</f>
        <v>4</v>
      </c>
      <c r="E6" s="10">
        <f>八幡!E6+'御牧原(浅科）'!E6+矢嶋!E6</f>
        <v>8</v>
      </c>
      <c r="F6" s="32"/>
    </row>
    <row r="7" spans="1:6" ht="15" customHeight="1" x14ac:dyDescent="0.2">
      <c r="A7" s="12"/>
      <c r="B7" s="35">
        <v>4</v>
      </c>
      <c r="C7" s="75">
        <f>八幡!C7+'御牧原(浅科）'!C7+矢嶋!C7</f>
        <v>3</v>
      </c>
      <c r="D7" s="75">
        <f>八幡!D7+'御牧原(浅科）'!D7+矢嶋!D7</f>
        <v>10</v>
      </c>
      <c r="E7" s="10">
        <f>八幡!E7+'御牧原(浅科）'!E7+矢嶋!E7</f>
        <v>13</v>
      </c>
      <c r="F7" s="32"/>
    </row>
    <row r="8" spans="1:6" ht="15" customHeight="1" x14ac:dyDescent="0.2">
      <c r="A8" s="12"/>
      <c r="B8" s="37" t="s">
        <v>50</v>
      </c>
      <c r="C8" s="70">
        <f>八幡!C8+'御牧原(浅科）'!C8+矢嶋!C8</f>
        <v>25</v>
      </c>
      <c r="D8" s="70">
        <f>八幡!D8+'御牧原(浅科）'!D8+矢嶋!D8</f>
        <v>23</v>
      </c>
      <c r="E8" s="38">
        <f>八幡!E8+'御牧原(浅科）'!E8+矢嶋!E8</f>
        <v>48</v>
      </c>
      <c r="F8" s="39">
        <f>E8/E147</f>
        <v>2.4181360201511334E-2</v>
      </c>
    </row>
    <row r="9" spans="1:6" ht="15" customHeight="1" x14ac:dyDescent="0.2">
      <c r="A9" s="12"/>
      <c r="B9" s="35">
        <v>5</v>
      </c>
      <c r="C9" s="75">
        <f>八幡!C9+'御牧原(浅科）'!C9+矢嶋!C9</f>
        <v>5</v>
      </c>
      <c r="D9" s="75">
        <f>八幡!D9+'御牧原(浅科）'!D9+矢嶋!D9</f>
        <v>4</v>
      </c>
      <c r="E9" s="10">
        <f>八幡!E9+'御牧原(浅科）'!E9+矢嶋!E9</f>
        <v>9</v>
      </c>
      <c r="F9" s="32"/>
    </row>
    <row r="10" spans="1:6" ht="15" customHeight="1" x14ac:dyDescent="0.2">
      <c r="A10" s="12"/>
      <c r="B10" s="35">
        <v>6</v>
      </c>
      <c r="C10" s="75">
        <f>八幡!C10+'御牧原(浅科）'!C10+矢嶋!C10</f>
        <v>13</v>
      </c>
      <c r="D10" s="75">
        <f>八幡!D10+'御牧原(浅科）'!D10+矢嶋!D10</f>
        <v>6</v>
      </c>
      <c r="E10" s="10">
        <f>八幡!E10+'御牧原(浅科）'!E10+矢嶋!E10</f>
        <v>19</v>
      </c>
      <c r="F10" s="32"/>
    </row>
    <row r="11" spans="1:6" ht="15" customHeight="1" x14ac:dyDescent="0.2">
      <c r="A11" s="12"/>
      <c r="B11" s="35">
        <v>7</v>
      </c>
      <c r="C11" s="75">
        <f>八幡!C11+'御牧原(浅科）'!C11+矢嶋!C11</f>
        <v>6</v>
      </c>
      <c r="D11" s="75">
        <f>八幡!D11+'御牧原(浅科）'!D11+矢嶋!D11</f>
        <v>9</v>
      </c>
      <c r="E11" s="10">
        <f>八幡!E11+'御牧原(浅科）'!E11+矢嶋!E11</f>
        <v>15</v>
      </c>
      <c r="F11" s="32"/>
    </row>
    <row r="12" spans="1:6" ht="15" customHeight="1" x14ac:dyDescent="0.2">
      <c r="A12" s="12"/>
      <c r="B12" s="35">
        <v>8</v>
      </c>
      <c r="C12" s="75">
        <f>八幡!C12+'御牧原(浅科）'!C12+矢嶋!C12</f>
        <v>5</v>
      </c>
      <c r="D12" s="75">
        <f>八幡!D12+'御牧原(浅科）'!D12+矢嶋!D12</f>
        <v>8</v>
      </c>
      <c r="E12" s="10">
        <f>八幡!E12+'御牧原(浅科）'!E12+矢嶋!E12</f>
        <v>13</v>
      </c>
      <c r="F12" s="32"/>
    </row>
    <row r="13" spans="1:6" ht="15" customHeight="1" x14ac:dyDescent="0.2">
      <c r="A13" s="12"/>
      <c r="B13" s="35">
        <v>9</v>
      </c>
      <c r="C13" s="75">
        <f>八幡!C13+'御牧原(浅科）'!C13+矢嶋!C13</f>
        <v>5</v>
      </c>
      <c r="D13" s="75">
        <f>八幡!D13+'御牧原(浅科）'!D13+矢嶋!D13</f>
        <v>8</v>
      </c>
      <c r="E13" s="10">
        <f>八幡!E13+'御牧原(浅科）'!E13+矢嶋!E13</f>
        <v>13</v>
      </c>
      <c r="F13" s="32"/>
    </row>
    <row r="14" spans="1:6" ht="15" customHeight="1" x14ac:dyDescent="0.2">
      <c r="A14" s="12"/>
      <c r="B14" s="37" t="s">
        <v>51</v>
      </c>
      <c r="C14" s="70">
        <f>八幡!C14+'御牧原(浅科）'!C14+矢嶋!C14</f>
        <v>34</v>
      </c>
      <c r="D14" s="70">
        <f>八幡!D14+'御牧原(浅科）'!D14+矢嶋!D14</f>
        <v>35</v>
      </c>
      <c r="E14" s="48">
        <f>八幡!E14+'御牧原(浅科）'!E14+矢嶋!E14</f>
        <v>69</v>
      </c>
      <c r="F14" s="39">
        <f>E14/E147</f>
        <v>3.4760705289672546E-2</v>
      </c>
    </row>
    <row r="15" spans="1:6" ht="15" customHeight="1" x14ac:dyDescent="0.2">
      <c r="A15" s="12"/>
      <c r="B15" s="35">
        <v>10</v>
      </c>
      <c r="C15" s="75">
        <f>八幡!C15+'御牧原(浅科）'!C15+矢嶋!C15</f>
        <v>10</v>
      </c>
      <c r="D15" s="75">
        <f>八幡!D15+'御牧原(浅科）'!D15+矢嶋!D15</f>
        <v>7</v>
      </c>
      <c r="E15" s="10">
        <f>八幡!E15+'御牧原(浅科）'!E15+矢嶋!E15</f>
        <v>17</v>
      </c>
      <c r="F15" s="32"/>
    </row>
    <row r="16" spans="1:6" ht="15" customHeight="1" x14ac:dyDescent="0.2">
      <c r="A16" s="12"/>
      <c r="B16" s="35">
        <v>11</v>
      </c>
      <c r="C16" s="75">
        <f>八幡!C16+'御牧原(浅科）'!C16+矢嶋!C16</f>
        <v>4</v>
      </c>
      <c r="D16" s="75">
        <f>八幡!D16+'御牧原(浅科）'!D16+矢嶋!D16</f>
        <v>7</v>
      </c>
      <c r="E16" s="10">
        <f>八幡!E16+'御牧原(浅科）'!E16+矢嶋!E16</f>
        <v>11</v>
      </c>
      <c r="F16" s="32"/>
    </row>
    <row r="17" spans="1:6" ht="15" customHeight="1" x14ac:dyDescent="0.2">
      <c r="A17" s="12"/>
      <c r="B17" s="35">
        <v>12</v>
      </c>
      <c r="C17" s="75">
        <f>八幡!C17+'御牧原(浅科）'!C17+矢嶋!C17</f>
        <v>14</v>
      </c>
      <c r="D17" s="75">
        <f>八幡!D17+'御牧原(浅科）'!D17+矢嶋!D17</f>
        <v>8</v>
      </c>
      <c r="E17" s="10">
        <f>八幡!E17+'御牧原(浅科）'!E17+矢嶋!E17</f>
        <v>22</v>
      </c>
      <c r="F17" s="32"/>
    </row>
    <row r="18" spans="1:6" ht="15" customHeight="1" x14ac:dyDescent="0.2">
      <c r="A18" s="12"/>
      <c r="B18" s="35">
        <v>13</v>
      </c>
      <c r="C18" s="75">
        <f>八幡!C18+'御牧原(浅科）'!C18+矢嶋!C18</f>
        <v>9</v>
      </c>
      <c r="D18" s="75">
        <f>八幡!D18+'御牧原(浅科）'!D18+矢嶋!D18</f>
        <v>10</v>
      </c>
      <c r="E18" s="10">
        <f>八幡!E18+'御牧原(浅科）'!E18+矢嶋!E18</f>
        <v>19</v>
      </c>
      <c r="F18" s="32"/>
    </row>
    <row r="19" spans="1:6" ht="15" customHeight="1" x14ac:dyDescent="0.2">
      <c r="A19" s="12"/>
      <c r="B19" s="35">
        <v>14</v>
      </c>
      <c r="C19" s="75">
        <f>八幡!C19+'御牧原(浅科）'!C19+矢嶋!C19</f>
        <v>9</v>
      </c>
      <c r="D19" s="75">
        <f>八幡!D19+'御牧原(浅科）'!D19+矢嶋!D19</f>
        <v>12</v>
      </c>
      <c r="E19" s="10">
        <f>八幡!E19+'御牧原(浅科）'!E19+矢嶋!E19</f>
        <v>21</v>
      </c>
      <c r="F19" s="32"/>
    </row>
    <row r="20" spans="1:6" ht="15" customHeight="1" x14ac:dyDescent="0.2">
      <c r="A20" s="12"/>
      <c r="B20" s="37" t="s">
        <v>52</v>
      </c>
      <c r="C20" s="70">
        <f>八幡!C20+'御牧原(浅科）'!C20+矢嶋!C20</f>
        <v>46</v>
      </c>
      <c r="D20" s="70">
        <f>八幡!D20+'御牧原(浅科）'!D20+矢嶋!D20</f>
        <v>44</v>
      </c>
      <c r="E20" s="48">
        <f>八幡!E20+'御牧原(浅科）'!E20+矢嶋!E20</f>
        <v>90</v>
      </c>
      <c r="F20" s="39">
        <f>E20/E147</f>
        <v>4.534005037783375E-2</v>
      </c>
    </row>
    <row r="21" spans="1:6" ht="15" customHeight="1" x14ac:dyDescent="0.2">
      <c r="A21" s="12"/>
      <c r="B21" s="35">
        <v>15</v>
      </c>
      <c r="C21" s="75">
        <f>八幡!C21+'御牧原(浅科）'!C21+矢嶋!C21</f>
        <v>8</v>
      </c>
      <c r="D21" s="75">
        <f>八幡!D21+'御牧原(浅科）'!D21+矢嶋!D21</f>
        <v>5</v>
      </c>
      <c r="E21" s="10">
        <f>八幡!E21+'御牧原(浅科）'!E21+矢嶋!E21</f>
        <v>13</v>
      </c>
      <c r="F21" s="32"/>
    </row>
    <row r="22" spans="1:6" ht="15" customHeight="1" x14ac:dyDescent="0.2">
      <c r="A22" s="12"/>
      <c r="B22" s="35">
        <v>16</v>
      </c>
      <c r="C22" s="75">
        <f>八幡!C22+'御牧原(浅科）'!C22+矢嶋!C22</f>
        <v>6</v>
      </c>
      <c r="D22" s="75">
        <f>八幡!D22+'御牧原(浅科）'!D22+矢嶋!D22</f>
        <v>10</v>
      </c>
      <c r="E22" s="10">
        <f>八幡!E22+'御牧原(浅科）'!E22+矢嶋!E22</f>
        <v>16</v>
      </c>
      <c r="F22" s="32"/>
    </row>
    <row r="23" spans="1:6" ht="15" customHeight="1" x14ac:dyDescent="0.2">
      <c r="A23" s="12"/>
      <c r="B23" s="35">
        <v>17</v>
      </c>
      <c r="C23" s="75">
        <f>八幡!C23+'御牧原(浅科）'!C23+矢嶋!C23</f>
        <v>12</v>
      </c>
      <c r="D23" s="75">
        <f>八幡!D23+'御牧原(浅科）'!D23+矢嶋!D23</f>
        <v>10</v>
      </c>
      <c r="E23" s="10">
        <f>八幡!E23+'御牧原(浅科）'!E23+矢嶋!E23</f>
        <v>22</v>
      </c>
      <c r="F23" s="32"/>
    </row>
    <row r="24" spans="1:6" ht="15" customHeight="1" x14ac:dyDescent="0.2">
      <c r="A24" s="12"/>
      <c r="B24" s="35">
        <v>18</v>
      </c>
      <c r="C24" s="75">
        <f>八幡!C24+'御牧原(浅科）'!C24+矢嶋!C24</f>
        <v>8</v>
      </c>
      <c r="D24" s="75">
        <f>八幡!D24+'御牧原(浅科）'!D24+矢嶋!D24</f>
        <v>8</v>
      </c>
      <c r="E24" s="10">
        <f>八幡!E24+'御牧原(浅科）'!E24+矢嶋!E24</f>
        <v>16</v>
      </c>
      <c r="F24" s="32"/>
    </row>
    <row r="25" spans="1:6" ht="15" customHeight="1" x14ac:dyDescent="0.2">
      <c r="A25" s="12"/>
      <c r="B25" s="35">
        <v>19</v>
      </c>
      <c r="C25" s="75">
        <f>八幡!C25+'御牧原(浅科）'!C25+矢嶋!C25</f>
        <v>8</v>
      </c>
      <c r="D25" s="75">
        <f>八幡!D25+'御牧原(浅科）'!D25+矢嶋!D25</f>
        <v>7</v>
      </c>
      <c r="E25" s="10">
        <f>八幡!E25+'御牧原(浅科）'!E25+矢嶋!E25</f>
        <v>15</v>
      </c>
      <c r="F25" s="32"/>
    </row>
    <row r="26" spans="1:6" ht="15" customHeight="1" x14ac:dyDescent="0.2">
      <c r="A26" s="12"/>
      <c r="B26" s="40" t="s">
        <v>53</v>
      </c>
      <c r="C26" s="49">
        <f>八幡!C26+'御牧原(浅科）'!C26+矢嶋!C26</f>
        <v>42</v>
      </c>
      <c r="D26" s="49">
        <f>八幡!D26+'御牧原(浅科）'!D26+矢嶋!D26</f>
        <v>40</v>
      </c>
      <c r="E26" s="41">
        <f>八幡!E26+'御牧原(浅科）'!E26+矢嶋!E26</f>
        <v>82</v>
      </c>
      <c r="F26" s="42">
        <f>E26/E147</f>
        <v>4.1309823677581861E-2</v>
      </c>
    </row>
    <row r="27" spans="1:6" ht="15" customHeight="1" x14ac:dyDescent="0.2">
      <c r="A27" s="12"/>
      <c r="B27" s="35">
        <v>20</v>
      </c>
      <c r="C27" s="75">
        <f>八幡!C27+'御牧原(浅科）'!C27+矢嶋!C27</f>
        <v>10</v>
      </c>
      <c r="D27" s="75">
        <f>八幡!D27+'御牧原(浅科）'!D27+矢嶋!D27</f>
        <v>6</v>
      </c>
      <c r="E27" s="10">
        <f>八幡!E27+'御牧原(浅科）'!E27+矢嶋!E27</f>
        <v>16</v>
      </c>
      <c r="F27" s="32"/>
    </row>
    <row r="28" spans="1:6" ht="15" customHeight="1" x14ac:dyDescent="0.2">
      <c r="A28" s="12"/>
      <c r="B28" s="35">
        <v>21</v>
      </c>
      <c r="C28" s="75">
        <f>八幡!C28+'御牧原(浅科）'!C28+矢嶋!C28</f>
        <v>9</v>
      </c>
      <c r="D28" s="75">
        <f>八幡!D28+'御牧原(浅科）'!D28+矢嶋!D28</f>
        <v>3</v>
      </c>
      <c r="E28" s="10">
        <f>八幡!E28+'御牧原(浅科）'!E28+矢嶋!E28</f>
        <v>12</v>
      </c>
      <c r="F28" s="32"/>
    </row>
    <row r="29" spans="1:6" ht="15" customHeight="1" x14ac:dyDescent="0.2">
      <c r="A29" s="12"/>
      <c r="B29" s="35">
        <v>22</v>
      </c>
      <c r="C29" s="75">
        <f>八幡!C29+'御牧原(浅科）'!C29+矢嶋!C29</f>
        <v>7</v>
      </c>
      <c r="D29" s="75">
        <f>八幡!D29+'御牧原(浅科）'!D29+矢嶋!D29</f>
        <v>14</v>
      </c>
      <c r="E29" s="10">
        <f>八幡!E29+'御牧原(浅科）'!E29+矢嶋!E29</f>
        <v>21</v>
      </c>
      <c r="F29" s="32"/>
    </row>
    <row r="30" spans="1:6" ht="15" customHeight="1" x14ac:dyDescent="0.2">
      <c r="A30" s="12"/>
      <c r="B30" s="35">
        <v>23</v>
      </c>
      <c r="C30" s="75">
        <f>八幡!C30+'御牧原(浅科）'!C30+矢嶋!C30</f>
        <v>5</v>
      </c>
      <c r="D30" s="75">
        <f>八幡!D30+'御牧原(浅科）'!D30+矢嶋!D30</f>
        <v>7</v>
      </c>
      <c r="E30" s="10">
        <f>八幡!E30+'御牧原(浅科）'!E30+矢嶋!E30</f>
        <v>12</v>
      </c>
      <c r="F30" s="32"/>
    </row>
    <row r="31" spans="1:6" ht="15" customHeight="1" x14ac:dyDescent="0.2">
      <c r="A31" s="12"/>
      <c r="B31" s="35">
        <v>24</v>
      </c>
      <c r="C31" s="75">
        <f>八幡!C31+'御牧原(浅科）'!C31+矢嶋!C31</f>
        <v>8</v>
      </c>
      <c r="D31" s="75">
        <f>八幡!D31+'御牧原(浅科）'!D31+矢嶋!D31</f>
        <v>5</v>
      </c>
      <c r="E31" s="10">
        <f>八幡!E31+'御牧原(浅科）'!E31+矢嶋!E31</f>
        <v>13</v>
      </c>
      <c r="F31" s="32"/>
    </row>
    <row r="32" spans="1:6" ht="15" customHeight="1" x14ac:dyDescent="0.2">
      <c r="A32" s="12"/>
      <c r="B32" s="40" t="s">
        <v>54</v>
      </c>
      <c r="C32" s="49">
        <f>八幡!C32+'御牧原(浅科）'!C32+矢嶋!C32</f>
        <v>39</v>
      </c>
      <c r="D32" s="49">
        <f>八幡!D32+'御牧原(浅科）'!D32+矢嶋!D32</f>
        <v>35</v>
      </c>
      <c r="E32" s="41">
        <f>八幡!E32+'御牧原(浅科）'!E32+矢嶋!E32</f>
        <v>74</v>
      </c>
      <c r="F32" s="42">
        <f>E32/E147</f>
        <v>3.7279596977329972E-2</v>
      </c>
    </row>
    <row r="33" spans="1:6" ht="15" customHeight="1" x14ac:dyDescent="0.2">
      <c r="A33" s="12"/>
      <c r="B33" s="35">
        <v>25</v>
      </c>
      <c r="C33" s="75">
        <f>八幡!C33+'御牧原(浅科）'!C33+矢嶋!C33</f>
        <v>7</v>
      </c>
      <c r="D33" s="75">
        <f>八幡!D33+'御牧原(浅科）'!D33+矢嶋!D33</f>
        <v>4</v>
      </c>
      <c r="E33" s="10">
        <f>八幡!E33+'御牧原(浅科）'!E33+矢嶋!E33</f>
        <v>11</v>
      </c>
      <c r="F33" s="32"/>
    </row>
    <row r="34" spans="1:6" ht="15" customHeight="1" x14ac:dyDescent="0.2">
      <c r="A34" s="12"/>
      <c r="B34" s="35">
        <v>26</v>
      </c>
      <c r="C34" s="75">
        <f>八幡!C34+'御牧原(浅科）'!C34+矢嶋!C34</f>
        <v>9</v>
      </c>
      <c r="D34" s="75">
        <f>八幡!D34+'御牧原(浅科）'!D34+矢嶋!D34</f>
        <v>8</v>
      </c>
      <c r="E34" s="10">
        <f>八幡!E34+'御牧原(浅科）'!E34+矢嶋!E34</f>
        <v>17</v>
      </c>
      <c r="F34" s="32"/>
    </row>
    <row r="35" spans="1:6" ht="15" customHeight="1" x14ac:dyDescent="0.2">
      <c r="A35" s="12"/>
      <c r="B35" s="35">
        <v>27</v>
      </c>
      <c r="C35" s="75">
        <f>八幡!C35+'御牧原(浅科）'!C35+矢嶋!C35</f>
        <v>10</v>
      </c>
      <c r="D35" s="75">
        <f>八幡!D35+'御牧原(浅科）'!D35+矢嶋!D35</f>
        <v>6</v>
      </c>
      <c r="E35" s="10">
        <f>八幡!E35+'御牧原(浅科）'!E35+矢嶋!E35</f>
        <v>16</v>
      </c>
      <c r="F35" s="32"/>
    </row>
    <row r="36" spans="1:6" ht="15" customHeight="1" x14ac:dyDescent="0.2">
      <c r="A36" s="12"/>
      <c r="B36" s="35">
        <v>28</v>
      </c>
      <c r="C36" s="75">
        <f>八幡!C36+'御牧原(浅科）'!C36+矢嶋!C36</f>
        <v>9</v>
      </c>
      <c r="D36" s="75">
        <f>八幡!D36+'御牧原(浅科）'!D36+矢嶋!D36</f>
        <v>6</v>
      </c>
      <c r="E36" s="10">
        <f>八幡!E36+'御牧原(浅科）'!E36+矢嶋!E36</f>
        <v>15</v>
      </c>
      <c r="F36" s="32"/>
    </row>
    <row r="37" spans="1:6" ht="15" customHeight="1" x14ac:dyDescent="0.2">
      <c r="A37" s="12"/>
      <c r="B37" s="35">
        <v>29</v>
      </c>
      <c r="C37" s="75">
        <f>八幡!C37+'御牧原(浅科）'!C37+矢嶋!C37</f>
        <v>12</v>
      </c>
      <c r="D37" s="75">
        <f>八幡!D37+'御牧原(浅科）'!D37+矢嶋!D37</f>
        <v>2</v>
      </c>
      <c r="E37" s="10">
        <f>八幡!E37+'御牧原(浅科）'!E37+矢嶋!E37</f>
        <v>14</v>
      </c>
      <c r="F37" s="32"/>
    </row>
    <row r="38" spans="1:6" ht="15" customHeight="1" x14ac:dyDescent="0.2">
      <c r="A38" s="12"/>
      <c r="B38" s="40" t="s">
        <v>55</v>
      </c>
      <c r="C38" s="49">
        <f>八幡!C38+'御牧原(浅科）'!C38+矢嶋!C38</f>
        <v>47</v>
      </c>
      <c r="D38" s="49">
        <f>八幡!D38+'御牧原(浅科）'!D38+矢嶋!D38</f>
        <v>26</v>
      </c>
      <c r="E38" s="41">
        <f>八幡!E38+'御牧原(浅科）'!E38+矢嶋!E38</f>
        <v>73</v>
      </c>
      <c r="F38" s="42">
        <f>E38/E147</f>
        <v>3.6775818639798487E-2</v>
      </c>
    </row>
    <row r="39" spans="1:6" ht="15" customHeight="1" x14ac:dyDescent="0.2">
      <c r="A39" s="12"/>
      <c r="B39" s="35">
        <v>30</v>
      </c>
      <c r="C39" s="75">
        <f>八幡!C39+'御牧原(浅科）'!C39+矢嶋!C39</f>
        <v>5</v>
      </c>
      <c r="D39" s="75">
        <f>八幡!D39+'御牧原(浅科）'!D39+矢嶋!D39</f>
        <v>4</v>
      </c>
      <c r="E39" s="10">
        <f>八幡!E39+'御牧原(浅科）'!E39+矢嶋!E39</f>
        <v>9</v>
      </c>
      <c r="F39" s="32"/>
    </row>
    <row r="40" spans="1:6" ht="15" customHeight="1" x14ac:dyDescent="0.2">
      <c r="A40" s="12"/>
      <c r="B40" s="35">
        <v>31</v>
      </c>
      <c r="C40" s="75">
        <f>八幡!C40+'御牧原(浅科）'!C40+矢嶋!C40</f>
        <v>8</v>
      </c>
      <c r="D40" s="75">
        <f>八幡!D40+'御牧原(浅科）'!D40+矢嶋!D40</f>
        <v>6</v>
      </c>
      <c r="E40" s="10">
        <f>八幡!E40+'御牧原(浅科）'!E40+矢嶋!E40</f>
        <v>14</v>
      </c>
      <c r="F40" s="32"/>
    </row>
    <row r="41" spans="1:6" ht="15" customHeight="1" x14ac:dyDescent="0.2">
      <c r="A41" s="12"/>
      <c r="B41" s="35">
        <v>32</v>
      </c>
      <c r="C41" s="75">
        <f>八幡!C41+'御牧原(浅科）'!C41+矢嶋!C41</f>
        <v>6</v>
      </c>
      <c r="D41" s="75">
        <f>八幡!D41+'御牧原(浅科）'!D41+矢嶋!D41</f>
        <v>6</v>
      </c>
      <c r="E41" s="10">
        <f>八幡!E41+'御牧原(浅科）'!E41+矢嶋!E41</f>
        <v>12</v>
      </c>
      <c r="F41" s="32"/>
    </row>
    <row r="42" spans="1:6" ht="15" customHeight="1" x14ac:dyDescent="0.2">
      <c r="A42" s="12"/>
      <c r="B42" s="35">
        <v>33</v>
      </c>
      <c r="C42" s="75">
        <f>八幡!C42+'御牧原(浅科）'!C42+矢嶋!C42</f>
        <v>4</v>
      </c>
      <c r="D42" s="75">
        <f>八幡!D42+'御牧原(浅科）'!D42+矢嶋!D42</f>
        <v>6</v>
      </c>
      <c r="E42" s="10">
        <f>八幡!E42+'御牧原(浅科）'!E42+矢嶋!E42</f>
        <v>10</v>
      </c>
      <c r="F42" s="32"/>
    </row>
    <row r="43" spans="1:6" ht="15" customHeight="1" x14ac:dyDescent="0.2">
      <c r="A43" s="12"/>
      <c r="B43" s="35">
        <v>34</v>
      </c>
      <c r="C43" s="75">
        <f>八幡!C43+'御牧原(浅科）'!C43+矢嶋!C43</f>
        <v>10</v>
      </c>
      <c r="D43" s="75">
        <f>八幡!D43+'御牧原(浅科）'!D43+矢嶋!D43</f>
        <v>7</v>
      </c>
      <c r="E43" s="10">
        <f>八幡!E43+'御牧原(浅科）'!E43+矢嶋!E43</f>
        <v>17</v>
      </c>
      <c r="F43" s="32"/>
    </row>
    <row r="44" spans="1:6" ht="15" customHeight="1" x14ac:dyDescent="0.2">
      <c r="A44" s="12"/>
      <c r="B44" s="40" t="s">
        <v>56</v>
      </c>
      <c r="C44" s="49">
        <f>八幡!C44+'御牧原(浅科）'!C44+矢嶋!C44</f>
        <v>33</v>
      </c>
      <c r="D44" s="49">
        <f>八幡!D44+'御牧原(浅科）'!D44+矢嶋!D44</f>
        <v>29</v>
      </c>
      <c r="E44" s="41">
        <f>八幡!E44+'御牧原(浅科）'!E44+矢嶋!E44</f>
        <v>62</v>
      </c>
      <c r="F44" s="42">
        <f>E44/E147</f>
        <v>3.1234256926952142E-2</v>
      </c>
    </row>
    <row r="45" spans="1:6" ht="15" customHeight="1" x14ac:dyDescent="0.2">
      <c r="A45" s="12"/>
      <c r="B45" s="35">
        <v>35</v>
      </c>
      <c r="C45" s="75">
        <f>八幡!C45+'御牧原(浅科）'!C45+矢嶋!C45</f>
        <v>2</v>
      </c>
      <c r="D45" s="75">
        <f>八幡!D45+'御牧原(浅科）'!D45+矢嶋!D45</f>
        <v>5</v>
      </c>
      <c r="E45" s="10">
        <f>八幡!E45+'御牧原(浅科）'!E45+矢嶋!E45</f>
        <v>7</v>
      </c>
      <c r="F45" s="32"/>
    </row>
    <row r="46" spans="1:6" ht="15" customHeight="1" x14ac:dyDescent="0.2">
      <c r="A46" s="12"/>
      <c r="B46" s="35">
        <v>36</v>
      </c>
      <c r="C46" s="75">
        <f>八幡!C46+'御牧原(浅科）'!C46+矢嶋!C46</f>
        <v>13</v>
      </c>
      <c r="D46" s="75">
        <f>八幡!D46+'御牧原(浅科）'!D46+矢嶋!D46</f>
        <v>6</v>
      </c>
      <c r="E46" s="10">
        <f>八幡!E46+'御牧原(浅科）'!E46+矢嶋!E46</f>
        <v>19</v>
      </c>
      <c r="F46" s="32"/>
    </row>
    <row r="47" spans="1:6" ht="15" customHeight="1" x14ac:dyDescent="0.2">
      <c r="A47" s="12"/>
      <c r="B47" s="35">
        <v>37</v>
      </c>
      <c r="C47" s="75">
        <f>八幡!C47+'御牧原(浅科）'!C47+矢嶋!C47</f>
        <v>9</v>
      </c>
      <c r="D47" s="75">
        <f>八幡!D47+'御牧原(浅科）'!D47+矢嶋!D47</f>
        <v>13</v>
      </c>
      <c r="E47" s="10">
        <f>八幡!E47+'御牧原(浅科）'!E47+矢嶋!E47</f>
        <v>22</v>
      </c>
      <c r="F47" s="32"/>
    </row>
    <row r="48" spans="1:6" ht="15" customHeight="1" x14ac:dyDescent="0.2">
      <c r="A48" s="12"/>
      <c r="B48" s="35">
        <v>38</v>
      </c>
      <c r="C48" s="75">
        <f>八幡!C48+'御牧原(浅科）'!C48+矢嶋!C48</f>
        <v>16</v>
      </c>
      <c r="D48" s="75">
        <f>八幡!D48+'御牧原(浅科）'!D48+矢嶋!D48</f>
        <v>8</v>
      </c>
      <c r="E48" s="10">
        <f>八幡!E48+'御牧原(浅科）'!E48+矢嶋!E48</f>
        <v>24</v>
      </c>
      <c r="F48" s="32"/>
    </row>
    <row r="49" spans="1:6" ht="15" customHeight="1" x14ac:dyDescent="0.2">
      <c r="A49" s="12"/>
      <c r="B49" s="35">
        <v>39</v>
      </c>
      <c r="C49" s="75">
        <f>八幡!C49+'御牧原(浅科）'!C49+矢嶋!C49</f>
        <v>7</v>
      </c>
      <c r="D49" s="75">
        <f>八幡!D49+'御牧原(浅科）'!D49+矢嶋!D49</f>
        <v>6</v>
      </c>
      <c r="E49" s="10">
        <f>八幡!E49+'御牧原(浅科）'!E49+矢嶋!E49</f>
        <v>13</v>
      </c>
      <c r="F49" s="32"/>
    </row>
    <row r="50" spans="1:6" ht="15" customHeight="1" x14ac:dyDescent="0.2">
      <c r="A50" s="12"/>
      <c r="B50" s="40" t="s">
        <v>57</v>
      </c>
      <c r="C50" s="49">
        <f>八幡!C50+'御牧原(浅科）'!C50+矢嶋!C50</f>
        <v>47</v>
      </c>
      <c r="D50" s="49">
        <f>八幡!D50+'御牧原(浅科）'!D50+矢嶋!D50</f>
        <v>38</v>
      </c>
      <c r="E50" s="41">
        <f>八幡!E50+'御牧原(浅科）'!E50+矢嶋!E50</f>
        <v>85</v>
      </c>
      <c r="F50" s="42">
        <f>E50/E147</f>
        <v>4.2821158690176324E-2</v>
      </c>
    </row>
    <row r="51" spans="1:6" ht="15" customHeight="1" x14ac:dyDescent="0.2">
      <c r="A51" s="12"/>
      <c r="B51" s="35">
        <v>40</v>
      </c>
      <c r="C51" s="75">
        <f>八幡!C51+'御牧原(浅科）'!C51+矢嶋!C51</f>
        <v>10</v>
      </c>
      <c r="D51" s="75">
        <f>八幡!D51+'御牧原(浅科）'!D51+矢嶋!D51</f>
        <v>11</v>
      </c>
      <c r="E51" s="10">
        <f>八幡!E51+'御牧原(浅科）'!E51+矢嶋!E51</f>
        <v>21</v>
      </c>
      <c r="F51" s="32"/>
    </row>
    <row r="52" spans="1:6" ht="15" customHeight="1" x14ac:dyDescent="0.2">
      <c r="A52" s="12"/>
      <c r="B52" s="35">
        <v>41</v>
      </c>
      <c r="C52" s="75">
        <f>八幡!C52+'御牧原(浅科）'!C52+矢嶋!C52</f>
        <v>11</v>
      </c>
      <c r="D52" s="75">
        <f>八幡!D52+'御牧原(浅科）'!D52+矢嶋!D52</f>
        <v>12</v>
      </c>
      <c r="E52" s="10">
        <f>八幡!E52+'御牧原(浅科）'!E52+矢嶋!E52</f>
        <v>23</v>
      </c>
      <c r="F52" s="32"/>
    </row>
    <row r="53" spans="1:6" ht="15" customHeight="1" x14ac:dyDescent="0.2">
      <c r="A53" s="12"/>
      <c r="B53" s="35">
        <v>42</v>
      </c>
      <c r="C53" s="75">
        <f>八幡!C53+'御牧原(浅科）'!C53+矢嶋!C53</f>
        <v>11</v>
      </c>
      <c r="D53" s="75">
        <f>八幡!D53+'御牧原(浅科）'!D53+矢嶋!D53</f>
        <v>13</v>
      </c>
      <c r="E53" s="10">
        <f>八幡!E53+'御牧原(浅科）'!E53+矢嶋!E53</f>
        <v>24</v>
      </c>
      <c r="F53" s="32"/>
    </row>
    <row r="54" spans="1:6" ht="15" customHeight="1" x14ac:dyDescent="0.2">
      <c r="A54" s="12"/>
      <c r="B54" s="35">
        <v>43</v>
      </c>
      <c r="C54" s="75">
        <f>八幡!C54+'御牧原(浅科）'!C54+矢嶋!C54</f>
        <v>8</v>
      </c>
      <c r="D54" s="75">
        <f>八幡!D54+'御牧原(浅科）'!D54+矢嶋!D54</f>
        <v>13</v>
      </c>
      <c r="E54" s="10">
        <f>八幡!E54+'御牧原(浅科）'!E54+矢嶋!E54</f>
        <v>21</v>
      </c>
      <c r="F54" s="32"/>
    </row>
    <row r="55" spans="1:6" ht="15" customHeight="1" x14ac:dyDescent="0.2">
      <c r="A55" s="12"/>
      <c r="B55" s="35">
        <v>44</v>
      </c>
      <c r="C55" s="75">
        <f>八幡!C55+'御牧原(浅科）'!C55+矢嶋!C55</f>
        <v>8</v>
      </c>
      <c r="D55" s="75">
        <f>八幡!D55+'御牧原(浅科）'!D55+矢嶋!D55</f>
        <v>9</v>
      </c>
      <c r="E55" s="10">
        <f>八幡!E55+'御牧原(浅科）'!E55+矢嶋!E55</f>
        <v>17</v>
      </c>
      <c r="F55" s="32"/>
    </row>
    <row r="56" spans="1:6" ht="15" customHeight="1" x14ac:dyDescent="0.2">
      <c r="A56" s="12"/>
      <c r="B56" s="40" t="s">
        <v>58</v>
      </c>
      <c r="C56" s="49">
        <f>八幡!C56+'御牧原(浅科）'!C56+矢嶋!C56</f>
        <v>48</v>
      </c>
      <c r="D56" s="49">
        <f>八幡!D56+'御牧原(浅科）'!D56+矢嶋!D56</f>
        <v>58</v>
      </c>
      <c r="E56" s="41">
        <f>八幡!E56+'御牧原(浅科）'!E56+矢嶋!E56</f>
        <v>106</v>
      </c>
      <c r="F56" s="42">
        <f>E56/E147</f>
        <v>5.3400503778337528E-2</v>
      </c>
    </row>
    <row r="57" spans="1:6" ht="15" customHeight="1" x14ac:dyDescent="0.2">
      <c r="A57" s="12"/>
      <c r="B57" s="35">
        <v>45</v>
      </c>
      <c r="C57" s="75">
        <f>八幡!C57+'御牧原(浅科）'!C57+矢嶋!C57</f>
        <v>11</v>
      </c>
      <c r="D57" s="75">
        <f>八幡!D57+'御牧原(浅科）'!D57+矢嶋!D57</f>
        <v>10</v>
      </c>
      <c r="E57" s="10">
        <f>八幡!E57+'御牧原(浅科）'!E57+矢嶋!E57</f>
        <v>21</v>
      </c>
      <c r="F57" s="32"/>
    </row>
    <row r="58" spans="1:6" ht="15" customHeight="1" x14ac:dyDescent="0.2">
      <c r="A58" s="12"/>
      <c r="B58" s="35">
        <v>46</v>
      </c>
      <c r="C58" s="75">
        <f>八幡!C58+'御牧原(浅科）'!C58+矢嶋!C58</f>
        <v>8</v>
      </c>
      <c r="D58" s="75">
        <f>八幡!D58+'御牧原(浅科）'!D58+矢嶋!D58</f>
        <v>16</v>
      </c>
      <c r="E58" s="10">
        <f>八幡!E58+'御牧原(浅科）'!E58+矢嶋!E58</f>
        <v>24</v>
      </c>
      <c r="F58" s="32"/>
    </row>
    <row r="59" spans="1:6" ht="15" customHeight="1" x14ac:dyDescent="0.2">
      <c r="A59" s="12"/>
      <c r="B59" s="35">
        <v>47</v>
      </c>
      <c r="C59" s="75">
        <f>八幡!C59+'御牧原(浅科）'!C59+矢嶋!C59</f>
        <v>9</v>
      </c>
      <c r="D59" s="75">
        <f>八幡!D59+'御牧原(浅科）'!D59+矢嶋!D59</f>
        <v>12</v>
      </c>
      <c r="E59" s="10">
        <f>八幡!E59+'御牧原(浅科）'!E59+矢嶋!E59</f>
        <v>21</v>
      </c>
      <c r="F59" s="32"/>
    </row>
    <row r="60" spans="1:6" ht="15" customHeight="1" x14ac:dyDescent="0.2">
      <c r="A60" s="12"/>
      <c r="B60" s="35">
        <v>48</v>
      </c>
      <c r="C60" s="75">
        <f>八幡!C60+'御牧原(浅科）'!C60+矢嶋!C60</f>
        <v>11</v>
      </c>
      <c r="D60" s="75">
        <f>八幡!D60+'御牧原(浅科）'!D60+矢嶋!D60</f>
        <v>13</v>
      </c>
      <c r="E60" s="10">
        <f>八幡!E60+'御牧原(浅科）'!E60+矢嶋!E60</f>
        <v>24</v>
      </c>
      <c r="F60" s="32"/>
    </row>
    <row r="61" spans="1:6" ht="15" customHeight="1" x14ac:dyDescent="0.2">
      <c r="A61" s="12"/>
      <c r="B61" s="35">
        <v>49</v>
      </c>
      <c r="C61" s="75">
        <f>八幡!C61+'御牧原(浅科）'!C61+矢嶋!C61</f>
        <v>19</v>
      </c>
      <c r="D61" s="75">
        <f>八幡!D61+'御牧原(浅科）'!D61+矢嶋!D61</f>
        <v>13</v>
      </c>
      <c r="E61" s="10">
        <f>八幡!E61+'御牧原(浅科）'!E61+矢嶋!E61</f>
        <v>32</v>
      </c>
      <c r="F61" s="32"/>
    </row>
    <row r="62" spans="1:6" ht="15" customHeight="1" x14ac:dyDescent="0.2">
      <c r="A62" s="12"/>
      <c r="B62" s="40" t="s">
        <v>59</v>
      </c>
      <c r="C62" s="49">
        <f>八幡!C62+'御牧原(浅科）'!C62+矢嶋!C62</f>
        <v>58</v>
      </c>
      <c r="D62" s="49">
        <f>八幡!D62+'御牧原(浅科）'!D62+矢嶋!D62</f>
        <v>64</v>
      </c>
      <c r="E62" s="41">
        <f>八幡!E62+'御牧原(浅科）'!E62+矢嶋!E62</f>
        <v>122</v>
      </c>
      <c r="F62" s="42">
        <f>E62/E147</f>
        <v>6.1460957178841306E-2</v>
      </c>
    </row>
    <row r="63" spans="1:6" ht="15" customHeight="1" x14ac:dyDescent="0.2">
      <c r="A63" s="12"/>
      <c r="B63" s="35">
        <v>50</v>
      </c>
      <c r="C63" s="75">
        <f>八幡!C63+'御牧原(浅科）'!C63+矢嶋!C63</f>
        <v>16</v>
      </c>
      <c r="D63" s="75">
        <f>八幡!D63+'御牧原(浅科）'!D63+矢嶋!D63</f>
        <v>24</v>
      </c>
      <c r="E63" s="10">
        <f>八幡!E63+'御牧原(浅科）'!E63+矢嶋!E63</f>
        <v>40</v>
      </c>
      <c r="F63" s="32"/>
    </row>
    <row r="64" spans="1:6" ht="15" customHeight="1" x14ac:dyDescent="0.2">
      <c r="A64" s="12"/>
      <c r="B64" s="35">
        <v>51</v>
      </c>
      <c r="C64" s="75">
        <f>八幡!C64+'御牧原(浅科）'!C64+矢嶋!C64</f>
        <v>18</v>
      </c>
      <c r="D64" s="75">
        <f>八幡!D64+'御牧原(浅科）'!D64+矢嶋!D64</f>
        <v>14</v>
      </c>
      <c r="E64" s="10">
        <f>八幡!E64+'御牧原(浅科）'!E64+矢嶋!E64</f>
        <v>32</v>
      </c>
      <c r="F64" s="32"/>
    </row>
    <row r="65" spans="1:6" ht="15" customHeight="1" x14ac:dyDescent="0.2">
      <c r="A65" s="12"/>
      <c r="B65" s="35">
        <v>52</v>
      </c>
      <c r="C65" s="75">
        <f>八幡!C65+'御牧原(浅科）'!C65+矢嶋!C65</f>
        <v>18</v>
      </c>
      <c r="D65" s="75">
        <f>八幡!D65+'御牧原(浅科）'!D65+矢嶋!D65</f>
        <v>10</v>
      </c>
      <c r="E65" s="10">
        <f>八幡!E65+'御牧原(浅科）'!E65+矢嶋!E65</f>
        <v>28</v>
      </c>
      <c r="F65" s="32"/>
    </row>
    <row r="66" spans="1:6" ht="15" customHeight="1" x14ac:dyDescent="0.2">
      <c r="A66" s="12"/>
      <c r="B66" s="35">
        <v>53</v>
      </c>
      <c r="C66" s="75">
        <f>八幡!C66+'御牧原(浅科）'!C66+矢嶋!C66</f>
        <v>17</v>
      </c>
      <c r="D66" s="75">
        <f>八幡!D66+'御牧原(浅科）'!D66+矢嶋!D66</f>
        <v>15</v>
      </c>
      <c r="E66" s="10">
        <f>八幡!E66+'御牧原(浅科）'!E66+矢嶋!E66</f>
        <v>32</v>
      </c>
      <c r="F66" s="32"/>
    </row>
    <row r="67" spans="1:6" ht="15" customHeight="1" x14ac:dyDescent="0.2">
      <c r="A67" s="12"/>
      <c r="B67" s="35">
        <v>54</v>
      </c>
      <c r="C67" s="75">
        <f>八幡!C67+'御牧原(浅科）'!C67+矢嶋!C67</f>
        <v>22</v>
      </c>
      <c r="D67" s="75">
        <f>八幡!D67+'御牧原(浅科）'!D67+矢嶋!D67</f>
        <v>13</v>
      </c>
      <c r="E67" s="10">
        <f>八幡!E67+'御牧原(浅科）'!E67+矢嶋!E67</f>
        <v>35</v>
      </c>
      <c r="F67" s="32"/>
    </row>
    <row r="68" spans="1:6" ht="15" customHeight="1" x14ac:dyDescent="0.2">
      <c r="A68" s="12"/>
      <c r="B68" s="40" t="s">
        <v>60</v>
      </c>
      <c r="C68" s="49">
        <f>八幡!C68+'御牧原(浅科）'!C68+矢嶋!C68</f>
        <v>91</v>
      </c>
      <c r="D68" s="49">
        <f>八幡!D68+'御牧原(浅科）'!D68+矢嶋!D68</f>
        <v>76</v>
      </c>
      <c r="E68" s="41">
        <f>八幡!E68+'御牧原(浅科）'!E68+矢嶋!E68</f>
        <v>167</v>
      </c>
      <c r="F68" s="42">
        <f>E68/E147</f>
        <v>8.4130982367758192E-2</v>
      </c>
    </row>
    <row r="69" spans="1:6" ht="15" customHeight="1" x14ac:dyDescent="0.2">
      <c r="A69" s="12"/>
      <c r="B69" s="35">
        <v>55</v>
      </c>
      <c r="C69" s="75">
        <f>八幡!C69+'御牧原(浅科）'!C69+矢嶋!C69</f>
        <v>23</v>
      </c>
      <c r="D69" s="75">
        <f>八幡!D69+'御牧原(浅科）'!D69+矢嶋!D69</f>
        <v>9</v>
      </c>
      <c r="E69" s="10">
        <f>八幡!E69+'御牧原(浅科）'!E69+矢嶋!E69</f>
        <v>32</v>
      </c>
      <c r="F69" s="32"/>
    </row>
    <row r="70" spans="1:6" ht="15" customHeight="1" x14ac:dyDescent="0.2">
      <c r="A70" s="12"/>
      <c r="B70" s="35">
        <v>56</v>
      </c>
      <c r="C70" s="75">
        <f>八幡!C70+'御牧原(浅科）'!C70+矢嶋!C70</f>
        <v>9</v>
      </c>
      <c r="D70" s="75">
        <f>八幡!D70+'御牧原(浅科）'!D70+矢嶋!D70</f>
        <v>13</v>
      </c>
      <c r="E70" s="10">
        <f>八幡!E70+'御牧原(浅科）'!E70+矢嶋!E70</f>
        <v>22</v>
      </c>
      <c r="F70" s="32"/>
    </row>
    <row r="71" spans="1:6" ht="15" customHeight="1" x14ac:dyDescent="0.2">
      <c r="A71" s="12"/>
      <c r="B71" s="35">
        <v>57</v>
      </c>
      <c r="C71" s="75">
        <f>八幡!C71+'御牧原(浅科）'!C71+矢嶋!C71</f>
        <v>13</v>
      </c>
      <c r="D71" s="75">
        <f>八幡!D71+'御牧原(浅科）'!D71+矢嶋!D71</f>
        <v>7</v>
      </c>
      <c r="E71" s="10">
        <f>八幡!E71+'御牧原(浅科）'!E71+矢嶋!E71</f>
        <v>20</v>
      </c>
      <c r="F71" s="32"/>
    </row>
    <row r="72" spans="1:6" ht="15" customHeight="1" x14ac:dyDescent="0.2">
      <c r="A72" s="12"/>
      <c r="B72" s="35">
        <v>58</v>
      </c>
      <c r="C72" s="75">
        <f>八幡!C72+'御牧原(浅科）'!C72+矢嶋!C72</f>
        <v>8</v>
      </c>
      <c r="D72" s="75">
        <f>八幡!D72+'御牧原(浅科）'!D72+矢嶋!D72</f>
        <v>9</v>
      </c>
      <c r="E72" s="10">
        <f>八幡!E72+'御牧原(浅科）'!E72+矢嶋!E72</f>
        <v>17</v>
      </c>
      <c r="F72" s="32"/>
    </row>
    <row r="73" spans="1:6" ht="15" customHeight="1" x14ac:dyDescent="0.2">
      <c r="A73" s="12"/>
      <c r="B73" s="35">
        <v>59</v>
      </c>
      <c r="C73" s="75">
        <f>八幡!C73+'御牧原(浅科）'!C73+矢嶋!C73</f>
        <v>16</v>
      </c>
      <c r="D73" s="75">
        <f>八幡!D73+'御牧原(浅科）'!D73+矢嶋!D73</f>
        <v>12</v>
      </c>
      <c r="E73" s="10">
        <f>八幡!E73+'御牧原(浅科）'!E73+矢嶋!E73</f>
        <v>28</v>
      </c>
      <c r="F73" s="32"/>
    </row>
    <row r="74" spans="1:6" ht="15" customHeight="1" x14ac:dyDescent="0.2">
      <c r="A74" s="12"/>
      <c r="B74" s="40" t="s">
        <v>61</v>
      </c>
      <c r="C74" s="49">
        <f>八幡!C74+'御牧原(浅科）'!C74+矢嶋!C74</f>
        <v>69</v>
      </c>
      <c r="D74" s="49">
        <f>八幡!D74+'御牧原(浅科）'!D74+矢嶋!D74</f>
        <v>50</v>
      </c>
      <c r="E74" s="41">
        <f>八幡!E74+'御牧原(浅科）'!E74+矢嶋!E74</f>
        <v>119</v>
      </c>
      <c r="F74" s="42">
        <f>E74/E147</f>
        <v>5.9949622166246851E-2</v>
      </c>
    </row>
    <row r="75" spans="1:6" ht="15" customHeight="1" x14ac:dyDescent="0.2">
      <c r="A75" s="12"/>
      <c r="B75" s="35">
        <v>60</v>
      </c>
      <c r="C75" s="75">
        <f>八幡!C75+'御牧原(浅科）'!C75+矢嶋!C75</f>
        <v>13</v>
      </c>
      <c r="D75" s="75">
        <f>八幡!D75+'御牧原(浅科）'!D75+矢嶋!D75</f>
        <v>11</v>
      </c>
      <c r="E75" s="10">
        <f>八幡!E75+'御牧原(浅科）'!E75+矢嶋!E75</f>
        <v>24</v>
      </c>
      <c r="F75" s="32"/>
    </row>
    <row r="76" spans="1:6" ht="15" customHeight="1" x14ac:dyDescent="0.2">
      <c r="A76" s="12"/>
      <c r="B76" s="35">
        <v>61</v>
      </c>
      <c r="C76" s="75">
        <f>八幡!C76+'御牧原(浅科）'!C76+矢嶋!C76</f>
        <v>23</v>
      </c>
      <c r="D76" s="75">
        <f>八幡!D76+'御牧原(浅科）'!D76+矢嶋!D76</f>
        <v>18</v>
      </c>
      <c r="E76" s="10">
        <f>八幡!E76+'御牧原(浅科）'!E76+矢嶋!E76</f>
        <v>41</v>
      </c>
      <c r="F76" s="32"/>
    </row>
    <row r="77" spans="1:6" ht="15" customHeight="1" x14ac:dyDescent="0.2">
      <c r="A77" s="12"/>
      <c r="B77" s="35">
        <v>62</v>
      </c>
      <c r="C77" s="75">
        <f>八幡!C77+'御牧原(浅科）'!C77+矢嶋!C77</f>
        <v>13</v>
      </c>
      <c r="D77" s="75">
        <f>八幡!D77+'御牧原(浅科）'!D77+矢嶋!D77</f>
        <v>18</v>
      </c>
      <c r="E77" s="10">
        <f>八幡!E77+'御牧原(浅科）'!E77+矢嶋!E77</f>
        <v>31</v>
      </c>
      <c r="F77" s="32"/>
    </row>
    <row r="78" spans="1:6" ht="15" customHeight="1" x14ac:dyDescent="0.2">
      <c r="A78" s="12"/>
      <c r="B78" s="35">
        <v>63</v>
      </c>
      <c r="C78" s="75">
        <f>八幡!C78+'御牧原(浅科）'!C78+矢嶋!C78</f>
        <v>13</v>
      </c>
      <c r="D78" s="75">
        <f>八幡!D78+'御牧原(浅科）'!D78+矢嶋!D78</f>
        <v>11</v>
      </c>
      <c r="E78" s="10">
        <f>八幡!E78+'御牧原(浅科）'!E78+矢嶋!E78</f>
        <v>24</v>
      </c>
      <c r="F78" s="32"/>
    </row>
    <row r="79" spans="1:6" ht="15" customHeight="1" x14ac:dyDescent="0.2">
      <c r="A79" s="12"/>
      <c r="B79" s="35">
        <v>64</v>
      </c>
      <c r="C79" s="75">
        <f>八幡!C79+'御牧原(浅科）'!C79+矢嶋!C79</f>
        <v>17</v>
      </c>
      <c r="D79" s="75">
        <f>八幡!D79+'御牧原(浅科）'!D79+矢嶋!D79</f>
        <v>15</v>
      </c>
      <c r="E79" s="10">
        <f>八幡!E79+'御牧原(浅科）'!E79+矢嶋!E79</f>
        <v>32</v>
      </c>
      <c r="F79" s="32"/>
    </row>
    <row r="80" spans="1:6" ht="15" customHeight="1" x14ac:dyDescent="0.2">
      <c r="A80" s="12"/>
      <c r="B80" s="40" t="s">
        <v>62</v>
      </c>
      <c r="C80" s="49">
        <f>八幡!C80+'御牧原(浅科）'!C80+矢嶋!C80</f>
        <v>79</v>
      </c>
      <c r="D80" s="49">
        <f>八幡!D80+'御牧原(浅科）'!D80+矢嶋!D80</f>
        <v>73</v>
      </c>
      <c r="E80" s="41">
        <f>八幡!E80+'御牧原(浅科）'!E80+矢嶋!E80</f>
        <v>152</v>
      </c>
      <c r="F80" s="42">
        <f>E80/E147</f>
        <v>7.6574307304785899E-2</v>
      </c>
    </row>
    <row r="81" spans="1:6" ht="15" customHeight="1" x14ac:dyDescent="0.2">
      <c r="A81" s="12"/>
      <c r="B81" s="35">
        <v>65</v>
      </c>
      <c r="C81" s="75">
        <f>八幡!C81+'御牧原(浅科）'!C81+矢嶋!C81</f>
        <v>22</v>
      </c>
      <c r="D81" s="75">
        <f>八幡!D81+'御牧原(浅科）'!D81+矢嶋!D81</f>
        <v>9</v>
      </c>
      <c r="E81" s="10">
        <f>八幡!E81+'御牧原(浅科）'!E81+矢嶋!E81</f>
        <v>31</v>
      </c>
      <c r="F81" s="32"/>
    </row>
    <row r="82" spans="1:6" ht="15" customHeight="1" x14ac:dyDescent="0.2">
      <c r="A82" s="12"/>
      <c r="B82" s="35">
        <v>66</v>
      </c>
      <c r="C82" s="75">
        <f>八幡!C82+'御牧原(浅科）'!C82+矢嶋!C82</f>
        <v>18</v>
      </c>
      <c r="D82" s="75">
        <f>八幡!D82+'御牧原(浅科）'!D82+矢嶋!D82</f>
        <v>10</v>
      </c>
      <c r="E82" s="10">
        <f>八幡!E82+'御牧原(浅科）'!E82+矢嶋!E82</f>
        <v>28</v>
      </c>
      <c r="F82" s="32"/>
    </row>
    <row r="83" spans="1:6" ht="15" customHeight="1" x14ac:dyDescent="0.2">
      <c r="A83" s="12"/>
      <c r="B83" s="35">
        <v>67</v>
      </c>
      <c r="C83" s="75">
        <f>八幡!C83+'御牧原(浅科）'!C83+矢嶋!C83</f>
        <v>7</v>
      </c>
      <c r="D83" s="75">
        <f>八幡!D83+'御牧原(浅科）'!D83+矢嶋!D83</f>
        <v>19</v>
      </c>
      <c r="E83" s="10">
        <f>八幡!E83+'御牧原(浅科）'!E83+矢嶋!E83</f>
        <v>26</v>
      </c>
      <c r="F83" s="32"/>
    </row>
    <row r="84" spans="1:6" ht="15" customHeight="1" x14ac:dyDescent="0.2">
      <c r="A84" s="12"/>
      <c r="B84" s="35">
        <v>68</v>
      </c>
      <c r="C84" s="75">
        <f>八幡!C84+'御牧原(浅科）'!C84+矢嶋!C84</f>
        <v>24</v>
      </c>
      <c r="D84" s="75">
        <f>八幡!D84+'御牧原(浅科）'!D84+矢嶋!D84</f>
        <v>19</v>
      </c>
      <c r="E84" s="10">
        <f>八幡!E84+'御牧原(浅科）'!E84+矢嶋!E84</f>
        <v>43</v>
      </c>
      <c r="F84" s="32"/>
    </row>
    <row r="85" spans="1:6" ht="15" customHeight="1" x14ac:dyDescent="0.2">
      <c r="A85" s="12"/>
      <c r="B85" s="35">
        <v>69</v>
      </c>
      <c r="C85" s="75">
        <f>八幡!C85+'御牧原(浅科）'!C85+矢嶋!C85</f>
        <v>11</v>
      </c>
      <c r="D85" s="75">
        <f>八幡!D85+'御牧原(浅科）'!D85+矢嶋!D85</f>
        <v>15</v>
      </c>
      <c r="E85" s="10">
        <f>八幡!E85+'御牧原(浅科）'!E85+矢嶋!E85</f>
        <v>26</v>
      </c>
      <c r="F85" s="32"/>
    </row>
    <row r="86" spans="1:6" ht="15" customHeight="1" x14ac:dyDescent="0.2">
      <c r="A86" s="12"/>
      <c r="B86" s="43" t="s">
        <v>63</v>
      </c>
      <c r="C86" s="71">
        <f>八幡!C86+'御牧原(浅科）'!C86+矢嶋!C86</f>
        <v>82</v>
      </c>
      <c r="D86" s="71">
        <f>八幡!D86+'御牧原(浅科）'!D86+矢嶋!D86</f>
        <v>72</v>
      </c>
      <c r="E86" s="44">
        <f>八幡!E86+'御牧原(浅科）'!E86+矢嶋!E86</f>
        <v>154</v>
      </c>
      <c r="F86" s="45">
        <f>E86/E147</f>
        <v>7.758186397984887E-2</v>
      </c>
    </row>
    <row r="87" spans="1:6" ht="15" customHeight="1" x14ac:dyDescent="0.2">
      <c r="A87" s="12"/>
      <c r="B87" s="35">
        <v>70</v>
      </c>
      <c r="C87" s="75">
        <f>八幡!C87+'御牧原(浅科）'!C87+矢嶋!C87</f>
        <v>18</v>
      </c>
      <c r="D87" s="75">
        <f>八幡!D87+'御牧原(浅科）'!D87+矢嶋!D87</f>
        <v>14</v>
      </c>
      <c r="E87" s="10">
        <f>八幡!E87+'御牧原(浅科）'!E87+矢嶋!E87</f>
        <v>32</v>
      </c>
      <c r="F87" s="32"/>
    </row>
    <row r="88" spans="1:6" ht="15" customHeight="1" x14ac:dyDescent="0.2">
      <c r="A88" s="12"/>
      <c r="B88" s="35">
        <v>71</v>
      </c>
      <c r="C88" s="75">
        <f>八幡!C88+'御牧原(浅科）'!C88+矢嶋!C88</f>
        <v>14</v>
      </c>
      <c r="D88" s="75">
        <f>八幡!D88+'御牧原(浅科）'!D88+矢嶋!D88</f>
        <v>16</v>
      </c>
      <c r="E88" s="10">
        <f>八幡!E88+'御牧原(浅科）'!E88+矢嶋!E88</f>
        <v>30</v>
      </c>
      <c r="F88" s="32"/>
    </row>
    <row r="89" spans="1:6" ht="15" customHeight="1" x14ac:dyDescent="0.2">
      <c r="A89" s="12"/>
      <c r="B89" s="35">
        <v>72</v>
      </c>
      <c r="C89" s="75">
        <f>八幡!C89+'御牧原(浅科）'!C89+矢嶋!C89</f>
        <v>21</v>
      </c>
      <c r="D89" s="75">
        <f>八幡!D89+'御牧原(浅科）'!D89+矢嶋!D89</f>
        <v>29</v>
      </c>
      <c r="E89" s="10">
        <f>八幡!E89+'御牧原(浅科）'!E89+矢嶋!E89</f>
        <v>50</v>
      </c>
      <c r="F89" s="32"/>
    </row>
    <row r="90" spans="1:6" ht="15" customHeight="1" x14ac:dyDescent="0.2">
      <c r="A90" s="12"/>
      <c r="B90" s="35">
        <v>73</v>
      </c>
      <c r="C90" s="75">
        <f>八幡!C90+'御牧原(浅科）'!C90+矢嶋!C90</f>
        <v>19</v>
      </c>
      <c r="D90" s="75">
        <f>八幡!D90+'御牧原(浅科）'!D90+矢嶋!D90</f>
        <v>19</v>
      </c>
      <c r="E90" s="10">
        <f>八幡!E90+'御牧原(浅科）'!E90+矢嶋!E90</f>
        <v>38</v>
      </c>
      <c r="F90" s="32"/>
    </row>
    <row r="91" spans="1:6" ht="15" customHeight="1" x14ac:dyDescent="0.2">
      <c r="A91" s="12"/>
      <c r="B91" s="35">
        <v>74</v>
      </c>
      <c r="C91" s="75">
        <f>八幡!C91+'御牧原(浅科）'!C91+矢嶋!C91</f>
        <v>18</v>
      </c>
      <c r="D91" s="75">
        <f>八幡!D91+'御牧原(浅科）'!D91+矢嶋!D91</f>
        <v>16</v>
      </c>
      <c r="E91" s="10">
        <f>八幡!E91+'御牧原(浅科）'!E91+矢嶋!E91</f>
        <v>34</v>
      </c>
      <c r="F91" s="32"/>
    </row>
    <row r="92" spans="1:6" ht="15" customHeight="1" x14ac:dyDescent="0.2">
      <c r="A92" s="12"/>
      <c r="B92" s="43" t="s">
        <v>64</v>
      </c>
      <c r="C92" s="71">
        <f>八幡!C92+'御牧原(浅科）'!C92+矢嶋!C92</f>
        <v>90</v>
      </c>
      <c r="D92" s="71">
        <f>八幡!D92+'御牧原(浅科）'!D92+矢嶋!D92</f>
        <v>94</v>
      </c>
      <c r="E92" s="44">
        <f>八幡!E92+'御牧原(浅科）'!E92+矢嶋!E92</f>
        <v>184</v>
      </c>
      <c r="F92" s="45">
        <f>E92/E147</f>
        <v>9.2695214105793455E-2</v>
      </c>
    </row>
    <row r="93" spans="1:6" ht="15" customHeight="1" x14ac:dyDescent="0.2">
      <c r="A93" s="12"/>
      <c r="B93" s="35">
        <v>75</v>
      </c>
      <c r="C93" s="75">
        <f>八幡!C93+'御牧原(浅科）'!C93+矢嶋!C93</f>
        <v>19</v>
      </c>
      <c r="D93" s="75">
        <f>八幡!D93+'御牧原(浅科）'!D93+矢嶋!D93</f>
        <v>22</v>
      </c>
      <c r="E93" s="10">
        <f>八幡!E93+'御牧原(浅科）'!E93+矢嶋!E93</f>
        <v>41</v>
      </c>
      <c r="F93" s="32"/>
    </row>
    <row r="94" spans="1:6" ht="15" customHeight="1" x14ac:dyDescent="0.2">
      <c r="A94" s="12"/>
      <c r="B94" s="35">
        <v>76</v>
      </c>
      <c r="C94" s="75">
        <f>八幡!C94+'御牧原(浅科）'!C94+矢嶋!C94</f>
        <v>14</v>
      </c>
      <c r="D94" s="75">
        <f>八幡!D94+'御牧原(浅科）'!D94+矢嶋!D94</f>
        <v>15</v>
      </c>
      <c r="E94" s="10">
        <f>八幡!E94+'御牧原(浅科）'!E94+矢嶋!E94</f>
        <v>29</v>
      </c>
      <c r="F94" s="32"/>
    </row>
    <row r="95" spans="1:6" ht="15" customHeight="1" x14ac:dyDescent="0.2">
      <c r="A95" s="12"/>
      <c r="B95" s="35">
        <v>77</v>
      </c>
      <c r="C95" s="75">
        <f>八幡!C95+'御牧原(浅科）'!C95+矢嶋!C95</f>
        <v>9</v>
      </c>
      <c r="D95" s="75">
        <f>八幡!D95+'御牧原(浅科）'!D95+矢嶋!D95</f>
        <v>17</v>
      </c>
      <c r="E95" s="10">
        <f>八幡!E95+'御牧原(浅科）'!E95+矢嶋!E95</f>
        <v>26</v>
      </c>
      <c r="F95" s="32"/>
    </row>
    <row r="96" spans="1:6" ht="15" customHeight="1" x14ac:dyDescent="0.2">
      <c r="A96" s="12"/>
      <c r="B96" s="35">
        <v>78</v>
      </c>
      <c r="C96" s="75">
        <f>八幡!C96+'御牧原(浅科）'!C96+矢嶋!C96</f>
        <v>8</v>
      </c>
      <c r="D96" s="75">
        <f>八幡!D96+'御牧原(浅科）'!D96+矢嶋!D96</f>
        <v>8</v>
      </c>
      <c r="E96" s="10">
        <f>八幡!E96+'御牧原(浅科）'!E96+矢嶋!E96</f>
        <v>16</v>
      </c>
      <c r="F96" s="32"/>
    </row>
    <row r="97" spans="1:6" ht="15" customHeight="1" x14ac:dyDescent="0.2">
      <c r="A97" s="12"/>
      <c r="B97" s="35">
        <v>79</v>
      </c>
      <c r="C97" s="75">
        <f>八幡!C97+'御牧原(浅科）'!C97+矢嶋!C97</f>
        <v>13</v>
      </c>
      <c r="D97" s="75">
        <f>八幡!D97+'御牧原(浅科）'!D97+矢嶋!D97</f>
        <v>14</v>
      </c>
      <c r="E97" s="10">
        <f>八幡!E97+'御牧原(浅科）'!E97+矢嶋!E97</f>
        <v>27</v>
      </c>
      <c r="F97" s="32"/>
    </row>
    <row r="98" spans="1:6" ht="15" customHeight="1" x14ac:dyDescent="0.2">
      <c r="A98" s="12"/>
      <c r="B98" s="43" t="s">
        <v>65</v>
      </c>
      <c r="C98" s="71">
        <f>八幡!C98+'御牧原(浅科）'!C98+矢嶋!C98</f>
        <v>63</v>
      </c>
      <c r="D98" s="71">
        <f>八幡!D98+'御牧原(浅科）'!D98+矢嶋!D98</f>
        <v>76</v>
      </c>
      <c r="E98" s="44">
        <f>八幡!E98+'御牧原(浅科）'!E98+矢嶋!E98</f>
        <v>139</v>
      </c>
      <c r="F98" s="45">
        <f>E98/E147</f>
        <v>7.0025188916876577E-2</v>
      </c>
    </row>
    <row r="99" spans="1:6" ht="15" customHeight="1" x14ac:dyDescent="0.2">
      <c r="A99" s="12"/>
      <c r="B99" s="35">
        <v>80</v>
      </c>
      <c r="C99" s="75">
        <f>八幡!C99+'御牧原(浅科）'!C99+矢嶋!C99</f>
        <v>11</v>
      </c>
      <c r="D99" s="75">
        <f>八幡!D99+'御牧原(浅科）'!D99+矢嶋!D99</f>
        <v>6</v>
      </c>
      <c r="E99" s="10">
        <f>八幡!E99+'御牧原(浅科）'!E99+矢嶋!E99</f>
        <v>17</v>
      </c>
      <c r="F99" s="32"/>
    </row>
    <row r="100" spans="1:6" ht="15" customHeight="1" x14ac:dyDescent="0.2">
      <c r="A100" s="12"/>
      <c r="B100" s="35">
        <v>81</v>
      </c>
      <c r="C100" s="75">
        <f>八幡!C100+'御牧原(浅科）'!C100+矢嶋!C100</f>
        <v>14</v>
      </c>
      <c r="D100" s="75">
        <f>八幡!D100+'御牧原(浅科）'!D100+矢嶋!D100</f>
        <v>14</v>
      </c>
      <c r="E100" s="10">
        <f>八幡!E100+'御牧原(浅科）'!E100+矢嶋!E100</f>
        <v>28</v>
      </c>
      <c r="F100" s="32"/>
    </row>
    <row r="101" spans="1:6" ht="15" customHeight="1" x14ac:dyDescent="0.2">
      <c r="A101" s="12"/>
      <c r="B101" s="35">
        <v>82</v>
      </c>
      <c r="C101" s="75">
        <f>八幡!C101+'御牧原(浅科）'!C101+矢嶋!C101</f>
        <v>7</v>
      </c>
      <c r="D101" s="75">
        <f>八幡!D101+'御牧原(浅科）'!D101+矢嶋!D101</f>
        <v>14</v>
      </c>
      <c r="E101" s="10">
        <f>八幡!E101+'御牧原(浅科）'!E101+矢嶋!E101</f>
        <v>21</v>
      </c>
      <c r="F101" s="32"/>
    </row>
    <row r="102" spans="1:6" ht="15" customHeight="1" x14ac:dyDescent="0.2">
      <c r="A102" s="12"/>
      <c r="B102" s="35">
        <v>83</v>
      </c>
      <c r="C102" s="75">
        <f>八幡!C102+'御牧原(浅科）'!C102+矢嶋!C102</f>
        <v>12</v>
      </c>
      <c r="D102" s="75">
        <f>八幡!D102+'御牧原(浅科）'!D102+矢嶋!D102</f>
        <v>14</v>
      </c>
      <c r="E102" s="10">
        <f>八幡!E102+'御牧原(浅科）'!E102+矢嶋!E102</f>
        <v>26</v>
      </c>
      <c r="F102" s="32"/>
    </row>
    <row r="103" spans="1:6" ht="15" customHeight="1" x14ac:dyDescent="0.2">
      <c r="A103" s="12"/>
      <c r="B103" s="35">
        <v>84</v>
      </c>
      <c r="C103" s="75">
        <f>八幡!C103+'御牧原(浅科）'!C103+矢嶋!C103</f>
        <v>6</v>
      </c>
      <c r="D103" s="75">
        <f>八幡!D103+'御牧原(浅科）'!D103+矢嶋!D103</f>
        <v>10</v>
      </c>
      <c r="E103" s="10">
        <f>八幡!E103+'御牧原(浅科）'!E103+矢嶋!E103</f>
        <v>16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八幡!C104+'御牧原(浅科）'!C104+矢嶋!C104</f>
        <v>50</v>
      </c>
      <c r="D104" s="71">
        <f>八幡!D104+'御牧原(浅科）'!D104+矢嶋!D104</f>
        <v>58</v>
      </c>
      <c r="E104" s="44">
        <f>八幡!E104+'御牧原(浅科）'!E104+矢嶋!E104</f>
        <v>108</v>
      </c>
      <c r="F104" s="45">
        <f>E104/E147</f>
        <v>5.4408060453400506E-2</v>
      </c>
    </row>
    <row r="105" spans="1:6" ht="15" customHeight="1" x14ac:dyDescent="0.2">
      <c r="A105" s="12"/>
      <c r="B105" s="35">
        <v>85</v>
      </c>
      <c r="C105" s="75">
        <f>八幡!C105+'御牧原(浅科）'!C105+矢嶋!C105</f>
        <v>9</v>
      </c>
      <c r="D105" s="75">
        <f>八幡!D105+'御牧原(浅科）'!D105+矢嶋!D105</f>
        <v>15</v>
      </c>
      <c r="E105" s="10">
        <f>八幡!E105+'御牧原(浅科）'!E105+矢嶋!E105</f>
        <v>24</v>
      </c>
      <c r="F105" s="32"/>
    </row>
    <row r="106" spans="1:6" ht="15" customHeight="1" x14ac:dyDescent="0.2">
      <c r="A106" s="12"/>
      <c r="B106" s="35">
        <v>86</v>
      </c>
      <c r="C106" s="75">
        <f>八幡!C106+'御牧原(浅科）'!C106+矢嶋!C106</f>
        <v>6</v>
      </c>
      <c r="D106" s="75">
        <f>八幡!D106+'御牧原(浅科）'!D106+矢嶋!D106</f>
        <v>8</v>
      </c>
      <c r="E106" s="10">
        <f>八幡!E106+'御牧原(浅科）'!E106+矢嶋!E106</f>
        <v>14</v>
      </c>
      <c r="F106" s="32"/>
    </row>
    <row r="107" spans="1:6" ht="15" customHeight="1" x14ac:dyDescent="0.2">
      <c r="A107" s="12"/>
      <c r="B107" s="35">
        <v>87</v>
      </c>
      <c r="C107" s="75">
        <f>八幡!C107+'御牧原(浅科）'!C107+矢嶋!C107</f>
        <v>10</v>
      </c>
      <c r="D107" s="75">
        <f>八幡!D107+'御牧原(浅科）'!D107+矢嶋!D107</f>
        <v>7</v>
      </c>
      <c r="E107" s="10">
        <f>八幡!E107+'御牧原(浅科）'!E107+矢嶋!E107</f>
        <v>17</v>
      </c>
      <c r="F107" s="32"/>
    </row>
    <row r="108" spans="1:6" ht="15" customHeight="1" x14ac:dyDescent="0.2">
      <c r="A108" s="12"/>
      <c r="B108" s="35">
        <v>88</v>
      </c>
      <c r="C108" s="75">
        <f>八幡!C108+'御牧原(浅科）'!C108+矢嶋!C108</f>
        <v>2</v>
      </c>
      <c r="D108" s="75">
        <f>八幡!D108+'御牧原(浅科）'!D108+矢嶋!D108</f>
        <v>14</v>
      </c>
      <c r="E108" s="10">
        <f>八幡!E108+'御牧原(浅科）'!E108+矢嶋!E108</f>
        <v>16</v>
      </c>
      <c r="F108" s="32"/>
    </row>
    <row r="109" spans="1:6" ht="15" customHeight="1" x14ac:dyDescent="0.2">
      <c r="A109" s="12"/>
      <c r="B109" s="35">
        <v>89</v>
      </c>
      <c r="C109" s="75">
        <f>八幡!C109+'御牧原(浅科）'!C109+矢嶋!C109</f>
        <v>4</v>
      </c>
      <c r="D109" s="75">
        <f>八幡!D109+'御牧原(浅科）'!D109+矢嶋!D109</f>
        <v>8</v>
      </c>
      <c r="E109" s="10">
        <f>八幡!E109+'御牧原(浅科）'!E109+矢嶋!E109</f>
        <v>12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八幡!C110+'御牧原(浅科）'!C110+矢嶋!C110</f>
        <v>31</v>
      </c>
      <c r="D110" s="71">
        <f>八幡!D110+'御牧原(浅科）'!D110+矢嶋!D110</f>
        <v>52</v>
      </c>
      <c r="E110" s="44">
        <f>八幡!E110+'御牧原(浅科）'!E110+矢嶋!E110</f>
        <v>83</v>
      </c>
      <c r="F110" s="45">
        <f>E110/E147</f>
        <v>4.1813602015113353E-2</v>
      </c>
    </row>
    <row r="111" spans="1:6" ht="15" customHeight="1" x14ac:dyDescent="0.2">
      <c r="A111" s="12"/>
      <c r="B111" s="35">
        <v>90</v>
      </c>
      <c r="C111" s="75">
        <f>八幡!C111+'御牧原(浅科）'!C111+矢嶋!C111</f>
        <v>0</v>
      </c>
      <c r="D111" s="75">
        <f>八幡!D111+'御牧原(浅科）'!D111+矢嶋!D111</f>
        <v>4</v>
      </c>
      <c r="E111" s="10">
        <f>八幡!E111+'御牧原(浅科）'!E111+矢嶋!E111</f>
        <v>4</v>
      </c>
      <c r="F111" s="32"/>
    </row>
    <row r="112" spans="1:6" ht="15" customHeight="1" x14ac:dyDescent="0.2">
      <c r="A112" s="12"/>
      <c r="B112" s="35">
        <v>91</v>
      </c>
      <c r="C112" s="75">
        <f>八幡!C112+'御牧原(浅科）'!C112+矢嶋!C112</f>
        <v>4</v>
      </c>
      <c r="D112" s="75">
        <f>八幡!D112+'御牧原(浅科）'!D112+矢嶋!D112</f>
        <v>12</v>
      </c>
      <c r="E112" s="10">
        <f>八幡!E112+'御牧原(浅科）'!E112+矢嶋!E112</f>
        <v>16</v>
      </c>
      <c r="F112" s="32"/>
    </row>
    <row r="113" spans="1:6" ht="15" customHeight="1" x14ac:dyDescent="0.2">
      <c r="A113" s="12"/>
      <c r="B113" s="35">
        <v>92</v>
      </c>
      <c r="C113" s="75">
        <f>八幡!C113+'御牧原(浅科）'!C113+矢嶋!C113</f>
        <v>3</v>
      </c>
      <c r="D113" s="75">
        <f>八幡!D113+'御牧原(浅科）'!D113+矢嶋!D113</f>
        <v>6</v>
      </c>
      <c r="E113" s="10">
        <f>八幡!E113+'御牧原(浅科）'!E113+矢嶋!E113</f>
        <v>9</v>
      </c>
      <c r="F113" s="32"/>
    </row>
    <row r="114" spans="1:6" ht="15" customHeight="1" x14ac:dyDescent="0.2">
      <c r="A114" s="12"/>
      <c r="B114" s="35">
        <v>93</v>
      </c>
      <c r="C114" s="75">
        <f>八幡!C114+'御牧原(浅科）'!C114+矢嶋!C114</f>
        <v>4</v>
      </c>
      <c r="D114" s="75">
        <f>八幡!D114+'御牧原(浅科）'!D114+矢嶋!D114</f>
        <v>4</v>
      </c>
      <c r="E114" s="10">
        <f>八幡!E114+'御牧原(浅科）'!E114+矢嶋!E114</f>
        <v>8</v>
      </c>
      <c r="F114" s="32"/>
    </row>
    <row r="115" spans="1:6" ht="15" customHeight="1" x14ac:dyDescent="0.2">
      <c r="A115" s="12"/>
      <c r="B115" s="35">
        <v>94</v>
      </c>
      <c r="C115" s="75">
        <f>八幡!C115+'御牧原(浅科）'!C115+矢嶋!C115</f>
        <v>4</v>
      </c>
      <c r="D115" s="75">
        <f>八幡!D115+'御牧原(浅科）'!D115+矢嶋!D115</f>
        <v>3</v>
      </c>
      <c r="E115" s="10">
        <f>八幡!E115+'御牧原(浅科）'!E115+矢嶋!E115</f>
        <v>7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八幡!C116+'御牧原(浅科）'!C116+矢嶋!C116</f>
        <v>15</v>
      </c>
      <c r="D116" s="71">
        <f>八幡!D116+'御牧原(浅科）'!D116+矢嶋!D116</f>
        <v>29</v>
      </c>
      <c r="E116" s="44">
        <f>八幡!E116+'御牧原(浅科）'!E116+矢嶋!E116</f>
        <v>44</v>
      </c>
      <c r="F116" s="45">
        <f>E116/E147</f>
        <v>2.216624685138539E-2</v>
      </c>
    </row>
    <row r="117" spans="1:6" ht="15" customHeight="1" x14ac:dyDescent="0.2">
      <c r="A117" s="12"/>
      <c r="B117" s="35">
        <v>95</v>
      </c>
      <c r="C117" s="75">
        <f>八幡!C117+'御牧原(浅科）'!C117+矢嶋!C117</f>
        <v>3</v>
      </c>
      <c r="D117" s="75">
        <f>八幡!D117+'御牧原(浅科）'!D117+矢嶋!D117</f>
        <v>5</v>
      </c>
      <c r="E117" s="10">
        <f>八幡!E117+'御牧原(浅科）'!E117+矢嶋!E117</f>
        <v>8</v>
      </c>
      <c r="F117" s="32"/>
    </row>
    <row r="118" spans="1:6" ht="15" customHeight="1" x14ac:dyDescent="0.2">
      <c r="A118" s="12"/>
      <c r="B118" s="35">
        <v>96</v>
      </c>
      <c r="C118" s="75">
        <f>八幡!C118+'御牧原(浅科）'!C118+矢嶋!C118</f>
        <v>3</v>
      </c>
      <c r="D118" s="75">
        <f>八幡!D118+'御牧原(浅科）'!D118+矢嶋!D118</f>
        <v>0</v>
      </c>
      <c r="E118" s="10">
        <f>八幡!E118+'御牧原(浅科）'!E118+矢嶋!E118</f>
        <v>3</v>
      </c>
      <c r="F118" s="32"/>
    </row>
    <row r="119" spans="1:6" ht="15" customHeight="1" x14ac:dyDescent="0.2">
      <c r="A119" s="12"/>
      <c r="B119" s="35">
        <v>97</v>
      </c>
      <c r="C119" s="75">
        <f>八幡!C119+'御牧原(浅科）'!C119+矢嶋!C119</f>
        <v>1</v>
      </c>
      <c r="D119" s="75">
        <f>八幡!D119+'御牧原(浅科）'!D119+矢嶋!D119</f>
        <v>2</v>
      </c>
      <c r="E119" s="10">
        <f>八幡!E119+'御牧原(浅科）'!E119+矢嶋!E119</f>
        <v>3</v>
      </c>
      <c r="F119" s="32"/>
    </row>
    <row r="120" spans="1:6" ht="15" customHeight="1" x14ac:dyDescent="0.2">
      <c r="A120" s="12"/>
      <c r="B120" s="35">
        <v>98</v>
      </c>
      <c r="C120" s="75">
        <f>八幡!C120+'御牧原(浅科）'!C120+矢嶋!C120</f>
        <v>2</v>
      </c>
      <c r="D120" s="75">
        <f>八幡!D120+'御牧原(浅科）'!D120+矢嶋!D120</f>
        <v>1</v>
      </c>
      <c r="E120" s="10">
        <f>八幡!E120+'御牧原(浅科）'!E120+矢嶋!E120</f>
        <v>3</v>
      </c>
      <c r="F120" s="32"/>
    </row>
    <row r="121" spans="1:6" ht="15" customHeight="1" x14ac:dyDescent="0.2">
      <c r="A121" s="12"/>
      <c r="B121" s="35">
        <v>99</v>
      </c>
      <c r="C121" s="75">
        <f>八幡!C121+'御牧原(浅科）'!C121+矢嶋!C121</f>
        <v>1</v>
      </c>
      <c r="D121" s="75">
        <f>八幡!D121+'御牧原(浅科）'!D121+矢嶋!D121</f>
        <v>1</v>
      </c>
      <c r="E121" s="10">
        <f>八幡!E121+'御牧原(浅科）'!E121+矢嶋!E121</f>
        <v>2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八幡!C122+'御牧原(浅科）'!C122+矢嶋!C122</f>
        <v>10</v>
      </c>
      <c r="D122" s="71">
        <f>八幡!D122+'御牧原(浅科）'!D122+矢嶋!D122</f>
        <v>9</v>
      </c>
      <c r="E122" s="44">
        <f>八幡!E122+'御牧原(浅科）'!E122+矢嶋!E122</f>
        <v>19</v>
      </c>
      <c r="F122" s="45">
        <f>E122/E147</f>
        <v>9.5717884130982374E-3</v>
      </c>
    </row>
    <row r="123" spans="1:6" ht="15" customHeight="1" x14ac:dyDescent="0.2">
      <c r="A123" s="12"/>
      <c r="B123" s="35">
        <v>100</v>
      </c>
      <c r="C123" s="75">
        <f>八幡!C123+'御牧原(浅科）'!C123+矢嶋!C123</f>
        <v>1</v>
      </c>
      <c r="D123" s="75">
        <f>八幡!D123+'御牧原(浅科）'!D123+矢嶋!D123</f>
        <v>0</v>
      </c>
      <c r="E123" s="10">
        <f>八幡!E123+'御牧原(浅科）'!E123+矢嶋!E123</f>
        <v>1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八幡!C124+'御牧原(浅科）'!C124+矢嶋!C124</f>
        <v>0</v>
      </c>
      <c r="D124" s="75">
        <f>八幡!D124+'御牧原(浅科）'!D124+矢嶋!D124</f>
        <v>0</v>
      </c>
      <c r="E124" s="10">
        <f>八幡!E124+'御牧原(浅科）'!E124+矢嶋!E124</f>
        <v>0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八幡!C125+'御牧原(浅科）'!C125+矢嶋!C125</f>
        <v>1</v>
      </c>
      <c r="D125" s="75">
        <f>八幡!D125+'御牧原(浅科）'!D125+矢嶋!D125</f>
        <v>1</v>
      </c>
      <c r="E125" s="10">
        <f>八幡!E125+'御牧原(浅科）'!E125+矢嶋!E125</f>
        <v>2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八幡!C126+'御牧原(浅科）'!C126+矢嶋!C126</f>
        <v>0</v>
      </c>
      <c r="D126" s="75">
        <f>八幡!D126+'御牧原(浅科）'!D126+矢嶋!D126</f>
        <v>1</v>
      </c>
      <c r="E126" s="10">
        <f>八幡!E126+'御牧原(浅科）'!E126+矢嶋!E126</f>
        <v>1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八幡!C127+'御牧原(浅科）'!C127+矢嶋!C127</f>
        <v>0</v>
      </c>
      <c r="D127" s="75">
        <f>八幡!D127+'御牧原(浅科）'!D127+矢嶋!D127</f>
        <v>1</v>
      </c>
      <c r="E127" s="10">
        <f>八幡!E127+'御牧原(浅科）'!E127+矢嶋!E127</f>
        <v>1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八幡!C128+'御牧原(浅科）'!C128+矢嶋!C128</f>
        <v>2</v>
      </c>
      <c r="D128" s="71">
        <f>八幡!D128+'御牧原(浅科）'!D128+矢嶋!D128</f>
        <v>3</v>
      </c>
      <c r="E128" s="44">
        <f>八幡!E128+'御牧原(浅科）'!E128+矢嶋!E128</f>
        <v>5</v>
      </c>
      <c r="F128" s="45">
        <f>E128/E147</f>
        <v>2.5188916876574307E-3</v>
      </c>
    </row>
    <row r="129" spans="1:6" ht="15" customHeight="1" x14ac:dyDescent="0.2">
      <c r="A129" s="12"/>
      <c r="B129" s="35">
        <v>105</v>
      </c>
      <c r="C129" s="75">
        <f>八幡!C129+'御牧原(浅科）'!C129+矢嶋!C129</f>
        <v>0</v>
      </c>
      <c r="D129" s="75">
        <f>八幡!D129+'御牧原(浅科）'!D129+矢嶋!D129</f>
        <v>0</v>
      </c>
      <c r="E129" s="10">
        <f>八幡!E129+'御牧原(浅科）'!E129+矢嶋!E129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八幡!C130+'御牧原(浅科）'!C130+矢嶋!C130</f>
        <v>0</v>
      </c>
      <c r="D130" s="75">
        <f>八幡!D130+'御牧原(浅科）'!D130+矢嶋!D130</f>
        <v>0</v>
      </c>
      <c r="E130" s="10">
        <f>八幡!E130+'御牧原(浅科）'!E130+矢嶋!E130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八幡!C131+'御牧原(浅科）'!C131+矢嶋!C131</f>
        <v>0</v>
      </c>
      <c r="D131" s="75">
        <f>八幡!D131+'御牧原(浅科）'!D131+矢嶋!D131</f>
        <v>0</v>
      </c>
      <c r="E131" s="10">
        <f>八幡!E131+'御牧原(浅科）'!E131+矢嶋!E131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八幡!C132+'御牧原(浅科）'!C132+矢嶋!C132</f>
        <v>0</v>
      </c>
      <c r="D132" s="75">
        <f>八幡!D132+'御牧原(浅科）'!D132+矢嶋!D132</f>
        <v>0</v>
      </c>
      <c r="E132" s="10">
        <f>八幡!E132+'御牧原(浅科）'!E132+矢嶋!E132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八幡!C133+'御牧原(浅科）'!C133+矢嶋!C133</f>
        <v>0</v>
      </c>
      <c r="D133" s="75">
        <f>八幡!D133+'御牧原(浅科）'!D133+矢嶋!D133</f>
        <v>0</v>
      </c>
      <c r="E133" s="10">
        <f>八幡!E133+'御牧原(浅科）'!E133+矢嶋!E133</f>
        <v>0</v>
      </c>
      <c r="F133" s="32"/>
    </row>
    <row r="134" spans="1:6" ht="15" customHeight="1" x14ac:dyDescent="0.2">
      <c r="A134" s="36"/>
      <c r="B134" s="46" t="s">
        <v>71</v>
      </c>
      <c r="C134" s="76">
        <f>八幡!C134+'御牧原(浅科）'!C134+矢嶋!C134</f>
        <v>0</v>
      </c>
      <c r="D134" s="76">
        <f>八幡!D134+'御牧原(浅科）'!D134+矢嶋!D134</f>
        <v>0</v>
      </c>
      <c r="E134" s="47">
        <f>八幡!E134+'御牧原(浅科）'!E134+矢嶋!E134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八幡!C135+'御牧原(浅科）'!C135+矢嶋!C135</f>
        <v>0</v>
      </c>
      <c r="D135" s="75">
        <f>八幡!D135+'御牧原(浅科）'!D135+矢嶋!D135</f>
        <v>0</v>
      </c>
      <c r="E135" s="10">
        <f>八幡!E135+'御牧原(浅科）'!E135+矢嶋!E135</f>
        <v>0</v>
      </c>
      <c r="F135" s="32"/>
    </row>
    <row r="136" spans="1:6" ht="15" customHeight="1" x14ac:dyDescent="0.2">
      <c r="A136" s="36"/>
      <c r="B136" s="35">
        <v>111</v>
      </c>
      <c r="C136" s="75">
        <f>八幡!C136+'御牧原(浅科）'!C136+矢嶋!C136</f>
        <v>0</v>
      </c>
      <c r="D136" s="75">
        <f>八幡!D136+'御牧原(浅科）'!D136+矢嶋!D136</f>
        <v>0</v>
      </c>
      <c r="E136" s="10">
        <f>八幡!E136+'御牧原(浅科）'!E136+矢嶋!E136</f>
        <v>0</v>
      </c>
      <c r="F136" s="32"/>
    </row>
    <row r="137" spans="1:6" ht="15" customHeight="1" x14ac:dyDescent="0.2">
      <c r="A137" s="36"/>
      <c r="B137" s="35">
        <v>112</v>
      </c>
      <c r="C137" s="75">
        <f>八幡!C137+'御牧原(浅科）'!C137+矢嶋!C137</f>
        <v>0</v>
      </c>
      <c r="D137" s="75">
        <f>八幡!D137+'御牧原(浅科）'!D137+矢嶋!D137</f>
        <v>0</v>
      </c>
      <c r="E137" s="10">
        <f>八幡!E137+'御牧原(浅科）'!E137+矢嶋!E137</f>
        <v>0</v>
      </c>
      <c r="F137" s="32"/>
    </row>
    <row r="138" spans="1:6" ht="15" customHeight="1" x14ac:dyDescent="0.2">
      <c r="A138" s="36"/>
      <c r="B138" s="35">
        <v>113</v>
      </c>
      <c r="C138" s="75">
        <f>八幡!C138+'御牧原(浅科）'!C138+矢嶋!C138</f>
        <v>0</v>
      </c>
      <c r="D138" s="75">
        <f>八幡!D138+'御牧原(浅科）'!D138+矢嶋!D138</f>
        <v>0</v>
      </c>
      <c r="E138" s="10">
        <f>八幡!E138+'御牧原(浅科）'!E138+矢嶋!E138</f>
        <v>0</v>
      </c>
      <c r="F138" s="32"/>
    </row>
    <row r="139" spans="1:6" ht="15" customHeight="1" x14ac:dyDescent="0.2">
      <c r="A139" s="36"/>
      <c r="B139" s="35">
        <v>114</v>
      </c>
      <c r="C139" s="75">
        <f>八幡!C139+'御牧原(浅科）'!C139+矢嶋!C139</f>
        <v>0</v>
      </c>
      <c r="D139" s="75">
        <f>八幡!D139+'御牧原(浅科）'!D139+矢嶋!D139</f>
        <v>0</v>
      </c>
      <c r="E139" s="10">
        <f>八幡!E139+'御牧原(浅科）'!E139+矢嶋!E139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八幡!C140+'御牧原(浅科）'!C140+矢嶋!C140</f>
        <v>0</v>
      </c>
      <c r="D140" s="71">
        <f>八幡!D140+'御牧原(浅科）'!D140+矢嶋!D140</f>
        <v>0</v>
      </c>
      <c r="E140" s="44">
        <f>八幡!E140+'御牧原(浅科）'!E140+矢嶋!E140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八幡!C141+'御牧原(浅科）'!C141+矢嶋!C141</f>
        <v>0</v>
      </c>
      <c r="D141" s="75">
        <f>八幡!D141+'御牧原(浅科）'!D141+矢嶋!D141</f>
        <v>0</v>
      </c>
      <c r="E141" s="10">
        <f>八幡!E141+'御牧原(浅科）'!E141+矢嶋!E141</f>
        <v>0</v>
      </c>
      <c r="F141" s="32"/>
    </row>
    <row r="142" spans="1:6" ht="15" customHeight="1" x14ac:dyDescent="0.2">
      <c r="A142" s="36"/>
      <c r="B142" s="35">
        <v>116</v>
      </c>
      <c r="C142" s="75">
        <f>八幡!C142+'御牧原(浅科）'!C142+矢嶋!C142</f>
        <v>0</v>
      </c>
      <c r="D142" s="75">
        <f>八幡!D142+'御牧原(浅科）'!D142+矢嶋!D142</f>
        <v>0</v>
      </c>
      <c r="E142" s="10">
        <f>八幡!E142+'御牧原(浅科）'!E142+矢嶋!E142</f>
        <v>0</v>
      </c>
      <c r="F142" s="32"/>
    </row>
    <row r="143" spans="1:6" ht="15" customHeight="1" x14ac:dyDescent="0.2">
      <c r="A143" s="36"/>
      <c r="B143" s="35">
        <v>117</v>
      </c>
      <c r="C143" s="75">
        <f>八幡!C143+'御牧原(浅科）'!C143+矢嶋!C143</f>
        <v>0</v>
      </c>
      <c r="D143" s="75">
        <f>八幡!D143+'御牧原(浅科）'!D143+矢嶋!D143</f>
        <v>0</v>
      </c>
      <c r="E143" s="10">
        <f>八幡!E143+'御牧原(浅科）'!E143+矢嶋!E143</f>
        <v>0</v>
      </c>
      <c r="F143" s="32"/>
    </row>
    <row r="144" spans="1:6" ht="15" customHeight="1" x14ac:dyDescent="0.2">
      <c r="A144" s="36"/>
      <c r="B144" s="35">
        <v>118</v>
      </c>
      <c r="C144" s="75">
        <f>八幡!C144+'御牧原(浅科）'!C144+矢嶋!C144</f>
        <v>0</v>
      </c>
      <c r="D144" s="75">
        <f>八幡!D144+'御牧原(浅科）'!D144+矢嶋!D144</f>
        <v>0</v>
      </c>
      <c r="E144" s="10">
        <f>八幡!E144+'御牧原(浅科）'!E144+矢嶋!E144</f>
        <v>0</v>
      </c>
      <c r="F144" s="32"/>
    </row>
    <row r="145" spans="1:6" ht="15" customHeight="1" x14ac:dyDescent="0.2">
      <c r="A145" s="36"/>
      <c r="B145" s="35">
        <v>119</v>
      </c>
      <c r="C145" s="75">
        <f>八幡!C145+'御牧原(浅科）'!C145+矢嶋!C145</f>
        <v>0</v>
      </c>
      <c r="D145" s="75">
        <f>八幡!D145+'御牧原(浅科）'!D145+矢嶋!D145</f>
        <v>0</v>
      </c>
      <c r="E145" s="10">
        <f>八幡!E145+'御牧原(浅科）'!E145+矢嶋!E145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八幡!C146+'御牧原(浅科）'!C146+矢嶋!C146</f>
        <v>0</v>
      </c>
      <c r="D146" s="76">
        <f>八幡!D146+'御牧原(浅科）'!D146+矢嶋!D146</f>
        <v>0</v>
      </c>
      <c r="E146" s="47">
        <f>八幡!E146+'御牧原(浅科）'!E146+矢嶋!E146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八幡!C147+'御牧原(浅科）'!C147+矢嶋!C147</f>
        <v>1001</v>
      </c>
      <c r="D147" s="77">
        <f>八幡!D147+'御牧原(浅科）'!D147+矢嶋!D147</f>
        <v>984</v>
      </c>
      <c r="E147" s="8">
        <f>八幡!E147+'御牧原(浅科）'!E147+矢嶋!E147</f>
        <v>1985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105</v>
      </c>
      <c r="D150" s="17">
        <f>D8+D14+D20</f>
        <v>102</v>
      </c>
      <c r="E150" s="17">
        <f>E8+E14+E20</f>
        <v>207</v>
      </c>
      <c r="F150" s="32">
        <f>E150/E153</f>
        <v>0.10428211586901763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553</v>
      </c>
      <c r="D151" s="19">
        <f>D26+D32+D38+D44+D50+D56+D62+D68+D74+D80</f>
        <v>489</v>
      </c>
      <c r="E151" s="19">
        <f>E26+E32+E38+E44+E50+E56+E62+E68+E74+E80</f>
        <v>1042</v>
      </c>
      <c r="F151" s="32">
        <f>E151/E153</f>
        <v>0.52493702770780859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343</v>
      </c>
      <c r="D152" s="21">
        <f t="shared" ref="D152:E152" si="0">D86+D92+D98+D104+D110+D116+D122+D128+D134+D140+D146</f>
        <v>393</v>
      </c>
      <c r="E152" s="21">
        <f t="shared" si="0"/>
        <v>736</v>
      </c>
      <c r="F152" s="32">
        <f>E152/E153</f>
        <v>0.37078085642317382</v>
      </c>
    </row>
    <row r="153" spans="1:6" ht="15" customHeight="1" x14ac:dyDescent="0.2">
      <c r="B153" s="2" t="s">
        <v>8</v>
      </c>
      <c r="C153" s="1">
        <f>SUM(C150:C152)</f>
        <v>1001</v>
      </c>
      <c r="D153" s="1">
        <f>SUM(D150:D152)</f>
        <v>984</v>
      </c>
      <c r="E153" s="1">
        <f>SUM(E150:E152)</f>
        <v>1985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105</v>
      </c>
      <c r="D155" s="17">
        <f>D8+D14+D20</f>
        <v>102</v>
      </c>
      <c r="E155" s="17">
        <f>E8+E14+E20</f>
        <v>207</v>
      </c>
      <c r="F155" s="32">
        <f>E155/E159</f>
        <v>0.10428211586901763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553</v>
      </c>
      <c r="D156" s="19">
        <f>D26+D32+D38+D44+D50+D56+D62+D68+D74+D80</f>
        <v>489</v>
      </c>
      <c r="E156" s="19">
        <f>E26+E32+E38+E44+E50+E56+E62+E68+E74+E80</f>
        <v>1042</v>
      </c>
      <c r="F156" s="32">
        <f>E156/E159</f>
        <v>0.52493702770780859</v>
      </c>
    </row>
    <row r="157" spans="1:6" ht="15" customHeight="1" x14ac:dyDescent="0.2">
      <c r="A157" s="25"/>
      <c r="B157" s="20" t="s">
        <v>10</v>
      </c>
      <c r="C157" s="21">
        <f>C86+C92</f>
        <v>172</v>
      </c>
      <c r="D157" s="21">
        <f>D86+D92</f>
        <v>166</v>
      </c>
      <c r="E157" s="21">
        <f>E86+E92</f>
        <v>338</v>
      </c>
      <c r="F157" s="32">
        <f>E157/E159</f>
        <v>0.17027707808564232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171</v>
      </c>
      <c r="D158" s="27">
        <f t="shared" ref="D158:E158" si="1">D98+D104+D110+D116+D122+D128+D134+D140+D146</f>
        <v>227</v>
      </c>
      <c r="E158" s="27">
        <f t="shared" si="1"/>
        <v>398</v>
      </c>
      <c r="F158" s="32">
        <f>E158/E159</f>
        <v>0.2005037783375315</v>
      </c>
    </row>
    <row r="159" spans="1:6" ht="15" customHeight="1" x14ac:dyDescent="0.2">
      <c r="B159" s="2" t="s">
        <v>8</v>
      </c>
      <c r="C159" s="1">
        <f>SUM(C155:C158)</f>
        <v>1001</v>
      </c>
      <c r="D159" s="1">
        <f>SUM(D155:D158)</f>
        <v>984</v>
      </c>
      <c r="E159" s="1">
        <f>SUM(E155:E158)</f>
        <v>1985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58</v>
      </c>
      <c r="D161" s="31">
        <f t="shared" ref="D161:E161" si="2">D110+D116+D122+D128+D134+D140+D146</f>
        <v>93</v>
      </c>
      <c r="E161" s="31">
        <f t="shared" si="2"/>
        <v>151</v>
      </c>
      <c r="F161" s="32">
        <f>E161/E159</f>
        <v>7.6070528967254414E-2</v>
      </c>
    </row>
    <row r="162" spans="1:6" ht="15" customHeight="1" x14ac:dyDescent="0.2">
      <c r="A162" s="30"/>
      <c r="B162" s="23" t="s">
        <v>15</v>
      </c>
      <c r="C162" s="31">
        <f>C116+C122+C128+C134+C140+C146</f>
        <v>27</v>
      </c>
      <c r="D162" s="31">
        <f t="shared" ref="D162:E162" si="3">D116+D122+D128+D134+D140+D146</f>
        <v>41</v>
      </c>
      <c r="E162" s="31">
        <f t="shared" si="3"/>
        <v>68</v>
      </c>
      <c r="F162" s="32">
        <f>E162/E159</f>
        <v>3.425692695214106E-2</v>
      </c>
    </row>
    <row r="163" spans="1:6" ht="15" customHeight="1" x14ac:dyDescent="0.2">
      <c r="A163" s="30"/>
      <c r="B163" s="23" t="s">
        <v>13</v>
      </c>
      <c r="C163" s="31">
        <f>C122+C128+C134+C140+C146</f>
        <v>12</v>
      </c>
      <c r="D163" s="31">
        <f t="shared" ref="D163:E163" si="4">D122+D128+D134+D140+D146</f>
        <v>12</v>
      </c>
      <c r="E163" s="31">
        <f t="shared" si="4"/>
        <v>24</v>
      </c>
      <c r="F163" s="32">
        <f>E163/E159</f>
        <v>1.2090680100755667E-2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3</v>
      </c>
      <c r="E164" s="1">
        <f t="shared" si="5"/>
        <v>5</v>
      </c>
      <c r="F164" s="32">
        <f>E164/E159</f>
        <v>2.5188916876574307E-3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193">
    <tabColor rgb="FF00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11</v>
      </c>
      <c r="D4" s="94">
        <v>4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15</v>
      </c>
      <c r="E8" s="38">
        <v>36</v>
      </c>
      <c r="F8" s="39">
        <v>2.6966292134831461E-2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11</v>
      </c>
      <c r="D10" s="94">
        <v>3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8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21</v>
      </c>
      <c r="E14" s="48">
        <v>46</v>
      </c>
      <c r="F14" s="39">
        <v>3.4456928838951309E-2</v>
      </c>
    </row>
    <row r="15" spans="1:6" ht="15" customHeight="1" x14ac:dyDescent="0.2">
      <c r="A15" s="12"/>
      <c r="B15" s="35">
        <v>10</v>
      </c>
      <c r="C15" s="94">
        <v>8</v>
      </c>
      <c r="D15" s="94">
        <v>4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12</v>
      </c>
      <c r="D17" s="94">
        <v>7</v>
      </c>
      <c r="E17" s="95">
        <v>19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7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9</v>
      </c>
      <c r="D19" s="94">
        <v>12</v>
      </c>
      <c r="E19" s="95">
        <v>21</v>
      </c>
      <c r="F19" s="32"/>
    </row>
    <row r="20" spans="1:6" ht="15" customHeight="1" x14ac:dyDescent="0.2">
      <c r="A20" s="12"/>
      <c r="B20" s="37" t="s">
        <v>29</v>
      </c>
      <c r="C20" s="70">
        <v>36</v>
      </c>
      <c r="D20" s="70">
        <v>33</v>
      </c>
      <c r="E20" s="48">
        <v>69</v>
      </c>
      <c r="F20" s="39">
        <v>5.1685393258426963E-2</v>
      </c>
    </row>
    <row r="21" spans="1:6" ht="15" customHeight="1" x14ac:dyDescent="0.2">
      <c r="A21" s="12"/>
      <c r="B21" s="35">
        <v>15</v>
      </c>
      <c r="C21" s="94">
        <v>7</v>
      </c>
      <c r="D21" s="94">
        <v>4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9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12</v>
      </c>
      <c r="D23" s="94">
        <v>9</v>
      </c>
      <c r="E23" s="95">
        <v>21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7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6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37</v>
      </c>
      <c r="D26" s="49">
        <v>35</v>
      </c>
      <c r="E26" s="41">
        <v>72</v>
      </c>
      <c r="F26" s="42">
        <v>5.3932584269662923E-2</v>
      </c>
    </row>
    <row r="27" spans="1:6" ht="15" customHeight="1" x14ac:dyDescent="0.2">
      <c r="A27" s="12"/>
      <c r="B27" s="35">
        <v>20</v>
      </c>
      <c r="C27" s="94">
        <v>8</v>
      </c>
      <c r="D27" s="94">
        <v>6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1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12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28</v>
      </c>
      <c r="E32" s="41">
        <v>57</v>
      </c>
      <c r="F32" s="42">
        <v>4.2696629213483148E-2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6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5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6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11</v>
      </c>
      <c r="D37" s="94">
        <v>1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37</v>
      </c>
      <c r="D38" s="49">
        <v>20</v>
      </c>
      <c r="E38" s="41">
        <v>57</v>
      </c>
      <c r="F38" s="42">
        <v>4.2696629213483148E-2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3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19</v>
      </c>
      <c r="E44" s="41">
        <v>36</v>
      </c>
      <c r="F44" s="42">
        <v>2.6966292134831461E-2</v>
      </c>
    </row>
    <row r="45" spans="1:6" ht="15" customHeight="1" x14ac:dyDescent="0.2">
      <c r="A45" s="12"/>
      <c r="B45" s="35">
        <v>35</v>
      </c>
      <c r="C45" s="94">
        <v>0</v>
      </c>
      <c r="D45" s="94">
        <v>5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4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8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5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27</v>
      </c>
      <c r="E50" s="41">
        <v>53</v>
      </c>
      <c r="F50" s="42">
        <v>3.9700374531835204E-2</v>
      </c>
    </row>
    <row r="51" spans="1:6" ht="15" customHeight="1" x14ac:dyDescent="0.2">
      <c r="A51" s="12"/>
      <c r="B51" s="35">
        <v>40</v>
      </c>
      <c r="C51" s="94">
        <v>6</v>
      </c>
      <c r="D51" s="94">
        <v>9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9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11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8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5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42</v>
      </c>
      <c r="E56" s="41">
        <v>77</v>
      </c>
      <c r="F56" s="42">
        <v>5.7677902621722843E-2</v>
      </c>
    </row>
    <row r="57" spans="1:6" ht="15" customHeight="1" x14ac:dyDescent="0.2">
      <c r="A57" s="12"/>
      <c r="B57" s="35">
        <v>45</v>
      </c>
      <c r="C57" s="94">
        <v>7</v>
      </c>
      <c r="D57" s="94">
        <v>9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10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11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7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15</v>
      </c>
      <c r="D61" s="94">
        <v>10</v>
      </c>
      <c r="E61" s="95">
        <v>25</v>
      </c>
      <c r="F61" s="32"/>
    </row>
    <row r="62" spans="1:6" ht="15" customHeight="1" x14ac:dyDescent="0.2">
      <c r="A62" s="12"/>
      <c r="B62" s="40" t="s">
        <v>36</v>
      </c>
      <c r="C62" s="49">
        <v>46</v>
      </c>
      <c r="D62" s="49">
        <v>47</v>
      </c>
      <c r="E62" s="41">
        <v>93</v>
      </c>
      <c r="F62" s="42">
        <v>6.9662921348314602E-2</v>
      </c>
    </row>
    <row r="63" spans="1:6" ht="15" customHeight="1" x14ac:dyDescent="0.2">
      <c r="A63" s="12"/>
      <c r="B63" s="35">
        <v>50</v>
      </c>
      <c r="C63" s="94">
        <v>12</v>
      </c>
      <c r="D63" s="94">
        <v>20</v>
      </c>
      <c r="E63" s="95">
        <v>32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12</v>
      </c>
      <c r="E64" s="95">
        <v>23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6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11</v>
      </c>
      <c r="E66" s="95">
        <v>21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10</v>
      </c>
      <c r="E67" s="95">
        <v>21</v>
      </c>
      <c r="F67" s="32"/>
    </row>
    <row r="68" spans="1:6" ht="15" customHeight="1" x14ac:dyDescent="0.2">
      <c r="A68" s="12"/>
      <c r="B68" s="40" t="s">
        <v>37</v>
      </c>
      <c r="C68" s="49">
        <v>55</v>
      </c>
      <c r="D68" s="49">
        <v>59</v>
      </c>
      <c r="E68" s="41">
        <v>114</v>
      </c>
      <c r="F68" s="42">
        <v>8.5393258426966295E-2</v>
      </c>
    </row>
    <row r="69" spans="1:6" ht="15" customHeight="1" x14ac:dyDescent="0.2">
      <c r="A69" s="12"/>
      <c r="B69" s="35">
        <v>55</v>
      </c>
      <c r="C69" s="94">
        <v>18</v>
      </c>
      <c r="D69" s="94">
        <v>4</v>
      </c>
      <c r="E69" s="95">
        <v>22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6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6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47</v>
      </c>
      <c r="D74" s="49">
        <v>23</v>
      </c>
      <c r="E74" s="41">
        <v>70</v>
      </c>
      <c r="F74" s="42">
        <v>5.2434456928838954E-2</v>
      </c>
    </row>
    <row r="75" spans="1:6" ht="15" customHeight="1" x14ac:dyDescent="0.2">
      <c r="A75" s="12"/>
      <c r="B75" s="35">
        <v>60</v>
      </c>
      <c r="C75" s="94">
        <v>9</v>
      </c>
      <c r="D75" s="94">
        <v>10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10</v>
      </c>
      <c r="E76" s="95">
        <v>22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10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8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12</v>
      </c>
      <c r="D79" s="94">
        <v>9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49</v>
      </c>
      <c r="D80" s="49">
        <v>47</v>
      </c>
      <c r="E80" s="41">
        <v>96</v>
      </c>
      <c r="F80" s="42">
        <v>7.1910112359550568E-2</v>
      </c>
    </row>
    <row r="81" spans="1:6" ht="15" customHeight="1" x14ac:dyDescent="0.2">
      <c r="A81" s="12"/>
      <c r="B81" s="35">
        <v>65</v>
      </c>
      <c r="C81" s="94">
        <v>12</v>
      </c>
      <c r="D81" s="94">
        <v>5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6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12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16</v>
      </c>
      <c r="D84" s="94">
        <v>10</v>
      </c>
      <c r="E84" s="95">
        <v>26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8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48</v>
      </c>
      <c r="D86" s="71">
        <v>41</v>
      </c>
      <c r="E86" s="44">
        <v>89</v>
      </c>
      <c r="F86" s="45">
        <v>6.6666666666666666E-2</v>
      </c>
    </row>
    <row r="87" spans="1:6" ht="15" customHeight="1" x14ac:dyDescent="0.2">
      <c r="A87" s="12"/>
      <c r="B87" s="35">
        <v>70</v>
      </c>
      <c r="C87" s="94">
        <v>10</v>
      </c>
      <c r="D87" s="94">
        <v>12</v>
      </c>
      <c r="E87" s="95">
        <v>22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10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16</v>
      </c>
      <c r="E89" s="95">
        <v>28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9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13</v>
      </c>
      <c r="D91" s="94">
        <v>11</v>
      </c>
      <c r="E91" s="95">
        <v>24</v>
      </c>
      <c r="F91" s="32"/>
    </row>
    <row r="92" spans="1:6" ht="15" customHeight="1" x14ac:dyDescent="0.2">
      <c r="A92" s="12"/>
      <c r="B92" s="43" t="s">
        <v>41</v>
      </c>
      <c r="C92" s="71">
        <v>55</v>
      </c>
      <c r="D92" s="71">
        <v>58</v>
      </c>
      <c r="E92" s="44">
        <v>113</v>
      </c>
      <c r="F92" s="45">
        <v>8.4644194756554311E-2</v>
      </c>
    </row>
    <row r="93" spans="1:6" ht="15" customHeight="1" x14ac:dyDescent="0.2">
      <c r="A93" s="12"/>
      <c r="B93" s="35">
        <v>75</v>
      </c>
      <c r="C93" s="94">
        <v>11</v>
      </c>
      <c r="D93" s="94">
        <v>17</v>
      </c>
      <c r="E93" s="95">
        <v>28</v>
      </c>
      <c r="F93" s="32"/>
    </row>
    <row r="94" spans="1:6" ht="15" customHeight="1" x14ac:dyDescent="0.2">
      <c r="A94" s="12"/>
      <c r="B94" s="35">
        <v>76</v>
      </c>
      <c r="C94" s="94">
        <v>12</v>
      </c>
      <c r="D94" s="94">
        <v>10</v>
      </c>
      <c r="E94" s="95">
        <v>22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13</v>
      </c>
      <c r="E95" s="95">
        <v>18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9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39</v>
      </c>
      <c r="D98" s="71">
        <v>54</v>
      </c>
      <c r="E98" s="44">
        <v>93</v>
      </c>
      <c r="F98" s="45">
        <v>6.9662921348314602E-2</v>
      </c>
    </row>
    <row r="99" spans="1:6" ht="15" customHeight="1" x14ac:dyDescent="0.2">
      <c r="A99" s="12"/>
      <c r="B99" s="35">
        <v>80</v>
      </c>
      <c r="C99" s="94">
        <v>9</v>
      </c>
      <c r="D99" s="94">
        <v>3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6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9</v>
      </c>
      <c r="E101" s="95">
        <v>15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12</v>
      </c>
      <c r="E102" s="95">
        <v>19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34</v>
      </c>
      <c r="D104" s="71">
        <v>33</v>
      </c>
      <c r="E104" s="44">
        <v>67</v>
      </c>
      <c r="F104" s="45">
        <v>5.0187265917602995E-2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10</v>
      </c>
      <c r="E105" s="95">
        <v>17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7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3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9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7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22</v>
      </c>
      <c r="D110" s="71">
        <v>36</v>
      </c>
      <c r="E110" s="44">
        <v>58</v>
      </c>
      <c r="F110" s="45">
        <v>4.3445692883895132E-2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8</v>
      </c>
      <c r="E112" s="95">
        <v>11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4</v>
      </c>
      <c r="D115" s="94">
        <v>0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10</v>
      </c>
      <c r="D116" s="71">
        <v>16</v>
      </c>
      <c r="E116" s="44">
        <v>26</v>
      </c>
      <c r="F116" s="45">
        <v>1.947565543071161E-2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5</v>
      </c>
      <c r="E122" s="44">
        <v>9</v>
      </c>
      <c r="F122" s="45">
        <v>6.7415730337078653E-3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1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2.9962546816479402E-3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673</v>
      </c>
      <c r="D147" s="77">
        <v>662</v>
      </c>
      <c r="E147" s="62">
        <v>1335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82</v>
      </c>
      <c r="D150" s="17">
        <v>69</v>
      </c>
      <c r="E150" s="17">
        <v>151</v>
      </c>
      <c r="F150" s="32">
        <v>0.11310861423220973</v>
      </c>
    </row>
    <row r="151" spans="1:6" ht="15" customHeight="1" x14ac:dyDescent="0.2">
      <c r="A151" s="18"/>
      <c r="B151" s="18" t="s">
        <v>49</v>
      </c>
      <c r="C151" s="19">
        <v>378</v>
      </c>
      <c r="D151" s="19">
        <v>347</v>
      </c>
      <c r="E151" s="19">
        <v>725</v>
      </c>
      <c r="F151" s="32">
        <v>0.54307116104868913</v>
      </c>
    </row>
    <row r="152" spans="1:6" ht="15" customHeight="1" x14ac:dyDescent="0.2">
      <c r="A152" s="33"/>
      <c r="B152" s="20" t="s">
        <v>6</v>
      </c>
      <c r="C152" s="21">
        <v>213</v>
      </c>
      <c r="D152" s="21">
        <v>246</v>
      </c>
      <c r="E152" s="21">
        <v>459</v>
      </c>
      <c r="F152" s="32">
        <v>0.34382022471910112</v>
      </c>
    </row>
    <row r="153" spans="1:6" ht="15" customHeight="1" x14ac:dyDescent="0.2">
      <c r="B153" s="2" t="s">
        <v>8</v>
      </c>
      <c r="C153" s="1">
        <v>673</v>
      </c>
      <c r="D153" s="1">
        <v>662</v>
      </c>
      <c r="E153" s="1">
        <v>1335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82</v>
      </c>
      <c r="D155" s="17">
        <v>69</v>
      </c>
      <c r="E155" s="17">
        <v>151</v>
      </c>
      <c r="F155" s="32">
        <v>0.11310861423220973</v>
      </c>
    </row>
    <row r="156" spans="1:6" ht="15" customHeight="1" x14ac:dyDescent="0.2">
      <c r="A156" s="28"/>
      <c r="B156" s="18" t="s">
        <v>49</v>
      </c>
      <c r="C156" s="19">
        <v>378</v>
      </c>
      <c r="D156" s="19">
        <v>347</v>
      </c>
      <c r="E156" s="19">
        <v>725</v>
      </c>
      <c r="F156" s="32">
        <v>0.54307116104868913</v>
      </c>
    </row>
    <row r="157" spans="1:6" ht="15" customHeight="1" x14ac:dyDescent="0.2">
      <c r="A157" s="25"/>
      <c r="B157" s="20" t="s">
        <v>10</v>
      </c>
      <c r="C157" s="21">
        <v>103</v>
      </c>
      <c r="D157" s="21">
        <v>99</v>
      </c>
      <c r="E157" s="21">
        <v>202</v>
      </c>
      <c r="F157" s="32">
        <v>0.15131086142322098</v>
      </c>
    </row>
    <row r="158" spans="1:6" ht="15" customHeight="1" x14ac:dyDescent="0.2">
      <c r="A158" s="26"/>
      <c r="B158" s="29" t="s">
        <v>11</v>
      </c>
      <c r="C158" s="27">
        <v>110</v>
      </c>
      <c r="D158" s="27">
        <v>147</v>
      </c>
      <c r="E158" s="27">
        <v>257</v>
      </c>
      <c r="F158" s="32">
        <v>0.19250936329588014</v>
      </c>
    </row>
    <row r="159" spans="1:6" ht="15" customHeight="1" x14ac:dyDescent="0.2">
      <c r="B159" s="2" t="s">
        <v>8</v>
      </c>
      <c r="C159" s="1">
        <v>673</v>
      </c>
      <c r="D159" s="1">
        <v>662</v>
      </c>
      <c r="E159" s="1">
        <v>1335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37</v>
      </c>
      <c r="D161" s="31">
        <v>60</v>
      </c>
      <c r="E161" s="31">
        <v>97</v>
      </c>
      <c r="F161" s="32">
        <v>7.2659176029962552E-2</v>
      </c>
    </row>
    <row r="162" spans="1:6" ht="15" customHeight="1" x14ac:dyDescent="0.2">
      <c r="A162" s="30"/>
      <c r="B162" s="23" t="s">
        <v>15</v>
      </c>
      <c r="C162" s="31">
        <v>15</v>
      </c>
      <c r="D162" s="31">
        <v>24</v>
      </c>
      <c r="E162" s="31">
        <v>39</v>
      </c>
      <c r="F162" s="32">
        <v>2.9213483146067417E-2</v>
      </c>
    </row>
    <row r="163" spans="1:6" ht="15" customHeight="1" x14ac:dyDescent="0.2">
      <c r="A163" s="30"/>
      <c r="B163" s="23" t="s">
        <v>13</v>
      </c>
      <c r="C163" s="31">
        <v>5</v>
      </c>
      <c r="D163" s="31">
        <v>8</v>
      </c>
      <c r="E163" s="31">
        <v>13</v>
      </c>
      <c r="F163" s="32">
        <v>9.7378277153558051E-3</v>
      </c>
    </row>
    <row r="164" spans="1:6" ht="15" customHeight="1" x14ac:dyDescent="0.2">
      <c r="B164" s="4" t="s">
        <v>14</v>
      </c>
      <c r="C164" s="1">
        <v>1</v>
      </c>
      <c r="D164" s="1">
        <v>3</v>
      </c>
      <c r="E164" s="1">
        <v>4</v>
      </c>
      <c r="F164" s="32">
        <v>2.9962546816479402E-3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194">
    <tabColor rgb="FF00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2.5270758122743681E-2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6</v>
      </c>
      <c r="E14" s="48">
        <v>13</v>
      </c>
      <c r="F14" s="39">
        <v>4.6931407942238268E-2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2.5270758122743681E-2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7.2202166064981952E-3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1.0830324909747292E-2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1.444043321299639E-2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7</v>
      </c>
      <c r="E44" s="41">
        <v>16</v>
      </c>
      <c r="F44" s="42">
        <v>5.7761732851985562E-2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0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6</v>
      </c>
      <c r="E50" s="41">
        <v>16</v>
      </c>
      <c r="F50" s="42">
        <v>5.7761732851985562E-2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8</v>
      </c>
      <c r="E56" s="41">
        <v>12</v>
      </c>
      <c r="F56" s="42">
        <v>4.3321299638989168E-2</v>
      </c>
    </row>
    <row r="57" spans="1:6" ht="15" customHeight="1" x14ac:dyDescent="0.2">
      <c r="A57" s="12"/>
      <c r="B57" s="35">
        <v>45</v>
      </c>
      <c r="C57" s="94">
        <v>4</v>
      </c>
      <c r="D57" s="94">
        <v>0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8</v>
      </c>
      <c r="E62" s="41">
        <v>16</v>
      </c>
      <c r="F62" s="42">
        <v>5.7761732851985562E-2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2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7</v>
      </c>
      <c r="E68" s="41">
        <v>29</v>
      </c>
      <c r="F68" s="42">
        <v>0.10469314079422383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16</v>
      </c>
      <c r="E74" s="41">
        <v>32</v>
      </c>
      <c r="F74" s="42">
        <v>0.11552346570397112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11</v>
      </c>
      <c r="E80" s="41">
        <v>27</v>
      </c>
      <c r="F80" s="42">
        <v>9.7472924187725629E-2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12</v>
      </c>
      <c r="E86" s="44">
        <v>25</v>
      </c>
      <c r="F86" s="45">
        <v>9.0252707581227443E-2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9.0252707581227443E-2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3.2490974729241874E-2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3.9711191335740074E-2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5.4151624548736461E-2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1.8050541516245487E-2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0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7.2202166064981952E-3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3.6101083032490976E-3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150</v>
      </c>
      <c r="D147" s="77">
        <v>127</v>
      </c>
      <c r="E147" s="62">
        <v>277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13</v>
      </c>
      <c r="E150" s="17">
        <v>27</v>
      </c>
      <c r="F150" s="32">
        <v>9.7472924187725629E-2</v>
      </c>
    </row>
    <row r="151" spans="1:6" ht="15" customHeight="1" x14ac:dyDescent="0.2">
      <c r="A151" s="18"/>
      <c r="B151" s="18" t="s">
        <v>49</v>
      </c>
      <c r="C151" s="19">
        <v>90</v>
      </c>
      <c r="D151" s="19">
        <v>67</v>
      </c>
      <c r="E151" s="19">
        <v>157</v>
      </c>
      <c r="F151" s="32">
        <v>0.56678700361010825</v>
      </c>
    </row>
    <row r="152" spans="1:6" ht="15" customHeight="1" x14ac:dyDescent="0.2">
      <c r="A152" s="33"/>
      <c r="B152" s="20" t="s">
        <v>6</v>
      </c>
      <c r="C152" s="21">
        <v>46</v>
      </c>
      <c r="D152" s="21">
        <v>47</v>
      </c>
      <c r="E152" s="21">
        <v>93</v>
      </c>
      <c r="F152" s="32">
        <v>0.33574007220216606</v>
      </c>
    </row>
    <row r="153" spans="1:6" ht="15" customHeight="1" x14ac:dyDescent="0.2">
      <c r="B153" s="2" t="s">
        <v>8</v>
      </c>
      <c r="C153" s="1">
        <v>150</v>
      </c>
      <c r="D153" s="1">
        <v>127</v>
      </c>
      <c r="E153" s="1">
        <v>277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13</v>
      </c>
      <c r="E155" s="17">
        <v>27</v>
      </c>
      <c r="F155" s="32">
        <v>9.7472924187725629E-2</v>
      </c>
    </row>
    <row r="156" spans="1:6" ht="15" customHeight="1" x14ac:dyDescent="0.2">
      <c r="A156" s="28"/>
      <c r="B156" s="18" t="s">
        <v>49</v>
      </c>
      <c r="C156" s="19">
        <v>90</v>
      </c>
      <c r="D156" s="19">
        <v>67</v>
      </c>
      <c r="E156" s="19">
        <v>157</v>
      </c>
      <c r="F156" s="32">
        <v>0.56678700361010825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23</v>
      </c>
      <c r="E157" s="21">
        <v>50</v>
      </c>
      <c r="F157" s="32">
        <v>0.18050541516245489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24</v>
      </c>
      <c r="E158" s="27">
        <v>43</v>
      </c>
      <c r="F158" s="32">
        <v>0.1552346570397112</v>
      </c>
    </row>
    <row r="159" spans="1:6" ht="15" customHeight="1" x14ac:dyDescent="0.2">
      <c r="B159" s="2" t="s">
        <v>8</v>
      </c>
      <c r="C159" s="1">
        <v>150</v>
      </c>
      <c r="D159" s="1">
        <v>127</v>
      </c>
      <c r="E159" s="1">
        <v>277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12</v>
      </c>
      <c r="E161" s="31">
        <v>23</v>
      </c>
      <c r="F161" s="32">
        <v>8.3032490974729242E-2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4</v>
      </c>
      <c r="E162" s="31">
        <v>8</v>
      </c>
      <c r="F162" s="32">
        <v>2.8880866425992781E-2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0</v>
      </c>
      <c r="E163" s="31">
        <v>3</v>
      </c>
      <c r="F163" s="32">
        <v>1.0830324909747292E-2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3.6101083032490976E-3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195">
    <tabColor rgb="FF00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1.3404825737265416E-2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8</v>
      </c>
      <c r="E14" s="48">
        <v>10</v>
      </c>
      <c r="F14" s="39">
        <v>2.6809651474530832E-2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3.7533512064343161E-2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2.1447721179624665E-2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3.7533512064343161E-2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3.2171581769436998E-2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2.6809651474530832E-2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5</v>
      </c>
      <c r="E50" s="41">
        <v>16</v>
      </c>
      <c r="F50" s="42">
        <v>4.2895442359249331E-2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4.5576407506702415E-2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9</v>
      </c>
      <c r="E62" s="41">
        <v>13</v>
      </c>
      <c r="F62" s="42">
        <v>3.4852546916890083E-2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10</v>
      </c>
      <c r="E68" s="41">
        <v>24</v>
      </c>
      <c r="F68" s="42">
        <v>6.4343163538873996E-2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11</v>
      </c>
      <c r="E74" s="41">
        <v>17</v>
      </c>
      <c r="F74" s="42">
        <v>4.5576407506702415E-2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15</v>
      </c>
      <c r="E80" s="41">
        <v>29</v>
      </c>
      <c r="F80" s="42">
        <v>7.7747989276139406E-2</v>
      </c>
    </row>
    <row r="81" spans="1:6" ht="15" customHeight="1" x14ac:dyDescent="0.2">
      <c r="A81" s="12"/>
      <c r="B81" s="35">
        <v>65</v>
      </c>
      <c r="C81" s="94">
        <v>7</v>
      </c>
      <c r="D81" s="94">
        <v>4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4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19</v>
      </c>
      <c r="E86" s="44">
        <v>40</v>
      </c>
      <c r="F86" s="45">
        <v>0.10723860589812333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9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8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25</v>
      </c>
      <c r="E92" s="44">
        <v>46</v>
      </c>
      <c r="F92" s="45">
        <v>0.12332439678284182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17</v>
      </c>
      <c r="E98" s="44">
        <v>37</v>
      </c>
      <c r="F98" s="45">
        <v>9.9195710455764072E-2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18</v>
      </c>
      <c r="E104" s="44">
        <v>30</v>
      </c>
      <c r="F104" s="45">
        <v>8.0428954423592491E-2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2.6809651474530832E-2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3.4852546916890083E-2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3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4</v>
      </c>
      <c r="E122" s="44">
        <v>8</v>
      </c>
      <c r="F122" s="45">
        <v>2.1447721179624665E-2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178</v>
      </c>
      <c r="D147" s="77">
        <v>195</v>
      </c>
      <c r="E147" s="62">
        <v>373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20</v>
      </c>
      <c r="E150" s="17">
        <v>29</v>
      </c>
      <c r="F150" s="32">
        <v>7.7747989276139406E-2</v>
      </c>
    </row>
    <row r="151" spans="1:6" ht="15" customHeight="1" x14ac:dyDescent="0.2">
      <c r="A151" s="18"/>
      <c r="B151" s="18" t="s">
        <v>49</v>
      </c>
      <c r="C151" s="19">
        <v>85</v>
      </c>
      <c r="D151" s="19">
        <v>75</v>
      </c>
      <c r="E151" s="19">
        <v>160</v>
      </c>
      <c r="F151" s="32">
        <v>0.42895442359249331</v>
      </c>
    </row>
    <row r="152" spans="1:6" ht="15" customHeight="1" x14ac:dyDescent="0.2">
      <c r="A152" s="33"/>
      <c r="B152" s="20" t="s">
        <v>6</v>
      </c>
      <c r="C152" s="21">
        <v>84</v>
      </c>
      <c r="D152" s="21">
        <v>100</v>
      </c>
      <c r="E152" s="21">
        <v>184</v>
      </c>
      <c r="F152" s="32">
        <v>0.49329758713136729</v>
      </c>
    </row>
    <row r="153" spans="1:6" ht="15" customHeight="1" x14ac:dyDescent="0.2">
      <c r="B153" s="2" t="s">
        <v>8</v>
      </c>
      <c r="C153" s="1">
        <v>178</v>
      </c>
      <c r="D153" s="1">
        <v>195</v>
      </c>
      <c r="E153" s="1">
        <v>373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20</v>
      </c>
      <c r="E155" s="17">
        <v>29</v>
      </c>
      <c r="F155" s="32">
        <v>7.7747989276139406E-2</v>
      </c>
    </row>
    <row r="156" spans="1:6" ht="15" customHeight="1" x14ac:dyDescent="0.2">
      <c r="A156" s="28"/>
      <c r="B156" s="18" t="s">
        <v>49</v>
      </c>
      <c r="C156" s="19">
        <v>85</v>
      </c>
      <c r="D156" s="19">
        <v>75</v>
      </c>
      <c r="E156" s="19">
        <v>160</v>
      </c>
      <c r="F156" s="32">
        <v>0.42895442359249331</v>
      </c>
    </row>
    <row r="157" spans="1:6" ht="15" customHeight="1" x14ac:dyDescent="0.2">
      <c r="A157" s="25"/>
      <c r="B157" s="20" t="s">
        <v>10</v>
      </c>
      <c r="C157" s="21">
        <v>42</v>
      </c>
      <c r="D157" s="21">
        <v>44</v>
      </c>
      <c r="E157" s="21">
        <v>86</v>
      </c>
      <c r="F157" s="32">
        <v>0.23056300268096513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56</v>
      </c>
      <c r="E158" s="27">
        <v>98</v>
      </c>
      <c r="F158" s="32">
        <v>0.26273458445040215</v>
      </c>
    </row>
    <row r="159" spans="1:6" ht="15" customHeight="1" x14ac:dyDescent="0.2">
      <c r="B159" s="2" t="s">
        <v>8</v>
      </c>
      <c r="C159" s="1">
        <v>178</v>
      </c>
      <c r="D159" s="1">
        <v>195</v>
      </c>
      <c r="E159" s="1">
        <v>373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21</v>
      </c>
      <c r="E161" s="31">
        <v>31</v>
      </c>
      <c r="F161" s="32">
        <v>8.3109919571045576E-2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13</v>
      </c>
      <c r="E162" s="31">
        <v>21</v>
      </c>
      <c r="F162" s="32">
        <v>5.6300268096514748E-2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4</v>
      </c>
      <c r="E163" s="31">
        <v>8</v>
      </c>
      <c r="F163" s="32">
        <v>2.1447721179624665E-2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57">
    <tabColor indexed="1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14</v>
      </c>
      <c r="D3" s="74">
        <f>本牧地区!D3+布施地区!D3+春日地区!D3+協和地区!D3</f>
        <v>11</v>
      </c>
      <c r="E3" s="57">
        <f>本牧地区!E3+布施地区!E3+春日地区!E3+協和地区!E3</f>
        <v>25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13</v>
      </c>
      <c r="D4" s="75">
        <f>本牧地区!D4+布施地区!D4+春日地区!D4+協和地区!D4</f>
        <v>13</v>
      </c>
      <c r="E4" s="10">
        <f>本牧地区!E4+布施地区!E4+春日地区!E4+協和地区!E4</f>
        <v>26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18</v>
      </c>
      <c r="D5" s="75">
        <f>本牧地区!D5+布施地区!D5+春日地区!D5+協和地区!D5</f>
        <v>19</v>
      </c>
      <c r="E5" s="10">
        <f>本牧地区!E5+布施地区!E5+春日地区!E5+協和地区!E5</f>
        <v>37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18</v>
      </c>
      <c r="D6" s="75">
        <f>本牧地区!D6+布施地区!D6+春日地区!D6+協和地区!D6</f>
        <v>21</v>
      </c>
      <c r="E6" s="10">
        <f>本牧地区!E6+布施地区!E6+春日地区!E6+協和地区!E6</f>
        <v>39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17</v>
      </c>
      <c r="D7" s="75">
        <f>本牧地区!D7+布施地区!D7+春日地区!D7+協和地区!D7</f>
        <v>18</v>
      </c>
      <c r="E7" s="10">
        <f>本牧地区!E7+布施地区!E7+春日地区!E7+協和地区!E7</f>
        <v>35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80</v>
      </c>
      <c r="D8" s="70">
        <f>本牧地区!D8+布施地区!D8+春日地区!D8+協和地区!D8</f>
        <v>82</v>
      </c>
      <c r="E8" s="38">
        <f>本牧地区!E8+布施地区!E8+春日地区!E8+協和地区!E8</f>
        <v>162</v>
      </c>
      <c r="F8" s="39">
        <f>E8/E147</f>
        <v>2.0346646571213264E-2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19</v>
      </c>
      <c r="D9" s="75">
        <f>本牧地区!D9+布施地区!D9+春日地区!D9+協和地区!D9</f>
        <v>26</v>
      </c>
      <c r="E9" s="58">
        <f>本牧地区!E9+布施地区!E9+春日地区!E9+協和地区!E9</f>
        <v>45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21</v>
      </c>
      <c r="D10" s="75">
        <f>本牧地区!D10+布施地区!D10+春日地区!D10+協和地区!D10</f>
        <v>19</v>
      </c>
      <c r="E10" s="10">
        <f>本牧地区!E10+布施地区!E10+春日地区!E10+協和地区!E10</f>
        <v>40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24</v>
      </c>
      <c r="D11" s="75">
        <f>本牧地区!D11+布施地区!D11+春日地区!D11+協和地区!D11</f>
        <v>18</v>
      </c>
      <c r="E11" s="10">
        <f>本牧地区!E11+布施地区!E11+春日地区!E11+協和地区!E11</f>
        <v>42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22</v>
      </c>
      <c r="D12" s="75">
        <f>本牧地区!D12+布施地区!D12+春日地区!D12+協和地区!D12</f>
        <v>27</v>
      </c>
      <c r="E12" s="10">
        <f>本牧地区!E12+布施地区!E12+春日地区!E12+協和地区!E12</f>
        <v>49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18</v>
      </c>
      <c r="D13" s="75">
        <f>本牧地区!D13+布施地区!D13+春日地区!D13+協和地区!D13</f>
        <v>29</v>
      </c>
      <c r="E13" s="10">
        <f>本牧地区!E13+布施地区!E13+春日地区!E13+協和地区!E13</f>
        <v>47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104</v>
      </c>
      <c r="D14" s="70">
        <f>本牧地区!D14+布施地区!D14+春日地区!D14+協和地区!D14</f>
        <v>119</v>
      </c>
      <c r="E14" s="48">
        <f>本牧地区!E14+布施地区!E14+春日地区!E14+協和地区!E14</f>
        <v>223</v>
      </c>
      <c r="F14" s="39">
        <f>E14/E147</f>
        <v>2.8008038181361467E-2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31</v>
      </c>
      <c r="D15" s="75">
        <f>本牧地区!D15+布施地区!D15+春日地区!D15+協和地区!D15</f>
        <v>30</v>
      </c>
      <c r="E15" s="58">
        <f>本牧地区!E15+布施地区!E15+春日地区!E15+協和地区!E15</f>
        <v>61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37</v>
      </c>
      <c r="D16" s="75">
        <f>本牧地区!D16+布施地区!D16+春日地区!D16+協和地区!D16</f>
        <v>29</v>
      </c>
      <c r="E16" s="10">
        <f>本牧地区!E16+布施地区!E16+春日地区!E16+協和地区!E16</f>
        <v>66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25</v>
      </c>
      <c r="D17" s="75">
        <f>本牧地区!D17+布施地区!D17+春日地区!D17+協和地区!D17</f>
        <v>23</v>
      </c>
      <c r="E17" s="10">
        <f>本牧地区!E17+布施地区!E17+春日地区!E17+協和地区!E17</f>
        <v>48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36</v>
      </c>
      <c r="D18" s="75">
        <f>本牧地区!D18+布施地区!D18+春日地区!D18+協和地区!D18</f>
        <v>30</v>
      </c>
      <c r="E18" s="10">
        <f>本牧地区!E18+布施地区!E18+春日地区!E18+協和地区!E18</f>
        <v>66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30</v>
      </c>
      <c r="D19" s="75">
        <f>本牧地区!D19+布施地区!D19+春日地区!D19+協和地区!D19</f>
        <v>34</v>
      </c>
      <c r="E19" s="10">
        <f>本牧地区!E19+布施地区!E19+春日地区!E19+協和地区!E19</f>
        <v>64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159</v>
      </c>
      <c r="D20" s="70">
        <f>本牧地区!D20+布施地区!D20+春日地区!D20+協和地区!D20</f>
        <v>146</v>
      </c>
      <c r="E20" s="48">
        <f>本牧地区!E20+布施地区!E20+春日地区!E20+協和地区!E20</f>
        <v>305</v>
      </c>
      <c r="F20" s="39">
        <f>E20/E147</f>
        <v>3.8306958050741018E-2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20</v>
      </c>
      <c r="D21" s="75">
        <f>本牧地区!D21+布施地区!D21+春日地区!D21+協和地区!D21</f>
        <v>34</v>
      </c>
      <c r="E21" s="58">
        <f>本牧地区!E21+布施地区!E21+春日地区!E21+協和地区!E21</f>
        <v>54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40</v>
      </c>
      <c r="D22" s="75">
        <f>本牧地区!D22+布施地区!D22+春日地区!D22+協和地区!D22</f>
        <v>25</v>
      </c>
      <c r="E22" s="10">
        <f>本牧地区!E22+布施地区!E22+春日地区!E22+協和地区!E22</f>
        <v>65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45</v>
      </c>
      <c r="D23" s="75">
        <f>本牧地区!D23+布施地区!D23+春日地区!D23+協和地区!D23</f>
        <v>34</v>
      </c>
      <c r="E23" s="10">
        <f>本牧地区!E23+布施地区!E23+春日地区!E23+協和地区!E23</f>
        <v>79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30</v>
      </c>
      <c r="D24" s="75">
        <f>本牧地区!D24+布施地区!D24+春日地区!D24+協和地区!D24</f>
        <v>22</v>
      </c>
      <c r="E24" s="10">
        <f>本牧地区!E24+布施地区!E24+春日地区!E24+協和地区!E24</f>
        <v>52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26</v>
      </c>
      <c r="D25" s="75">
        <f>本牧地区!D25+布施地区!D25+春日地区!D25+協和地区!D25</f>
        <v>32</v>
      </c>
      <c r="E25" s="10">
        <f>本牧地区!E25+布施地区!E25+春日地区!E25+協和地区!E25</f>
        <v>58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161</v>
      </c>
      <c r="D26" s="49">
        <f>本牧地区!D26+布施地区!D26+春日地区!D26+協和地区!D26</f>
        <v>147</v>
      </c>
      <c r="E26" s="41">
        <f>本牧地区!E26+布施地区!E26+春日地区!E26+協和地区!E26</f>
        <v>308</v>
      </c>
      <c r="F26" s="42">
        <f>E26/E147</f>
        <v>3.8683747802059784E-2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22</v>
      </c>
      <c r="D27" s="75">
        <f>本牧地区!D27+布施地区!D27+春日地区!D27+協和地区!D27</f>
        <v>29</v>
      </c>
      <c r="E27" s="58">
        <f>本牧地区!E27+布施地区!E27+春日地区!E27+協和地区!E27</f>
        <v>51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35</v>
      </c>
      <c r="D28" s="75">
        <f>本牧地区!D28+布施地区!D28+春日地区!D28+協和地区!D28</f>
        <v>26</v>
      </c>
      <c r="E28" s="10">
        <f>本牧地区!E28+布施地区!E28+春日地区!E28+協和地区!E28</f>
        <v>61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37</v>
      </c>
      <c r="D29" s="75">
        <f>本牧地区!D29+布施地区!D29+春日地区!D29+協和地区!D29</f>
        <v>33</v>
      </c>
      <c r="E29" s="10">
        <f>本牧地区!E29+布施地区!E29+春日地区!E29+協和地区!E29</f>
        <v>70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28</v>
      </c>
      <c r="D30" s="75">
        <f>本牧地区!D30+布施地区!D30+春日地区!D30+協和地区!D30</f>
        <v>29</v>
      </c>
      <c r="E30" s="10">
        <f>本牧地区!E30+布施地区!E30+春日地区!E30+協和地区!E30</f>
        <v>57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29</v>
      </c>
      <c r="D31" s="75">
        <f>本牧地区!D31+布施地区!D31+春日地区!D31+協和地区!D31</f>
        <v>25</v>
      </c>
      <c r="E31" s="10">
        <f>本牧地区!E31+布施地区!E31+春日地区!E31+協和地区!E31</f>
        <v>54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151</v>
      </c>
      <c r="D32" s="49">
        <f>本牧地区!D32+布施地区!D32+春日地区!D32+協和地区!D32</f>
        <v>142</v>
      </c>
      <c r="E32" s="41">
        <f>本牧地区!E32+布施地区!E32+春日地区!E32+協和地区!E32</f>
        <v>293</v>
      </c>
      <c r="F32" s="42">
        <f>E32/E147</f>
        <v>3.6799799045465965E-2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31</v>
      </c>
      <c r="D33" s="75">
        <f>本牧地区!D33+布施地区!D33+春日地区!D33+協和地区!D33</f>
        <v>20</v>
      </c>
      <c r="E33" s="58">
        <f>本牧地区!E33+布施地区!E33+春日地区!E33+協和地区!E33</f>
        <v>51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25</v>
      </c>
      <c r="D34" s="75">
        <f>本牧地区!D34+布施地区!D34+春日地区!D34+協和地区!D34</f>
        <v>16</v>
      </c>
      <c r="E34" s="10">
        <f>本牧地区!E34+布施地区!E34+春日地区!E34+協和地区!E34</f>
        <v>41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27</v>
      </c>
      <c r="D35" s="75">
        <f>本牧地区!D35+布施地区!D35+春日地区!D35+協和地区!D35</f>
        <v>22</v>
      </c>
      <c r="E35" s="10">
        <f>本牧地区!E35+布施地区!E35+春日地区!E35+協和地区!E35</f>
        <v>49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24</v>
      </c>
      <c r="D36" s="75">
        <f>本牧地区!D36+布施地区!D36+春日地区!D36+協和地区!D36</f>
        <v>28</v>
      </c>
      <c r="E36" s="10">
        <f>本牧地区!E36+布施地区!E36+春日地区!E36+協和地区!E36</f>
        <v>52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27</v>
      </c>
      <c r="D37" s="75">
        <f>本牧地区!D37+布施地区!D37+春日地区!D37+協和地区!D37</f>
        <v>17</v>
      </c>
      <c r="E37" s="10">
        <f>本牧地区!E37+布施地区!E37+春日地区!E37+協和地区!E37</f>
        <v>44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134</v>
      </c>
      <c r="D38" s="49">
        <f>本牧地区!D38+布施地区!D38+春日地区!D38+協和地区!D38</f>
        <v>103</v>
      </c>
      <c r="E38" s="41">
        <f>本牧地区!E38+布施地区!E38+春日地区!E38+協和地区!E38</f>
        <v>237</v>
      </c>
      <c r="F38" s="42">
        <f>E38/E147</f>
        <v>2.9766390354182368E-2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25</v>
      </c>
      <c r="D39" s="75">
        <f>本牧地区!D39+布施地区!D39+春日地区!D39+協和地区!D39</f>
        <v>20</v>
      </c>
      <c r="E39" s="58">
        <f>本牧地区!E39+布施地区!E39+春日地区!E39+協和地区!E39</f>
        <v>45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40</v>
      </c>
      <c r="D40" s="75">
        <f>本牧地区!D40+布施地区!D40+春日地区!D40+協和地区!D40</f>
        <v>32</v>
      </c>
      <c r="E40" s="10">
        <f>本牧地区!E40+布施地区!E40+春日地区!E40+協和地区!E40</f>
        <v>72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35</v>
      </c>
      <c r="D41" s="75">
        <f>本牧地区!D41+布施地区!D41+春日地区!D41+協和地区!D41</f>
        <v>23</v>
      </c>
      <c r="E41" s="10">
        <f>本牧地区!E41+布施地区!E41+春日地区!E41+協和地区!E41</f>
        <v>58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34</v>
      </c>
      <c r="D42" s="75">
        <f>本牧地区!D42+布施地区!D42+春日地区!D42+協和地区!D42</f>
        <v>23</v>
      </c>
      <c r="E42" s="10">
        <f>本牧地区!E42+布施地区!E42+春日地区!E42+協和地区!E42</f>
        <v>57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31</v>
      </c>
      <c r="D43" s="75">
        <f>本牧地区!D43+布施地区!D43+春日地区!D43+協和地区!D43</f>
        <v>19</v>
      </c>
      <c r="E43" s="10">
        <f>本牧地区!E43+布施地区!E43+春日地区!E43+協和地区!E43</f>
        <v>50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165</v>
      </c>
      <c r="D44" s="49">
        <f>本牧地区!D44+布施地区!D44+春日地区!D44+協和地区!D44</f>
        <v>117</v>
      </c>
      <c r="E44" s="41">
        <f>本牧地区!E44+布施地区!E44+春日地区!E44+協和地区!E44</f>
        <v>282</v>
      </c>
      <c r="F44" s="42">
        <f>E44/E147</f>
        <v>3.5418236623963831E-2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30</v>
      </c>
      <c r="D45" s="75">
        <f>本牧地区!D45+布施地区!D45+春日地区!D45+協和地区!D45</f>
        <v>28</v>
      </c>
      <c r="E45" s="58">
        <f>本牧地区!E45+布施地区!E45+春日地区!E45+協和地区!E45</f>
        <v>58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38</v>
      </c>
      <c r="D46" s="75">
        <f>本牧地区!D46+布施地区!D46+春日地区!D46+協和地区!D46</f>
        <v>31</v>
      </c>
      <c r="E46" s="10">
        <f>本牧地区!E46+布施地区!E46+春日地区!E46+協和地区!E46</f>
        <v>69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38</v>
      </c>
      <c r="D47" s="75">
        <f>本牧地区!D47+布施地区!D47+春日地区!D47+協和地区!D47</f>
        <v>26</v>
      </c>
      <c r="E47" s="10">
        <f>本牧地区!E47+布施地区!E47+春日地区!E47+協和地区!E47</f>
        <v>64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42</v>
      </c>
      <c r="D48" s="75">
        <f>本牧地区!D48+布施地区!D48+春日地区!D48+協和地区!D48</f>
        <v>30</v>
      </c>
      <c r="E48" s="10">
        <f>本牧地区!E48+布施地区!E48+春日地区!E48+協和地区!E48</f>
        <v>72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33</v>
      </c>
      <c r="D49" s="75">
        <f>本牧地区!D49+布施地区!D49+春日地区!D49+協和地区!D49</f>
        <v>36</v>
      </c>
      <c r="E49" s="10">
        <f>本牧地区!E49+布施地区!E49+春日地区!E49+協和地区!E49</f>
        <v>69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181</v>
      </c>
      <c r="D50" s="49">
        <f>本牧地区!D50+布施地区!D50+春日地区!D50+協和地区!D50</f>
        <v>151</v>
      </c>
      <c r="E50" s="41">
        <f>本牧地区!E50+布施地区!E50+春日地区!E50+協和地区!E50</f>
        <v>332</v>
      </c>
      <c r="F50" s="42">
        <f>E50/E147</f>
        <v>4.1698065812609895E-2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35</v>
      </c>
      <c r="D51" s="75">
        <f>本牧地区!D51+布施地区!D51+春日地区!D51+協和地区!D51</f>
        <v>38</v>
      </c>
      <c r="E51" s="58">
        <f>本牧地区!E51+布施地区!E51+春日地区!E51+協和地区!E51</f>
        <v>73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44</v>
      </c>
      <c r="D52" s="75">
        <f>本牧地区!D52+布施地区!D52+春日地区!D52+協和地区!D52</f>
        <v>37</v>
      </c>
      <c r="E52" s="10">
        <f>本牧地区!E52+布施地区!E52+春日地区!E52+協和地区!E52</f>
        <v>81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55</v>
      </c>
      <c r="D53" s="75">
        <f>本牧地区!D53+布施地区!D53+春日地区!D53+協和地区!D53</f>
        <v>34</v>
      </c>
      <c r="E53" s="10">
        <f>本牧地区!E53+布施地区!E53+春日地区!E53+協和地区!E53</f>
        <v>89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44</v>
      </c>
      <c r="D54" s="75">
        <f>本牧地区!D54+布施地区!D54+春日地区!D54+協和地区!D54</f>
        <v>41</v>
      </c>
      <c r="E54" s="10">
        <f>本牧地区!E54+布施地区!E54+春日地区!E54+協和地区!E54</f>
        <v>85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33</v>
      </c>
      <c r="D55" s="75">
        <f>本牧地区!D55+布施地区!D55+春日地区!D55+協和地区!D55</f>
        <v>40</v>
      </c>
      <c r="E55" s="10">
        <f>本牧地区!E55+布施地区!E55+春日地区!E55+協和地区!E55</f>
        <v>73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211</v>
      </c>
      <c r="D56" s="49">
        <f>本牧地区!D56+布施地区!D56+春日地区!D56+協和地区!D56</f>
        <v>190</v>
      </c>
      <c r="E56" s="41">
        <f>本牧地区!E56+布施地区!E56+春日地区!E56+協和地区!E56</f>
        <v>401</v>
      </c>
      <c r="F56" s="42">
        <f>E56/E147</f>
        <v>5.036423009294147E-2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45</v>
      </c>
      <c r="D57" s="75">
        <f>本牧地区!D57+布施地区!D57+春日地区!D57+協和地区!D57</f>
        <v>43</v>
      </c>
      <c r="E57" s="58">
        <f>本牧地区!E57+布施地区!E57+春日地区!E57+協和地区!E57</f>
        <v>88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52</v>
      </c>
      <c r="D58" s="75">
        <f>本牧地区!D58+布施地区!D58+春日地区!D58+協和地区!D58</f>
        <v>45</v>
      </c>
      <c r="E58" s="10">
        <f>本牧地区!E58+布施地区!E58+春日地区!E58+協和地区!E58</f>
        <v>97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57</v>
      </c>
      <c r="D59" s="75">
        <f>本牧地区!D59+布施地区!D59+春日地区!D59+協和地区!D59</f>
        <v>48</v>
      </c>
      <c r="E59" s="10">
        <f>本牧地区!E59+布施地区!E59+春日地区!E59+協和地区!E59</f>
        <v>105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59</v>
      </c>
      <c r="D60" s="75">
        <f>本牧地区!D60+布施地区!D60+春日地区!D60+協和地区!D60</f>
        <v>30</v>
      </c>
      <c r="E60" s="10">
        <f>本牧地区!E60+布施地区!E60+春日地区!E60+協和地区!E60</f>
        <v>89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49</v>
      </c>
      <c r="D61" s="75">
        <f>本牧地区!D61+布施地区!D61+春日地区!D61+協和地区!D61</f>
        <v>36</v>
      </c>
      <c r="E61" s="10">
        <f>本牧地区!E61+布施地区!E61+春日地区!E61+協和地区!E61</f>
        <v>85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262</v>
      </c>
      <c r="D62" s="49">
        <f>本牧地区!D62+布施地区!D62+春日地区!D62+協和地区!D62</f>
        <v>202</v>
      </c>
      <c r="E62" s="41">
        <f>本牧地区!E62+布施地区!E62+春日地区!E62+協和地区!E62</f>
        <v>464</v>
      </c>
      <c r="F62" s="42">
        <f>E62/E147</f>
        <v>5.8276814870635518E-2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58</v>
      </c>
      <c r="D63" s="75">
        <f>本牧地区!D63+布施地区!D63+春日地区!D63+協和地区!D63</f>
        <v>65</v>
      </c>
      <c r="E63" s="58">
        <f>本牧地区!E63+布施地区!E63+春日地区!E63+協和地区!E63</f>
        <v>123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45</v>
      </c>
      <c r="D64" s="75">
        <f>本牧地区!D64+布施地区!D64+春日地区!D64+協和地区!D64</f>
        <v>51</v>
      </c>
      <c r="E64" s="10">
        <f>本牧地区!E64+布施地区!E64+春日地区!E64+協和地区!E64</f>
        <v>96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62</v>
      </c>
      <c r="D65" s="75">
        <f>本牧地区!D65+布施地区!D65+春日地区!D65+協和地区!D65</f>
        <v>61</v>
      </c>
      <c r="E65" s="10">
        <f>本牧地区!E65+布施地区!E65+春日地区!E65+協和地区!E65</f>
        <v>123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61</v>
      </c>
      <c r="D66" s="75">
        <f>本牧地区!D66+布施地区!D66+春日地区!D66+協和地区!D66</f>
        <v>57</v>
      </c>
      <c r="E66" s="10">
        <f>本牧地区!E66+布施地区!E66+春日地区!E66+協和地区!E66</f>
        <v>118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63</v>
      </c>
      <c r="D67" s="75">
        <f>本牧地区!D67+布施地区!D67+春日地区!D67+協和地区!D67</f>
        <v>39</v>
      </c>
      <c r="E67" s="10">
        <f>本牧地区!E67+布施地区!E67+春日地区!E67+協和地区!E67</f>
        <v>102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289</v>
      </c>
      <c r="D68" s="49">
        <f>本牧地区!D68+布施地区!D68+春日地区!D68+協和地区!D68</f>
        <v>273</v>
      </c>
      <c r="E68" s="41">
        <f>本牧地区!E68+布施地区!E68+春日地区!E68+協和地区!E68</f>
        <v>562</v>
      </c>
      <c r="F68" s="42">
        <f>E68/E147</f>
        <v>7.0585280080381813E-2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49</v>
      </c>
      <c r="D69" s="75">
        <f>本牧地区!D69+布施地区!D69+春日地区!D69+協和地区!D69</f>
        <v>56</v>
      </c>
      <c r="E69" s="58">
        <f>本牧地区!E69+布施地区!E69+春日地区!E69+協和地区!E69</f>
        <v>105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44</v>
      </c>
      <c r="D70" s="75">
        <f>本牧地区!D70+布施地区!D70+春日地区!D70+協和地区!D70</f>
        <v>57</v>
      </c>
      <c r="E70" s="10">
        <f>本牧地区!E70+布施地区!E70+春日地区!E70+協和地区!E70</f>
        <v>101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38</v>
      </c>
      <c r="D71" s="75">
        <f>本牧地区!D71+布施地区!D71+春日地区!D71+協和地区!D71</f>
        <v>45</v>
      </c>
      <c r="E71" s="10">
        <f>本牧地区!E71+布施地区!E71+春日地区!E71+協和地区!E71</f>
        <v>83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52</v>
      </c>
      <c r="D72" s="75">
        <f>本牧地区!D72+布施地区!D72+春日地区!D72+協和地区!D72</f>
        <v>45</v>
      </c>
      <c r="E72" s="10">
        <f>本牧地区!E72+布施地区!E72+春日地区!E72+協和地区!E72</f>
        <v>97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44</v>
      </c>
      <c r="D73" s="75">
        <f>本牧地区!D73+布施地区!D73+春日地区!D73+協和地区!D73</f>
        <v>53</v>
      </c>
      <c r="E73" s="10">
        <f>本牧地区!E73+布施地区!E73+春日地区!E73+協和地区!E73</f>
        <v>97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227</v>
      </c>
      <c r="D74" s="49">
        <f>本牧地区!D74+布施地区!D74+春日地区!D74+協和地区!D74</f>
        <v>256</v>
      </c>
      <c r="E74" s="41">
        <f>本牧地区!E74+布施地区!E74+春日地区!E74+協和地区!E74</f>
        <v>483</v>
      </c>
      <c r="F74" s="42">
        <f>E74/E147</f>
        <v>6.0663149962321028E-2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56</v>
      </c>
      <c r="D75" s="75">
        <f>本牧地区!D75+布施地区!D75+春日地区!D75+協和地区!D75</f>
        <v>61</v>
      </c>
      <c r="E75" s="58">
        <f>本牧地区!E75+布施地区!E75+春日地区!E75+協和地区!E75</f>
        <v>117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56</v>
      </c>
      <c r="D76" s="75">
        <f>本牧地区!D76+布施地区!D76+春日地区!D76+協和地区!D76</f>
        <v>51</v>
      </c>
      <c r="E76" s="10">
        <f>本牧地区!E76+布施地区!E76+春日地区!E76+協和地区!E76</f>
        <v>107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62</v>
      </c>
      <c r="D77" s="75">
        <f>本牧地区!D77+布施地区!D77+春日地区!D77+協和地区!D77</f>
        <v>64</v>
      </c>
      <c r="E77" s="10">
        <f>本牧地区!E77+布施地区!E77+春日地区!E77+協和地区!E77</f>
        <v>126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65</v>
      </c>
      <c r="D78" s="75">
        <f>本牧地区!D78+布施地区!D78+春日地区!D78+協和地区!D78</f>
        <v>57</v>
      </c>
      <c r="E78" s="10">
        <f>本牧地区!E78+布施地区!E78+春日地区!E78+協和地区!E78</f>
        <v>122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50</v>
      </c>
      <c r="D79" s="75">
        <f>本牧地区!D79+布施地区!D79+春日地区!D79+協和地区!D79</f>
        <v>61</v>
      </c>
      <c r="E79" s="10">
        <f>本牧地区!E79+布施地区!E79+春日地区!E79+協和地区!E79</f>
        <v>111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289</v>
      </c>
      <c r="D80" s="49">
        <f>本牧地区!D80+布施地区!D80+春日地区!D80+協和地区!D80</f>
        <v>294</v>
      </c>
      <c r="E80" s="41">
        <f>本牧地区!E80+布施地区!E80+春日地区!E80+協和地区!E80</f>
        <v>583</v>
      </c>
      <c r="F80" s="42">
        <f>E80/E147</f>
        <v>7.3222808339613157E-2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73</v>
      </c>
      <c r="D81" s="75">
        <f>本牧地区!D81+布施地区!D81+春日地区!D81+協和地区!D81</f>
        <v>62</v>
      </c>
      <c r="E81" s="58">
        <f>本牧地区!E81+布施地区!E81+春日地区!E81+協和地区!E81</f>
        <v>135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65</v>
      </c>
      <c r="D82" s="75">
        <f>本牧地区!D82+布施地区!D82+春日地区!D82+協和地区!D82</f>
        <v>55</v>
      </c>
      <c r="E82" s="10">
        <f>本牧地区!E82+布施地区!E82+春日地区!E82+協和地区!E82</f>
        <v>120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74</v>
      </c>
      <c r="D83" s="75">
        <f>本牧地区!D83+布施地区!D83+春日地区!D83+協和地区!D83</f>
        <v>69</v>
      </c>
      <c r="E83" s="10">
        <f>本牧地区!E83+布施地区!E83+春日地区!E83+協和地区!E83</f>
        <v>143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65</v>
      </c>
      <c r="D84" s="75">
        <f>本牧地区!D84+布施地区!D84+春日地区!D84+協和地区!D84</f>
        <v>81</v>
      </c>
      <c r="E84" s="10">
        <f>本牧地区!E84+布施地区!E84+春日地区!E84+協和地区!E84</f>
        <v>146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81</v>
      </c>
      <c r="D85" s="75">
        <f>本牧地区!D85+布施地区!D85+春日地区!D85+協和地区!D85</f>
        <v>63</v>
      </c>
      <c r="E85" s="10">
        <f>本牧地区!E85+布施地区!E85+春日地区!E85+協和地区!E85</f>
        <v>144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358</v>
      </c>
      <c r="D86" s="71">
        <f>本牧地区!D86+布施地区!D86+春日地区!D86+協和地区!D86</f>
        <v>330</v>
      </c>
      <c r="E86" s="44">
        <f>本牧地区!E86+布施地区!E86+春日地区!E86+協和地区!E86</f>
        <v>688</v>
      </c>
      <c r="F86" s="45">
        <f>E86/E147</f>
        <v>8.6410449635769909E-2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65</v>
      </c>
      <c r="D87" s="75">
        <f>本牧地区!D87+布施地区!D87+春日地区!D87+協和地区!D87</f>
        <v>69</v>
      </c>
      <c r="E87" s="58">
        <f>本牧地区!E87+布施地区!E87+春日地区!E87+協和地区!E87</f>
        <v>134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65</v>
      </c>
      <c r="D88" s="75">
        <f>本牧地区!D88+布施地区!D88+春日地区!D88+協和地区!D88</f>
        <v>79</v>
      </c>
      <c r="E88" s="10">
        <f>本牧地区!E88+布施地区!E88+春日地区!E88+協和地区!E88</f>
        <v>144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93</v>
      </c>
      <c r="D89" s="75">
        <f>本牧地区!D89+布施地区!D89+春日地区!D89+協和地区!D89</f>
        <v>76</v>
      </c>
      <c r="E89" s="10">
        <f>本牧地区!E89+布施地区!E89+春日地区!E89+協和地区!E89</f>
        <v>169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79</v>
      </c>
      <c r="D90" s="75">
        <f>本牧地区!D90+布施地区!D90+春日地区!D90+協和地区!D90</f>
        <v>75</v>
      </c>
      <c r="E90" s="10">
        <f>本牧地区!E90+布施地区!E90+春日地区!E90+協和地区!E90</f>
        <v>154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85</v>
      </c>
      <c r="D91" s="75">
        <f>本牧地区!D91+布施地区!D91+春日地区!D91+協和地区!D91</f>
        <v>93</v>
      </c>
      <c r="E91" s="10">
        <f>本牧地区!E91+布施地区!E91+春日地区!E91+協和地区!E91</f>
        <v>178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387</v>
      </c>
      <c r="D92" s="71">
        <f>本牧地区!D92+布施地区!D92+春日地区!D92+協和地区!D92</f>
        <v>392</v>
      </c>
      <c r="E92" s="44">
        <f>本牧地区!E92+布施地区!E92+春日地区!E92+協和地区!E92</f>
        <v>779</v>
      </c>
      <c r="F92" s="45">
        <f>E92/E147</f>
        <v>9.7839738759105746E-2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86</v>
      </c>
      <c r="D93" s="75">
        <f>本牧地区!D93+布施地区!D93+春日地区!D93+協和地区!D93</f>
        <v>63</v>
      </c>
      <c r="E93" s="58">
        <f>本牧地区!E93+布施地区!E93+春日地区!E93+協和地区!E93</f>
        <v>149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84</v>
      </c>
      <c r="D94" s="75">
        <f>本牧地区!D94+布施地区!D94+春日地区!D94+協和地区!D94</f>
        <v>81</v>
      </c>
      <c r="E94" s="10">
        <f>本牧地区!E94+布施地区!E94+春日地区!E94+協和地区!E94</f>
        <v>165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53</v>
      </c>
      <c r="D95" s="75">
        <f>本牧地区!D95+布施地区!D95+春日地区!D95+協和地区!D95</f>
        <v>36</v>
      </c>
      <c r="E95" s="10">
        <f>本牧地区!E95+布施地区!E95+春日地区!E95+協和地区!E95</f>
        <v>89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44</v>
      </c>
      <c r="D96" s="75">
        <f>本牧地区!D96+布施地区!D96+春日地区!D96+協和地区!D96</f>
        <v>47</v>
      </c>
      <c r="E96" s="10">
        <f>本牧地区!E96+布施地区!E96+春日地区!E96+協和地区!E96</f>
        <v>91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42</v>
      </c>
      <c r="D97" s="75">
        <f>本牧地区!D97+布施地区!D97+春日地区!D97+協和地区!D97</f>
        <v>75</v>
      </c>
      <c r="E97" s="10">
        <f>本牧地区!E97+布施地区!E97+春日地区!E97+協和地区!E97</f>
        <v>117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309</v>
      </c>
      <c r="D98" s="71">
        <f>本牧地区!D98+布施地区!D98+春日地区!D98+協和地区!D98</f>
        <v>302</v>
      </c>
      <c r="E98" s="44">
        <f>本牧地区!E98+布施地区!E98+春日地区!E98+協和地区!E98</f>
        <v>611</v>
      </c>
      <c r="F98" s="45">
        <f>E98/E147</f>
        <v>7.673951268525496E-2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48</v>
      </c>
      <c r="D99" s="75">
        <f>本牧地区!D99+布施地区!D99+春日地区!D99+協和地区!D99</f>
        <v>50</v>
      </c>
      <c r="E99" s="58">
        <f>本牧地区!E99+布施地区!E99+春日地区!E99+協和地区!E99</f>
        <v>98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50</v>
      </c>
      <c r="D100" s="75">
        <f>本牧地区!D100+布施地区!D100+春日地区!D100+協和地区!D100</f>
        <v>65</v>
      </c>
      <c r="E100" s="10">
        <f>本牧地区!E100+布施地区!E100+春日地区!E100+協和地区!E100</f>
        <v>115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51</v>
      </c>
      <c r="D101" s="75">
        <f>本牧地区!D101+布施地区!D101+春日地区!D101+協和地区!D101</f>
        <v>58</v>
      </c>
      <c r="E101" s="10">
        <f>本牧地区!E101+布施地区!E101+春日地区!E101+協和地区!E101</f>
        <v>109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38</v>
      </c>
      <c r="D102" s="75">
        <f>本牧地区!D102+布施地区!D102+春日地区!D102+協和地区!D102</f>
        <v>46</v>
      </c>
      <c r="E102" s="10">
        <f>本牧地区!E102+布施地区!E102+春日地区!E102+協和地区!E102</f>
        <v>84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38</v>
      </c>
      <c r="D103" s="75">
        <f>本牧地区!D103+布施地区!D103+春日地区!D103+協和地区!D103</f>
        <v>45</v>
      </c>
      <c r="E103" s="10">
        <f>本牧地区!E103+布施地区!E103+春日地区!E103+協和地区!E103</f>
        <v>83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225</v>
      </c>
      <c r="D104" s="71">
        <f>本牧地区!D104+布施地区!D104+春日地区!D104+協和地区!D104</f>
        <v>264</v>
      </c>
      <c r="E104" s="44">
        <f>本牧地区!E104+布施地区!E104+春日地区!E104+協和地区!E104</f>
        <v>489</v>
      </c>
      <c r="F104" s="45">
        <f>E104/E147</f>
        <v>6.1416729464958554E-2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41</v>
      </c>
      <c r="D105" s="75">
        <f>本牧地区!D105+布施地区!D105+春日地区!D105+協和地区!D105</f>
        <v>41</v>
      </c>
      <c r="E105" s="58">
        <f>本牧地区!E105+布施地区!E105+春日地区!E105+協和地区!E105</f>
        <v>82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40</v>
      </c>
      <c r="D106" s="75">
        <f>本牧地区!D106+布施地区!D106+春日地区!D106+協和地区!D106</f>
        <v>60</v>
      </c>
      <c r="E106" s="10">
        <f>本牧地区!E106+布施地区!E106+春日地区!E106+協和地区!E106</f>
        <v>100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44</v>
      </c>
      <c r="D107" s="75">
        <f>本牧地区!D107+布施地区!D107+春日地区!D107+協和地区!D107</f>
        <v>47</v>
      </c>
      <c r="E107" s="10">
        <f>本牧地区!E107+布施地区!E107+春日地区!E107+協和地区!E107</f>
        <v>91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33</v>
      </c>
      <c r="D108" s="75">
        <f>本牧地区!D108+布施地区!D108+春日地区!D108+協和地区!D108</f>
        <v>46</v>
      </c>
      <c r="E108" s="10">
        <f>本牧地区!E108+布施地区!E108+春日地区!E108+協和地区!E108</f>
        <v>79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23</v>
      </c>
      <c r="D109" s="75">
        <f>本牧地区!D109+布施地区!D109+春日地区!D109+協和地区!D109</f>
        <v>51</v>
      </c>
      <c r="E109" s="10">
        <f>本牧地区!E109+布施地区!E109+春日地区!E109+協和地区!E109</f>
        <v>74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181</v>
      </c>
      <c r="D110" s="71">
        <f>本牧地区!D110+布施地区!D110+春日地区!D110+協和地区!D110</f>
        <v>245</v>
      </c>
      <c r="E110" s="44">
        <f>本牧地区!E110+布施地区!E110+春日地区!E110+協和地区!E110</f>
        <v>426</v>
      </c>
      <c r="F110" s="45">
        <f>E110/E147</f>
        <v>5.3504144687264506E-2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19</v>
      </c>
      <c r="D111" s="75">
        <f>本牧地区!D111+布施地区!D111+春日地区!D111+協和地区!D111</f>
        <v>37</v>
      </c>
      <c r="E111" s="58">
        <f>本牧地区!E111+布施地区!E111+春日地区!E111+協和地区!E111</f>
        <v>56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15</v>
      </c>
      <c r="D112" s="75">
        <f>本牧地区!D112+布施地区!D112+春日地区!D112+協和地区!D112</f>
        <v>35</v>
      </c>
      <c r="E112" s="10">
        <f>本牧地区!E112+布施地区!E112+春日地区!E112+協和地区!E112</f>
        <v>50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18</v>
      </c>
      <c r="D113" s="75">
        <f>本牧地区!D113+布施地区!D113+春日地区!D113+協和地区!D113</f>
        <v>41</v>
      </c>
      <c r="E113" s="10">
        <f>本牧地区!E113+布施地区!E113+春日地区!E113+協和地区!E113</f>
        <v>59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14</v>
      </c>
      <c r="D114" s="75">
        <f>本牧地区!D114+布施地区!D114+春日地区!D114+協和地区!D114</f>
        <v>21</v>
      </c>
      <c r="E114" s="10">
        <f>本牧地区!E114+布施地区!E114+春日地区!E114+協和地区!E114</f>
        <v>35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8</v>
      </c>
      <c r="D115" s="75">
        <f>本牧地区!D115+布施地区!D115+春日地区!D115+協和地区!D115</f>
        <v>28</v>
      </c>
      <c r="E115" s="10">
        <f>本牧地区!E115+布施地区!E115+春日地区!E115+協和地区!E115</f>
        <v>36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74</v>
      </c>
      <c r="D116" s="71">
        <f>本牧地区!D116+布施地区!D116+春日地区!D116+協和地区!D116</f>
        <v>162</v>
      </c>
      <c r="E116" s="44">
        <f>本牧地区!E116+布施地区!E116+春日地区!E116+協和地区!E116</f>
        <v>236</v>
      </c>
      <c r="F116" s="45">
        <f>E116/E147</f>
        <v>2.9640793770409443E-2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10</v>
      </c>
      <c r="D117" s="75">
        <f>本牧地区!D117+布施地区!D117+春日地区!D117+協和地区!D117</f>
        <v>20</v>
      </c>
      <c r="E117" s="58">
        <f>本牧地区!E117+布施地区!E117+春日地区!E117+協和地区!E117</f>
        <v>30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8</v>
      </c>
      <c r="D118" s="75">
        <f>本牧地区!D118+布施地区!D118+春日地区!D118+協和地区!D118</f>
        <v>12</v>
      </c>
      <c r="E118" s="10">
        <f>本牧地区!E118+布施地区!E118+春日地区!E118+協和地区!E118</f>
        <v>20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4</v>
      </c>
      <c r="D119" s="75">
        <f>本牧地区!D119+布施地区!D119+春日地区!D119+協和地区!D119</f>
        <v>12</v>
      </c>
      <c r="E119" s="10">
        <f>本牧地区!E119+布施地区!E119+春日地区!E119+協和地区!E119</f>
        <v>16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1</v>
      </c>
      <c r="D120" s="75">
        <f>本牧地区!D120+布施地区!D120+春日地区!D120+協和地区!D120</f>
        <v>9</v>
      </c>
      <c r="E120" s="10">
        <f>本牧地区!E120+布施地区!E120+春日地区!E120+協和地区!E120</f>
        <v>10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2</v>
      </c>
      <c r="D121" s="75">
        <f>本牧地区!D121+布施地区!D121+春日地区!D121+協和地区!D121</f>
        <v>4</v>
      </c>
      <c r="E121" s="10">
        <f>本牧地区!E121+布施地区!E121+春日地区!E121+協和地区!E121</f>
        <v>6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25</v>
      </c>
      <c r="D122" s="71">
        <f>本牧地区!D122+布施地区!D122+春日地区!D122+協和地区!D122</f>
        <v>57</v>
      </c>
      <c r="E122" s="44">
        <f>本牧地区!E122+布施地区!E122+春日地区!E122+協和地区!E122</f>
        <v>82</v>
      </c>
      <c r="F122" s="45">
        <f>E122/E147</f>
        <v>1.0298919869379553E-2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1</v>
      </c>
      <c r="D123" s="75">
        <f>本牧地区!D123+布施地区!D123+春日地区!D123+協和地区!D123</f>
        <v>4</v>
      </c>
      <c r="E123" s="58">
        <f>本牧地区!E123+布施地区!E123+春日地区!E123+協和地区!E123</f>
        <v>5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0</v>
      </c>
      <c r="D124" s="75">
        <f>本牧地区!D124+布施地区!D124+春日地区!D124+協和地区!D124</f>
        <v>2</v>
      </c>
      <c r="E124" s="10">
        <f>本牧地区!E124+布施地区!E124+春日地区!E124+協和地区!E124</f>
        <v>2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0</v>
      </c>
      <c r="D125" s="75">
        <f>本牧地区!D125+布施地区!D125+春日地区!D125+協和地区!D125</f>
        <v>5</v>
      </c>
      <c r="E125" s="10">
        <f>本牧地区!E125+布施地区!E125+春日地区!E125+協和地区!E125</f>
        <v>5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2</v>
      </c>
      <c r="E126" s="10">
        <f>本牧地区!E126+布施地区!E126+春日地区!E126+協和地区!E126</f>
        <v>2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2</v>
      </c>
      <c r="E127" s="10">
        <f>本牧地区!E127+布施地区!E127+春日地区!E127+協和地区!E127</f>
        <v>2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1</v>
      </c>
      <c r="D128" s="71">
        <f>本牧地区!D128+布施地区!D128+春日地区!D128+協和地区!D128</f>
        <v>15</v>
      </c>
      <c r="E128" s="44">
        <f>本牧地区!E128+布施地区!E128+春日地区!E128+協和地区!E128</f>
        <v>16</v>
      </c>
      <c r="F128" s="45">
        <f>E128/E147</f>
        <v>2.0095453403667419E-3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0</v>
      </c>
      <c r="E129" s="93">
        <f>本牧地区!E129+布施地区!E129+春日地区!E129+協和地区!E129</f>
        <v>0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0</v>
      </c>
      <c r="D130" s="75">
        <f>本牧地区!D130+布施地区!D130+春日地区!D130+協和地区!D130</f>
        <v>0</v>
      </c>
      <c r="E130" s="10">
        <f>本牧地区!E130+布施地区!E130+春日地区!E130+協和地区!E130</f>
        <v>0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0</v>
      </c>
      <c r="E131" s="10">
        <f>本牧地区!E131+布施地区!E131+春日地区!E131+協和地区!E131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x14ac:dyDescent="0.2">
      <c r="A134" s="36"/>
      <c r="B134" s="46" t="s">
        <v>71</v>
      </c>
      <c r="C134" s="76">
        <f>本牧地区!C134+布施地区!C134+春日地区!C134+協和地区!C134</f>
        <v>0</v>
      </c>
      <c r="D134" s="76">
        <f>本牧地区!D134+布施地区!D134+春日地区!D134+協和地区!D134</f>
        <v>0</v>
      </c>
      <c r="E134" s="47">
        <f>本牧地区!E134+布施地区!E134+春日地区!E134+協和地区!E134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本牧地区!C135+布施地区!C135+春日地区!C135+協和地区!C135</f>
        <v>0</v>
      </c>
      <c r="D135" s="75">
        <f>本牧地区!D135+布施地区!D135+春日地区!D135+協和地区!D135</f>
        <v>0</v>
      </c>
      <c r="E135" s="58">
        <f>本牧地区!E135+布施地区!E135+春日地区!E135+協和地区!E135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本牧地区!C136+布施地区!C136+春日地区!C136+協和地区!C136</f>
        <v>0</v>
      </c>
      <c r="D136" s="75">
        <f>本牧地区!D136+布施地区!D136+春日地区!D136+協和地区!D136</f>
        <v>0</v>
      </c>
      <c r="E136" s="10">
        <f>本牧地区!E136+布施地区!E136+春日地区!E136+協和地区!E136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本牧地区!C137+布施地区!C137+春日地区!C137+協和地区!C137</f>
        <v>0</v>
      </c>
      <c r="D137" s="75">
        <f>本牧地区!D137+布施地区!D137+春日地区!D137+協和地区!D137</f>
        <v>0</v>
      </c>
      <c r="E137" s="10">
        <f>本牧地区!E137+布施地区!E137+春日地区!E137+協和地区!E137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本牧地区!C138+布施地区!C138+春日地区!C138+協和地区!C138</f>
        <v>0</v>
      </c>
      <c r="D138" s="75">
        <f>本牧地区!D138+布施地区!D138+春日地区!D138+協和地区!D138</f>
        <v>0</v>
      </c>
      <c r="E138" s="10">
        <f>本牧地区!E138+布施地区!E138+春日地区!E138+協和地区!E138</f>
        <v>0</v>
      </c>
      <c r="F138" s="32"/>
    </row>
    <row r="139" spans="1:6" ht="15" customHeight="1" x14ac:dyDescent="0.2">
      <c r="A139" s="36"/>
      <c r="B139" s="35">
        <v>114</v>
      </c>
      <c r="C139" s="75">
        <f>本牧地区!C139+布施地区!C139+春日地区!C139+協和地区!C139</f>
        <v>0</v>
      </c>
      <c r="D139" s="75">
        <f>本牧地区!D139+布施地区!D139+春日地区!D139+協和地区!D139</f>
        <v>0</v>
      </c>
      <c r="E139" s="10">
        <f>本牧地区!E139+布施地区!E139+春日地区!E139+協和地区!E139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本牧地区!C140+布施地区!C140+春日地区!C140+協和地区!C140</f>
        <v>0</v>
      </c>
      <c r="D140" s="71">
        <f>本牧地区!D140+布施地区!D140+春日地区!D140+協和地区!D140</f>
        <v>0</v>
      </c>
      <c r="E140" s="44">
        <f>本牧地区!E140+布施地区!E140+春日地区!E140+協和地区!E140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9">
        <f>本牧地区!C141+布施地区!C141+春日地区!C141+協和地区!C141</f>
        <v>0</v>
      </c>
      <c r="D141" s="79">
        <f>本牧地区!D141+布施地区!D141+春日地区!D141+協和地区!D141</f>
        <v>0</v>
      </c>
      <c r="E141" s="93">
        <f>本牧地区!E141+布施地区!E141+春日地区!E141+協和地区!E141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本牧地区!C142+布施地区!C142+春日地区!C142+協和地区!C142</f>
        <v>0</v>
      </c>
      <c r="D142" s="75">
        <f>本牧地区!D142+布施地区!D142+春日地区!D142+協和地区!D142</f>
        <v>0</v>
      </c>
      <c r="E142" s="10">
        <f>本牧地区!E142+布施地区!E142+春日地区!E142+協和地区!E142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本牧地区!C143+布施地区!C143+春日地区!C143+協和地区!C143</f>
        <v>0</v>
      </c>
      <c r="D143" s="75">
        <f>本牧地区!D143+布施地区!D143+春日地区!D143+協和地区!D143</f>
        <v>0</v>
      </c>
      <c r="E143" s="10">
        <f>本牧地区!E143+布施地区!E143+春日地区!E143+協和地区!E143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本牧地区!C144+布施地区!C144+春日地区!C144+協和地区!C144</f>
        <v>0</v>
      </c>
      <c r="D144" s="75">
        <f>本牧地区!D144+布施地区!D144+春日地区!D144+協和地区!D144</f>
        <v>0</v>
      </c>
      <c r="E144" s="10">
        <f>本牧地区!E144+布施地区!E144+春日地区!E144+協和地区!E144</f>
        <v>0</v>
      </c>
      <c r="F144" s="32"/>
    </row>
    <row r="145" spans="1:6" ht="15" customHeight="1" x14ac:dyDescent="0.2">
      <c r="A145" s="36"/>
      <c r="B145" s="35">
        <v>119</v>
      </c>
      <c r="C145" s="75">
        <f>本牧地区!C145+布施地区!C145+春日地区!C145+協和地区!C145</f>
        <v>0</v>
      </c>
      <c r="D145" s="75">
        <f>本牧地区!D145+布施地区!D145+春日地区!D145+協和地区!D145</f>
        <v>0</v>
      </c>
      <c r="E145" s="10">
        <f>本牧地区!E145+布施地区!E145+春日地区!E145+協和地区!E145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本牧地区!C146+布施地区!C146+春日地区!C146+協和地区!C146</f>
        <v>0</v>
      </c>
      <c r="D146" s="76">
        <f>本牧地区!D146+布施地区!D146+春日地区!D146+協和地区!D146</f>
        <v>0</v>
      </c>
      <c r="E146" s="47">
        <f>本牧地区!E146+布施地区!E146+春日地区!E146+協和地区!E146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本牧地区!C147+布施地区!C147+春日地区!C147+協和地区!C147</f>
        <v>3973</v>
      </c>
      <c r="D147" s="77">
        <f>本牧地区!D147+布施地区!D147+春日地区!D147+協和地区!D147</f>
        <v>3989</v>
      </c>
      <c r="E147" s="8">
        <f>本牧地区!E147+布施地区!E147+春日地区!E147+協和地区!E147</f>
        <v>7962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343</v>
      </c>
      <c r="D150" s="17">
        <f>D8+D14+D20</f>
        <v>347</v>
      </c>
      <c r="E150" s="17">
        <f>E8+E14+E20</f>
        <v>690</v>
      </c>
      <c r="F150" s="32">
        <f>E150/E153</f>
        <v>8.6661642803315744E-2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2070</v>
      </c>
      <c r="D151" s="19">
        <f>D26+D32+D38+D44+D50+D56+D62+D68+D74+D80</f>
        <v>1875</v>
      </c>
      <c r="E151" s="19">
        <f>E26+E32+E38+E44+E50+E56+E62+E68+E74+E80</f>
        <v>3945</v>
      </c>
      <c r="F151" s="32">
        <f>E151/E153</f>
        <v>0.49547852298417483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1560</v>
      </c>
      <c r="D152" s="21">
        <f t="shared" ref="D152:E152" si="0">D86+D92+D98+D104+D110+D116+D122+D128+D134+D140+D146</f>
        <v>1767</v>
      </c>
      <c r="E152" s="21">
        <f t="shared" si="0"/>
        <v>3327</v>
      </c>
      <c r="F152" s="32">
        <f>E152/E153</f>
        <v>0.41785983421250944</v>
      </c>
    </row>
    <row r="153" spans="1:6" ht="15" customHeight="1" x14ac:dyDescent="0.2">
      <c r="B153" s="2" t="s">
        <v>8</v>
      </c>
      <c r="C153" s="1">
        <f>SUM(C150:C152)</f>
        <v>3973</v>
      </c>
      <c r="D153" s="1">
        <f>SUM(D150:D152)</f>
        <v>3989</v>
      </c>
      <c r="E153" s="1">
        <f>SUM(E150:E152)</f>
        <v>7962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343</v>
      </c>
      <c r="D155" s="17">
        <f>D8+D14+D20</f>
        <v>347</v>
      </c>
      <c r="E155" s="17">
        <f>E8+E14+E20</f>
        <v>690</v>
      </c>
      <c r="F155" s="32">
        <f>E155/E159</f>
        <v>8.6661642803315744E-2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2070</v>
      </c>
      <c r="D156" s="19">
        <f>D26+D32+D38+D44+D50+D56+D62+D68+D74+D80</f>
        <v>1875</v>
      </c>
      <c r="E156" s="19">
        <f>E26+E32+E38+E44+E50+E56+E62+E68+E74+E80</f>
        <v>3945</v>
      </c>
      <c r="F156" s="32">
        <f>E156/E159</f>
        <v>0.49547852298417483</v>
      </c>
    </row>
    <row r="157" spans="1:6" ht="15" customHeight="1" x14ac:dyDescent="0.2">
      <c r="A157" s="25"/>
      <c r="B157" s="20" t="s">
        <v>10</v>
      </c>
      <c r="C157" s="21">
        <f>C86+C92</f>
        <v>745</v>
      </c>
      <c r="D157" s="21">
        <f>D86+D92</f>
        <v>722</v>
      </c>
      <c r="E157" s="21">
        <f>E86+E92</f>
        <v>1467</v>
      </c>
      <c r="F157" s="32">
        <f>E157/E159</f>
        <v>0.18425018839487567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815</v>
      </c>
      <c r="D158" s="27">
        <f t="shared" ref="D158:E158" si="1">D98+D104+D110+D116+D122+D128+D134+D140+D146</f>
        <v>1045</v>
      </c>
      <c r="E158" s="27">
        <f t="shared" si="1"/>
        <v>1860</v>
      </c>
      <c r="F158" s="32">
        <f>E158/E159</f>
        <v>0.23360964581763377</v>
      </c>
    </row>
    <row r="159" spans="1:6" ht="15" customHeight="1" x14ac:dyDescent="0.2">
      <c r="B159" s="2" t="s">
        <v>8</v>
      </c>
      <c r="C159" s="1">
        <f>SUM(C155:C158)</f>
        <v>3973</v>
      </c>
      <c r="D159" s="1">
        <f>SUM(D155:D158)</f>
        <v>3989</v>
      </c>
      <c r="E159" s="1">
        <f>SUM(E155:E158)</f>
        <v>7962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281</v>
      </c>
      <c r="D161" s="31">
        <f t="shared" ref="D161:E161" si="2">D110+D116+D122+D128+D134+D140+D146</f>
        <v>479</v>
      </c>
      <c r="E161" s="31">
        <f t="shared" si="2"/>
        <v>760</v>
      </c>
      <c r="F161" s="32">
        <f>E161/E159</f>
        <v>9.545340366742025E-2</v>
      </c>
    </row>
    <row r="162" spans="1:6" ht="15" customHeight="1" x14ac:dyDescent="0.2">
      <c r="A162" s="30"/>
      <c r="B162" s="23" t="s">
        <v>15</v>
      </c>
      <c r="C162" s="31">
        <f>C116+C122+C128+C134+C140+C146</f>
        <v>100</v>
      </c>
      <c r="D162" s="31">
        <f t="shared" ref="D162:E162" si="3">D116+D122+D128+D134+D140+D146</f>
        <v>234</v>
      </c>
      <c r="E162" s="31">
        <f t="shared" si="3"/>
        <v>334</v>
      </c>
      <c r="F162" s="32">
        <f>E162/E159</f>
        <v>4.1949258980155738E-2</v>
      </c>
    </row>
    <row r="163" spans="1:6" ht="15" customHeight="1" x14ac:dyDescent="0.2">
      <c r="A163" s="30"/>
      <c r="B163" s="23" t="s">
        <v>13</v>
      </c>
      <c r="C163" s="31">
        <f>C122+C128+C134+C140+C146</f>
        <v>26</v>
      </c>
      <c r="D163" s="31">
        <f t="shared" ref="D163:E163" si="4">D122+D128+D134+D140+D146</f>
        <v>72</v>
      </c>
      <c r="E163" s="31">
        <f t="shared" si="4"/>
        <v>98</v>
      </c>
      <c r="F163" s="32">
        <f>E163/E159</f>
        <v>1.2308465209746294E-2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15</v>
      </c>
      <c r="E164" s="1">
        <f t="shared" si="5"/>
        <v>16</v>
      </c>
      <c r="F164" s="32">
        <f>E164/E159</f>
        <v>2.0095453403667419E-3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80">
    <tabColor indexed="5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2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3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5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1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1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2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5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3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8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5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6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11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5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3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8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18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16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34</v>
      </c>
      <c r="F8" s="39">
        <f>E8/E147</f>
        <v>1.5158270173874276E-2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5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5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10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5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6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11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4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7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11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3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8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11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3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8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11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20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34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54</v>
      </c>
      <c r="F14" s="39">
        <f>E14/E147</f>
        <v>2.4074899687917966E-2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8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8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16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8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6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14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7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6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13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9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4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13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12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13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25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44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37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81</v>
      </c>
      <c r="F20" s="39">
        <f>E20/E147</f>
        <v>3.6112349531876947E-2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4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11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15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9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8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17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14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6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20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11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7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18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7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11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18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45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43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88</v>
      </c>
      <c r="F26" s="42">
        <f>E26/E147</f>
        <v>3.923316986179224E-2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7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16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23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13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3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16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8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8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16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6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9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15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7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10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17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41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46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87</v>
      </c>
      <c r="F32" s="42">
        <f>E32/E147</f>
        <v>3.878733838609006E-2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5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6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11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7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2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9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8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5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13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3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8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11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9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4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13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32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25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57</v>
      </c>
      <c r="F38" s="42">
        <f>E38/E147</f>
        <v>2.5412394115024519E-2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5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7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12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8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5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13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6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4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10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6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4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10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8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7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15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33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27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60</v>
      </c>
      <c r="F44" s="42">
        <f>E44/E147</f>
        <v>2.6749888542131076E-2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3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6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9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17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8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25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12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6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18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6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7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13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6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10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16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44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37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81</v>
      </c>
      <c r="F50" s="42">
        <f>E50/E147</f>
        <v>3.6112349531876947E-2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7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6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13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12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12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24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14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10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24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14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11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25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9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11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20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56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50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106</v>
      </c>
      <c r="F56" s="42">
        <f>E56/E147</f>
        <v>4.7258136424431565E-2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15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12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27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12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10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22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16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11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27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18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15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33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13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11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24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74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59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133</v>
      </c>
      <c r="F62" s="42">
        <f>E62/E147</f>
        <v>5.929558626839055E-2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19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20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39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17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20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37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20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20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40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9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20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29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21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17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38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86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97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183</v>
      </c>
      <c r="F68" s="42">
        <f>E68/E147</f>
        <v>8.158716005349978E-2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17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16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33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20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18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38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10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13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23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16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13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29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11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14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25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74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74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148</v>
      </c>
      <c r="F74" s="42">
        <f>E74/E147</f>
        <v>6.5983058403923323E-2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18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16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34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12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20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32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17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15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32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24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10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34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14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15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29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85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76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161</v>
      </c>
      <c r="F80" s="42">
        <f>E80/E147</f>
        <v>7.1778867588051715E-2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11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17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28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14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13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27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19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24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43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19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20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39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25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17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42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88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91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179</v>
      </c>
      <c r="F86" s="45">
        <f>E86/E147</f>
        <v>7.9803834150691033E-2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21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19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40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15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20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35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27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17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44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20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17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37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25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26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51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108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99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207</v>
      </c>
      <c r="F92" s="45">
        <f>E92/E147</f>
        <v>9.2287115470352205E-2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19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20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39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21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21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42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20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7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27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8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12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20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11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33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44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79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93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172</v>
      </c>
      <c r="F98" s="45">
        <f>E98/E147</f>
        <v>7.6683013820775747E-2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11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15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26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17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14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31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19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21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40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14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19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33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11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16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27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72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85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157</v>
      </c>
      <c r="F104" s="45">
        <f>E104/E147</f>
        <v>6.9995541685242982E-2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14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19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33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12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24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36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12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12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24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11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17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28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6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13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19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55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85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140</v>
      </c>
      <c r="F110" s="45">
        <f>E110/E147</f>
        <v>6.2416406598305843E-2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7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12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19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4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13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17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5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16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21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4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5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9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5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10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15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25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56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81</v>
      </c>
      <c r="F116" s="45">
        <f>E116/E147</f>
        <v>3.6112349531876947E-2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2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9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11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1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7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8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0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5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5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0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2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2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1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3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4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4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26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30</v>
      </c>
      <c r="F122" s="45">
        <f>E122/E147</f>
        <v>1.3374944271065538E-2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0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0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0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0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4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4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0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0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0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4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4</v>
      </c>
      <c r="F128" s="45">
        <f>E128/E147</f>
        <v>1.7833259028087382E-3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x14ac:dyDescent="0.2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0</v>
      </c>
      <c r="D135" s="75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0</v>
      </c>
      <c r="E135" s="10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0</v>
      </c>
      <c r="F135" s="32"/>
    </row>
    <row r="136" spans="1:6" ht="15" customHeight="1" x14ac:dyDescent="0.2">
      <c r="A136" s="36"/>
      <c r="B136" s="35">
        <v>111</v>
      </c>
      <c r="C136" s="75">
        <f>長坂城下!C136+東町!C136+八千代町!C136+神田町末広町!C136+金井町!C136+栄町!C136+昭明町!C136+本町上本町!C136+西町県町!C136+古宮!C136+御桐谷町!C136+吹上町!C136+印内!C136+印内原!C136+'茂田井（佐久市地籍住民）'!C136+'茂田井(立科町地籍住民）'!C136+観音寺!C136</f>
        <v>0</v>
      </c>
      <c r="D136" s="75">
        <f>長坂城下!D136+東町!D136+八千代町!D136+神田町末広町!D136+金井町!D136+栄町!D136+昭明町!D136+本町上本町!D136+西町県町!D136+古宮!D136+御桐谷町!D136+吹上町!D136+印内!D136+印内原!D136+'茂田井（佐久市地籍住民）'!D136+'茂田井(立科町地籍住民）'!D136+観音寺!D136</f>
        <v>0</v>
      </c>
      <c r="E136" s="10">
        <f>長坂城下!E136+東町!E136+八千代町!E136+神田町末広町!E136+金井町!E136+栄町!E136+昭明町!E136+本町上本町!E136+西町県町!E136+古宮!E136+御桐谷町!E136+吹上町!E136+印内!E136+印内原!E136+'茂田井（佐久市地籍住民）'!E136+'茂田井(立科町地籍住民）'!E136+観音寺!E136</f>
        <v>0</v>
      </c>
      <c r="F136" s="32"/>
    </row>
    <row r="137" spans="1:6" ht="15" customHeight="1" x14ac:dyDescent="0.2">
      <c r="A137" s="36"/>
      <c r="B137" s="35">
        <v>112</v>
      </c>
      <c r="C137" s="75">
        <f>長坂城下!C137+東町!C137+八千代町!C137+神田町末広町!C137+金井町!C137+栄町!C137+昭明町!C137+本町上本町!C137+西町県町!C137+古宮!C137+御桐谷町!C137+吹上町!C137+印内!C137+印内原!C137+'茂田井（佐久市地籍住民）'!C137+'茂田井(立科町地籍住民）'!C137+観音寺!C137</f>
        <v>0</v>
      </c>
      <c r="D137" s="75">
        <f>長坂城下!D137+東町!D137+八千代町!D137+神田町末広町!D137+金井町!D137+栄町!D137+昭明町!D137+本町上本町!D137+西町県町!D137+古宮!D137+御桐谷町!D137+吹上町!D137+印内!D137+印内原!D137+'茂田井（佐久市地籍住民）'!D137+'茂田井(立科町地籍住民）'!D137+観音寺!D137</f>
        <v>0</v>
      </c>
      <c r="E137" s="10">
        <f>長坂城下!E137+東町!E137+八千代町!E137+神田町末広町!E137+金井町!E137+栄町!E137+昭明町!E137+本町上本町!E137+西町県町!E137+古宮!E137+御桐谷町!E137+吹上町!E137+印内!E137+印内原!E137+'茂田井（佐久市地籍住民）'!E137+'茂田井(立科町地籍住民）'!E137+観音寺!E137</f>
        <v>0</v>
      </c>
      <c r="F137" s="32"/>
    </row>
    <row r="138" spans="1:6" ht="15" customHeight="1" x14ac:dyDescent="0.2">
      <c r="A138" s="36"/>
      <c r="B138" s="35">
        <v>113</v>
      </c>
      <c r="C138" s="75">
        <f>長坂城下!C138+東町!C138+八千代町!C138+神田町末広町!C138+金井町!C138+栄町!C138+昭明町!C138+本町上本町!C138+西町県町!C138+古宮!C138+御桐谷町!C138+吹上町!C138+印内!C138+印内原!C138+'茂田井（佐久市地籍住民）'!C138+'茂田井(立科町地籍住民）'!C138+観音寺!C138</f>
        <v>0</v>
      </c>
      <c r="D138" s="75">
        <f>長坂城下!D138+東町!D138+八千代町!D138+神田町末広町!D138+金井町!D138+栄町!D138+昭明町!D138+本町上本町!D138+西町県町!D138+古宮!D138+御桐谷町!D138+吹上町!D138+印内!D138+印内原!D138+'茂田井（佐久市地籍住民）'!D138+'茂田井(立科町地籍住民）'!D138+観音寺!D138</f>
        <v>0</v>
      </c>
      <c r="E138" s="10">
        <f>長坂城下!E138+東町!E138+八千代町!E138+神田町末広町!E138+金井町!E138+栄町!E138+昭明町!E138+本町上本町!E138+西町県町!E138+古宮!E138+御桐谷町!E138+吹上町!E138+印内!E138+印内原!E138+'茂田井（佐久市地籍住民）'!E138+'茂田井(立科町地籍住民）'!E138+観音寺!E138</f>
        <v>0</v>
      </c>
      <c r="F138" s="32"/>
    </row>
    <row r="139" spans="1:6" ht="15" customHeight="1" x14ac:dyDescent="0.2">
      <c r="A139" s="36"/>
      <c r="B139" s="35">
        <v>114</v>
      </c>
      <c r="C139" s="75">
        <f>長坂城下!C139+東町!C139+八千代町!C139+神田町末広町!C139+金井町!C139+栄町!C139+昭明町!C139+本町上本町!C139+西町県町!C139+古宮!C139+御桐谷町!C139+吹上町!C139+印内!C139+印内原!C139+'茂田井（佐久市地籍住民）'!C139+'茂田井(立科町地籍住民）'!C139+観音寺!C139</f>
        <v>0</v>
      </c>
      <c r="D139" s="75">
        <f>長坂城下!D139+東町!D139+八千代町!D139+神田町末広町!D139+金井町!D139+栄町!D139+昭明町!D139+本町上本町!D139+西町県町!D139+古宮!D139+御桐谷町!D139+吹上町!D139+印内!D139+印内原!D139+'茂田井（佐久市地籍住民）'!D139+'茂田井(立科町地籍住民）'!D139+観音寺!D139</f>
        <v>0</v>
      </c>
      <c r="E139" s="10">
        <f>長坂城下!E139+東町!E139+八千代町!E139+神田町末広町!E139+金井町!E139+栄町!E139+昭明町!E139+本町上本町!E139+西町県町!E139+古宮!E139+御桐谷町!E139+吹上町!E139+印内!E139+印内原!E139+'茂田井（佐久市地籍住民）'!E139+'茂田井(立科町地籍住民）'!E139+観音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長坂城下!C140+東町!C140+八千代町!C140+神田町末広町!C140+金井町!C140+栄町!C140+昭明町!C140+本町上本町!C140+西町県町!C140+古宮!C140+御桐谷町!C140+吹上町!C140+印内!C140+印内原!C140+'茂田井（佐久市地籍住民）'!C140+'茂田井(立科町地籍住民）'!C140+観音寺!C140</f>
        <v>0</v>
      </c>
      <c r="D140" s="71">
        <f>長坂城下!D140+東町!D140+八千代町!D140+神田町末広町!D140+金井町!D140+栄町!D140+昭明町!D140+本町上本町!D140+西町県町!D140+古宮!D140+御桐谷町!D140+吹上町!D140+印内!D140+印内原!D140+'茂田井（佐久市地籍住民）'!D140+'茂田井(立科町地籍住民）'!D140+観音寺!D140</f>
        <v>0</v>
      </c>
      <c r="E140" s="44">
        <f>長坂城下!E140+東町!E140+八千代町!E140+神田町末広町!E140+金井町!E140+栄町!E140+昭明町!E140+本町上本町!E140+西町県町!E140+古宮!E140+御桐谷町!E140+吹上町!E140+印内!E140+印内原!E140+'茂田井（佐久市地籍住民）'!E140+'茂田井(立科町地籍住民）'!E140+観音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長坂城下!C141+東町!C141+八千代町!C141+神田町末広町!C141+金井町!C141+栄町!C141+昭明町!C141+本町上本町!C141+西町県町!C141+古宮!C141+御桐谷町!C141+吹上町!C141+印内!C141+印内原!C141+'茂田井（佐久市地籍住民）'!C141+'茂田井(立科町地籍住民）'!C141+観音寺!C141</f>
        <v>0</v>
      </c>
      <c r="D141" s="75">
        <f>長坂城下!D141+東町!D141+八千代町!D141+神田町末広町!D141+金井町!D141+栄町!D141+昭明町!D141+本町上本町!D141+西町県町!D141+古宮!D141+御桐谷町!D141+吹上町!D141+印内!D141+印内原!D141+'茂田井（佐久市地籍住民）'!D141+'茂田井(立科町地籍住民）'!D141+観音寺!D141</f>
        <v>0</v>
      </c>
      <c r="E141" s="10">
        <f>長坂城下!E141+東町!E141+八千代町!E141+神田町末広町!E141+金井町!E141+栄町!E141+昭明町!E141+本町上本町!E141+西町県町!E141+古宮!E141+御桐谷町!E141+吹上町!E141+印内!E141+印内原!E141+'茂田井（佐久市地籍住民）'!E141+'茂田井(立科町地籍住民）'!E141+観音寺!E141</f>
        <v>0</v>
      </c>
      <c r="F141" s="32"/>
    </row>
    <row r="142" spans="1:6" ht="15" customHeight="1" x14ac:dyDescent="0.2">
      <c r="A142" s="36"/>
      <c r="B142" s="35">
        <v>116</v>
      </c>
      <c r="C142" s="75">
        <f>長坂城下!C142+東町!C142+八千代町!C142+神田町末広町!C142+金井町!C142+栄町!C142+昭明町!C142+本町上本町!C142+西町県町!C142+古宮!C142+御桐谷町!C142+吹上町!C142+印内!C142+印内原!C142+'茂田井（佐久市地籍住民）'!C142+'茂田井(立科町地籍住民）'!C142+観音寺!C142</f>
        <v>0</v>
      </c>
      <c r="D142" s="75">
        <f>長坂城下!D142+東町!D142+八千代町!D142+神田町末広町!D142+金井町!D142+栄町!D142+昭明町!D142+本町上本町!D142+西町県町!D142+古宮!D142+御桐谷町!D142+吹上町!D142+印内!D142+印内原!D142+'茂田井（佐久市地籍住民）'!D142+'茂田井(立科町地籍住民）'!D142+観音寺!D142</f>
        <v>0</v>
      </c>
      <c r="E142" s="10">
        <f>長坂城下!E142+東町!E142+八千代町!E142+神田町末広町!E142+金井町!E142+栄町!E142+昭明町!E142+本町上本町!E142+西町県町!E142+古宮!E142+御桐谷町!E142+吹上町!E142+印内!E142+印内原!E142+'茂田井（佐久市地籍住民）'!E142+'茂田井(立科町地籍住民）'!E142+観音寺!E142</f>
        <v>0</v>
      </c>
      <c r="F142" s="32"/>
    </row>
    <row r="143" spans="1:6" ht="15" customHeight="1" x14ac:dyDescent="0.2">
      <c r="A143" s="36"/>
      <c r="B143" s="35">
        <v>117</v>
      </c>
      <c r="C143" s="75">
        <f>長坂城下!C143+東町!C143+八千代町!C143+神田町末広町!C143+金井町!C143+栄町!C143+昭明町!C143+本町上本町!C143+西町県町!C143+古宮!C143+御桐谷町!C143+吹上町!C143+印内!C143+印内原!C143+'茂田井（佐久市地籍住民）'!C143+'茂田井(立科町地籍住民）'!C143+観音寺!C143</f>
        <v>0</v>
      </c>
      <c r="D143" s="75">
        <f>長坂城下!D143+東町!D143+八千代町!D143+神田町末広町!D143+金井町!D143+栄町!D143+昭明町!D143+本町上本町!D143+西町県町!D143+古宮!D143+御桐谷町!D143+吹上町!D143+印内!D143+印内原!D143+'茂田井（佐久市地籍住民）'!D143+'茂田井(立科町地籍住民）'!D143+観音寺!D143</f>
        <v>0</v>
      </c>
      <c r="E143" s="10">
        <f>長坂城下!E143+東町!E143+八千代町!E143+神田町末広町!E143+金井町!E143+栄町!E143+昭明町!E143+本町上本町!E143+西町県町!E143+古宮!E143+御桐谷町!E143+吹上町!E143+印内!E143+印内原!E143+'茂田井（佐久市地籍住民）'!E143+'茂田井(立科町地籍住民）'!E143+観音寺!E143</f>
        <v>0</v>
      </c>
      <c r="F143" s="32"/>
    </row>
    <row r="144" spans="1:6" ht="15" customHeight="1" x14ac:dyDescent="0.2">
      <c r="A144" s="36"/>
      <c r="B144" s="35">
        <v>118</v>
      </c>
      <c r="C144" s="75">
        <f>長坂城下!C144+東町!C144+八千代町!C144+神田町末広町!C144+金井町!C144+栄町!C144+昭明町!C144+本町上本町!C144+西町県町!C144+古宮!C144+御桐谷町!C144+吹上町!C144+印内!C144+印内原!C144+'茂田井（佐久市地籍住民）'!C144+'茂田井(立科町地籍住民）'!C144+観音寺!C144</f>
        <v>0</v>
      </c>
      <c r="D144" s="75">
        <f>長坂城下!D144+東町!D144+八千代町!D144+神田町末広町!D144+金井町!D144+栄町!D144+昭明町!D144+本町上本町!D144+西町県町!D144+古宮!D144+御桐谷町!D144+吹上町!D144+印内!D144+印内原!D144+'茂田井（佐久市地籍住民）'!D144+'茂田井(立科町地籍住民）'!D144+観音寺!D144</f>
        <v>0</v>
      </c>
      <c r="E144" s="10">
        <f>長坂城下!E144+東町!E144+八千代町!E144+神田町末広町!E144+金井町!E144+栄町!E144+昭明町!E144+本町上本町!E144+西町県町!E144+古宮!E144+御桐谷町!E144+吹上町!E144+印内!E144+印内原!E144+'茂田井（佐久市地籍住民）'!E144+'茂田井(立科町地籍住民）'!E144+観音寺!E144</f>
        <v>0</v>
      </c>
      <c r="F144" s="32"/>
    </row>
    <row r="145" spans="1:6" ht="15" customHeight="1" x14ac:dyDescent="0.2">
      <c r="A145" s="36"/>
      <c r="B145" s="35">
        <v>119</v>
      </c>
      <c r="C145" s="75">
        <f>長坂城下!C145+東町!C145+八千代町!C145+神田町末広町!C145+金井町!C145+栄町!C145+昭明町!C145+本町上本町!C145+西町県町!C145+古宮!C145+御桐谷町!C145+吹上町!C145+印内!C145+印内原!C145+'茂田井（佐久市地籍住民）'!C145+'茂田井(立科町地籍住民）'!C145+観音寺!C145</f>
        <v>0</v>
      </c>
      <c r="D145" s="75">
        <f>長坂城下!D145+東町!D145+八千代町!D145+神田町末広町!D145+金井町!D145+栄町!D145+昭明町!D145+本町上本町!D145+西町県町!D145+古宮!D145+御桐谷町!D145+吹上町!D145+印内!D145+印内原!D145+'茂田井（佐久市地籍住民）'!D145+'茂田井(立科町地籍住民）'!D145+観音寺!D145</f>
        <v>0</v>
      </c>
      <c r="E145" s="10">
        <f>長坂城下!E145+東町!E145+八千代町!E145+神田町末広町!E145+金井町!E145+栄町!E145+昭明町!E145+本町上本町!E145+西町県町!E145+古宮!E145+御桐谷町!E145+吹上町!E145+印内!E145+印内原!E145+'茂田井（佐久市地籍住民）'!E145+'茂田井(立科町地籍住民）'!E145+観音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長坂城下!C146+東町!C146+八千代町!C146+神田町末広町!C146+金井町!C146+栄町!C146+昭明町!C146+本町上本町!C146+西町県町!C146+古宮!C146+御桐谷町!C146+吹上町!C146+印内!C146+印内原!C146+'茂田井（佐久市地籍住民）'!C146+'茂田井(立科町地籍住民）'!C146+観音寺!C146</f>
        <v>0</v>
      </c>
      <c r="D146" s="76">
        <f>長坂城下!D146+東町!D146+八千代町!D146+神田町末広町!D146+金井町!D146+栄町!D146+昭明町!D146+本町上本町!D146+西町県町!D146+古宮!D146+御桐谷町!D146+吹上町!D146+印内!D146+印内原!D146+'茂田井（佐久市地籍住民）'!D146+'茂田井(立科町地籍住民）'!D146+観音寺!D146</f>
        <v>0</v>
      </c>
      <c r="E146" s="47">
        <f>長坂城下!E146+東町!E146+八千代町!E146+神田町末広町!E146+金井町!E146+栄町!E146+昭明町!E146+本町上本町!E146+西町県町!E146+古宮!E146+御桐谷町!E146+吹上町!E146+印内!E146+印内原!E146+'茂田井（佐久市地籍住民）'!E146+'茂田井(立科町地籍住民）'!E146+観音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長坂城下!C147+東町!C147+八千代町!C147+神田町末広町!C147+金井町!C147+栄町!C147+昭明町!C147+本町上本町!C147+西町県町!C147+古宮!C147+御桐谷町!C147+吹上町!C147+印内!C147+印内原!C147+'茂田井（佐久市地籍住民）'!C147+'茂田井(立科町地籍住民）'!C147+観音寺!C147</f>
        <v>1083</v>
      </c>
      <c r="D147" s="77">
        <f>長坂城下!D147+東町!D147+八千代町!D147+神田町末広町!D147+金井町!D147+栄町!D147+昭明町!D147+本町上本町!D147+西町県町!D147+古宮!D147+御桐谷町!D147+吹上町!D147+印内!D147+印内原!D147+'茂田井（佐久市地籍住民）'!D147+'茂田井(立科町地籍住民）'!D147+観音寺!D147</f>
        <v>1160</v>
      </c>
      <c r="E147" s="8">
        <f>長坂城下!E147+東町!E147+八千代町!E147+神田町末広町!E147+金井町!E147+栄町!E147+昭明町!E147+本町上本町!E147+西町県町!E147+古宮!E147+御桐谷町!E147+吹上町!E147+印内!E147+印内原!E147+'茂田井（佐久市地籍住民）'!E147+'茂田井(立科町地籍住民）'!E147+観音寺!E147</f>
        <v>2243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82</v>
      </c>
      <c r="D150" s="17">
        <f>D8+D14+D20</f>
        <v>87</v>
      </c>
      <c r="E150" s="17">
        <f>E8+E14+E20</f>
        <v>169</v>
      </c>
      <c r="F150" s="32">
        <f>E150/E153</f>
        <v>7.5345519393669194E-2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570</v>
      </c>
      <c r="D151" s="19">
        <f>D26+D32+D38+D44+D50+D56+D62+D68+D74+D80</f>
        <v>534</v>
      </c>
      <c r="E151" s="19">
        <f>E26+E32+E38+E44+E50+E56+E62+E68+E74+E80</f>
        <v>1104</v>
      </c>
      <c r="F151" s="32">
        <f>E151/E153</f>
        <v>0.49219794917521176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431</v>
      </c>
      <c r="D152" s="21">
        <f t="shared" ref="D152:E152" si="0">D86+D92+D98+D104+D110+D116+D122+D128+D134+D140+D146</f>
        <v>539</v>
      </c>
      <c r="E152" s="21">
        <f t="shared" si="0"/>
        <v>970</v>
      </c>
      <c r="F152" s="32">
        <f>E152/E153</f>
        <v>0.43245653143111906</v>
      </c>
    </row>
    <row r="153" spans="1:6" ht="15" customHeight="1" x14ac:dyDescent="0.2">
      <c r="B153" s="2" t="s">
        <v>8</v>
      </c>
      <c r="C153" s="1">
        <f>SUM(C150:C152)</f>
        <v>1083</v>
      </c>
      <c r="D153" s="1">
        <f>SUM(D150:D152)</f>
        <v>1160</v>
      </c>
      <c r="E153" s="1">
        <f>SUM(E150:E152)</f>
        <v>2243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82</v>
      </c>
      <c r="D155" s="17">
        <f>D8+D14+D20</f>
        <v>87</v>
      </c>
      <c r="E155" s="17">
        <f>E8+E14+E20</f>
        <v>169</v>
      </c>
      <c r="F155" s="32">
        <f>E155/E159</f>
        <v>7.5345519393669194E-2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570</v>
      </c>
      <c r="D156" s="19">
        <f>D26+D32+D38+D44+D50+D56+D62+D68+D74+D80</f>
        <v>534</v>
      </c>
      <c r="E156" s="19">
        <f>E26+E32+E38+E44+E50+E56+E62+E68+E74+E80</f>
        <v>1104</v>
      </c>
      <c r="F156" s="32">
        <f>E156/E159</f>
        <v>0.49219794917521176</v>
      </c>
    </row>
    <row r="157" spans="1:6" ht="15" customHeight="1" x14ac:dyDescent="0.2">
      <c r="A157" s="25"/>
      <c r="B157" s="20" t="s">
        <v>10</v>
      </c>
      <c r="C157" s="21">
        <f>C86+C92</f>
        <v>196</v>
      </c>
      <c r="D157" s="21">
        <f>D86+D92</f>
        <v>190</v>
      </c>
      <c r="E157" s="21">
        <f>E86+E92</f>
        <v>386</v>
      </c>
      <c r="F157" s="32">
        <f>E157/E159</f>
        <v>0.17209094962104324</v>
      </c>
    </row>
    <row r="158" spans="1:6" ht="14.25" customHeight="1" x14ac:dyDescent="0.2">
      <c r="A158" s="26"/>
      <c r="B158" s="29" t="s">
        <v>11</v>
      </c>
      <c r="C158" s="27">
        <f>C98+C104+C110+C116+C122+C128+C134+C140+C146</f>
        <v>235</v>
      </c>
      <c r="D158" s="27">
        <f t="shared" ref="D158:E158" si="1">D98+D104+D110+D116+D122+D128+D134+D140+D146</f>
        <v>349</v>
      </c>
      <c r="E158" s="27">
        <f t="shared" si="1"/>
        <v>584</v>
      </c>
      <c r="F158" s="32">
        <f>E158/E159</f>
        <v>0.2603655818100758</v>
      </c>
    </row>
    <row r="159" spans="1:6" ht="15" customHeight="1" x14ac:dyDescent="0.2">
      <c r="B159" s="2" t="s">
        <v>8</v>
      </c>
      <c r="C159" s="1">
        <f>SUM(C155:C158)</f>
        <v>1083</v>
      </c>
      <c r="D159" s="1">
        <f>SUM(D155:D158)</f>
        <v>1160</v>
      </c>
      <c r="E159" s="1">
        <f>SUM(E155:E158)</f>
        <v>2243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84</v>
      </c>
      <c r="D161" s="31">
        <f t="shared" ref="D161:E161" si="2">D110+D116+D122+D128+D134+D140+D146</f>
        <v>171</v>
      </c>
      <c r="E161" s="31">
        <f t="shared" si="2"/>
        <v>255</v>
      </c>
      <c r="F161" s="32">
        <f>E161/E159</f>
        <v>0.11368702630405707</v>
      </c>
    </row>
    <row r="162" spans="1:6" ht="15" customHeight="1" x14ac:dyDescent="0.2">
      <c r="A162" s="30"/>
      <c r="B162" s="23" t="s">
        <v>15</v>
      </c>
      <c r="C162" s="31">
        <f>C116+C122+C128+C134+C140+C146</f>
        <v>29</v>
      </c>
      <c r="D162" s="31">
        <f t="shared" ref="D162:E162" si="3">D116+D122+D128+D134+D140+D146</f>
        <v>86</v>
      </c>
      <c r="E162" s="31">
        <f t="shared" si="3"/>
        <v>115</v>
      </c>
      <c r="F162" s="32">
        <f>E162/E159</f>
        <v>5.1270619705751225E-2</v>
      </c>
    </row>
    <row r="163" spans="1:6" ht="15" customHeight="1" x14ac:dyDescent="0.2">
      <c r="A163" s="30"/>
      <c r="B163" s="23" t="s">
        <v>13</v>
      </c>
      <c r="C163" s="31">
        <f>C122+C128+C134+C140+C146</f>
        <v>4</v>
      </c>
      <c r="D163" s="31">
        <f t="shared" ref="D163:E163" si="4">D122+D128+D134+D140+D146</f>
        <v>30</v>
      </c>
      <c r="E163" s="31">
        <f t="shared" si="4"/>
        <v>34</v>
      </c>
      <c r="F163" s="32">
        <f>E163/E159</f>
        <v>1.5158270173874276E-2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4</v>
      </c>
      <c r="E164" s="1">
        <f t="shared" si="5"/>
        <v>4</v>
      </c>
      <c r="F164" s="32">
        <f>E164/E159</f>
        <v>1.7833259028087382E-3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196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2.6666666666666668E-2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0.02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0.02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4.6666666666666669E-2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0.02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6.6666666666666671E-3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6.6666666666666671E-3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4.6666666666666669E-2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0.06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7.3333333333333334E-2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3.3333333333333333E-2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2.6666666666666668E-2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0.08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4</v>
      </c>
      <c r="E92" s="44">
        <v>15</v>
      </c>
      <c r="F92" s="45">
        <v>0.1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6</v>
      </c>
      <c r="E98" s="44">
        <v>17</v>
      </c>
      <c r="F98" s="45">
        <v>0.11333333333333333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0.08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7.3333333333333334E-2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0.11333333333333333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0.02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79</v>
      </c>
      <c r="D147" s="77">
        <v>71</v>
      </c>
      <c r="E147" s="62">
        <v>150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3</v>
      </c>
      <c r="E150" s="17">
        <v>10</v>
      </c>
      <c r="F150" s="32">
        <v>6.6666666666666666E-2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26</v>
      </c>
      <c r="E151" s="19">
        <v>53</v>
      </c>
      <c r="F151" s="32">
        <v>0.35333333333333333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42</v>
      </c>
      <c r="E152" s="21">
        <v>87</v>
      </c>
      <c r="F152" s="32">
        <v>0.57999999999999996</v>
      </c>
    </row>
    <row r="153" spans="1:6" ht="15" customHeight="1" x14ac:dyDescent="0.2">
      <c r="B153" s="2" t="s">
        <v>8</v>
      </c>
      <c r="C153" s="1">
        <v>79</v>
      </c>
      <c r="D153" s="1">
        <v>71</v>
      </c>
      <c r="E153" s="1">
        <v>150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3</v>
      </c>
      <c r="E155" s="17">
        <v>10</v>
      </c>
      <c r="F155" s="32">
        <v>6.6666666666666666E-2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26</v>
      </c>
      <c r="E156" s="19">
        <v>53</v>
      </c>
      <c r="F156" s="32">
        <v>0.35333333333333333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9</v>
      </c>
      <c r="E157" s="21">
        <v>27</v>
      </c>
      <c r="F157" s="32">
        <v>0.18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33</v>
      </c>
      <c r="E158" s="27">
        <v>60</v>
      </c>
      <c r="F158" s="32">
        <v>0.4</v>
      </c>
    </row>
    <row r="159" spans="1:6" ht="15" customHeight="1" x14ac:dyDescent="0.2">
      <c r="B159" s="2" t="s">
        <v>8</v>
      </c>
      <c r="C159" s="1">
        <v>79</v>
      </c>
      <c r="D159" s="1">
        <v>71</v>
      </c>
      <c r="E159" s="1">
        <v>150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20</v>
      </c>
      <c r="E161" s="31">
        <v>31</v>
      </c>
      <c r="F161" s="32">
        <v>0.20666666666666667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15</v>
      </c>
      <c r="E162" s="31">
        <v>20</v>
      </c>
      <c r="F162" s="32">
        <v>0.13333333333333333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0.02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197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2.6315789473684209E-2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2.6315789473684209E-2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2.6315789473684209E-2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0.10526315789473684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2.6315789473684209E-2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2.6315789473684209E-2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0.21052631578947367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0.10526315789473684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2.6315789473684209E-2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2</v>
      </c>
      <c r="E92" s="44">
        <v>3</v>
      </c>
      <c r="F92" s="45">
        <v>7.8947368421052627E-2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2.6315789473684209E-2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0.15789473684210525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</v>
      </c>
      <c r="D147" s="77">
        <v>17</v>
      </c>
      <c r="E147" s="62">
        <v>38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5.2631578947368418E-2</v>
      </c>
    </row>
    <row r="151" spans="1:6" ht="15" customHeight="1" x14ac:dyDescent="0.2">
      <c r="A151" s="18"/>
      <c r="B151" s="18" t="s">
        <v>49</v>
      </c>
      <c r="C151" s="19">
        <v>13</v>
      </c>
      <c r="D151" s="19">
        <v>8</v>
      </c>
      <c r="E151" s="19">
        <v>21</v>
      </c>
      <c r="F151" s="32">
        <v>0.55263157894736847</v>
      </c>
    </row>
    <row r="152" spans="1:6" ht="15" customHeight="1" x14ac:dyDescent="0.2">
      <c r="A152" s="33"/>
      <c r="B152" s="20" t="s">
        <v>6</v>
      </c>
      <c r="C152" s="21">
        <v>7</v>
      </c>
      <c r="D152" s="21">
        <v>8</v>
      </c>
      <c r="E152" s="21">
        <v>15</v>
      </c>
      <c r="F152" s="32">
        <v>0.39473684210526316</v>
      </c>
    </row>
    <row r="153" spans="1:6" ht="15" customHeight="1" x14ac:dyDescent="0.2">
      <c r="B153" s="2" t="s">
        <v>8</v>
      </c>
      <c r="C153" s="1">
        <v>21</v>
      </c>
      <c r="D153" s="1">
        <v>17</v>
      </c>
      <c r="E153" s="1">
        <v>38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5.2631578947368418E-2</v>
      </c>
    </row>
    <row r="156" spans="1:6" ht="15" customHeight="1" x14ac:dyDescent="0.2">
      <c r="A156" s="28"/>
      <c r="B156" s="18" t="s">
        <v>49</v>
      </c>
      <c r="C156" s="19">
        <v>13</v>
      </c>
      <c r="D156" s="19">
        <v>8</v>
      </c>
      <c r="E156" s="19">
        <v>21</v>
      </c>
      <c r="F156" s="32">
        <v>0.55263157894736847</v>
      </c>
    </row>
    <row r="157" spans="1:6" ht="15" customHeight="1" x14ac:dyDescent="0.2">
      <c r="A157" s="25"/>
      <c r="B157" s="20" t="s">
        <v>10</v>
      </c>
      <c r="C157" s="21">
        <v>2</v>
      </c>
      <c r="D157" s="21">
        <v>2</v>
      </c>
      <c r="E157" s="21">
        <v>4</v>
      </c>
      <c r="F157" s="32">
        <v>0.10526315789473684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6</v>
      </c>
      <c r="E158" s="27">
        <v>11</v>
      </c>
      <c r="F158" s="32">
        <v>0.28947368421052633</v>
      </c>
    </row>
    <row r="159" spans="1:6" ht="15" customHeight="1" x14ac:dyDescent="0.2">
      <c r="B159" s="2" t="s">
        <v>8</v>
      </c>
      <c r="C159" s="1">
        <v>21</v>
      </c>
      <c r="D159" s="1">
        <v>17</v>
      </c>
      <c r="E159" s="1">
        <v>38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4</v>
      </c>
      <c r="E161" s="31">
        <v>8</v>
      </c>
      <c r="F161" s="32">
        <v>0.21052631578947367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5.2631578947368418E-2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198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0.14285714285714285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3.5714285714285712E-2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3.5714285714285712E-2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3.5714285714285712E-2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0.17857142857142858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3.5714285714285712E-2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0.10714285714285714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3.5714285714285712E-2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0.10714285714285714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0.10714285714285714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7.1428571428571425E-2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3.5714285714285712E-2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</v>
      </c>
      <c r="D147" s="77">
        <v>13</v>
      </c>
      <c r="E147" s="62">
        <v>28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7</v>
      </c>
      <c r="D151" s="19">
        <v>8</v>
      </c>
      <c r="E151" s="19">
        <v>15</v>
      </c>
      <c r="F151" s="32">
        <v>0.5357142857142857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5</v>
      </c>
      <c r="E152" s="21">
        <v>13</v>
      </c>
      <c r="F152" s="32">
        <v>0.4642857142857143</v>
      </c>
    </row>
    <row r="153" spans="1:6" ht="15" customHeight="1" x14ac:dyDescent="0.2">
      <c r="B153" s="2" t="s">
        <v>8</v>
      </c>
      <c r="C153" s="1">
        <v>15</v>
      </c>
      <c r="D153" s="1">
        <v>13</v>
      </c>
      <c r="E153" s="1">
        <v>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7</v>
      </c>
      <c r="D156" s="19">
        <v>8</v>
      </c>
      <c r="E156" s="19">
        <v>15</v>
      </c>
      <c r="F156" s="32">
        <v>0.5357142857142857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1</v>
      </c>
      <c r="E157" s="21">
        <v>4</v>
      </c>
      <c r="F157" s="32">
        <v>0.14285714285714285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4</v>
      </c>
      <c r="E158" s="27">
        <v>9</v>
      </c>
      <c r="F158" s="32">
        <v>0.32142857142857145</v>
      </c>
    </row>
    <row r="159" spans="1:6" ht="15" customHeight="1" x14ac:dyDescent="0.2">
      <c r="B159" s="2" t="s">
        <v>8</v>
      </c>
      <c r="C159" s="1">
        <v>15</v>
      </c>
      <c r="D159" s="1">
        <v>13</v>
      </c>
      <c r="E159" s="1">
        <v>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3</v>
      </c>
      <c r="E161" s="31">
        <v>6</v>
      </c>
      <c r="F161" s="32">
        <v>0.21428571428571427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0.10714285714285714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3.5714285714285712E-2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199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4.5871559633027525E-2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1.834862385321101E-2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2.7522935779816515E-2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5.5045871559633031E-2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3.669724770642202E-2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2.7522935779816515E-2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5.5045871559633031E-2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1.834862385321101E-2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5.5045871559633031E-2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9.1743119266055051E-3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5.5045871559633031E-2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6</v>
      </c>
      <c r="E74" s="41">
        <v>9</v>
      </c>
      <c r="F74" s="42">
        <v>8.2568807339449546E-2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7</v>
      </c>
      <c r="E80" s="41">
        <v>11</v>
      </c>
      <c r="F80" s="42">
        <v>0.10091743119266056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8.2568807339449546E-2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6.4220183486238536E-2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5</v>
      </c>
      <c r="E98" s="44">
        <v>7</v>
      </c>
      <c r="F98" s="45">
        <v>6.4220183486238536E-2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9.1743119266055051E-2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4.5871559633027525E-2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4.5871559633027525E-2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1.834862385321101E-2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</v>
      </c>
      <c r="D147" s="77">
        <v>59</v>
      </c>
      <c r="E147" s="62">
        <v>109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9.1743119266055051E-2</v>
      </c>
    </row>
    <row r="151" spans="1:6" ht="15" customHeight="1" x14ac:dyDescent="0.2">
      <c r="A151" s="18"/>
      <c r="B151" s="18" t="s">
        <v>49</v>
      </c>
      <c r="C151" s="19">
        <v>25</v>
      </c>
      <c r="D151" s="19">
        <v>29</v>
      </c>
      <c r="E151" s="19">
        <v>54</v>
      </c>
      <c r="F151" s="32">
        <v>0.49541284403669728</v>
      </c>
    </row>
    <row r="152" spans="1:6" ht="15" customHeight="1" x14ac:dyDescent="0.2">
      <c r="A152" s="33"/>
      <c r="B152" s="20" t="s">
        <v>6</v>
      </c>
      <c r="C152" s="21">
        <v>21</v>
      </c>
      <c r="D152" s="21">
        <v>24</v>
      </c>
      <c r="E152" s="21">
        <v>45</v>
      </c>
      <c r="F152" s="32">
        <v>0.41284403669724773</v>
      </c>
    </row>
    <row r="153" spans="1:6" ht="15" customHeight="1" x14ac:dyDescent="0.2">
      <c r="B153" s="2" t="s">
        <v>8</v>
      </c>
      <c r="C153" s="1">
        <v>50</v>
      </c>
      <c r="D153" s="1">
        <v>59</v>
      </c>
      <c r="E153" s="1">
        <v>109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9.1743119266055051E-2</v>
      </c>
    </row>
    <row r="156" spans="1:6" ht="15" customHeight="1" x14ac:dyDescent="0.2">
      <c r="A156" s="28"/>
      <c r="B156" s="18" t="s">
        <v>49</v>
      </c>
      <c r="C156" s="19">
        <v>25</v>
      </c>
      <c r="D156" s="19">
        <v>29</v>
      </c>
      <c r="E156" s="19">
        <v>54</v>
      </c>
      <c r="F156" s="32">
        <v>0.49541284403669728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8</v>
      </c>
      <c r="E157" s="21">
        <v>16</v>
      </c>
      <c r="F157" s="32">
        <v>0.14678899082568808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16</v>
      </c>
      <c r="E158" s="27">
        <v>29</v>
      </c>
      <c r="F158" s="32">
        <v>0.26605504587155965</v>
      </c>
    </row>
    <row r="159" spans="1:6" ht="15" customHeight="1" x14ac:dyDescent="0.2">
      <c r="B159" s="2" t="s">
        <v>8</v>
      </c>
      <c r="C159" s="1">
        <v>50</v>
      </c>
      <c r="D159" s="1">
        <v>59</v>
      </c>
      <c r="E159" s="1">
        <v>109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7</v>
      </c>
      <c r="E161" s="31">
        <v>12</v>
      </c>
      <c r="F161" s="32">
        <v>0.11009174311926606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4</v>
      </c>
      <c r="E162" s="31">
        <v>7</v>
      </c>
      <c r="F162" s="32">
        <v>6.4220183486238536E-2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1.834862385321101E-2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00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2.6490066225165563E-2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3.9735099337748346E-2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7.2847682119205295E-2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3.9735099337748346E-2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3.9735099337748346E-2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3.9735099337748346E-2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6</v>
      </c>
      <c r="E50" s="41">
        <v>8</v>
      </c>
      <c r="F50" s="42">
        <v>5.2980132450331126E-2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6.6225165562913912E-2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7</v>
      </c>
      <c r="E62" s="41">
        <v>12</v>
      </c>
      <c r="F62" s="42">
        <v>7.9470198675496692E-2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6.6225165562913912E-2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8.6092715231788075E-2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5.9602649006622516E-2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7.9470198675496692E-2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5</v>
      </c>
      <c r="E92" s="44">
        <v>6</v>
      </c>
      <c r="F92" s="45">
        <v>3.9735099337748346E-2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5.2980132450331126E-2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3.9735099337748346E-2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8.6092715231788075E-2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1.9867549668874173E-2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1.3245033112582781E-2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66</v>
      </c>
      <c r="D147" s="77">
        <v>85</v>
      </c>
      <c r="E147" s="62">
        <v>151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10</v>
      </c>
      <c r="E150" s="17">
        <v>21</v>
      </c>
      <c r="F150" s="32">
        <v>0.13907284768211919</v>
      </c>
    </row>
    <row r="151" spans="1:6" ht="15" customHeight="1" x14ac:dyDescent="0.2">
      <c r="A151" s="18"/>
      <c r="B151" s="18" t="s">
        <v>49</v>
      </c>
      <c r="C151" s="19">
        <v>37</v>
      </c>
      <c r="D151" s="19">
        <v>43</v>
      </c>
      <c r="E151" s="19">
        <v>80</v>
      </c>
      <c r="F151" s="32">
        <v>0.5298013245033113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32</v>
      </c>
      <c r="E152" s="21">
        <v>50</v>
      </c>
      <c r="F152" s="32">
        <v>0.33112582781456956</v>
      </c>
    </row>
    <row r="153" spans="1:6" ht="15" customHeight="1" x14ac:dyDescent="0.2">
      <c r="B153" s="2" t="s">
        <v>8</v>
      </c>
      <c r="C153" s="1">
        <v>66</v>
      </c>
      <c r="D153" s="1">
        <v>85</v>
      </c>
      <c r="E153" s="1">
        <v>151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10</v>
      </c>
      <c r="E155" s="17">
        <v>21</v>
      </c>
      <c r="F155" s="32">
        <v>0.13907284768211919</v>
      </c>
    </row>
    <row r="156" spans="1:6" ht="15" customHeight="1" x14ac:dyDescent="0.2">
      <c r="A156" s="28"/>
      <c r="B156" s="18" t="s">
        <v>49</v>
      </c>
      <c r="C156" s="19">
        <v>37</v>
      </c>
      <c r="D156" s="19">
        <v>43</v>
      </c>
      <c r="E156" s="19">
        <v>80</v>
      </c>
      <c r="F156" s="32">
        <v>0.5298013245033113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12</v>
      </c>
      <c r="E157" s="21">
        <v>18</v>
      </c>
      <c r="F157" s="32">
        <v>0.11920529801324503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20</v>
      </c>
      <c r="E158" s="27">
        <v>32</v>
      </c>
      <c r="F158" s="32">
        <v>0.2119205298013245</v>
      </c>
    </row>
    <row r="159" spans="1:6" ht="15" customHeight="1" x14ac:dyDescent="0.2">
      <c r="B159" s="2" t="s">
        <v>8</v>
      </c>
      <c r="C159" s="1">
        <v>66</v>
      </c>
      <c r="D159" s="1">
        <v>85</v>
      </c>
      <c r="E159" s="1">
        <v>151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11</v>
      </c>
      <c r="E161" s="31">
        <v>18</v>
      </c>
      <c r="F161" s="32">
        <v>0.11920529801324503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3.3112582781456956E-2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1.3245033112582781E-2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01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3.7037037037037035E-2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6.4814814814814811E-2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4.6296296296296294E-2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4.6296296296296294E-2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5.5555555555555552E-2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1.8518518518518517E-2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6.4814814814814811E-2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4.6296296296296294E-2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4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8</v>
      </c>
      <c r="E68" s="41">
        <v>9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3.7037037037037035E-2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7.407407407407407E-2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9.2592592592592587E-2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0</v>
      </c>
      <c r="E92" s="44">
        <v>5</v>
      </c>
      <c r="F92" s="45">
        <v>4.6296296296296294E-2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7.407407407407407E-2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4.6296296296296294E-2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6.4814814814814811E-2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1.8518518518518517E-2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9.2592592592592587E-3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57</v>
      </c>
      <c r="E147" s="62">
        <v>108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9</v>
      </c>
      <c r="E150" s="17">
        <v>13</v>
      </c>
      <c r="F150" s="32">
        <v>0.12037037037037036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28</v>
      </c>
      <c r="E151" s="19">
        <v>57</v>
      </c>
      <c r="F151" s="32">
        <v>0.52777777777777779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20</v>
      </c>
      <c r="E152" s="21">
        <v>38</v>
      </c>
      <c r="F152" s="32">
        <v>0.35185185185185186</v>
      </c>
    </row>
    <row r="153" spans="1:6" ht="15" customHeight="1" x14ac:dyDescent="0.2">
      <c r="B153" s="2" t="s">
        <v>8</v>
      </c>
      <c r="C153" s="1">
        <v>51</v>
      </c>
      <c r="D153" s="1">
        <v>57</v>
      </c>
      <c r="E153" s="1">
        <v>108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9</v>
      </c>
      <c r="E155" s="17">
        <v>13</v>
      </c>
      <c r="F155" s="32">
        <v>0.12037037037037036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28</v>
      </c>
      <c r="E156" s="19">
        <v>57</v>
      </c>
      <c r="F156" s="32">
        <v>0.52777777777777779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6</v>
      </c>
      <c r="E157" s="21">
        <v>15</v>
      </c>
      <c r="F157" s="32">
        <v>0.1388888888888889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14</v>
      </c>
      <c r="E158" s="27">
        <v>23</v>
      </c>
      <c r="F158" s="32">
        <v>0.21296296296296297</v>
      </c>
    </row>
    <row r="159" spans="1:6" ht="15" customHeight="1" x14ac:dyDescent="0.2">
      <c r="B159" s="2" t="s">
        <v>8</v>
      </c>
      <c r="C159" s="1">
        <v>51</v>
      </c>
      <c r="D159" s="1">
        <v>57</v>
      </c>
      <c r="E159" s="1">
        <v>108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9.2592592592592587E-2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2.7777777777777776E-2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9.2592592592592587E-3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02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4.11522633744856E-3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8.23045267489712E-3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1.2345679012345678E-2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7</v>
      </c>
      <c r="E26" s="41">
        <v>10</v>
      </c>
      <c r="F26" s="42">
        <v>4.1152263374485597E-2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5.7613168724279837E-2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1.646090534979424E-2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1.2345679012345678E-2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1.646090534979424E-2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6</v>
      </c>
      <c r="E56" s="41">
        <v>8</v>
      </c>
      <c r="F56" s="42">
        <v>3.292181069958848E-2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2.4691358024691357E-2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8</v>
      </c>
      <c r="E68" s="41">
        <v>17</v>
      </c>
      <c r="F68" s="42">
        <v>6.9958847736625515E-2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6.584362139917696E-2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5.3497942386831275E-2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3.292181069958848E-2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8.2304526748971193E-2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11</v>
      </c>
      <c r="E98" s="44">
        <v>24</v>
      </c>
      <c r="F98" s="45">
        <v>9.8765432098765427E-2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7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19</v>
      </c>
      <c r="E104" s="44">
        <v>31</v>
      </c>
      <c r="F104" s="45">
        <v>0.12757201646090535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7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21</v>
      </c>
      <c r="E110" s="44">
        <v>27</v>
      </c>
      <c r="F110" s="45">
        <v>0.1111111111111111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6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17</v>
      </c>
      <c r="E116" s="44">
        <v>20</v>
      </c>
      <c r="F116" s="45">
        <v>8.2304526748971193E-2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9</v>
      </c>
      <c r="E122" s="44">
        <v>9</v>
      </c>
      <c r="F122" s="45">
        <v>3.7037037037037035E-2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3</v>
      </c>
      <c r="E125" s="95">
        <v>3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1.2345679012345678E-2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95</v>
      </c>
      <c r="D147" s="77">
        <v>148</v>
      </c>
      <c r="E147" s="62">
        <v>243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2</v>
      </c>
      <c r="E150" s="17">
        <v>6</v>
      </c>
      <c r="F150" s="32">
        <v>2.4691358024691357E-2</v>
      </c>
    </row>
    <row r="151" spans="1:6" ht="15" customHeight="1" x14ac:dyDescent="0.2">
      <c r="A151" s="18"/>
      <c r="B151" s="18" t="s">
        <v>49</v>
      </c>
      <c r="C151" s="19">
        <v>42</v>
      </c>
      <c r="D151" s="19">
        <v>53</v>
      </c>
      <c r="E151" s="19">
        <v>95</v>
      </c>
      <c r="F151" s="32">
        <v>0.39094650205761317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93</v>
      </c>
      <c r="E152" s="21">
        <v>142</v>
      </c>
      <c r="F152" s="32">
        <v>0.58436213991769548</v>
      </c>
    </row>
    <row r="153" spans="1:6" ht="15" customHeight="1" x14ac:dyDescent="0.2">
      <c r="B153" s="2" t="s">
        <v>8</v>
      </c>
      <c r="C153" s="1">
        <v>95</v>
      </c>
      <c r="D153" s="1">
        <v>148</v>
      </c>
      <c r="E153" s="1">
        <v>243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2</v>
      </c>
      <c r="E155" s="17">
        <v>6</v>
      </c>
      <c r="F155" s="32">
        <v>2.4691358024691357E-2</v>
      </c>
    </row>
    <row r="156" spans="1:6" ht="15" customHeight="1" x14ac:dyDescent="0.2">
      <c r="A156" s="28"/>
      <c r="B156" s="18" t="s">
        <v>49</v>
      </c>
      <c r="C156" s="19">
        <v>42</v>
      </c>
      <c r="D156" s="19">
        <v>53</v>
      </c>
      <c r="E156" s="19">
        <v>95</v>
      </c>
      <c r="F156" s="32">
        <v>0.39094650205761317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13</v>
      </c>
      <c r="E157" s="21">
        <v>28</v>
      </c>
      <c r="F157" s="32">
        <v>0.11522633744855967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80</v>
      </c>
      <c r="E158" s="27">
        <v>114</v>
      </c>
      <c r="F158" s="32">
        <v>0.46913580246913578</v>
      </c>
    </row>
    <row r="159" spans="1:6" ht="15" customHeight="1" x14ac:dyDescent="0.2">
      <c r="B159" s="2" t="s">
        <v>8</v>
      </c>
      <c r="C159" s="1">
        <v>95</v>
      </c>
      <c r="D159" s="1">
        <v>148</v>
      </c>
      <c r="E159" s="1">
        <v>243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50</v>
      </c>
      <c r="E161" s="31">
        <v>59</v>
      </c>
      <c r="F161" s="32">
        <v>0.24279835390946503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29</v>
      </c>
      <c r="E162" s="31">
        <v>32</v>
      </c>
      <c r="F162" s="32">
        <v>0.13168724279835392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12</v>
      </c>
      <c r="E163" s="31">
        <v>12</v>
      </c>
      <c r="F163" s="32">
        <v>4.9382716049382713E-2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1.2345679012345678E-2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03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6.5573770491803282E-2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6.5573770491803282E-2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1.6393442622950821E-2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4.9180327868852458E-2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1.6393442622950821E-2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3.2786885245901641E-2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8.1967213114754092E-2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8.1967213114754092E-2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0.11475409836065574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0.13114754098360656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6.5573770491803282E-2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6.5573770491803282E-2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0</v>
      </c>
      <c r="E104" s="44">
        <v>3</v>
      </c>
      <c r="F104" s="45">
        <v>4.9180327868852458E-2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6.5573770491803282E-2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6.5573770491803282E-2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3.2786885245901641E-2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</v>
      </c>
      <c r="D147" s="77">
        <v>32</v>
      </c>
      <c r="E147" s="62">
        <v>61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17</v>
      </c>
      <c r="E151" s="19">
        <v>32</v>
      </c>
      <c r="F151" s="32">
        <v>0.52459016393442626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15</v>
      </c>
      <c r="E152" s="21">
        <v>29</v>
      </c>
      <c r="F152" s="32">
        <v>0.47540983606557374</v>
      </c>
    </row>
    <row r="153" spans="1:6" ht="15" customHeight="1" x14ac:dyDescent="0.2">
      <c r="B153" s="2" t="s">
        <v>8</v>
      </c>
      <c r="C153" s="1">
        <v>29</v>
      </c>
      <c r="D153" s="1">
        <v>32</v>
      </c>
      <c r="E153" s="1">
        <v>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17</v>
      </c>
      <c r="E156" s="19">
        <v>32</v>
      </c>
      <c r="F156" s="32">
        <v>0.52459016393442626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6</v>
      </c>
      <c r="E157" s="21">
        <v>12</v>
      </c>
      <c r="F157" s="32">
        <v>0.19672131147540983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9</v>
      </c>
      <c r="E158" s="27">
        <v>17</v>
      </c>
      <c r="F158" s="32">
        <v>0.27868852459016391</v>
      </c>
    </row>
    <row r="159" spans="1:6" ht="15" customHeight="1" x14ac:dyDescent="0.2">
      <c r="B159" s="2" t="s">
        <v>8</v>
      </c>
      <c r="C159" s="1">
        <v>29</v>
      </c>
      <c r="D159" s="1">
        <v>32</v>
      </c>
      <c r="E159" s="1">
        <v>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0.16393442622950818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9.8360655737704916E-2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3.2786885245901641E-2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04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2.2222222222222223E-2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7.7777777777777779E-2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4.4444444444444446E-2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2.2222222222222223E-2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1.1111111111111112E-2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4.4444444444444446E-2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5.5555555555555552E-2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7.7777777777777779E-2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0</v>
      </c>
      <c r="E80" s="41">
        <v>5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7.7777777777777779E-2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5.5555555555555552E-2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0.1111111111111111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7.7777777777777779E-2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7.7777777777777779E-2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1.1111111111111112E-2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</v>
      </c>
      <c r="D147" s="77">
        <v>49</v>
      </c>
      <c r="E147" s="62">
        <v>90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6</v>
      </c>
      <c r="E150" s="17">
        <v>9</v>
      </c>
      <c r="F150" s="32">
        <v>0.1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22</v>
      </c>
      <c r="E151" s="19">
        <v>42</v>
      </c>
      <c r="F151" s="32">
        <v>0.46666666666666667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21</v>
      </c>
      <c r="E152" s="21">
        <v>39</v>
      </c>
      <c r="F152" s="32">
        <v>0.43333333333333335</v>
      </c>
    </row>
    <row r="153" spans="1:6" ht="15" customHeight="1" x14ac:dyDescent="0.2">
      <c r="B153" s="2" t="s">
        <v>8</v>
      </c>
      <c r="C153" s="1">
        <v>41</v>
      </c>
      <c r="D153" s="1">
        <v>49</v>
      </c>
      <c r="E153" s="1">
        <v>90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6</v>
      </c>
      <c r="E155" s="17">
        <v>9</v>
      </c>
      <c r="F155" s="32">
        <v>0.1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22</v>
      </c>
      <c r="E156" s="19">
        <v>42</v>
      </c>
      <c r="F156" s="32">
        <v>0.46666666666666667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6</v>
      </c>
      <c r="E157" s="21">
        <v>12</v>
      </c>
      <c r="F157" s="32">
        <v>0.13333333333333333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15</v>
      </c>
      <c r="E158" s="27">
        <v>27</v>
      </c>
      <c r="F158" s="32">
        <v>0.3</v>
      </c>
    </row>
    <row r="159" spans="1:6" ht="15" customHeight="1" x14ac:dyDescent="0.2">
      <c r="B159" s="2" t="s">
        <v>8</v>
      </c>
      <c r="C159" s="1">
        <v>41</v>
      </c>
      <c r="D159" s="1">
        <v>49</v>
      </c>
      <c r="E159" s="1">
        <v>90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0.1111111111111111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3.3333333333333333E-2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1.1111111111111112E-2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05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1.4084507042253521E-2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7.0422535211267609E-2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5.6338028169014086E-2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1.4084507042253521E-2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1.4084507042253521E-2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4.2253521126760563E-2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1.4084507042253521E-2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5.6338028169014086E-2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2.8169014084507043E-2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1.4084507042253521E-2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4.2253521126760563E-2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9.8591549295774641E-2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4.2253521126760563E-2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0.11267605633802817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0.12676056338028169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8.4507042253521125E-2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5.6338028169014086E-2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5</v>
      </c>
      <c r="E110" s="44">
        <v>5</v>
      </c>
      <c r="F110" s="45">
        <v>7.0422535211267609E-2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2.8169014084507043E-2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1.4084507042253521E-2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</v>
      </c>
      <c r="D147" s="77">
        <v>40</v>
      </c>
      <c r="E147" s="62">
        <v>71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0.14084507042253522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12</v>
      </c>
      <c r="E151" s="19">
        <v>26</v>
      </c>
      <c r="F151" s="32">
        <v>0.36619718309859156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22</v>
      </c>
      <c r="E152" s="21">
        <v>35</v>
      </c>
      <c r="F152" s="32">
        <v>0.49295774647887325</v>
      </c>
    </row>
    <row r="153" spans="1:6" ht="15" customHeight="1" x14ac:dyDescent="0.2">
      <c r="B153" s="2" t="s">
        <v>8</v>
      </c>
      <c r="C153" s="1">
        <v>31</v>
      </c>
      <c r="D153" s="1">
        <v>40</v>
      </c>
      <c r="E153" s="1">
        <v>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0.14084507042253522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12</v>
      </c>
      <c r="E156" s="19">
        <v>26</v>
      </c>
      <c r="F156" s="32">
        <v>0.36619718309859156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9</v>
      </c>
      <c r="E157" s="21">
        <v>17</v>
      </c>
      <c r="F157" s="32">
        <v>0.23943661971830985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13</v>
      </c>
      <c r="E158" s="27">
        <v>18</v>
      </c>
      <c r="F158" s="32">
        <v>0.25352112676056338</v>
      </c>
    </row>
    <row r="159" spans="1:6" ht="15" customHeight="1" x14ac:dyDescent="0.2">
      <c r="B159" s="2" t="s">
        <v>8</v>
      </c>
      <c r="C159" s="1">
        <v>31</v>
      </c>
      <c r="D159" s="1">
        <v>40</v>
      </c>
      <c r="E159" s="1">
        <v>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0.11267605633802817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4.2253521126760563E-2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1.4084507042253521E-2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06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2.247191011235955E-2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8</v>
      </c>
      <c r="E14" s="48">
        <v>15</v>
      </c>
      <c r="F14" s="39">
        <v>3.3707865168539325E-2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11</v>
      </c>
      <c r="E20" s="48">
        <v>23</v>
      </c>
      <c r="F20" s="39">
        <v>5.1685393258426963E-2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0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6</v>
      </c>
      <c r="E26" s="41">
        <v>17</v>
      </c>
      <c r="F26" s="42">
        <v>3.8202247191011236E-2</v>
      </c>
    </row>
    <row r="27" spans="1:6" ht="15" customHeight="1" x14ac:dyDescent="0.2">
      <c r="A27" s="12"/>
      <c r="B27" s="35">
        <v>20</v>
      </c>
      <c r="C27" s="94">
        <v>1</v>
      </c>
      <c r="D27" s="94">
        <v>8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12</v>
      </c>
      <c r="E32" s="41">
        <v>18</v>
      </c>
      <c r="F32" s="42">
        <v>4.0449438202247189E-2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3.1460674157303373E-2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11</v>
      </c>
      <c r="E44" s="41">
        <v>19</v>
      </c>
      <c r="F44" s="42">
        <v>4.2696629213483148E-2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0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10</v>
      </c>
      <c r="E50" s="41">
        <v>27</v>
      </c>
      <c r="F50" s="42">
        <v>6.0674157303370786E-2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2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10</v>
      </c>
      <c r="E56" s="41">
        <v>27</v>
      </c>
      <c r="F56" s="42">
        <v>6.0674157303370786E-2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15</v>
      </c>
      <c r="E62" s="41">
        <v>30</v>
      </c>
      <c r="F62" s="42">
        <v>6.741573033707865E-2</v>
      </c>
    </row>
    <row r="63" spans="1:6" ht="15" customHeight="1" x14ac:dyDescent="0.2">
      <c r="A63" s="12"/>
      <c r="B63" s="35">
        <v>50</v>
      </c>
      <c r="C63" s="94">
        <v>0</v>
      </c>
      <c r="D63" s="94">
        <v>5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2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2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20</v>
      </c>
      <c r="E68" s="41">
        <v>42</v>
      </c>
      <c r="F68" s="42">
        <v>9.4382022471910118E-2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4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6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17</v>
      </c>
      <c r="E74" s="41">
        <v>32</v>
      </c>
      <c r="F74" s="42">
        <v>7.1910112359550568E-2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21</v>
      </c>
      <c r="E80" s="41">
        <v>40</v>
      </c>
      <c r="F80" s="42">
        <v>8.98876404494382E-2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6.2921348314606745E-2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17</v>
      </c>
      <c r="E92" s="44">
        <v>31</v>
      </c>
      <c r="F92" s="45">
        <v>6.9662921348314602E-2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7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15</v>
      </c>
      <c r="E98" s="44">
        <v>23</v>
      </c>
      <c r="F98" s="45">
        <v>5.1685393258426963E-2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19</v>
      </c>
      <c r="E104" s="44">
        <v>26</v>
      </c>
      <c r="F104" s="45">
        <v>5.8426966292134834E-2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2.6966292134831461E-2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1.3483146067415731E-2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1.1235955056179775E-2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214</v>
      </c>
      <c r="D147" s="77">
        <v>231</v>
      </c>
      <c r="E147" s="62">
        <v>445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23</v>
      </c>
      <c r="E150" s="17">
        <v>48</v>
      </c>
      <c r="F150" s="32">
        <v>0.10786516853932585</v>
      </c>
    </row>
    <row r="151" spans="1:6" ht="15" customHeight="1" x14ac:dyDescent="0.2">
      <c r="A151" s="18"/>
      <c r="B151" s="18" t="s">
        <v>49</v>
      </c>
      <c r="C151" s="19">
        <v>137</v>
      </c>
      <c r="D151" s="19">
        <v>129</v>
      </c>
      <c r="E151" s="19">
        <v>266</v>
      </c>
      <c r="F151" s="32">
        <v>0.59775280898876404</v>
      </c>
    </row>
    <row r="152" spans="1:6" ht="15" customHeight="1" x14ac:dyDescent="0.2">
      <c r="A152" s="33"/>
      <c r="B152" s="20" t="s">
        <v>6</v>
      </c>
      <c r="C152" s="21">
        <v>52</v>
      </c>
      <c r="D152" s="21">
        <v>79</v>
      </c>
      <c r="E152" s="21">
        <v>131</v>
      </c>
      <c r="F152" s="32">
        <v>0.29438202247191009</v>
      </c>
    </row>
    <row r="153" spans="1:6" ht="15" customHeight="1" x14ac:dyDescent="0.2">
      <c r="B153" s="2" t="s">
        <v>8</v>
      </c>
      <c r="C153" s="1">
        <v>214</v>
      </c>
      <c r="D153" s="1">
        <v>231</v>
      </c>
      <c r="E153" s="1">
        <v>445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23</v>
      </c>
      <c r="E155" s="17">
        <v>48</v>
      </c>
      <c r="F155" s="32">
        <v>0.10786516853932585</v>
      </c>
    </row>
    <row r="156" spans="1:6" ht="15" customHeight="1" x14ac:dyDescent="0.2">
      <c r="A156" s="28"/>
      <c r="B156" s="18" t="s">
        <v>49</v>
      </c>
      <c r="C156" s="19">
        <v>137</v>
      </c>
      <c r="D156" s="19">
        <v>129</v>
      </c>
      <c r="E156" s="19">
        <v>266</v>
      </c>
      <c r="F156" s="32">
        <v>0.59775280898876404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30</v>
      </c>
      <c r="E157" s="21">
        <v>59</v>
      </c>
      <c r="F157" s="32">
        <v>0.13258426966292136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49</v>
      </c>
      <c r="E158" s="27">
        <v>72</v>
      </c>
      <c r="F158" s="32">
        <v>0.16179775280898875</v>
      </c>
    </row>
    <row r="159" spans="1:6" ht="15" customHeight="1" x14ac:dyDescent="0.2">
      <c r="B159" s="2" t="s">
        <v>8</v>
      </c>
      <c r="C159" s="1">
        <v>214</v>
      </c>
      <c r="D159" s="1">
        <v>231</v>
      </c>
      <c r="E159" s="1">
        <v>445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15</v>
      </c>
      <c r="E161" s="31">
        <v>23</v>
      </c>
      <c r="F161" s="32">
        <v>5.1685393258426963E-2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2.4719101123595506E-2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1.1235955056179775E-2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07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2.9585798816568046E-2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4.142011834319527E-2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2.3668639053254437E-2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1.7751479289940829E-2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3.5502958579881658E-2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1.7751479289940829E-2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5.3254437869822487E-2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3.5502958579881658E-2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3.5502958579881658E-2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6</v>
      </c>
      <c r="E62" s="41">
        <v>18</v>
      </c>
      <c r="F62" s="42">
        <v>0.10650887573964497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7</v>
      </c>
      <c r="E68" s="41">
        <v>20</v>
      </c>
      <c r="F68" s="42">
        <v>0.11834319526627218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2</v>
      </c>
      <c r="E74" s="41">
        <v>8</v>
      </c>
      <c r="F74" s="42">
        <v>4.7337278106508875E-2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5.3254437869822487E-2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6.5088757396449703E-2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0.13017751479289941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8</v>
      </c>
      <c r="E98" s="44">
        <v>12</v>
      </c>
      <c r="F98" s="45">
        <v>7.1005917159763315E-2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4.7337278106508875E-2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4.7337278106508875E-2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1.7751479289940829E-2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5.9171597633136093E-3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91</v>
      </c>
      <c r="D147" s="77">
        <v>78</v>
      </c>
      <c r="E147" s="62">
        <v>169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11</v>
      </c>
      <c r="E150" s="17">
        <v>16</v>
      </c>
      <c r="F150" s="32">
        <v>9.4674556213017749E-2</v>
      </c>
    </row>
    <row r="151" spans="1:6" ht="15" customHeight="1" x14ac:dyDescent="0.2">
      <c r="A151" s="18"/>
      <c r="B151" s="18" t="s">
        <v>49</v>
      </c>
      <c r="C151" s="19">
        <v>55</v>
      </c>
      <c r="D151" s="19">
        <v>33</v>
      </c>
      <c r="E151" s="19">
        <v>88</v>
      </c>
      <c r="F151" s="32">
        <v>0.52071005917159763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34</v>
      </c>
      <c r="E152" s="21">
        <v>65</v>
      </c>
      <c r="F152" s="32">
        <v>0.38461538461538464</v>
      </c>
    </row>
    <row r="153" spans="1:6" ht="15" customHeight="1" x14ac:dyDescent="0.2">
      <c r="B153" s="2" t="s">
        <v>8</v>
      </c>
      <c r="C153" s="1">
        <v>91</v>
      </c>
      <c r="D153" s="1">
        <v>78</v>
      </c>
      <c r="E153" s="1">
        <v>169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11</v>
      </c>
      <c r="E155" s="17">
        <v>16</v>
      </c>
      <c r="F155" s="32">
        <v>9.4674556213017749E-2</v>
      </c>
    </row>
    <row r="156" spans="1:6" ht="15" customHeight="1" x14ac:dyDescent="0.2">
      <c r="A156" s="28"/>
      <c r="B156" s="18" t="s">
        <v>49</v>
      </c>
      <c r="C156" s="19">
        <v>55</v>
      </c>
      <c r="D156" s="19">
        <v>33</v>
      </c>
      <c r="E156" s="19">
        <v>88</v>
      </c>
      <c r="F156" s="32">
        <v>0.52071005917159763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15</v>
      </c>
      <c r="E157" s="21">
        <v>33</v>
      </c>
      <c r="F157" s="32">
        <v>0.19526627218934911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19</v>
      </c>
      <c r="E158" s="27">
        <v>32</v>
      </c>
      <c r="F158" s="32">
        <v>0.1893491124260355</v>
      </c>
    </row>
    <row r="159" spans="1:6" ht="15" customHeight="1" x14ac:dyDescent="0.2">
      <c r="B159" s="2" t="s">
        <v>8</v>
      </c>
      <c r="C159" s="1">
        <v>91</v>
      </c>
      <c r="D159" s="1">
        <v>78</v>
      </c>
      <c r="E159" s="1">
        <v>169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7</v>
      </c>
      <c r="E161" s="31">
        <v>12</v>
      </c>
      <c r="F161" s="32">
        <v>7.1005917159763315E-2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2.3668639053254437E-2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5.9171597633136093E-3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08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6.4516129032258064E-3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1.935483870967742E-2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2.5806451612903226E-2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1.2903225806451613E-2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6.4516129032258064E-3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1.935483870967742E-2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2.5806451612903226E-2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3.870967741935484E-2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7.7419354838709681E-2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0.1032258064516129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1.935483870967742E-2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9.0322580645161285E-2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8</v>
      </c>
      <c r="E86" s="44">
        <v>11</v>
      </c>
      <c r="F86" s="45">
        <v>7.0967741935483872E-2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0.16129032258064516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13</v>
      </c>
      <c r="E98" s="44">
        <v>22</v>
      </c>
      <c r="F98" s="45">
        <v>0.14193548387096774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5</v>
      </c>
      <c r="E104" s="44">
        <v>15</v>
      </c>
      <c r="F104" s="45">
        <v>9.6774193548387094E-2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4.5161290322580643E-2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2.5806451612903226E-2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1.2903225806451613E-2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75</v>
      </c>
      <c r="D147" s="77">
        <v>80</v>
      </c>
      <c r="E147" s="62">
        <v>155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2.5806451612903226E-2</v>
      </c>
    </row>
    <row r="151" spans="1:6" ht="15" customHeight="1" x14ac:dyDescent="0.2">
      <c r="A151" s="18"/>
      <c r="B151" s="18" t="s">
        <v>49</v>
      </c>
      <c r="C151" s="19">
        <v>33</v>
      </c>
      <c r="D151" s="19">
        <v>32</v>
      </c>
      <c r="E151" s="19">
        <v>65</v>
      </c>
      <c r="F151" s="32">
        <v>0.41935483870967744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47</v>
      </c>
      <c r="E152" s="21">
        <v>86</v>
      </c>
      <c r="F152" s="32">
        <v>0.55483870967741933</v>
      </c>
    </row>
    <row r="153" spans="1:6" ht="15" customHeight="1" x14ac:dyDescent="0.2">
      <c r="B153" s="2" t="s">
        <v>8</v>
      </c>
      <c r="C153" s="1">
        <v>75</v>
      </c>
      <c r="D153" s="1">
        <v>80</v>
      </c>
      <c r="E153" s="1">
        <v>155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2.5806451612903226E-2</v>
      </c>
    </row>
    <row r="156" spans="1:6" ht="15" customHeight="1" x14ac:dyDescent="0.2">
      <c r="A156" s="28"/>
      <c r="B156" s="18" t="s">
        <v>49</v>
      </c>
      <c r="C156" s="19">
        <v>33</v>
      </c>
      <c r="D156" s="19">
        <v>32</v>
      </c>
      <c r="E156" s="19">
        <v>65</v>
      </c>
      <c r="F156" s="32">
        <v>0.41935483870967744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21</v>
      </c>
      <c r="E157" s="21">
        <v>36</v>
      </c>
      <c r="F157" s="32">
        <v>0.23225806451612904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26</v>
      </c>
      <c r="E158" s="27">
        <v>50</v>
      </c>
      <c r="F158" s="32">
        <v>0.32258064516129031</v>
      </c>
    </row>
    <row r="159" spans="1:6" ht="15" customHeight="1" x14ac:dyDescent="0.2">
      <c r="B159" s="2" t="s">
        <v>8</v>
      </c>
      <c r="C159" s="1">
        <v>75</v>
      </c>
      <c r="D159" s="1">
        <v>80</v>
      </c>
      <c r="E159" s="1">
        <v>155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8.387096774193549E-2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3.870967741935484E-2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1.2903225806451613E-2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09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9.8039215686274508E-3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2.9411764705882353E-2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9.8039215686274508E-3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3.9215686274509803E-2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9.8039215686274508E-3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3.9215686274509803E-2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4.9019607843137254E-2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4.9019607843137254E-2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6</v>
      </c>
      <c r="E68" s="41">
        <v>9</v>
      </c>
      <c r="F68" s="42">
        <v>8.8235294117647065E-2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</v>
      </c>
      <c r="E80" s="41">
        <v>7</v>
      </c>
      <c r="F80" s="42">
        <v>6.8627450980392163E-2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10</v>
      </c>
      <c r="E86" s="44">
        <v>17</v>
      </c>
      <c r="F86" s="45">
        <v>0.16666666666666666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7</v>
      </c>
      <c r="E92" s="44">
        <v>18</v>
      </c>
      <c r="F92" s="45">
        <v>0.17647058823529413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3.9215686274509803E-2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4.9019607843137254E-2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6.8627450980392163E-2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9.8039215686274508E-3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9.8039215686274508E-3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56</v>
      </c>
      <c r="D147" s="77">
        <v>46</v>
      </c>
      <c r="E147" s="62">
        <v>102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3.9215686274509803E-2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19</v>
      </c>
      <c r="E151" s="19">
        <v>45</v>
      </c>
      <c r="F151" s="32">
        <v>0.44117647058823528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26</v>
      </c>
      <c r="E152" s="21">
        <v>53</v>
      </c>
      <c r="F152" s="32">
        <v>0.51960784313725494</v>
      </c>
    </row>
    <row r="153" spans="1:6" ht="15" customHeight="1" x14ac:dyDescent="0.2">
      <c r="B153" s="2" t="s">
        <v>8</v>
      </c>
      <c r="C153" s="1">
        <v>56</v>
      </c>
      <c r="D153" s="1">
        <v>46</v>
      </c>
      <c r="E153" s="1">
        <v>102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3.9215686274509803E-2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19</v>
      </c>
      <c r="E156" s="19">
        <v>45</v>
      </c>
      <c r="F156" s="32">
        <v>0.44117647058823528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17</v>
      </c>
      <c r="E157" s="21">
        <v>35</v>
      </c>
      <c r="F157" s="32">
        <v>0.34313725490196079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9</v>
      </c>
      <c r="E158" s="27">
        <v>18</v>
      </c>
      <c r="F158" s="32">
        <v>0.17647058823529413</v>
      </c>
    </row>
    <row r="159" spans="1:6" ht="15" customHeight="1" x14ac:dyDescent="0.2">
      <c r="B159" s="2" t="s">
        <v>8</v>
      </c>
      <c r="C159" s="1">
        <v>56</v>
      </c>
      <c r="D159" s="1">
        <v>46</v>
      </c>
      <c r="E159" s="1">
        <v>102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4</v>
      </c>
      <c r="E161" s="31">
        <v>9</v>
      </c>
      <c r="F161" s="32">
        <v>8.8235294117647065E-2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1.9607843137254902E-2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9.8039215686274508E-3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9.8039215686274508E-3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10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1.1560693641618497E-2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2.3121387283236993E-2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2.3121387283236993E-2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6.9364161849710976E-2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5.2023121387283239E-2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2.3121387283236993E-2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2.8901734104046242E-2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5.2023121387283239E-2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3.4682080924855488E-2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4</v>
      </c>
      <c r="E62" s="41">
        <v>14</v>
      </c>
      <c r="F62" s="42">
        <v>8.0924855491329481E-2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9</v>
      </c>
      <c r="E68" s="41">
        <v>14</v>
      </c>
      <c r="F68" s="42">
        <v>8.0924855491329481E-2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2</v>
      </c>
      <c r="E74" s="41">
        <v>9</v>
      </c>
      <c r="F74" s="42">
        <v>5.2023121387283239E-2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6.9364161849710976E-2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7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10</v>
      </c>
      <c r="E86" s="44">
        <v>17</v>
      </c>
      <c r="F86" s="45">
        <v>9.8265895953757232E-2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0.10404624277456648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6.358381502890173E-2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4.6242774566473986E-2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6.358381502890173E-2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2.3121387283236993E-2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89</v>
      </c>
      <c r="D147" s="77">
        <v>84</v>
      </c>
      <c r="E147" s="62">
        <v>173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5.7803468208092484E-2</v>
      </c>
    </row>
    <row r="151" spans="1:6" ht="15" customHeight="1" x14ac:dyDescent="0.2">
      <c r="A151" s="18"/>
      <c r="B151" s="18" t="s">
        <v>49</v>
      </c>
      <c r="C151" s="19">
        <v>52</v>
      </c>
      <c r="D151" s="19">
        <v>42</v>
      </c>
      <c r="E151" s="19">
        <v>94</v>
      </c>
      <c r="F151" s="32">
        <v>0.54335260115606931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36</v>
      </c>
      <c r="E152" s="21">
        <v>69</v>
      </c>
      <c r="F152" s="32">
        <v>0.39884393063583817</v>
      </c>
    </row>
    <row r="153" spans="1:6" ht="15" customHeight="1" x14ac:dyDescent="0.2">
      <c r="B153" s="2" t="s">
        <v>8</v>
      </c>
      <c r="C153" s="1">
        <v>89</v>
      </c>
      <c r="D153" s="1">
        <v>84</v>
      </c>
      <c r="E153" s="1">
        <v>173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5.7803468208092484E-2</v>
      </c>
    </row>
    <row r="156" spans="1:6" ht="15" customHeight="1" x14ac:dyDescent="0.2">
      <c r="A156" s="28"/>
      <c r="B156" s="18" t="s">
        <v>49</v>
      </c>
      <c r="C156" s="19">
        <v>52</v>
      </c>
      <c r="D156" s="19">
        <v>42</v>
      </c>
      <c r="E156" s="19">
        <v>94</v>
      </c>
      <c r="F156" s="32">
        <v>0.54335260115606931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19</v>
      </c>
      <c r="E157" s="21">
        <v>35</v>
      </c>
      <c r="F157" s="32">
        <v>0.20231213872832371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17</v>
      </c>
      <c r="E158" s="27">
        <v>34</v>
      </c>
      <c r="F158" s="32">
        <v>0.19653179190751446</v>
      </c>
    </row>
    <row r="159" spans="1:6" ht="15" customHeight="1" x14ac:dyDescent="0.2">
      <c r="B159" s="2" t="s">
        <v>8</v>
      </c>
      <c r="C159" s="1">
        <v>89</v>
      </c>
      <c r="D159" s="1">
        <v>84</v>
      </c>
      <c r="E159" s="1">
        <v>173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9</v>
      </c>
      <c r="E161" s="31">
        <v>15</v>
      </c>
      <c r="F161" s="32">
        <v>8.6705202312138727E-2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2.3121387283236993E-2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11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78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0.23529411764705882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0.23529411764705882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0.17647058823529413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0</v>
      </c>
      <c r="E104" s="44">
        <v>2</v>
      </c>
      <c r="F104" s="45">
        <v>0.11764705882352941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</v>
      </c>
      <c r="D147" s="77">
        <v>7</v>
      </c>
      <c r="E147" s="62">
        <v>17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2</v>
      </c>
      <c r="D151" s="19">
        <v>1</v>
      </c>
      <c r="E151" s="19">
        <v>3</v>
      </c>
      <c r="F151" s="32">
        <v>0.17647058823529413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6</v>
      </c>
      <c r="E152" s="21">
        <v>14</v>
      </c>
      <c r="F152" s="32">
        <v>0.82352941176470584</v>
      </c>
    </row>
    <row r="153" spans="1:6" ht="15" customHeight="1" x14ac:dyDescent="0.2">
      <c r="B153" s="2" t="s">
        <v>8</v>
      </c>
      <c r="C153" s="1">
        <v>10</v>
      </c>
      <c r="D153" s="1">
        <v>7</v>
      </c>
      <c r="E153" s="1">
        <v>17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2</v>
      </c>
      <c r="D156" s="19">
        <v>1</v>
      </c>
      <c r="E156" s="19">
        <v>3</v>
      </c>
      <c r="F156" s="32">
        <v>0.17647058823529413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3</v>
      </c>
      <c r="E157" s="21">
        <v>8</v>
      </c>
      <c r="F157" s="32">
        <v>0.47058823529411764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3</v>
      </c>
      <c r="E158" s="27">
        <v>6</v>
      </c>
      <c r="F158" s="32">
        <v>0.35294117647058826</v>
      </c>
    </row>
    <row r="159" spans="1:6" ht="15" customHeight="1" x14ac:dyDescent="0.2">
      <c r="B159" s="2" t="s">
        <v>8</v>
      </c>
      <c r="C159" s="1">
        <v>10</v>
      </c>
      <c r="D159" s="1">
        <v>7</v>
      </c>
      <c r="E159" s="1">
        <v>17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5.8823529411764705E-2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12">
    <tabColor rgb="FF99CC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7.5187969924812026E-3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3.7593984962406013E-2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2.2556390977443608E-2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3.007518796992481E-2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2.2556390977443608E-2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1.5037593984962405E-2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3.7593984962406013E-2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3.7593984962406013E-2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6.7669172932330823E-2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4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10</v>
      </c>
      <c r="E68" s="41">
        <v>13</v>
      </c>
      <c r="F68" s="42">
        <v>9.7744360902255634E-2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8.2706766917293228E-2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9.7744360902255634E-2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9.7744360902255634E-2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0.10526315789473684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6.7669172932330823E-2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9.7744360902255634E-2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4.5112781954887216E-2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3.007518796992481E-2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70</v>
      </c>
      <c r="D147" s="77">
        <v>63</v>
      </c>
      <c r="E147" s="62">
        <v>133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2</v>
      </c>
      <c r="E150" s="17">
        <v>6</v>
      </c>
      <c r="F150" s="32">
        <v>4.5112781954887216E-2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32</v>
      </c>
      <c r="E151" s="19">
        <v>68</v>
      </c>
      <c r="F151" s="32">
        <v>0.51127819548872178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29</v>
      </c>
      <c r="E152" s="21">
        <v>59</v>
      </c>
      <c r="F152" s="32">
        <v>0.44360902255639095</v>
      </c>
    </row>
    <row r="153" spans="1:6" ht="15" customHeight="1" x14ac:dyDescent="0.2">
      <c r="B153" s="2" t="s">
        <v>8</v>
      </c>
      <c r="C153" s="1">
        <v>70</v>
      </c>
      <c r="D153" s="1">
        <v>63</v>
      </c>
      <c r="E153" s="1">
        <v>133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2</v>
      </c>
      <c r="E155" s="17">
        <v>6</v>
      </c>
      <c r="F155" s="32">
        <v>4.5112781954887216E-2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32</v>
      </c>
      <c r="E156" s="19">
        <v>68</v>
      </c>
      <c r="F156" s="32">
        <v>0.51127819548872178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13</v>
      </c>
      <c r="E157" s="21">
        <v>27</v>
      </c>
      <c r="F157" s="32">
        <v>0.20300751879699247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16</v>
      </c>
      <c r="E158" s="27">
        <v>32</v>
      </c>
      <c r="F158" s="32">
        <v>0.24060150375939848</v>
      </c>
    </row>
    <row r="159" spans="1:6" ht="15" customHeight="1" x14ac:dyDescent="0.2">
      <c r="B159" s="2" t="s">
        <v>8</v>
      </c>
      <c r="C159" s="1">
        <v>70</v>
      </c>
      <c r="D159" s="1">
        <v>63</v>
      </c>
      <c r="E159" s="1">
        <v>133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7.5187969924812026E-2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3.007518796992481E-2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81">
    <tabColor indexed="62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'御牧原（望月）'!C3+百沢!C3+牧布施!C3+入布施!C3+式部!C3+抜井!C3+中居!C3+雁村!C3+大木!C3+藤巻!C3+一の原!C3+長者原!C3+東長者原!C3+中石堂!C3</f>
        <v>3</v>
      </c>
      <c r="D3" s="74">
        <f>'御牧原（望月）'!D3+百沢!D3+牧布施!D3+入布施!D3+式部!D3+抜井!D3+中居!D3+雁村!D3+大木!D3+藤巻!D3+一の原!D3+長者原!D3+東長者原!D3+中石堂!D3</f>
        <v>0</v>
      </c>
      <c r="E3" s="9">
        <f>'御牧原（望月）'!E3+百沢!E3+牧布施!E3+入布施!E3+式部!E3+抜井!E3+中居!E3+雁村!E3+大木!E3+藤巻!E3+一の原!E3+長者原!E3+東長者原!E3+中石堂!E3</f>
        <v>3</v>
      </c>
      <c r="F3" s="32"/>
    </row>
    <row r="4" spans="1:6" ht="15" customHeight="1" x14ac:dyDescent="0.2">
      <c r="A4" s="12"/>
      <c r="B4" s="35">
        <v>1</v>
      </c>
      <c r="C4" s="75">
        <f>'御牧原（望月）'!C4+百沢!C4+牧布施!C4+入布施!C4+式部!C4+抜井!C4+中居!C4+雁村!C4+大木!C4+藤巻!C4+一の原!C4+長者原!C4+東長者原!C4+中石堂!C4</f>
        <v>1</v>
      </c>
      <c r="D4" s="75">
        <f>'御牧原（望月）'!D4+百沢!D4+牧布施!D4+入布施!D4+式部!D4+抜井!D4+中居!D4+雁村!D4+大木!D4+藤巻!D4+一の原!D4+長者原!D4+東長者原!D4+中石堂!D4</f>
        <v>4</v>
      </c>
      <c r="E4" s="10">
        <f>'御牧原（望月）'!E4+百沢!E4+牧布施!E4+入布施!E4+式部!E4+抜井!E4+中居!E4+雁村!E4+大木!E4+藤巻!E4+一の原!E4+長者原!E4+東長者原!E4+中石堂!E4</f>
        <v>5</v>
      </c>
      <c r="F4" s="32"/>
    </row>
    <row r="5" spans="1:6" ht="15" customHeight="1" x14ac:dyDescent="0.2">
      <c r="A5" s="12"/>
      <c r="B5" s="35">
        <v>2</v>
      </c>
      <c r="C5" s="75">
        <f>'御牧原（望月）'!C5+百沢!C5+牧布施!C5+入布施!C5+式部!C5+抜井!C5+中居!C5+雁村!C5+大木!C5+藤巻!C5+一の原!C5+長者原!C5+東長者原!C5+中石堂!C5</f>
        <v>2</v>
      </c>
      <c r="D5" s="75">
        <f>'御牧原（望月）'!D5+百沢!D5+牧布施!D5+入布施!D5+式部!D5+抜井!D5+中居!D5+雁村!D5+大木!D5+藤巻!D5+一の原!D5+長者原!D5+東長者原!D5+中石堂!D5</f>
        <v>6</v>
      </c>
      <c r="E5" s="10">
        <f>'御牧原（望月）'!E5+百沢!E5+牧布施!E5+入布施!E5+式部!E5+抜井!E5+中居!E5+雁村!E5+大木!E5+藤巻!E5+一の原!E5+長者原!E5+東長者原!E5+中石堂!E5</f>
        <v>8</v>
      </c>
      <c r="F5" s="32"/>
    </row>
    <row r="6" spans="1:6" ht="15" customHeight="1" x14ac:dyDescent="0.2">
      <c r="A6" s="12"/>
      <c r="B6" s="35">
        <v>3</v>
      </c>
      <c r="C6" s="75">
        <f>'御牧原（望月）'!C6+百沢!C6+牧布施!C6+入布施!C6+式部!C6+抜井!C6+中居!C6+雁村!C6+大木!C6+藤巻!C6+一の原!C6+長者原!C6+東長者原!C6+中石堂!C6</f>
        <v>2</v>
      </c>
      <c r="D6" s="75">
        <f>'御牧原（望月）'!D6+百沢!D6+牧布施!D6+入布施!D6+式部!D6+抜井!D6+中居!D6+雁村!D6+大木!D6+藤巻!D6+一の原!D6+長者原!D6+東長者原!D6+中石堂!D6</f>
        <v>3</v>
      </c>
      <c r="E6" s="10">
        <f>'御牧原（望月）'!E6+百沢!E6+牧布施!E6+入布施!E6+式部!E6+抜井!E6+中居!E6+雁村!E6+大木!E6+藤巻!E6+一の原!E6+長者原!E6+東長者原!E6+中石堂!E6</f>
        <v>5</v>
      </c>
      <c r="F6" s="32"/>
    </row>
    <row r="7" spans="1:6" ht="15" customHeight="1" x14ac:dyDescent="0.2">
      <c r="A7" s="12"/>
      <c r="B7" s="35">
        <v>4</v>
      </c>
      <c r="C7" s="75">
        <f>'御牧原（望月）'!C7+百沢!C7+牧布施!C7+入布施!C7+式部!C7+抜井!C7+中居!C7+雁村!C7+大木!C7+藤巻!C7+一の原!C7+長者原!C7+東長者原!C7+中石堂!C7</f>
        <v>1</v>
      </c>
      <c r="D7" s="75">
        <f>'御牧原（望月）'!D7+百沢!D7+牧布施!D7+入布施!D7+式部!D7+抜井!D7+中居!D7+雁村!D7+大木!D7+藤巻!D7+一の原!D7+長者原!D7+東長者原!D7+中石堂!D7</f>
        <v>3</v>
      </c>
      <c r="E7" s="10">
        <f>'御牧原（望月）'!E7+百沢!E7+牧布施!E7+入布施!E7+式部!E7+抜井!E7+中居!E7+雁村!E7+大木!E7+藤巻!E7+一の原!E7+長者原!E7+東長者原!E7+中石堂!E7</f>
        <v>4</v>
      </c>
      <c r="F7" s="32"/>
    </row>
    <row r="8" spans="1:6" ht="15" customHeight="1" x14ac:dyDescent="0.2">
      <c r="A8" s="12"/>
      <c r="B8" s="37" t="s">
        <v>50</v>
      </c>
      <c r="C8" s="70">
        <f>'御牧原（望月）'!C8+百沢!C8+牧布施!C8+入布施!C8+式部!C8+抜井!C8+中居!C8+雁村!C8+大木!C8+藤巻!C8+一の原!C8+長者原!C8+東長者原!C8+中石堂!C8</f>
        <v>9</v>
      </c>
      <c r="D8" s="70">
        <f>'御牧原（望月）'!D8+百沢!D8+牧布施!D8+入布施!D8+式部!D8+抜井!D8+中居!D8+雁村!D8+大木!D8+藤巻!D8+一の原!D8+長者原!D8+東長者原!D8+中石堂!D8</f>
        <v>16</v>
      </c>
      <c r="E8" s="38">
        <f>'御牧原（望月）'!E8+百沢!E8+牧布施!E8+入布施!E8+式部!E8+抜井!E8+中居!E8+雁村!E8+大木!E8+藤巻!E8+一の原!E8+長者原!E8+東長者原!E8+中石堂!E8</f>
        <v>25</v>
      </c>
      <c r="F8" s="39">
        <f>E8/E147</f>
        <v>2.0374898125509373E-2</v>
      </c>
    </row>
    <row r="9" spans="1:6" ht="15" customHeight="1" x14ac:dyDescent="0.2">
      <c r="A9" s="12"/>
      <c r="B9" s="35">
        <v>5</v>
      </c>
      <c r="C9" s="75">
        <f>'御牧原（望月）'!C9+百沢!C9+牧布施!C9+入布施!C9+式部!C9+抜井!C9+中居!C9+雁村!C9+大木!C9+藤巻!C9+一の原!C9+長者原!C9+東長者原!C9+中石堂!C9</f>
        <v>2</v>
      </c>
      <c r="D9" s="75">
        <f>'御牧原（望月）'!D9+百沢!D9+牧布施!D9+入布施!D9+式部!D9+抜井!D9+中居!D9+雁村!D9+大木!D9+藤巻!D9+一の原!D9+長者原!D9+東長者原!D9+中石堂!D9</f>
        <v>6</v>
      </c>
      <c r="E9" s="10">
        <f>'御牧原（望月）'!E9+百沢!E9+牧布施!E9+入布施!E9+式部!E9+抜井!E9+中居!E9+雁村!E9+大木!E9+藤巻!E9+一の原!E9+長者原!E9+東長者原!E9+中石堂!E9</f>
        <v>8</v>
      </c>
      <c r="F9" s="32"/>
    </row>
    <row r="10" spans="1:6" ht="15" customHeight="1" x14ac:dyDescent="0.2">
      <c r="A10" s="12"/>
      <c r="B10" s="35">
        <v>6</v>
      </c>
      <c r="C10" s="75">
        <f>'御牧原（望月）'!C10+百沢!C10+牧布施!C10+入布施!C10+式部!C10+抜井!C10+中居!C10+雁村!C10+大木!C10+藤巻!C10+一の原!C10+長者原!C10+東長者原!C10+中石堂!C10</f>
        <v>2</v>
      </c>
      <c r="D10" s="75">
        <f>'御牧原（望月）'!D10+百沢!D10+牧布施!D10+入布施!D10+式部!D10+抜井!D10+中居!D10+雁村!D10+大木!D10+藤巻!D10+一の原!D10+長者原!D10+東長者原!D10+中石堂!D10</f>
        <v>3</v>
      </c>
      <c r="E10" s="10">
        <f>'御牧原（望月）'!E10+百沢!E10+牧布施!E10+入布施!E10+式部!E10+抜井!E10+中居!E10+雁村!E10+大木!E10+藤巻!E10+一の原!E10+長者原!E10+東長者原!E10+中石堂!E10</f>
        <v>5</v>
      </c>
      <c r="F10" s="32"/>
    </row>
    <row r="11" spans="1:6" ht="15" customHeight="1" x14ac:dyDescent="0.2">
      <c r="A11" s="12"/>
      <c r="B11" s="35">
        <v>7</v>
      </c>
      <c r="C11" s="75">
        <f>'御牧原（望月）'!C11+百沢!C11+牧布施!C11+入布施!C11+式部!C11+抜井!C11+中居!C11+雁村!C11+大木!C11+藤巻!C11+一の原!C11+長者原!C11+東長者原!C11+中石堂!C11</f>
        <v>1</v>
      </c>
      <c r="D11" s="75">
        <f>'御牧原（望月）'!D11+百沢!D11+牧布施!D11+入布施!D11+式部!D11+抜井!D11+中居!D11+雁村!D11+大木!D11+藤巻!D11+一の原!D11+長者原!D11+東長者原!D11+中石堂!D11</f>
        <v>2</v>
      </c>
      <c r="E11" s="10">
        <f>'御牧原（望月）'!E11+百沢!E11+牧布施!E11+入布施!E11+式部!E11+抜井!E11+中居!E11+雁村!E11+大木!E11+藤巻!E11+一の原!E11+長者原!E11+東長者原!E11+中石堂!E11</f>
        <v>3</v>
      </c>
      <c r="F11" s="32"/>
    </row>
    <row r="12" spans="1:6" ht="15" customHeight="1" x14ac:dyDescent="0.2">
      <c r="A12" s="12"/>
      <c r="B12" s="35">
        <v>8</v>
      </c>
      <c r="C12" s="75">
        <f>'御牧原（望月）'!C12+百沢!C12+牧布施!C12+入布施!C12+式部!C12+抜井!C12+中居!C12+雁村!C12+大木!C12+藤巻!C12+一の原!C12+長者原!C12+東長者原!C12+中石堂!C12</f>
        <v>2</v>
      </c>
      <c r="D12" s="75">
        <f>'御牧原（望月）'!D12+百沢!D12+牧布施!D12+入布施!D12+式部!D12+抜井!D12+中居!D12+雁村!D12+大木!D12+藤巻!D12+一の原!D12+長者原!D12+東長者原!D12+中石堂!D12</f>
        <v>5</v>
      </c>
      <c r="E12" s="10">
        <f>'御牧原（望月）'!E12+百沢!E12+牧布施!E12+入布施!E12+式部!E12+抜井!E12+中居!E12+雁村!E12+大木!E12+藤巻!E12+一の原!E12+長者原!E12+東長者原!E12+中石堂!E12</f>
        <v>7</v>
      </c>
      <c r="F12" s="32"/>
    </row>
    <row r="13" spans="1:6" ht="15" customHeight="1" x14ac:dyDescent="0.2">
      <c r="A13" s="12"/>
      <c r="B13" s="35">
        <v>9</v>
      </c>
      <c r="C13" s="75">
        <f>'御牧原（望月）'!C13+百沢!C13+牧布施!C13+入布施!C13+式部!C13+抜井!C13+中居!C13+雁村!C13+大木!C13+藤巻!C13+一の原!C13+長者原!C13+東長者原!C13+中石堂!C13</f>
        <v>1</v>
      </c>
      <c r="D13" s="75">
        <f>'御牧原（望月）'!D13+百沢!D13+牧布施!D13+入布施!D13+式部!D13+抜井!D13+中居!D13+雁村!D13+大木!D13+藤巻!D13+一の原!D13+長者原!D13+東長者原!D13+中石堂!D13</f>
        <v>5</v>
      </c>
      <c r="E13" s="10">
        <f>'御牧原（望月）'!E13+百沢!E13+牧布施!E13+入布施!E13+式部!E13+抜井!E13+中居!E13+雁村!E13+大木!E13+藤巻!E13+一の原!E13+長者原!E13+東長者原!E13+中石堂!E13</f>
        <v>6</v>
      </c>
      <c r="F13" s="32"/>
    </row>
    <row r="14" spans="1:6" ht="15" customHeight="1" x14ac:dyDescent="0.2">
      <c r="A14" s="12"/>
      <c r="B14" s="37" t="s">
        <v>51</v>
      </c>
      <c r="C14" s="70">
        <f>'御牧原（望月）'!C14+百沢!C14+牧布施!C14+入布施!C14+式部!C14+抜井!C14+中居!C14+雁村!C14+大木!C14+藤巻!C14+一の原!C14+長者原!C14+東長者原!C14+中石堂!C14</f>
        <v>8</v>
      </c>
      <c r="D14" s="70">
        <f>'御牧原（望月）'!D14+百沢!D14+牧布施!D14+入布施!D14+式部!D14+抜井!D14+中居!D14+雁村!D14+大木!D14+藤巻!D14+一の原!D14+長者原!D14+東長者原!D14+中石堂!D14</f>
        <v>21</v>
      </c>
      <c r="E14" s="48">
        <f>'御牧原（望月）'!E14+百沢!E14+牧布施!E14+入布施!E14+式部!E14+抜井!E14+中居!E14+雁村!E14+大木!E14+藤巻!E14+一の原!E14+長者原!E14+東長者原!E14+中石堂!E14</f>
        <v>29</v>
      </c>
      <c r="F14" s="39">
        <f>E14/E147</f>
        <v>2.3634881825590873E-2</v>
      </c>
    </row>
    <row r="15" spans="1:6" ht="15" customHeight="1" x14ac:dyDescent="0.2">
      <c r="A15" s="12"/>
      <c r="B15" s="35">
        <v>10</v>
      </c>
      <c r="C15" s="75">
        <f>'御牧原（望月）'!C15+百沢!C15+牧布施!C15+入布施!C15+式部!C15+抜井!C15+中居!C15+雁村!C15+大木!C15+藤巻!C15+一の原!C15+長者原!C15+東長者原!C15+中石堂!C15</f>
        <v>5</v>
      </c>
      <c r="D15" s="75">
        <f>'御牧原（望月）'!D15+百沢!D15+牧布施!D15+入布施!D15+式部!D15+抜井!D15+中居!D15+雁村!D15+大木!D15+藤巻!D15+一の原!D15+長者原!D15+東長者原!D15+中石堂!D15</f>
        <v>1</v>
      </c>
      <c r="E15" s="10">
        <f>'御牧原（望月）'!E15+百沢!E15+牧布施!E15+入布施!E15+式部!E15+抜井!E15+中居!E15+雁村!E15+大木!E15+藤巻!E15+一の原!E15+長者原!E15+東長者原!E15+中石堂!E15</f>
        <v>6</v>
      </c>
      <c r="F15" s="32"/>
    </row>
    <row r="16" spans="1:6" ht="15" customHeight="1" x14ac:dyDescent="0.2">
      <c r="A16" s="12"/>
      <c r="B16" s="35">
        <v>11</v>
      </c>
      <c r="C16" s="75">
        <f>'御牧原（望月）'!C16+百沢!C16+牧布施!C16+入布施!C16+式部!C16+抜井!C16+中居!C16+雁村!C16+大木!C16+藤巻!C16+一の原!C16+長者原!C16+東長者原!C16+中石堂!C16</f>
        <v>5</v>
      </c>
      <c r="D16" s="75">
        <f>'御牧原（望月）'!D16+百沢!D16+牧布施!D16+入布施!D16+式部!D16+抜井!D16+中居!D16+雁村!D16+大木!D16+藤巻!D16+一の原!D16+長者原!D16+東長者原!D16+中石堂!D16</f>
        <v>3</v>
      </c>
      <c r="E16" s="10">
        <f>'御牧原（望月）'!E16+百沢!E16+牧布施!E16+入布施!E16+式部!E16+抜井!E16+中居!E16+雁村!E16+大木!E16+藤巻!E16+一の原!E16+長者原!E16+東長者原!E16+中石堂!E16</f>
        <v>8</v>
      </c>
      <c r="F16" s="32"/>
    </row>
    <row r="17" spans="1:6" ht="15" customHeight="1" x14ac:dyDescent="0.2">
      <c r="A17" s="12"/>
      <c r="B17" s="35">
        <v>12</v>
      </c>
      <c r="C17" s="75">
        <f>'御牧原（望月）'!C17+百沢!C17+牧布施!C17+入布施!C17+式部!C17+抜井!C17+中居!C17+雁村!C17+大木!C17+藤巻!C17+一の原!C17+長者原!C17+東長者原!C17+中石堂!C17</f>
        <v>5</v>
      </c>
      <c r="D17" s="75">
        <f>'御牧原（望月）'!D17+百沢!D17+牧布施!D17+入布施!D17+式部!D17+抜井!D17+中居!D17+雁村!D17+大木!D17+藤巻!D17+一の原!D17+長者原!D17+東長者原!D17+中石堂!D17</f>
        <v>2</v>
      </c>
      <c r="E17" s="10">
        <f>'御牧原（望月）'!E17+百沢!E17+牧布施!E17+入布施!E17+式部!E17+抜井!E17+中居!E17+雁村!E17+大木!E17+藤巻!E17+一の原!E17+長者原!E17+東長者原!E17+中石堂!E17</f>
        <v>7</v>
      </c>
      <c r="F17" s="32"/>
    </row>
    <row r="18" spans="1:6" ht="15" customHeight="1" x14ac:dyDescent="0.2">
      <c r="A18" s="12"/>
      <c r="B18" s="35">
        <v>13</v>
      </c>
      <c r="C18" s="75">
        <f>'御牧原（望月）'!C18+百沢!C18+牧布施!C18+入布施!C18+式部!C18+抜井!C18+中居!C18+雁村!C18+大木!C18+藤巻!C18+一の原!C18+長者原!C18+東長者原!C18+中石堂!C18</f>
        <v>8</v>
      </c>
      <c r="D18" s="75">
        <f>'御牧原（望月）'!D18+百沢!D18+牧布施!D18+入布施!D18+式部!D18+抜井!D18+中居!D18+雁村!D18+大木!D18+藤巻!D18+一の原!D18+長者原!D18+東長者原!D18+中石堂!D18</f>
        <v>3</v>
      </c>
      <c r="E18" s="10">
        <f>'御牧原（望月）'!E18+百沢!E18+牧布施!E18+入布施!E18+式部!E18+抜井!E18+中居!E18+雁村!E18+大木!E18+藤巻!E18+一の原!E18+長者原!E18+東長者原!E18+中石堂!E18</f>
        <v>11</v>
      </c>
      <c r="F18" s="32"/>
    </row>
    <row r="19" spans="1:6" ht="15" customHeight="1" x14ac:dyDescent="0.2">
      <c r="A19" s="12"/>
      <c r="B19" s="35">
        <v>14</v>
      </c>
      <c r="C19" s="75">
        <f>'御牧原（望月）'!C19+百沢!C19+牧布施!C19+入布施!C19+式部!C19+抜井!C19+中居!C19+雁村!C19+大木!C19+藤巻!C19+一の原!C19+長者原!C19+東長者原!C19+中石堂!C19</f>
        <v>5</v>
      </c>
      <c r="D19" s="75">
        <f>'御牧原（望月）'!D19+百沢!D19+牧布施!D19+入布施!D19+式部!D19+抜井!D19+中居!D19+雁村!D19+大木!D19+藤巻!D19+一の原!D19+長者原!D19+東長者原!D19+中石堂!D19</f>
        <v>5</v>
      </c>
      <c r="E19" s="10">
        <f>'御牧原（望月）'!E19+百沢!E19+牧布施!E19+入布施!E19+式部!E19+抜井!E19+中居!E19+雁村!E19+大木!E19+藤巻!E19+一の原!E19+長者原!E19+東長者原!E19+中石堂!E19</f>
        <v>10</v>
      </c>
      <c r="F19" s="32"/>
    </row>
    <row r="20" spans="1:6" ht="15" customHeight="1" x14ac:dyDescent="0.2">
      <c r="A20" s="12"/>
      <c r="B20" s="37" t="s">
        <v>52</v>
      </c>
      <c r="C20" s="70">
        <f>'御牧原（望月）'!C20+百沢!C20+牧布施!C20+入布施!C20+式部!C20+抜井!C20+中居!C20+雁村!C20+大木!C20+藤巻!C20+一の原!C20+長者原!C20+東長者原!C20+中石堂!C20</f>
        <v>28</v>
      </c>
      <c r="D20" s="70">
        <f>'御牧原（望月）'!D20+百沢!D20+牧布施!D20+入布施!D20+式部!D20+抜井!D20+中居!D20+雁村!D20+大木!D20+藤巻!D20+一の原!D20+長者原!D20+東長者原!D20+中石堂!D20</f>
        <v>14</v>
      </c>
      <c r="E20" s="48">
        <f>'御牧原（望月）'!E20+百沢!E20+牧布施!E20+入布施!E20+式部!E20+抜井!E20+中居!E20+雁村!E20+大木!E20+藤巻!E20+一の原!E20+長者原!E20+東長者原!E20+中石堂!E20</f>
        <v>42</v>
      </c>
      <c r="F20" s="39">
        <f>E20/E147</f>
        <v>3.4229828850855744E-2</v>
      </c>
    </row>
    <row r="21" spans="1:6" ht="15" customHeight="1" x14ac:dyDescent="0.2">
      <c r="A21" s="12"/>
      <c r="B21" s="35">
        <v>15</v>
      </c>
      <c r="C21" s="75">
        <f>'御牧原（望月）'!C21+百沢!C21+牧布施!C21+入布施!C21+式部!C21+抜井!C21+中居!C21+雁村!C21+大木!C21+藤巻!C21+一の原!C21+長者原!C21+東長者原!C21+中石堂!C21</f>
        <v>6</v>
      </c>
      <c r="D21" s="75">
        <f>'御牧原（望月）'!D21+百沢!D21+牧布施!D21+入布施!D21+式部!D21+抜井!D21+中居!D21+雁村!D21+大木!D21+藤巻!D21+一の原!D21+長者原!D21+東長者原!D21+中石堂!D21</f>
        <v>2</v>
      </c>
      <c r="E21" s="10">
        <f>'御牧原（望月）'!E21+百沢!E21+牧布施!E21+入布施!E21+式部!E21+抜井!E21+中居!E21+雁村!E21+大木!E21+藤巻!E21+一の原!E21+長者原!E21+東長者原!E21+中石堂!E21</f>
        <v>8</v>
      </c>
      <c r="F21" s="32"/>
    </row>
    <row r="22" spans="1:6" ht="15" customHeight="1" x14ac:dyDescent="0.2">
      <c r="A22" s="12"/>
      <c r="B22" s="35">
        <v>16</v>
      </c>
      <c r="C22" s="75">
        <f>'御牧原（望月）'!C22+百沢!C22+牧布施!C22+入布施!C22+式部!C22+抜井!C22+中居!C22+雁村!C22+大木!C22+藤巻!C22+一の原!C22+長者原!C22+東長者原!C22+中石堂!C22</f>
        <v>6</v>
      </c>
      <c r="D22" s="75">
        <f>'御牧原（望月）'!D22+百沢!D22+牧布施!D22+入布施!D22+式部!D22+抜井!D22+中居!D22+雁村!D22+大木!D22+藤巻!D22+一の原!D22+長者原!D22+東長者原!D22+中石堂!D22</f>
        <v>4</v>
      </c>
      <c r="E22" s="10">
        <f>'御牧原（望月）'!E22+百沢!E22+牧布施!E22+入布施!E22+式部!E22+抜井!E22+中居!E22+雁村!E22+大木!E22+藤巻!E22+一の原!E22+長者原!E22+東長者原!E22+中石堂!E22</f>
        <v>10</v>
      </c>
      <c r="F22" s="32"/>
    </row>
    <row r="23" spans="1:6" ht="15" customHeight="1" x14ac:dyDescent="0.2">
      <c r="A23" s="12"/>
      <c r="B23" s="35">
        <v>17</v>
      </c>
      <c r="C23" s="75">
        <f>'御牧原（望月）'!C23+百沢!C23+牧布施!C23+入布施!C23+式部!C23+抜井!C23+中居!C23+雁村!C23+大木!C23+藤巻!C23+一の原!C23+長者原!C23+東長者原!C23+中石堂!C23</f>
        <v>6</v>
      </c>
      <c r="D23" s="75">
        <f>'御牧原（望月）'!D23+百沢!D23+牧布施!D23+入布施!D23+式部!D23+抜井!D23+中居!D23+雁村!D23+大木!D23+藤巻!D23+一の原!D23+長者原!D23+東長者原!D23+中石堂!D23</f>
        <v>7</v>
      </c>
      <c r="E23" s="10">
        <f>'御牧原（望月）'!E23+百沢!E23+牧布施!E23+入布施!E23+式部!E23+抜井!E23+中居!E23+雁村!E23+大木!E23+藤巻!E23+一の原!E23+長者原!E23+東長者原!E23+中石堂!E23</f>
        <v>13</v>
      </c>
      <c r="F23" s="32"/>
    </row>
    <row r="24" spans="1:6" ht="15" customHeight="1" x14ac:dyDescent="0.2">
      <c r="A24" s="12"/>
      <c r="B24" s="35">
        <v>18</v>
      </c>
      <c r="C24" s="75">
        <f>'御牧原（望月）'!C24+百沢!C24+牧布施!C24+入布施!C24+式部!C24+抜井!C24+中居!C24+雁村!C24+大木!C24+藤巻!C24+一の原!C24+長者原!C24+東長者原!C24+中石堂!C24</f>
        <v>4</v>
      </c>
      <c r="D24" s="75">
        <f>'御牧原（望月）'!D24+百沢!D24+牧布施!D24+入布施!D24+式部!D24+抜井!D24+中居!D24+雁村!D24+大木!D24+藤巻!D24+一の原!D24+長者原!D24+東長者原!D24+中石堂!D24</f>
        <v>1</v>
      </c>
      <c r="E24" s="10">
        <f>'御牧原（望月）'!E24+百沢!E24+牧布施!E24+入布施!E24+式部!E24+抜井!E24+中居!E24+雁村!E24+大木!E24+藤巻!E24+一の原!E24+長者原!E24+東長者原!E24+中石堂!E24</f>
        <v>5</v>
      </c>
      <c r="F24" s="32"/>
    </row>
    <row r="25" spans="1:6" ht="15" customHeight="1" x14ac:dyDescent="0.2">
      <c r="A25" s="12"/>
      <c r="B25" s="35">
        <v>19</v>
      </c>
      <c r="C25" s="75">
        <f>'御牧原（望月）'!C25+百沢!C25+牧布施!C25+入布施!C25+式部!C25+抜井!C25+中居!C25+雁村!C25+大木!C25+藤巻!C25+一の原!C25+長者原!C25+東長者原!C25+中石堂!C25</f>
        <v>6</v>
      </c>
      <c r="D25" s="75">
        <f>'御牧原（望月）'!D25+百沢!D25+牧布施!D25+入布施!D25+式部!D25+抜井!D25+中居!D25+雁村!D25+大木!D25+藤巻!D25+一の原!D25+長者原!D25+東長者原!D25+中石堂!D25</f>
        <v>4</v>
      </c>
      <c r="E25" s="10">
        <f>'御牧原（望月）'!E25+百沢!E25+牧布施!E25+入布施!E25+式部!E25+抜井!E25+中居!E25+雁村!E25+大木!E25+藤巻!E25+一の原!E25+長者原!E25+東長者原!E25+中石堂!E25</f>
        <v>10</v>
      </c>
      <c r="F25" s="32"/>
    </row>
    <row r="26" spans="1:6" ht="15" customHeight="1" x14ac:dyDescent="0.2">
      <c r="A26" s="12"/>
      <c r="B26" s="40" t="s">
        <v>53</v>
      </c>
      <c r="C26" s="49">
        <f>'御牧原（望月）'!C26+百沢!C26+牧布施!C26+入布施!C26+式部!C26+抜井!C26+中居!C26+雁村!C26+大木!C26+藤巻!C26+一の原!C26+長者原!C26+東長者原!C26+中石堂!C26</f>
        <v>28</v>
      </c>
      <c r="D26" s="49">
        <f>'御牧原（望月）'!D26+百沢!D26+牧布施!D26+入布施!D26+式部!D26+抜井!D26+中居!D26+雁村!D26+大木!D26+藤巻!D26+一の原!D26+長者原!D26+東長者原!D26+中石堂!D26</f>
        <v>18</v>
      </c>
      <c r="E26" s="41">
        <f>'御牧原（望月）'!E26+百沢!E26+牧布施!E26+入布施!E26+式部!E26+抜井!E26+中居!E26+雁村!E26+大木!E26+藤巻!E26+一の原!E26+長者原!E26+東長者原!E26+中石堂!E26</f>
        <v>46</v>
      </c>
      <c r="F26" s="42">
        <f>E26/E147</f>
        <v>3.7489812550937245E-2</v>
      </c>
    </row>
    <row r="27" spans="1:6" ht="15" customHeight="1" x14ac:dyDescent="0.2">
      <c r="A27" s="12"/>
      <c r="B27" s="35">
        <v>20</v>
      </c>
      <c r="C27" s="75">
        <f>'御牧原（望月）'!C27+百沢!C27+牧布施!C27+入布施!C27+式部!C27+抜井!C27+中居!C27+雁村!C27+大木!C27+藤巻!C27+一の原!C27+長者原!C27+東長者原!C27+中石堂!C27</f>
        <v>4</v>
      </c>
      <c r="D27" s="75">
        <f>'御牧原（望月）'!D27+百沢!D27+牧布施!D27+入布施!D27+式部!D27+抜井!D27+中居!D27+雁村!D27+大木!D27+藤巻!D27+一の原!D27+長者原!D27+東長者原!D27+中石堂!D27</f>
        <v>2</v>
      </c>
      <c r="E27" s="10">
        <f>'御牧原（望月）'!E27+百沢!E27+牧布施!E27+入布施!E27+式部!E27+抜井!E27+中居!E27+雁村!E27+大木!E27+藤巻!E27+一の原!E27+長者原!E27+東長者原!E27+中石堂!E27</f>
        <v>6</v>
      </c>
      <c r="F27" s="32"/>
    </row>
    <row r="28" spans="1:6" ht="15" customHeight="1" x14ac:dyDescent="0.2">
      <c r="A28" s="12"/>
      <c r="B28" s="35">
        <v>21</v>
      </c>
      <c r="C28" s="75">
        <f>'御牧原（望月）'!C28+百沢!C28+牧布施!C28+入布施!C28+式部!C28+抜井!C28+中居!C28+雁村!C28+大木!C28+藤巻!C28+一の原!C28+長者原!C28+東長者原!C28+中石堂!C28</f>
        <v>6</v>
      </c>
      <c r="D28" s="75">
        <f>'御牧原（望月）'!D28+百沢!D28+牧布施!D28+入布施!D28+式部!D28+抜井!D28+中居!D28+雁村!D28+大木!D28+藤巻!D28+一の原!D28+長者原!D28+東長者原!D28+中石堂!D28</f>
        <v>6</v>
      </c>
      <c r="E28" s="10">
        <f>'御牧原（望月）'!E28+百沢!E28+牧布施!E28+入布施!E28+式部!E28+抜井!E28+中居!E28+雁村!E28+大木!E28+藤巻!E28+一の原!E28+長者原!E28+東長者原!E28+中石堂!E28</f>
        <v>12</v>
      </c>
      <c r="F28" s="32"/>
    </row>
    <row r="29" spans="1:6" ht="15" customHeight="1" x14ac:dyDescent="0.2">
      <c r="A29" s="12"/>
      <c r="B29" s="35">
        <v>22</v>
      </c>
      <c r="C29" s="75">
        <f>'御牧原（望月）'!C29+百沢!C29+牧布施!C29+入布施!C29+式部!C29+抜井!C29+中居!C29+雁村!C29+大木!C29+藤巻!C29+一の原!C29+長者原!C29+東長者原!C29+中石堂!C29</f>
        <v>7</v>
      </c>
      <c r="D29" s="75">
        <f>'御牧原（望月）'!D29+百沢!D29+牧布施!D29+入布施!D29+式部!D29+抜井!D29+中居!D29+雁村!D29+大木!D29+藤巻!D29+一の原!D29+長者原!D29+東長者原!D29+中石堂!D29</f>
        <v>3</v>
      </c>
      <c r="E29" s="10">
        <f>'御牧原（望月）'!E29+百沢!E29+牧布施!E29+入布施!E29+式部!E29+抜井!E29+中居!E29+雁村!E29+大木!E29+藤巻!E29+一の原!E29+長者原!E29+東長者原!E29+中石堂!E29</f>
        <v>10</v>
      </c>
      <c r="F29" s="32"/>
    </row>
    <row r="30" spans="1:6" ht="15" customHeight="1" x14ac:dyDescent="0.2">
      <c r="A30" s="12"/>
      <c r="B30" s="35">
        <v>23</v>
      </c>
      <c r="C30" s="75">
        <f>'御牧原（望月）'!C30+百沢!C30+牧布施!C30+入布施!C30+式部!C30+抜井!C30+中居!C30+雁村!C30+大木!C30+藤巻!C30+一の原!C30+長者原!C30+東長者原!C30+中石堂!C30</f>
        <v>8</v>
      </c>
      <c r="D30" s="75">
        <f>'御牧原（望月）'!D30+百沢!D30+牧布施!D30+入布施!D30+式部!D30+抜井!D30+中居!D30+雁村!D30+大木!D30+藤巻!D30+一の原!D30+長者原!D30+東長者原!D30+中石堂!D30</f>
        <v>7</v>
      </c>
      <c r="E30" s="10">
        <f>'御牧原（望月）'!E30+百沢!E30+牧布施!E30+入布施!E30+式部!E30+抜井!E30+中居!E30+雁村!E30+大木!E30+藤巻!E30+一の原!E30+長者原!E30+東長者原!E30+中石堂!E30</f>
        <v>15</v>
      </c>
      <c r="F30" s="32"/>
    </row>
    <row r="31" spans="1:6" ht="15" customHeight="1" x14ac:dyDescent="0.2">
      <c r="A31" s="12"/>
      <c r="B31" s="35">
        <v>24</v>
      </c>
      <c r="C31" s="75">
        <f>'御牧原（望月）'!C31+百沢!C31+牧布施!C31+入布施!C31+式部!C31+抜井!C31+中居!C31+雁村!C31+大木!C31+藤巻!C31+一の原!C31+長者原!C31+東長者原!C31+中石堂!C31</f>
        <v>4</v>
      </c>
      <c r="D31" s="75">
        <f>'御牧原（望月）'!D31+百沢!D31+牧布施!D31+入布施!D31+式部!D31+抜井!D31+中居!D31+雁村!D31+大木!D31+藤巻!D31+一の原!D31+長者原!D31+東長者原!D31+中石堂!D31</f>
        <v>1</v>
      </c>
      <c r="E31" s="10">
        <f>'御牧原（望月）'!E31+百沢!E31+牧布施!E31+入布施!E31+式部!E31+抜井!E31+中居!E31+雁村!E31+大木!E31+藤巻!E31+一の原!E31+長者原!E31+東長者原!E31+中石堂!E31</f>
        <v>5</v>
      </c>
      <c r="F31" s="32"/>
    </row>
    <row r="32" spans="1:6" ht="15" customHeight="1" x14ac:dyDescent="0.2">
      <c r="A32" s="12"/>
      <c r="B32" s="40" t="s">
        <v>54</v>
      </c>
      <c r="C32" s="49">
        <f>'御牧原（望月）'!C32+百沢!C32+牧布施!C32+入布施!C32+式部!C32+抜井!C32+中居!C32+雁村!C32+大木!C32+藤巻!C32+一の原!C32+長者原!C32+東長者原!C32+中石堂!C32</f>
        <v>29</v>
      </c>
      <c r="D32" s="49">
        <f>'御牧原（望月）'!D32+百沢!D32+牧布施!D32+入布施!D32+式部!D32+抜井!D32+中居!D32+雁村!D32+大木!D32+藤巻!D32+一の原!D32+長者原!D32+東長者原!D32+中石堂!D32</f>
        <v>19</v>
      </c>
      <c r="E32" s="41">
        <f>'御牧原（望月）'!E32+百沢!E32+牧布施!E32+入布施!E32+式部!E32+抜井!E32+中居!E32+雁村!E32+大木!E32+藤巻!E32+一の原!E32+長者原!E32+東長者原!E32+中石堂!E32</f>
        <v>48</v>
      </c>
      <c r="F32" s="42">
        <f>E32/E147</f>
        <v>3.9119804400977995E-2</v>
      </c>
    </row>
    <row r="33" spans="1:6" ht="15" customHeight="1" x14ac:dyDescent="0.2">
      <c r="A33" s="12"/>
      <c r="B33" s="35">
        <v>25</v>
      </c>
      <c r="C33" s="75">
        <f>'御牧原（望月）'!C33+百沢!C33+牧布施!C33+入布施!C33+式部!C33+抜井!C33+中居!C33+雁村!C33+大木!C33+藤巻!C33+一の原!C33+長者原!C33+東長者原!C33+中石堂!C33</f>
        <v>6</v>
      </c>
      <c r="D33" s="75">
        <f>'御牧原（望月）'!D33+百沢!D33+牧布施!D33+入布施!D33+式部!D33+抜井!D33+中居!D33+雁村!D33+大木!D33+藤巻!D33+一の原!D33+長者原!D33+東長者原!D33+中石堂!D33</f>
        <v>4</v>
      </c>
      <c r="E33" s="10">
        <f>'御牧原（望月）'!E33+百沢!E33+牧布施!E33+入布施!E33+式部!E33+抜井!E33+中居!E33+雁村!E33+大木!E33+藤巻!E33+一の原!E33+長者原!E33+東長者原!E33+中石堂!E33</f>
        <v>10</v>
      </c>
      <c r="F33" s="32"/>
    </row>
    <row r="34" spans="1:6" ht="15" customHeight="1" x14ac:dyDescent="0.2">
      <c r="A34" s="12"/>
      <c r="B34" s="35">
        <v>26</v>
      </c>
      <c r="C34" s="75">
        <f>'御牧原（望月）'!C34+百沢!C34+牧布施!C34+入布施!C34+式部!C34+抜井!C34+中居!C34+雁村!C34+大木!C34+藤巻!C34+一の原!C34+長者原!C34+東長者原!C34+中石堂!C34</f>
        <v>8</v>
      </c>
      <c r="D34" s="75">
        <f>'御牧原（望月）'!D34+百沢!D34+牧布施!D34+入布施!D34+式部!D34+抜井!D34+中居!D34+雁村!D34+大木!D34+藤巻!D34+一の原!D34+長者原!D34+東長者原!D34+中石堂!D34</f>
        <v>2</v>
      </c>
      <c r="E34" s="10">
        <f>'御牧原（望月）'!E34+百沢!E34+牧布施!E34+入布施!E34+式部!E34+抜井!E34+中居!E34+雁村!E34+大木!E34+藤巻!E34+一の原!E34+長者原!E34+東長者原!E34+中石堂!E34</f>
        <v>10</v>
      </c>
      <c r="F34" s="32"/>
    </row>
    <row r="35" spans="1:6" ht="15" customHeight="1" x14ac:dyDescent="0.2">
      <c r="A35" s="12"/>
      <c r="B35" s="35">
        <v>27</v>
      </c>
      <c r="C35" s="75">
        <f>'御牧原（望月）'!C35+百沢!C35+牧布施!C35+入布施!C35+式部!C35+抜井!C35+中居!C35+雁村!C35+大木!C35+藤巻!C35+一の原!C35+長者原!C35+東長者原!C35+中石堂!C35</f>
        <v>3</v>
      </c>
      <c r="D35" s="75">
        <f>'御牧原（望月）'!D35+百沢!D35+牧布施!D35+入布施!D35+式部!D35+抜井!D35+中居!D35+雁村!D35+大木!D35+藤巻!D35+一の原!D35+長者原!D35+東長者原!D35+中石堂!D35</f>
        <v>3</v>
      </c>
      <c r="E35" s="10">
        <f>'御牧原（望月）'!E35+百沢!E35+牧布施!E35+入布施!E35+式部!E35+抜井!E35+中居!E35+雁村!E35+大木!E35+藤巻!E35+一の原!E35+長者原!E35+東長者原!E35+中石堂!E35</f>
        <v>6</v>
      </c>
      <c r="F35" s="32"/>
    </row>
    <row r="36" spans="1:6" ht="15" customHeight="1" x14ac:dyDescent="0.2">
      <c r="A36" s="12"/>
      <c r="B36" s="35">
        <v>28</v>
      </c>
      <c r="C36" s="75">
        <f>'御牧原（望月）'!C36+百沢!C36+牧布施!C36+入布施!C36+式部!C36+抜井!C36+中居!C36+雁村!C36+大木!C36+藤巻!C36+一の原!C36+長者原!C36+東長者原!C36+中石堂!C36</f>
        <v>6</v>
      </c>
      <c r="D36" s="75">
        <f>'御牧原（望月）'!D36+百沢!D36+牧布施!D36+入布施!D36+式部!D36+抜井!D36+中居!D36+雁村!D36+大木!D36+藤巻!D36+一の原!D36+長者原!D36+東長者原!D36+中石堂!D36</f>
        <v>1</v>
      </c>
      <c r="E36" s="10">
        <f>'御牧原（望月）'!E36+百沢!E36+牧布施!E36+入布施!E36+式部!E36+抜井!E36+中居!E36+雁村!E36+大木!E36+藤巻!E36+一の原!E36+長者原!E36+東長者原!E36+中石堂!E36</f>
        <v>7</v>
      </c>
      <c r="F36" s="32"/>
    </row>
    <row r="37" spans="1:6" ht="15" customHeight="1" x14ac:dyDescent="0.2">
      <c r="A37" s="12"/>
      <c r="B37" s="35">
        <v>29</v>
      </c>
      <c r="C37" s="75">
        <f>'御牧原（望月）'!C37+百沢!C37+牧布施!C37+入布施!C37+式部!C37+抜井!C37+中居!C37+雁村!C37+大木!C37+藤巻!C37+一の原!C37+長者原!C37+東長者原!C37+中石堂!C37</f>
        <v>4</v>
      </c>
      <c r="D37" s="75">
        <f>'御牧原（望月）'!D37+百沢!D37+牧布施!D37+入布施!D37+式部!D37+抜井!D37+中居!D37+雁村!D37+大木!D37+藤巻!D37+一の原!D37+長者原!D37+東長者原!D37+中石堂!D37</f>
        <v>2</v>
      </c>
      <c r="E37" s="10">
        <f>'御牧原（望月）'!E37+百沢!E37+牧布施!E37+入布施!E37+式部!E37+抜井!E37+中居!E37+雁村!E37+大木!E37+藤巻!E37+一の原!E37+長者原!E37+東長者原!E37+中石堂!E37</f>
        <v>6</v>
      </c>
      <c r="F37" s="32"/>
    </row>
    <row r="38" spans="1:6" ht="15" customHeight="1" x14ac:dyDescent="0.2">
      <c r="A38" s="12"/>
      <c r="B38" s="40" t="s">
        <v>55</v>
      </c>
      <c r="C38" s="49">
        <f>'御牧原（望月）'!C38+百沢!C38+牧布施!C38+入布施!C38+式部!C38+抜井!C38+中居!C38+雁村!C38+大木!C38+藤巻!C38+一の原!C38+長者原!C38+東長者原!C38+中石堂!C38</f>
        <v>27</v>
      </c>
      <c r="D38" s="49">
        <f>'御牧原（望月）'!D38+百沢!D38+牧布施!D38+入布施!D38+式部!D38+抜井!D38+中居!D38+雁村!D38+大木!D38+藤巻!D38+一の原!D38+長者原!D38+東長者原!D38+中石堂!D38</f>
        <v>12</v>
      </c>
      <c r="E38" s="41">
        <f>'御牧原（望月）'!E38+百沢!E38+牧布施!E38+入布施!E38+式部!E38+抜井!E38+中居!E38+雁村!E38+大木!E38+藤巻!E38+一の原!E38+長者原!E38+東長者原!E38+中石堂!E38</f>
        <v>39</v>
      </c>
      <c r="F38" s="42">
        <f>E38/E147</f>
        <v>3.1784841075794622E-2</v>
      </c>
    </row>
    <row r="39" spans="1:6" ht="15" customHeight="1" x14ac:dyDescent="0.2">
      <c r="A39" s="12"/>
      <c r="B39" s="35">
        <v>30</v>
      </c>
      <c r="C39" s="75">
        <f>'御牧原（望月）'!C39+百沢!C39+牧布施!C39+入布施!C39+式部!C39+抜井!C39+中居!C39+雁村!C39+大木!C39+藤巻!C39+一の原!C39+長者原!C39+東長者原!C39+中石堂!C39</f>
        <v>5</v>
      </c>
      <c r="D39" s="75">
        <f>'御牧原（望月）'!D39+百沢!D39+牧布施!D39+入布施!D39+式部!D39+抜井!D39+中居!D39+雁村!D39+大木!D39+藤巻!D39+一の原!D39+長者原!D39+東長者原!D39+中石堂!D39</f>
        <v>2</v>
      </c>
      <c r="E39" s="10">
        <f>'御牧原（望月）'!E39+百沢!E39+牧布施!E39+入布施!E39+式部!E39+抜井!E39+中居!E39+雁村!E39+大木!E39+藤巻!E39+一の原!E39+長者原!E39+東長者原!E39+中石堂!E39</f>
        <v>7</v>
      </c>
      <c r="F39" s="32"/>
    </row>
    <row r="40" spans="1:6" ht="15" customHeight="1" x14ac:dyDescent="0.2">
      <c r="A40" s="12"/>
      <c r="B40" s="35">
        <v>31</v>
      </c>
      <c r="C40" s="75">
        <f>'御牧原（望月）'!C40+百沢!C40+牧布施!C40+入布施!C40+式部!C40+抜井!C40+中居!C40+雁村!C40+大木!C40+藤巻!C40+一の原!C40+長者原!C40+東長者原!C40+中石堂!C40</f>
        <v>14</v>
      </c>
      <c r="D40" s="75">
        <f>'御牧原（望月）'!D40+百沢!D40+牧布施!D40+入布施!D40+式部!D40+抜井!D40+中居!D40+雁村!D40+大木!D40+藤巻!D40+一の原!D40+長者原!D40+東長者原!D40+中石堂!D40</f>
        <v>3</v>
      </c>
      <c r="E40" s="10">
        <f>'御牧原（望月）'!E40+百沢!E40+牧布施!E40+入布施!E40+式部!E40+抜井!E40+中居!E40+雁村!E40+大木!E40+藤巻!E40+一の原!E40+長者原!E40+東長者原!E40+中石堂!E40</f>
        <v>17</v>
      </c>
      <c r="F40" s="32"/>
    </row>
    <row r="41" spans="1:6" ht="15" customHeight="1" x14ac:dyDescent="0.2">
      <c r="A41" s="12"/>
      <c r="B41" s="35">
        <v>32</v>
      </c>
      <c r="C41" s="75">
        <f>'御牧原（望月）'!C41+百沢!C41+牧布施!C41+入布施!C41+式部!C41+抜井!C41+中居!C41+雁村!C41+大木!C41+藤巻!C41+一の原!C41+長者原!C41+東長者原!C41+中石堂!C41</f>
        <v>5</v>
      </c>
      <c r="D41" s="75">
        <f>'御牧原（望月）'!D41+百沢!D41+牧布施!D41+入布施!D41+式部!D41+抜井!D41+中居!D41+雁村!D41+大木!D41+藤巻!D41+一の原!D41+長者原!D41+東長者原!D41+中石堂!D41</f>
        <v>4</v>
      </c>
      <c r="E41" s="10">
        <f>'御牧原（望月）'!E41+百沢!E41+牧布施!E41+入布施!E41+式部!E41+抜井!E41+中居!E41+雁村!E41+大木!E41+藤巻!E41+一の原!E41+長者原!E41+東長者原!E41+中石堂!E41</f>
        <v>9</v>
      </c>
      <c r="F41" s="32"/>
    </row>
    <row r="42" spans="1:6" ht="15" customHeight="1" x14ac:dyDescent="0.2">
      <c r="A42" s="12"/>
      <c r="B42" s="35">
        <v>33</v>
      </c>
      <c r="C42" s="75">
        <f>'御牧原（望月）'!C42+百沢!C42+牧布施!C42+入布施!C42+式部!C42+抜井!C42+中居!C42+雁村!C42+大木!C42+藤巻!C42+一の原!C42+長者原!C42+東長者原!C42+中石堂!C42</f>
        <v>10</v>
      </c>
      <c r="D42" s="75">
        <f>'御牧原（望月）'!D42+百沢!D42+牧布施!D42+入布施!D42+式部!D42+抜井!D42+中居!D42+雁村!D42+大木!D42+藤巻!D42+一の原!D42+長者原!D42+東長者原!D42+中石堂!D42</f>
        <v>5</v>
      </c>
      <c r="E42" s="10">
        <f>'御牧原（望月）'!E42+百沢!E42+牧布施!E42+入布施!E42+式部!E42+抜井!E42+中居!E42+雁村!E42+大木!E42+藤巻!E42+一の原!E42+長者原!E42+東長者原!E42+中石堂!E42</f>
        <v>15</v>
      </c>
      <c r="F42" s="32"/>
    </row>
    <row r="43" spans="1:6" ht="15" customHeight="1" x14ac:dyDescent="0.2">
      <c r="A43" s="12"/>
      <c r="B43" s="35">
        <v>34</v>
      </c>
      <c r="C43" s="75">
        <f>'御牧原（望月）'!C43+百沢!C43+牧布施!C43+入布施!C43+式部!C43+抜井!C43+中居!C43+雁村!C43+大木!C43+藤巻!C43+一の原!C43+長者原!C43+東長者原!C43+中石堂!C43</f>
        <v>6</v>
      </c>
      <c r="D43" s="75">
        <f>'御牧原（望月）'!D43+百沢!D43+牧布施!D43+入布施!D43+式部!D43+抜井!D43+中居!D43+雁村!D43+大木!D43+藤巻!D43+一の原!D43+長者原!D43+東長者原!D43+中石堂!D43</f>
        <v>2</v>
      </c>
      <c r="E43" s="10">
        <f>'御牧原（望月）'!E43+百沢!E43+牧布施!E43+入布施!E43+式部!E43+抜井!E43+中居!E43+雁村!E43+大木!E43+藤巻!E43+一の原!E43+長者原!E43+東長者原!E43+中石堂!E43</f>
        <v>8</v>
      </c>
      <c r="F43" s="32"/>
    </row>
    <row r="44" spans="1:6" ht="15" customHeight="1" x14ac:dyDescent="0.2">
      <c r="A44" s="12"/>
      <c r="B44" s="40" t="s">
        <v>56</v>
      </c>
      <c r="C44" s="49">
        <f>'御牧原（望月）'!C44+百沢!C44+牧布施!C44+入布施!C44+式部!C44+抜井!C44+中居!C44+雁村!C44+大木!C44+藤巻!C44+一の原!C44+長者原!C44+東長者原!C44+中石堂!C44</f>
        <v>40</v>
      </c>
      <c r="D44" s="49">
        <f>'御牧原（望月）'!D44+百沢!D44+牧布施!D44+入布施!D44+式部!D44+抜井!D44+中居!D44+雁村!D44+大木!D44+藤巻!D44+一の原!D44+長者原!D44+東長者原!D44+中石堂!D44</f>
        <v>16</v>
      </c>
      <c r="E44" s="41">
        <f>'御牧原（望月）'!E44+百沢!E44+牧布施!E44+入布施!E44+式部!E44+抜井!E44+中居!E44+雁村!E44+大木!E44+藤巻!E44+一の原!E44+長者原!E44+東長者原!E44+中石堂!E44</f>
        <v>56</v>
      </c>
      <c r="F44" s="42">
        <f>E44/E147</f>
        <v>4.5639771801140996E-2</v>
      </c>
    </row>
    <row r="45" spans="1:6" ht="15" customHeight="1" x14ac:dyDescent="0.2">
      <c r="A45" s="12"/>
      <c r="B45" s="35">
        <v>35</v>
      </c>
      <c r="C45" s="75">
        <f>'御牧原（望月）'!C45+百沢!C45+牧布施!C45+入布施!C45+式部!C45+抜井!C45+中居!C45+雁村!C45+大木!C45+藤巻!C45+一の原!C45+長者原!C45+東長者原!C45+中石堂!C45</f>
        <v>8</v>
      </c>
      <c r="D45" s="75">
        <f>'御牧原（望月）'!D45+百沢!D45+牧布施!D45+入布施!D45+式部!D45+抜井!D45+中居!D45+雁村!D45+大木!D45+藤巻!D45+一の原!D45+長者原!D45+東長者原!D45+中石堂!D45</f>
        <v>5</v>
      </c>
      <c r="E45" s="10">
        <f>'御牧原（望月）'!E45+百沢!E45+牧布施!E45+入布施!E45+式部!E45+抜井!E45+中居!E45+雁村!E45+大木!E45+藤巻!E45+一の原!E45+長者原!E45+東長者原!E45+中石堂!E45</f>
        <v>13</v>
      </c>
      <c r="F45" s="32"/>
    </row>
    <row r="46" spans="1:6" ht="15" customHeight="1" x14ac:dyDescent="0.2">
      <c r="A46" s="12"/>
      <c r="B46" s="35">
        <v>36</v>
      </c>
      <c r="C46" s="75">
        <f>'御牧原（望月）'!C46+百沢!C46+牧布施!C46+入布施!C46+式部!C46+抜井!C46+中居!C46+雁村!C46+大木!C46+藤巻!C46+一の原!C46+長者原!C46+東長者原!C46+中石堂!C46</f>
        <v>4</v>
      </c>
      <c r="D46" s="75">
        <f>'御牧原（望月）'!D46+百沢!D46+牧布施!D46+入布施!D46+式部!D46+抜井!D46+中居!D46+雁村!D46+大木!D46+藤巻!D46+一の原!D46+長者原!D46+東長者原!D46+中石堂!D46</f>
        <v>5</v>
      </c>
      <c r="E46" s="10">
        <f>'御牧原（望月）'!E46+百沢!E46+牧布施!E46+入布施!E46+式部!E46+抜井!E46+中居!E46+雁村!E46+大木!E46+藤巻!E46+一の原!E46+長者原!E46+東長者原!E46+中石堂!E46</f>
        <v>9</v>
      </c>
      <c r="F46" s="32"/>
    </row>
    <row r="47" spans="1:6" ht="15" customHeight="1" x14ac:dyDescent="0.2">
      <c r="A47" s="12"/>
      <c r="B47" s="35">
        <v>37</v>
      </c>
      <c r="C47" s="75">
        <f>'御牧原（望月）'!C47+百沢!C47+牧布施!C47+入布施!C47+式部!C47+抜井!C47+中居!C47+雁村!C47+大木!C47+藤巻!C47+一の原!C47+長者原!C47+東長者原!C47+中石堂!C47</f>
        <v>6</v>
      </c>
      <c r="D47" s="75">
        <f>'御牧原（望月）'!D47+百沢!D47+牧布施!D47+入布施!D47+式部!D47+抜井!D47+中居!D47+雁村!D47+大木!D47+藤巻!D47+一の原!D47+長者原!D47+東長者原!D47+中石堂!D47</f>
        <v>5</v>
      </c>
      <c r="E47" s="10">
        <f>'御牧原（望月）'!E47+百沢!E47+牧布施!E47+入布施!E47+式部!E47+抜井!E47+中居!E47+雁村!E47+大木!E47+藤巻!E47+一の原!E47+長者原!E47+東長者原!E47+中石堂!E47</f>
        <v>11</v>
      </c>
      <c r="F47" s="32"/>
    </row>
    <row r="48" spans="1:6" ht="15" customHeight="1" x14ac:dyDescent="0.2">
      <c r="A48" s="12"/>
      <c r="B48" s="35">
        <v>38</v>
      </c>
      <c r="C48" s="75">
        <f>'御牧原（望月）'!C48+百沢!C48+牧布施!C48+入布施!C48+式部!C48+抜井!C48+中居!C48+雁村!C48+大木!C48+藤巻!C48+一の原!C48+長者原!C48+東長者原!C48+中石堂!C48</f>
        <v>5</v>
      </c>
      <c r="D48" s="75">
        <f>'御牧原（望月）'!D48+百沢!D48+牧布施!D48+入布施!D48+式部!D48+抜井!D48+中居!D48+雁村!D48+大木!D48+藤巻!D48+一の原!D48+長者原!D48+東長者原!D48+中石堂!D48</f>
        <v>4</v>
      </c>
      <c r="E48" s="10">
        <f>'御牧原（望月）'!E48+百沢!E48+牧布施!E48+入布施!E48+式部!E48+抜井!E48+中居!E48+雁村!E48+大木!E48+藤巻!E48+一の原!E48+長者原!E48+東長者原!E48+中石堂!E48</f>
        <v>9</v>
      </c>
      <c r="F48" s="32"/>
    </row>
    <row r="49" spans="1:6" ht="15" customHeight="1" x14ac:dyDescent="0.2">
      <c r="A49" s="12"/>
      <c r="B49" s="35">
        <v>39</v>
      </c>
      <c r="C49" s="75">
        <f>'御牧原（望月）'!C49+百沢!C49+牧布施!C49+入布施!C49+式部!C49+抜井!C49+中居!C49+雁村!C49+大木!C49+藤巻!C49+一の原!C49+長者原!C49+東長者原!C49+中石堂!C49</f>
        <v>3</v>
      </c>
      <c r="D49" s="75">
        <f>'御牧原（望月）'!D49+百沢!D49+牧布施!D49+入布施!D49+式部!D49+抜井!D49+中居!D49+雁村!D49+大木!D49+藤巻!D49+一の原!D49+長者原!D49+東長者原!D49+中石堂!D49</f>
        <v>3</v>
      </c>
      <c r="E49" s="10">
        <f>'御牧原（望月）'!E49+百沢!E49+牧布施!E49+入布施!E49+式部!E49+抜井!E49+中居!E49+雁村!E49+大木!E49+藤巻!E49+一の原!E49+長者原!E49+東長者原!E49+中石堂!E49</f>
        <v>6</v>
      </c>
      <c r="F49" s="32"/>
    </row>
    <row r="50" spans="1:6" ht="15" customHeight="1" x14ac:dyDescent="0.2">
      <c r="A50" s="12"/>
      <c r="B50" s="40" t="s">
        <v>57</v>
      </c>
      <c r="C50" s="49">
        <f>'御牧原（望月）'!C50+百沢!C50+牧布施!C50+入布施!C50+式部!C50+抜井!C50+中居!C50+雁村!C50+大木!C50+藤巻!C50+一の原!C50+長者原!C50+東長者原!C50+中石堂!C50</f>
        <v>26</v>
      </c>
      <c r="D50" s="49">
        <f>'御牧原（望月）'!D50+百沢!D50+牧布施!D50+入布施!D50+式部!D50+抜井!D50+中居!D50+雁村!D50+大木!D50+藤巻!D50+一の原!D50+長者原!D50+東長者原!D50+中石堂!D50</f>
        <v>22</v>
      </c>
      <c r="E50" s="41">
        <f>'御牧原（望月）'!E50+百沢!E50+牧布施!E50+入布施!E50+式部!E50+抜井!E50+中居!E50+雁村!E50+大木!E50+藤巻!E50+一の原!E50+長者原!E50+東長者原!E50+中石堂!E50</f>
        <v>48</v>
      </c>
      <c r="F50" s="42">
        <f>E50/E147</f>
        <v>3.9119804400977995E-2</v>
      </c>
    </row>
    <row r="51" spans="1:6" ht="15" customHeight="1" x14ac:dyDescent="0.2">
      <c r="A51" s="12"/>
      <c r="B51" s="35">
        <v>40</v>
      </c>
      <c r="C51" s="75">
        <f>'御牧原（望月）'!C51+百沢!C51+牧布施!C51+入布施!C51+式部!C51+抜井!C51+中居!C51+雁村!C51+大木!C51+藤巻!C51+一の原!C51+長者原!C51+東長者原!C51+中石堂!C51</f>
        <v>5</v>
      </c>
      <c r="D51" s="75">
        <f>'御牧原（望月）'!D51+百沢!D51+牧布施!D51+入布施!D51+式部!D51+抜井!D51+中居!D51+雁村!D51+大木!D51+藤巻!D51+一の原!D51+長者原!D51+東長者原!D51+中石堂!D51</f>
        <v>5</v>
      </c>
      <c r="E51" s="10">
        <f>'御牧原（望月）'!E51+百沢!E51+牧布施!E51+入布施!E51+式部!E51+抜井!E51+中居!E51+雁村!E51+大木!E51+藤巻!E51+一の原!E51+長者原!E51+東長者原!E51+中石堂!E51</f>
        <v>10</v>
      </c>
      <c r="F51" s="32"/>
    </row>
    <row r="52" spans="1:6" ht="15" customHeight="1" x14ac:dyDescent="0.2">
      <c r="A52" s="12"/>
      <c r="B52" s="35">
        <v>41</v>
      </c>
      <c r="C52" s="75">
        <f>'御牧原（望月）'!C52+百沢!C52+牧布施!C52+入布施!C52+式部!C52+抜井!C52+中居!C52+雁村!C52+大木!C52+藤巻!C52+一の原!C52+長者原!C52+東長者原!C52+中石堂!C52</f>
        <v>6</v>
      </c>
      <c r="D52" s="75">
        <f>'御牧原（望月）'!D52+百沢!D52+牧布施!D52+入布施!D52+式部!D52+抜井!D52+中居!D52+雁村!D52+大木!D52+藤巻!D52+一の原!D52+長者原!D52+東長者原!D52+中石堂!D52</f>
        <v>4</v>
      </c>
      <c r="E52" s="10">
        <f>'御牧原（望月）'!E52+百沢!E52+牧布施!E52+入布施!E52+式部!E52+抜井!E52+中居!E52+雁村!E52+大木!E52+藤巻!E52+一の原!E52+長者原!E52+東長者原!E52+中石堂!E52</f>
        <v>10</v>
      </c>
      <c r="F52" s="32"/>
    </row>
    <row r="53" spans="1:6" ht="15" customHeight="1" x14ac:dyDescent="0.2">
      <c r="A53" s="12"/>
      <c r="B53" s="35">
        <v>42</v>
      </c>
      <c r="C53" s="75">
        <f>'御牧原（望月）'!C53+百沢!C53+牧布施!C53+入布施!C53+式部!C53+抜井!C53+中居!C53+雁村!C53+大木!C53+藤巻!C53+一の原!C53+長者原!C53+東長者原!C53+中石堂!C53</f>
        <v>12</v>
      </c>
      <c r="D53" s="75">
        <f>'御牧原（望月）'!D53+百沢!D53+牧布施!D53+入布施!D53+式部!D53+抜井!D53+中居!D53+雁村!D53+大木!D53+藤巻!D53+一の原!D53+長者原!D53+東長者原!D53+中石堂!D53</f>
        <v>7</v>
      </c>
      <c r="E53" s="10">
        <f>'御牧原（望月）'!E53+百沢!E53+牧布施!E53+入布施!E53+式部!E53+抜井!E53+中居!E53+雁村!E53+大木!E53+藤巻!E53+一の原!E53+長者原!E53+東長者原!E53+中石堂!E53</f>
        <v>19</v>
      </c>
      <c r="F53" s="32"/>
    </row>
    <row r="54" spans="1:6" ht="15" customHeight="1" x14ac:dyDescent="0.2">
      <c r="A54" s="12"/>
      <c r="B54" s="35">
        <v>43</v>
      </c>
      <c r="C54" s="75">
        <f>'御牧原（望月）'!C54+百沢!C54+牧布施!C54+入布施!C54+式部!C54+抜井!C54+中居!C54+雁村!C54+大木!C54+藤巻!C54+一の原!C54+長者原!C54+東長者原!C54+中石堂!C54</f>
        <v>7</v>
      </c>
      <c r="D54" s="75">
        <f>'御牧原（望月）'!D54+百沢!D54+牧布施!D54+入布施!D54+式部!D54+抜井!D54+中居!D54+雁村!D54+大木!D54+藤巻!D54+一の原!D54+長者原!D54+東長者原!D54+中石堂!D54</f>
        <v>7</v>
      </c>
      <c r="E54" s="10">
        <f>'御牧原（望月）'!E54+百沢!E54+牧布施!E54+入布施!E54+式部!E54+抜井!E54+中居!E54+雁村!E54+大木!E54+藤巻!E54+一の原!E54+長者原!E54+東長者原!E54+中石堂!E54</f>
        <v>14</v>
      </c>
      <c r="F54" s="32"/>
    </row>
    <row r="55" spans="1:6" ht="15" customHeight="1" x14ac:dyDescent="0.2">
      <c r="A55" s="12"/>
      <c r="B55" s="35">
        <v>44</v>
      </c>
      <c r="C55" s="75">
        <f>'御牧原（望月）'!C55+百沢!C55+牧布施!C55+入布施!C55+式部!C55+抜井!C55+中居!C55+雁村!C55+大木!C55+藤巻!C55+一の原!C55+長者原!C55+東長者原!C55+中石堂!C55</f>
        <v>3</v>
      </c>
      <c r="D55" s="75">
        <f>'御牧原（望月）'!D55+百沢!D55+牧布施!D55+入布施!D55+式部!D55+抜井!D55+中居!D55+雁村!D55+大木!D55+藤巻!D55+一の原!D55+長者原!D55+東長者原!D55+中石堂!D55</f>
        <v>6</v>
      </c>
      <c r="E55" s="10">
        <f>'御牧原（望月）'!E55+百沢!E55+牧布施!E55+入布施!E55+式部!E55+抜井!E55+中居!E55+雁村!E55+大木!E55+藤巻!E55+一の原!E55+長者原!E55+東長者原!E55+中石堂!E55</f>
        <v>9</v>
      </c>
      <c r="F55" s="32"/>
    </row>
    <row r="56" spans="1:6" ht="15" customHeight="1" x14ac:dyDescent="0.2">
      <c r="A56" s="12"/>
      <c r="B56" s="40" t="s">
        <v>58</v>
      </c>
      <c r="C56" s="49">
        <f>'御牧原（望月）'!C56+百沢!C56+牧布施!C56+入布施!C56+式部!C56+抜井!C56+中居!C56+雁村!C56+大木!C56+藤巻!C56+一の原!C56+長者原!C56+東長者原!C56+中石堂!C56</f>
        <v>33</v>
      </c>
      <c r="D56" s="49">
        <f>'御牧原（望月）'!D56+百沢!D56+牧布施!D56+入布施!D56+式部!D56+抜井!D56+中居!D56+雁村!D56+大木!D56+藤巻!D56+一の原!D56+長者原!D56+東長者原!D56+中石堂!D56</f>
        <v>29</v>
      </c>
      <c r="E56" s="41">
        <f>'御牧原（望月）'!E56+百沢!E56+牧布施!E56+入布施!E56+式部!E56+抜井!E56+中居!E56+雁村!E56+大木!E56+藤巻!E56+一の原!E56+長者原!E56+東長者原!E56+中石堂!E56</f>
        <v>62</v>
      </c>
      <c r="F56" s="42">
        <f>E56/E147</f>
        <v>5.0529747351263241E-2</v>
      </c>
    </row>
    <row r="57" spans="1:6" ht="15" customHeight="1" x14ac:dyDescent="0.2">
      <c r="A57" s="12"/>
      <c r="B57" s="35">
        <v>45</v>
      </c>
      <c r="C57" s="75">
        <f>'御牧原（望月）'!C57+百沢!C57+牧布施!C57+入布施!C57+式部!C57+抜井!C57+中居!C57+雁村!C57+大木!C57+藤巻!C57+一の原!C57+長者原!C57+東長者原!C57+中石堂!C57</f>
        <v>9</v>
      </c>
      <c r="D57" s="75">
        <f>'御牧原（望月）'!D57+百沢!D57+牧布施!D57+入布施!D57+式部!D57+抜井!D57+中居!D57+雁村!D57+大木!D57+藤巻!D57+一の原!D57+長者原!D57+東長者原!D57+中石堂!D57</f>
        <v>9</v>
      </c>
      <c r="E57" s="10">
        <f>'御牧原（望月）'!E57+百沢!E57+牧布施!E57+入布施!E57+式部!E57+抜井!E57+中居!E57+雁村!E57+大木!E57+藤巻!E57+一の原!E57+長者原!E57+東長者原!E57+中石堂!E57</f>
        <v>18</v>
      </c>
      <c r="F57" s="32"/>
    </row>
    <row r="58" spans="1:6" ht="15" customHeight="1" x14ac:dyDescent="0.2">
      <c r="A58" s="12"/>
      <c r="B58" s="35">
        <v>46</v>
      </c>
      <c r="C58" s="75">
        <f>'御牧原（望月）'!C58+百沢!C58+牧布施!C58+入布施!C58+式部!C58+抜井!C58+中居!C58+雁村!C58+大木!C58+藤巻!C58+一の原!C58+長者原!C58+東長者原!C58+中石堂!C58</f>
        <v>9</v>
      </c>
      <c r="D58" s="75">
        <f>'御牧原（望月）'!D58+百沢!D58+牧布施!D58+入布施!D58+式部!D58+抜井!D58+中居!D58+雁村!D58+大木!D58+藤巻!D58+一の原!D58+長者原!D58+東長者原!D58+中石堂!D58</f>
        <v>4</v>
      </c>
      <c r="E58" s="10">
        <f>'御牧原（望月）'!E58+百沢!E58+牧布施!E58+入布施!E58+式部!E58+抜井!E58+中居!E58+雁村!E58+大木!E58+藤巻!E58+一の原!E58+長者原!E58+東長者原!E58+中石堂!E58</f>
        <v>13</v>
      </c>
      <c r="F58" s="32"/>
    </row>
    <row r="59" spans="1:6" ht="15" customHeight="1" x14ac:dyDescent="0.2">
      <c r="A59" s="12"/>
      <c r="B59" s="35">
        <v>47</v>
      </c>
      <c r="C59" s="75">
        <f>'御牧原（望月）'!C59+百沢!C59+牧布施!C59+入布施!C59+式部!C59+抜井!C59+中居!C59+雁村!C59+大木!C59+藤巻!C59+一の原!C59+長者原!C59+東長者原!C59+中石堂!C59</f>
        <v>6</v>
      </c>
      <c r="D59" s="75">
        <f>'御牧原（望月）'!D59+百沢!D59+牧布施!D59+入布施!D59+式部!D59+抜井!D59+中居!D59+雁村!D59+大木!D59+藤巻!D59+一の原!D59+長者原!D59+東長者原!D59+中石堂!D59</f>
        <v>8</v>
      </c>
      <c r="E59" s="10">
        <f>'御牧原（望月）'!E59+百沢!E59+牧布施!E59+入布施!E59+式部!E59+抜井!E59+中居!E59+雁村!E59+大木!E59+藤巻!E59+一の原!E59+長者原!E59+東長者原!E59+中石堂!E59</f>
        <v>14</v>
      </c>
      <c r="F59" s="32"/>
    </row>
    <row r="60" spans="1:6" ht="15" customHeight="1" x14ac:dyDescent="0.2">
      <c r="A60" s="12"/>
      <c r="B60" s="35">
        <v>48</v>
      </c>
      <c r="C60" s="75">
        <f>'御牧原（望月）'!C60+百沢!C60+牧布施!C60+入布施!C60+式部!C60+抜井!C60+中居!C60+雁村!C60+大木!C60+藤巻!C60+一の原!C60+長者原!C60+東長者原!C60+中石堂!C60</f>
        <v>7</v>
      </c>
      <c r="D60" s="75">
        <f>'御牧原（望月）'!D60+百沢!D60+牧布施!D60+入布施!D60+式部!D60+抜井!D60+中居!D60+雁村!D60+大木!D60+藤巻!D60+一の原!D60+長者原!D60+東長者原!D60+中石堂!D60</f>
        <v>4</v>
      </c>
      <c r="E60" s="10">
        <f>'御牧原（望月）'!E60+百沢!E60+牧布施!E60+入布施!E60+式部!E60+抜井!E60+中居!E60+雁村!E60+大木!E60+藤巻!E60+一の原!E60+長者原!E60+東長者原!E60+中石堂!E60</f>
        <v>11</v>
      </c>
      <c r="F60" s="32"/>
    </row>
    <row r="61" spans="1:6" ht="15" customHeight="1" x14ac:dyDescent="0.2">
      <c r="A61" s="12"/>
      <c r="B61" s="35">
        <v>49</v>
      </c>
      <c r="C61" s="75">
        <f>'御牧原（望月）'!C61+百沢!C61+牧布施!C61+入布施!C61+式部!C61+抜井!C61+中居!C61+雁村!C61+大木!C61+藤巻!C61+一の原!C61+長者原!C61+東長者原!C61+中石堂!C61</f>
        <v>8</v>
      </c>
      <c r="D61" s="75">
        <f>'御牧原（望月）'!D61+百沢!D61+牧布施!D61+入布施!D61+式部!D61+抜井!D61+中居!D61+雁村!D61+大木!D61+藤巻!D61+一の原!D61+長者原!D61+東長者原!D61+中石堂!D61</f>
        <v>5</v>
      </c>
      <c r="E61" s="10">
        <f>'御牧原（望月）'!E61+百沢!E61+牧布施!E61+入布施!E61+式部!E61+抜井!E61+中居!E61+雁村!E61+大木!E61+藤巻!E61+一の原!E61+長者原!E61+東長者原!E61+中石堂!E61</f>
        <v>13</v>
      </c>
      <c r="F61" s="32"/>
    </row>
    <row r="62" spans="1:6" ht="15" customHeight="1" x14ac:dyDescent="0.2">
      <c r="A62" s="12"/>
      <c r="B62" s="40" t="s">
        <v>59</v>
      </c>
      <c r="C62" s="49">
        <f>'御牧原（望月）'!C62+百沢!C62+牧布施!C62+入布施!C62+式部!C62+抜井!C62+中居!C62+雁村!C62+大木!C62+藤巻!C62+一の原!C62+長者原!C62+東長者原!C62+中石堂!C62</f>
        <v>39</v>
      </c>
      <c r="D62" s="49">
        <f>'御牧原（望月）'!D62+百沢!D62+牧布施!D62+入布施!D62+式部!D62+抜井!D62+中居!D62+雁村!D62+大木!D62+藤巻!D62+一の原!D62+長者原!D62+東長者原!D62+中石堂!D62</f>
        <v>30</v>
      </c>
      <c r="E62" s="41">
        <f>'御牧原（望月）'!E62+百沢!E62+牧布施!E62+入布施!E62+式部!E62+抜井!E62+中居!E62+雁村!E62+大木!E62+藤巻!E62+一の原!E62+長者原!E62+東長者原!E62+中石堂!E62</f>
        <v>69</v>
      </c>
      <c r="F62" s="42">
        <f>E62/E147</f>
        <v>5.623471882640587E-2</v>
      </c>
    </row>
    <row r="63" spans="1:6" ht="15" customHeight="1" x14ac:dyDescent="0.2">
      <c r="A63" s="12"/>
      <c r="B63" s="35">
        <v>50</v>
      </c>
      <c r="C63" s="75">
        <f>'御牧原（望月）'!C63+百沢!C63+牧布施!C63+入布施!C63+式部!C63+抜井!C63+中居!C63+雁村!C63+大木!C63+藤巻!C63+一の原!C63+長者原!C63+東長者原!C63+中石堂!C63</f>
        <v>14</v>
      </c>
      <c r="D63" s="75">
        <f>'御牧原（望月）'!D63+百沢!D63+牧布施!D63+入布施!D63+式部!D63+抜井!D63+中居!D63+雁村!D63+大木!D63+藤巻!D63+一の原!D63+長者原!D63+東長者原!D63+中石堂!D63</f>
        <v>11</v>
      </c>
      <c r="E63" s="10">
        <f>'御牧原（望月）'!E63+百沢!E63+牧布施!E63+入布施!E63+式部!E63+抜井!E63+中居!E63+雁村!E63+大木!E63+藤巻!E63+一の原!E63+長者原!E63+東長者原!E63+中石堂!E63</f>
        <v>25</v>
      </c>
      <c r="F63" s="32"/>
    </row>
    <row r="64" spans="1:6" ht="15" customHeight="1" x14ac:dyDescent="0.2">
      <c r="A64" s="12"/>
      <c r="B64" s="35">
        <v>51</v>
      </c>
      <c r="C64" s="75">
        <f>'御牧原（望月）'!C64+百沢!C64+牧布施!C64+入布施!C64+式部!C64+抜井!C64+中居!C64+雁村!C64+大木!C64+藤巻!C64+一の原!C64+長者原!C64+東長者原!C64+中石堂!C64</f>
        <v>5</v>
      </c>
      <c r="D64" s="75">
        <f>'御牧原（望月）'!D64+百沢!D64+牧布施!D64+入布施!D64+式部!D64+抜井!D64+中居!D64+雁村!D64+大木!D64+藤巻!D64+一の原!D64+長者原!D64+東長者原!D64+中石堂!D64</f>
        <v>6</v>
      </c>
      <c r="E64" s="10">
        <f>'御牧原（望月）'!E64+百沢!E64+牧布施!E64+入布施!E64+式部!E64+抜井!E64+中居!E64+雁村!E64+大木!E64+藤巻!E64+一の原!E64+長者原!E64+東長者原!E64+中石堂!E64</f>
        <v>11</v>
      </c>
      <c r="F64" s="32"/>
    </row>
    <row r="65" spans="1:6" ht="15" customHeight="1" x14ac:dyDescent="0.2">
      <c r="A65" s="12"/>
      <c r="B65" s="35">
        <v>52</v>
      </c>
      <c r="C65" s="75">
        <f>'御牧原（望月）'!C65+百沢!C65+牧布施!C65+入布施!C65+式部!C65+抜井!C65+中居!C65+雁村!C65+大木!C65+藤巻!C65+一の原!C65+長者原!C65+東長者原!C65+中石堂!C65</f>
        <v>8</v>
      </c>
      <c r="D65" s="75">
        <f>'御牧原（望月）'!D65+百沢!D65+牧布施!D65+入布施!D65+式部!D65+抜井!D65+中居!D65+雁村!D65+大木!D65+藤巻!D65+一の原!D65+長者原!D65+東長者原!D65+中石堂!D65</f>
        <v>11</v>
      </c>
      <c r="E65" s="10">
        <f>'御牧原（望月）'!E65+百沢!E65+牧布施!E65+入布施!E65+式部!E65+抜井!E65+中居!E65+雁村!E65+大木!E65+藤巻!E65+一の原!E65+長者原!E65+東長者原!E65+中石堂!E65</f>
        <v>19</v>
      </c>
      <c r="F65" s="32"/>
    </row>
    <row r="66" spans="1:6" ht="15" customHeight="1" x14ac:dyDescent="0.2">
      <c r="A66" s="12"/>
      <c r="B66" s="35">
        <v>53</v>
      </c>
      <c r="C66" s="75">
        <f>'御牧原（望月）'!C66+百沢!C66+牧布施!C66+入布施!C66+式部!C66+抜井!C66+中居!C66+雁村!C66+大木!C66+藤巻!C66+一の原!C66+長者原!C66+東長者原!C66+中石堂!C66</f>
        <v>7</v>
      </c>
      <c r="D66" s="75">
        <f>'御牧原（望月）'!D66+百沢!D66+牧布施!D66+入布施!D66+式部!D66+抜井!D66+中居!D66+雁村!D66+大木!D66+藤巻!D66+一の原!D66+長者原!D66+東長者原!D66+中石堂!D66</f>
        <v>4</v>
      </c>
      <c r="E66" s="10">
        <f>'御牧原（望月）'!E66+百沢!E66+牧布施!E66+入布施!E66+式部!E66+抜井!E66+中居!E66+雁村!E66+大木!E66+藤巻!E66+一の原!E66+長者原!E66+東長者原!E66+中石堂!E66</f>
        <v>11</v>
      </c>
      <c r="F66" s="32"/>
    </row>
    <row r="67" spans="1:6" ht="15" customHeight="1" x14ac:dyDescent="0.2">
      <c r="A67" s="12"/>
      <c r="B67" s="35">
        <v>54</v>
      </c>
      <c r="C67" s="75">
        <f>'御牧原（望月）'!C67+百沢!C67+牧布施!C67+入布施!C67+式部!C67+抜井!C67+中居!C67+雁村!C67+大木!C67+藤巻!C67+一の原!C67+長者原!C67+東長者原!C67+中石堂!C67</f>
        <v>11</v>
      </c>
      <c r="D67" s="75">
        <f>'御牧原（望月）'!D67+百沢!D67+牧布施!D67+入布施!D67+式部!D67+抜井!D67+中居!D67+雁村!D67+大木!D67+藤巻!D67+一の原!D67+長者原!D67+東長者原!D67+中石堂!D67</f>
        <v>6</v>
      </c>
      <c r="E67" s="10">
        <f>'御牧原（望月）'!E67+百沢!E67+牧布施!E67+入布施!E67+式部!E67+抜井!E67+中居!E67+雁村!E67+大木!E67+藤巻!E67+一の原!E67+長者原!E67+東長者原!E67+中石堂!E67</f>
        <v>17</v>
      </c>
      <c r="F67" s="32"/>
    </row>
    <row r="68" spans="1:6" ht="15" customHeight="1" x14ac:dyDescent="0.2">
      <c r="A68" s="12"/>
      <c r="B68" s="40" t="s">
        <v>60</v>
      </c>
      <c r="C68" s="49">
        <f>'御牧原（望月）'!C68+百沢!C68+牧布施!C68+入布施!C68+式部!C68+抜井!C68+中居!C68+雁村!C68+大木!C68+藤巻!C68+一の原!C68+長者原!C68+東長者原!C68+中石堂!C68</f>
        <v>45</v>
      </c>
      <c r="D68" s="49">
        <f>'御牧原（望月）'!D68+百沢!D68+牧布施!D68+入布施!D68+式部!D68+抜井!D68+中居!D68+雁村!D68+大木!D68+藤巻!D68+一の原!D68+長者原!D68+東長者原!D68+中石堂!D68</f>
        <v>38</v>
      </c>
      <c r="E68" s="41">
        <f>'御牧原（望月）'!E68+百沢!E68+牧布施!E68+入布施!E68+式部!E68+抜井!E68+中居!E68+雁村!E68+大木!E68+藤巻!E68+一の原!E68+長者原!E68+東長者原!E68+中石堂!E68</f>
        <v>83</v>
      </c>
      <c r="F68" s="42">
        <f>E68/E147</f>
        <v>6.7644661776691123E-2</v>
      </c>
    </row>
    <row r="69" spans="1:6" ht="15" customHeight="1" x14ac:dyDescent="0.2">
      <c r="A69" s="12"/>
      <c r="B69" s="35">
        <v>55</v>
      </c>
      <c r="C69" s="75">
        <f>'御牧原（望月）'!C69+百沢!C69+牧布施!C69+入布施!C69+式部!C69+抜井!C69+中居!C69+雁村!C69+大木!C69+藤巻!C69+一の原!C69+長者原!C69+東長者原!C69+中石堂!C69</f>
        <v>4</v>
      </c>
      <c r="D69" s="75">
        <f>'御牧原（望月）'!D69+百沢!D69+牧布施!D69+入布施!D69+式部!D69+抜井!D69+中居!D69+雁村!D69+大木!D69+藤巻!D69+一の原!D69+長者原!D69+東長者原!D69+中石堂!D69</f>
        <v>6</v>
      </c>
      <c r="E69" s="10">
        <f>'御牧原（望月）'!E69+百沢!E69+牧布施!E69+入布施!E69+式部!E69+抜井!E69+中居!E69+雁村!E69+大木!E69+藤巻!E69+一の原!E69+長者原!E69+東長者原!E69+中石堂!E69</f>
        <v>10</v>
      </c>
      <c r="F69" s="32"/>
    </row>
    <row r="70" spans="1:6" ht="15" customHeight="1" x14ac:dyDescent="0.2">
      <c r="A70" s="12"/>
      <c r="B70" s="35">
        <v>56</v>
      </c>
      <c r="C70" s="75">
        <f>'御牧原（望月）'!C70+百沢!C70+牧布施!C70+入布施!C70+式部!C70+抜井!C70+中居!C70+雁村!C70+大木!C70+藤巻!C70+一の原!C70+長者原!C70+東長者原!C70+中石堂!C70</f>
        <v>1</v>
      </c>
      <c r="D70" s="75">
        <f>'御牧原（望月）'!D70+百沢!D70+牧布施!D70+入布施!D70+式部!D70+抜井!D70+中居!D70+雁村!D70+大木!D70+藤巻!D70+一の原!D70+長者原!D70+東長者原!D70+中石堂!D70</f>
        <v>9</v>
      </c>
      <c r="E70" s="10">
        <f>'御牧原（望月）'!E70+百沢!E70+牧布施!E70+入布施!E70+式部!E70+抜井!E70+中居!E70+雁村!E70+大木!E70+藤巻!E70+一の原!E70+長者原!E70+東長者原!E70+中石堂!E70</f>
        <v>10</v>
      </c>
      <c r="F70" s="32"/>
    </row>
    <row r="71" spans="1:6" ht="15" customHeight="1" x14ac:dyDescent="0.2">
      <c r="A71" s="12"/>
      <c r="B71" s="35">
        <v>57</v>
      </c>
      <c r="C71" s="75">
        <f>'御牧原（望月）'!C71+百沢!C71+牧布施!C71+入布施!C71+式部!C71+抜井!C71+中居!C71+雁村!C71+大木!C71+藤巻!C71+一の原!C71+長者原!C71+東長者原!C71+中石堂!C71</f>
        <v>8</v>
      </c>
      <c r="D71" s="75">
        <f>'御牧原（望月）'!D71+百沢!D71+牧布施!D71+入布施!D71+式部!D71+抜井!D71+中居!D71+雁村!D71+大木!D71+藤巻!D71+一の原!D71+長者原!D71+東長者原!D71+中石堂!D71</f>
        <v>9</v>
      </c>
      <c r="E71" s="10">
        <f>'御牧原（望月）'!E71+百沢!E71+牧布施!E71+入布施!E71+式部!E71+抜井!E71+中居!E71+雁村!E71+大木!E71+藤巻!E71+一の原!E71+長者原!E71+東長者原!E71+中石堂!E71</f>
        <v>17</v>
      </c>
      <c r="F71" s="32"/>
    </row>
    <row r="72" spans="1:6" ht="15" customHeight="1" x14ac:dyDescent="0.2">
      <c r="A72" s="12"/>
      <c r="B72" s="35">
        <v>58</v>
      </c>
      <c r="C72" s="75">
        <f>'御牧原（望月）'!C72+百沢!C72+牧布施!C72+入布施!C72+式部!C72+抜井!C72+中居!C72+雁村!C72+大木!C72+藤巻!C72+一の原!C72+長者原!C72+東長者原!C72+中石堂!C72</f>
        <v>8</v>
      </c>
      <c r="D72" s="75">
        <f>'御牧原（望月）'!D72+百沢!D72+牧布施!D72+入布施!D72+式部!D72+抜井!D72+中居!D72+雁村!D72+大木!D72+藤巻!D72+一の原!D72+長者原!D72+東長者原!D72+中石堂!D72</f>
        <v>7</v>
      </c>
      <c r="E72" s="10">
        <f>'御牧原（望月）'!E72+百沢!E72+牧布施!E72+入布施!E72+式部!E72+抜井!E72+中居!E72+雁村!E72+大木!E72+藤巻!E72+一の原!E72+長者原!E72+東長者原!E72+中石堂!E72</f>
        <v>15</v>
      </c>
      <c r="F72" s="32"/>
    </row>
    <row r="73" spans="1:6" ht="15" customHeight="1" x14ac:dyDescent="0.2">
      <c r="A73" s="12"/>
      <c r="B73" s="35">
        <v>59</v>
      </c>
      <c r="C73" s="75">
        <f>'御牧原（望月）'!C73+百沢!C73+牧布施!C73+入布施!C73+式部!C73+抜井!C73+中居!C73+雁村!C73+大木!C73+藤巻!C73+一の原!C73+長者原!C73+東長者原!C73+中石堂!C73</f>
        <v>7</v>
      </c>
      <c r="D73" s="75">
        <f>'御牧原（望月）'!D73+百沢!D73+牧布施!D73+入布施!D73+式部!D73+抜井!D73+中居!D73+雁村!D73+大木!D73+藤巻!D73+一の原!D73+長者原!D73+東長者原!D73+中石堂!D73</f>
        <v>5</v>
      </c>
      <c r="E73" s="10">
        <f>'御牧原（望月）'!E73+百沢!E73+牧布施!E73+入布施!E73+式部!E73+抜井!E73+中居!E73+雁村!E73+大木!E73+藤巻!E73+一の原!E73+長者原!E73+東長者原!E73+中石堂!E73</f>
        <v>12</v>
      </c>
      <c r="F73" s="32"/>
    </row>
    <row r="74" spans="1:6" ht="15" customHeight="1" x14ac:dyDescent="0.2">
      <c r="A74" s="12"/>
      <c r="B74" s="40" t="s">
        <v>61</v>
      </c>
      <c r="C74" s="49">
        <f>'御牧原（望月）'!C74+百沢!C74+牧布施!C74+入布施!C74+式部!C74+抜井!C74+中居!C74+雁村!C74+大木!C74+藤巻!C74+一の原!C74+長者原!C74+東長者原!C74+中石堂!C74</f>
        <v>28</v>
      </c>
      <c r="D74" s="49">
        <f>'御牧原（望月）'!D74+百沢!D74+牧布施!D74+入布施!D74+式部!D74+抜井!D74+中居!D74+雁村!D74+大木!D74+藤巻!D74+一の原!D74+長者原!D74+東長者原!D74+中石堂!D74</f>
        <v>36</v>
      </c>
      <c r="E74" s="41">
        <f>'御牧原（望月）'!E74+百沢!E74+牧布施!E74+入布施!E74+式部!E74+抜井!E74+中居!E74+雁村!E74+大木!E74+藤巻!E74+一の原!E74+長者原!E74+東長者原!E74+中石堂!E74</f>
        <v>64</v>
      </c>
      <c r="F74" s="42">
        <f>E74/E147</f>
        <v>5.2159739201303991E-2</v>
      </c>
    </row>
    <row r="75" spans="1:6" ht="15" customHeight="1" x14ac:dyDescent="0.2">
      <c r="A75" s="12"/>
      <c r="B75" s="35">
        <v>60</v>
      </c>
      <c r="C75" s="75">
        <f>'御牧原（望月）'!C75+百沢!C75+牧布施!C75+入布施!C75+式部!C75+抜井!C75+中居!C75+雁村!C75+大木!C75+藤巻!C75+一の原!C75+長者原!C75+東長者原!C75+中石堂!C75</f>
        <v>5</v>
      </c>
      <c r="D75" s="75">
        <f>'御牧原（望月）'!D75+百沢!D75+牧布施!D75+入布施!D75+式部!D75+抜井!D75+中居!D75+雁村!D75+大木!D75+藤巻!D75+一の原!D75+長者原!D75+東長者原!D75+中石堂!D75</f>
        <v>8</v>
      </c>
      <c r="E75" s="10">
        <f>'御牧原（望月）'!E75+百沢!E75+牧布施!E75+入布施!E75+式部!E75+抜井!E75+中居!E75+雁村!E75+大木!E75+藤巻!E75+一の原!E75+長者原!E75+東長者原!E75+中石堂!E75</f>
        <v>13</v>
      </c>
      <c r="F75" s="32"/>
    </row>
    <row r="76" spans="1:6" ht="15" customHeight="1" x14ac:dyDescent="0.2">
      <c r="A76" s="12"/>
      <c r="B76" s="35">
        <v>61</v>
      </c>
      <c r="C76" s="75">
        <f>'御牧原（望月）'!C76+百沢!C76+牧布施!C76+入布施!C76+式部!C76+抜井!C76+中居!C76+雁村!C76+大木!C76+藤巻!C76+一の原!C76+長者原!C76+東長者原!C76+中石堂!C76</f>
        <v>8</v>
      </c>
      <c r="D76" s="75">
        <f>'御牧原（望月）'!D76+百沢!D76+牧布施!D76+入布施!D76+式部!D76+抜井!D76+中居!D76+雁村!D76+大木!D76+藤巻!D76+一の原!D76+長者原!D76+東長者原!D76+中石堂!D76</f>
        <v>10</v>
      </c>
      <c r="E76" s="10">
        <f>'御牧原（望月）'!E76+百沢!E76+牧布施!E76+入布施!E76+式部!E76+抜井!E76+中居!E76+雁村!E76+大木!E76+藤巻!E76+一の原!E76+長者原!E76+東長者原!E76+中石堂!E76</f>
        <v>18</v>
      </c>
      <c r="F76" s="32"/>
    </row>
    <row r="77" spans="1:6" ht="15" customHeight="1" x14ac:dyDescent="0.2">
      <c r="A77" s="12"/>
      <c r="B77" s="35">
        <v>62</v>
      </c>
      <c r="C77" s="75">
        <f>'御牧原（望月）'!C77+百沢!C77+牧布施!C77+入布施!C77+式部!C77+抜井!C77+中居!C77+雁村!C77+大木!C77+藤巻!C77+一の原!C77+長者原!C77+東長者原!C77+中石堂!C77</f>
        <v>7</v>
      </c>
      <c r="D77" s="75">
        <f>'御牧原（望月）'!D77+百沢!D77+牧布施!D77+入布施!D77+式部!D77+抜井!D77+中居!D77+雁村!D77+大木!D77+藤巻!D77+一の原!D77+長者原!D77+東長者原!D77+中石堂!D77</f>
        <v>8</v>
      </c>
      <c r="E77" s="10">
        <f>'御牧原（望月）'!E77+百沢!E77+牧布施!E77+入布施!E77+式部!E77+抜井!E77+中居!E77+雁村!E77+大木!E77+藤巻!E77+一の原!E77+長者原!E77+東長者原!E77+中石堂!E77</f>
        <v>15</v>
      </c>
      <c r="F77" s="32"/>
    </row>
    <row r="78" spans="1:6" ht="15" customHeight="1" x14ac:dyDescent="0.2">
      <c r="A78" s="12"/>
      <c r="B78" s="35">
        <v>63</v>
      </c>
      <c r="C78" s="75">
        <f>'御牧原（望月）'!C78+百沢!C78+牧布施!C78+入布施!C78+式部!C78+抜井!C78+中居!C78+雁村!C78+大木!C78+藤巻!C78+一の原!C78+長者原!C78+東長者原!C78+中石堂!C78</f>
        <v>9</v>
      </c>
      <c r="D78" s="75">
        <f>'御牧原（望月）'!D78+百沢!D78+牧布施!D78+入布施!D78+式部!D78+抜井!D78+中居!D78+雁村!D78+大木!D78+藤巻!D78+一の原!D78+長者原!D78+東長者原!D78+中石堂!D78</f>
        <v>10</v>
      </c>
      <c r="E78" s="10">
        <f>'御牧原（望月）'!E78+百沢!E78+牧布施!E78+入布施!E78+式部!E78+抜井!E78+中居!E78+雁村!E78+大木!E78+藤巻!E78+一の原!E78+長者原!E78+東長者原!E78+中石堂!E78</f>
        <v>19</v>
      </c>
      <c r="F78" s="32"/>
    </row>
    <row r="79" spans="1:6" ht="15" customHeight="1" x14ac:dyDescent="0.2">
      <c r="A79" s="12"/>
      <c r="B79" s="35">
        <v>64</v>
      </c>
      <c r="C79" s="75">
        <f>'御牧原（望月）'!C79+百沢!C79+牧布施!C79+入布施!C79+式部!C79+抜井!C79+中居!C79+雁村!C79+大木!C79+藤巻!C79+一の原!C79+長者原!C79+東長者原!C79+中石堂!C79</f>
        <v>8</v>
      </c>
      <c r="D79" s="75">
        <f>'御牧原（望月）'!D79+百沢!D79+牧布施!D79+入布施!D79+式部!D79+抜井!D79+中居!D79+雁村!D79+大木!D79+藤巻!D79+一の原!D79+長者原!D79+東長者原!D79+中石堂!D79</f>
        <v>10</v>
      </c>
      <c r="E79" s="10">
        <f>'御牧原（望月）'!E79+百沢!E79+牧布施!E79+入布施!E79+式部!E79+抜井!E79+中居!E79+雁村!E79+大木!E79+藤巻!E79+一の原!E79+長者原!E79+東長者原!E79+中石堂!E79</f>
        <v>18</v>
      </c>
      <c r="F79" s="32"/>
    </row>
    <row r="80" spans="1:6" ht="15" customHeight="1" x14ac:dyDescent="0.2">
      <c r="A80" s="12"/>
      <c r="B80" s="40" t="s">
        <v>62</v>
      </c>
      <c r="C80" s="49">
        <f>'御牧原（望月）'!C80+百沢!C80+牧布施!C80+入布施!C80+式部!C80+抜井!C80+中居!C80+雁村!C80+大木!C80+藤巻!C80+一の原!C80+長者原!C80+東長者原!C80+中石堂!C80</f>
        <v>37</v>
      </c>
      <c r="D80" s="49">
        <f>'御牧原（望月）'!D80+百沢!D80+牧布施!D80+入布施!D80+式部!D80+抜井!D80+中居!D80+雁村!D80+大木!D80+藤巻!D80+一の原!D80+長者原!D80+東長者原!D80+中石堂!D80</f>
        <v>46</v>
      </c>
      <c r="E80" s="41">
        <f>'御牧原（望月）'!E80+百沢!E80+牧布施!E80+入布施!E80+式部!E80+抜井!E80+中居!E80+雁村!E80+大木!E80+藤巻!E80+一の原!E80+長者原!E80+東長者原!E80+中石堂!E80</f>
        <v>83</v>
      </c>
      <c r="F80" s="42">
        <f>E80/E147</f>
        <v>6.7644661776691123E-2</v>
      </c>
    </row>
    <row r="81" spans="1:6" ht="15" customHeight="1" x14ac:dyDescent="0.2">
      <c r="A81" s="12"/>
      <c r="B81" s="35">
        <v>65</v>
      </c>
      <c r="C81" s="75">
        <f>'御牧原（望月）'!C81+百沢!C81+牧布施!C81+入布施!C81+式部!C81+抜井!C81+中居!C81+雁村!C81+大木!C81+藤巻!C81+一の原!C81+長者原!C81+東長者原!C81+中石堂!C81</f>
        <v>10</v>
      </c>
      <c r="D81" s="75">
        <f>'御牧原（望月）'!D81+百沢!D81+牧布施!D81+入布施!D81+式部!D81+抜井!D81+中居!D81+雁村!D81+大木!D81+藤巻!D81+一の原!D81+長者原!D81+東長者原!D81+中石堂!D81</f>
        <v>12</v>
      </c>
      <c r="E81" s="10">
        <f>'御牧原（望月）'!E81+百沢!E81+牧布施!E81+入布施!E81+式部!E81+抜井!E81+中居!E81+雁村!E81+大木!E81+藤巻!E81+一の原!E81+長者原!E81+東長者原!E81+中石堂!E81</f>
        <v>22</v>
      </c>
      <c r="F81" s="32"/>
    </row>
    <row r="82" spans="1:6" ht="15" customHeight="1" x14ac:dyDescent="0.2">
      <c r="A82" s="12"/>
      <c r="B82" s="35">
        <v>66</v>
      </c>
      <c r="C82" s="75">
        <f>'御牧原（望月）'!C82+百沢!C82+牧布施!C82+入布施!C82+式部!C82+抜井!C82+中居!C82+雁村!C82+大木!C82+藤巻!C82+一の原!C82+長者原!C82+東長者原!C82+中石堂!C82</f>
        <v>13</v>
      </c>
      <c r="D82" s="75">
        <f>'御牧原（望月）'!D82+百沢!D82+牧布施!D82+入布施!D82+式部!D82+抜井!D82+中居!D82+雁村!D82+大木!D82+藤巻!D82+一の原!D82+長者原!D82+東長者原!D82+中石堂!D82</f>
        <v>8</v>
      </c>
      <c r="E82" s="10">
        <f>'御牧原（望月）'!E82+百沢!E82+牧布施!E82+入布施!E82+式部!E82+抜井!E82+中居!E82+雁村!E82+大木!E82+藤巻!E82+一の原!E82+長者原!E82+東長者原!E82+中石堂!E82</f>
        <v>21</v>
      </c>
      <c r="F82" s="32"/>
    </row>
    <row r="83" spans="1:6" ht="15" customHeight="1" x14ac:dyDescent="0.2">
      <c r="A83" s="12"/>
      <c r="B83" s="35">
        <v>67</v>
      </c>
      <c r="C83" s="75">
        <f>'御牧原（望月）'!C83+百沢!C83+牧布施!C83+入布施!C83+式部!C83+抜井!C83+中居!C83+雁村!C83+大木!C83+藤巻!C83+一の原!C83+長者原!C83+東長者原!C83+中石堂!C83</f>
        <v>12</v>
      </c>
      <c r="D83" s="75">
        <f>'御牧原（望月）'!D83+百沢!D83+牧布施!D83+入布施!D83+式部!D83+抜井!D83+中居!D83+雁村!D83+大木!D83+藤巻!D83+一の原!D83+長者原!D83+東長者原!D83+中石堂!D83</f>
        <v>9</v>
      </c>
      <c r="E83" s="10">
        <f>'御牧原（望月）'!E83+百沢!E83+牧布施!E83+入布施!E83+式部!E83+抜井!E83+中居!E83+雁村!E83+大木!E83+藤巻!E83+一の原!E83+長者原!E83+東長者原!E83+中石堂!E83</f>
        <v>21</v>
      </c>
      <c r="F83" s="32"/>
    </row>
    <row r="84" spans="1:6" ht="15" customHeight="1" x14ac:dyDescent="0.2">
      <c r="A84" s="12"/>
      <c r="B84" s="35">
        <v>68</v>
      </c>
      <c r="C84" s="75">
        <f>'御牧原（望月）'!C84+百沢!C84+牧布施!C84+入布施!C84+式部!C84+抜井!C84+中居!C84+雁村!C84+大木!C84+藤巻!C84+一の原!C84+長者原!C84+東長者原!C84+中石堂!C84</f>
        <v>12</v>
      </c>
      <c r="D84" s="75">
        <f>'御牧原（望月）'!D84+百沢!D84+牧布施!D84+入布施!D84+式部!D84+抜井!D84+中居!D84+雁村!D84+大木!D84+藤巻!D84+一の原!D84+長者原!D84+東長者原!D84+中石堂!D84</f>
        <v>17</v>
      </c>
      <c r="E84" s="10">
        <f>'御牧原（望月）'!E84+百沢!E84+牧布施!E84+入布施!E84+式部!E84+抜井!E84+中居!E84+雁村!E84+大木!E84+藤巻!E84+一の原!E84+長者原!E84+東長者原!E84+中石堂!E84</f>
        <v>29</v>
      </c>
      <c r="F84" s="32"/>
    </row>
    <row r="85" spans="1:6" ht="15" customHeight="1" x14ac:dyDescent="0.2">
      <c r="A85" s="12"/>
      <c r="B85" s="35">
        <v>69</v>
      </c>
      <c r="C85" s="75">
        <f>'御牧原（望月）'!C85+百沢!C85+牧布施!C85+入布施!C85+式部!C85+抜井!C85+中居!C85+雁村!C85+大木!C85+藤巻!C85+一の原!C85+長者原!C85+東長者原!C85+中石堂!C85</f>
        <v>23</v>
      </c>
      <c r="D85" s="75">
        <f>'御牧原（望月）'!D85+百沢!D85+牧布施!D85+入布施!D85+式部!D85+抜井!D85+中居!D85+雁村!D85+大木!D85+藤巻!D85+一の原!D85+長者原!D85+東長者原!D85+中石堂!D85</f>
        <v>12</v>
      </c>
      <c r="E85" s="10">
        <f>'御牧原（望月）'!E85+百沢!E85+牧布施!E85+入布施!E85+式部!E85+抜井!E85+中居!E85+雁村!E85+大木!E85+藤巻!E85+一の原!E85+長者原!E85+東長者原!E85+中石堂!E85</f>
        <v>35</v>
      </c>
      <c r="F85" s="32"/>
    </row>
    <row r="86" spans="1:6" ht="15" customHeight="1" x14ac:dyDescent="0.2">
      <c r="A86" s="12"/>
      <c r="B86" s="43" t="s">
        <v>63</v>
      </c>
      <c r="C86" s="71">
        <f>'御牧原（望月）'!C86+百沢!C86+牧布施!C86+入布施!C86+式部!C86+抜井!C86+中居!C86+雁村!C86+大木!C86+藤巻!C86+一の原!C86+長者原!C86+東長者原!C86+中石堂!C86</f>
        <v>70</v>
      </c>
      <c r="D86" s="71">
        <f>'御牧原（望月）'!D86+百沢!D86+牧布施!D86+入布施!D86+式部!D86+抜井!D86+中居!D86+雁村!D86+大木!D86+藤巻!D86+一の原!D86+長者原!D86+東長者原!D86+中石堂!D86</f>
        <v>58</v>
      </c>
      <c r="E86" s="44">
        <f>'御牧原（望月）'!E86+百沢!E86+牧布施!E86+入布施!E86+式部!E86+抜井!E86+中居!E86+雁村!E86+大木!E86+藤巻!E86+一の原!E86+長者原!E86+東長者原!E86+中石堂!E86</f>
        <v>128</v>
      </c>
      <c r="F86" s="45">
        <f>E86/E147</f>
        <v>0.10431947840260798</v>
      </c>
    </row>
    <row r="87" spans="1:6" ht="15" customHeight="1" x14ac:dyDescent="0.2">
      <c r="A87" s="12"/>
      <c r="B87" s="35">
        <v>70</v>
      </c>
      <c r="C87" s="75">
        <f>'御牧原（望月）'!C87+百沢!C87+牧布施!C87+入布施!C87+式部!C87+抜井!C87+中居!C87+雁村!C87+大木!C87+藤巻!C87+一の原!C87+長者原!C87+東長者原!C87+中石堂!C87</f>
        <v>7</v>
      </c>
      <c r="D87" s="75">
        <f>'御牧原（望月）'!D87+百沢!D87+牧布施!D87+入布施!D87+式部!D87+抜井!D87+中居!D87+雁村!D87+大木!D87+藤巻!D87+一の原!D87+長者原!D87+東長者原!D87+中石堂!D87</f>
        <v>13</v>
      </c>
      <c r="E87" s="10">
        <f>'御牧原（望月）'!E87+百沢!E87+牧布施!E87+入布施!E87+式部!E87+抜井!E87+中居!E87+雁村!E87+大木!E87+藤巻!E87+一の原!E87+長者原!E87+東長者原!E87+中石堂!E87</f>
        <v>20</v>
      </c>
      <c r="F87" s="32"/>
    </row>
    <row r="88" spans="1:6" ht="15" customHeight="1" x14ac:dyDescent="0.2">
      <c r="A88" s="12"/>
      <c r="B88" s="35">
        <v>71</v>
      </c>
      <c r="C88" s="75">
        <f>'御牧原（望月）'!C88+百沢!C88+牧布施!C88+入布施!C88+式部!C88+抜井!C88+中居!C88+雁村!C88+大木!C88+藤巻!C88+一の原!C88+長者原!C88+東長者原!C88+中石堂!C88</f>
        <v>11</v>
      </c>
      <c r="D88" s="75">
        <f>'御牧原（望月）'!D88+百沢!D88+牧布施!D88+入布施!D88+式部!D88+抜井!D88+中居!D88+雁村!D88+大木!D88+藤巻!D88+一の原!D88+長者原!D88+東長者原!D88+中石堂!D88</f>
        <v>11</v>
      </c>
      <c r="E88" s="10">
        <f>'御牧原（望月）'!E88+百沢!E88+牧布施!E88+入布施!E88+式部!E88+抜井!E88+中居!E88+雁村!E88+大木!E88+藤巻!E88+一の原!E88+長者原!E88+東長者原!E88+中石堂!E88</f>
        <v>22</v>
      </c>
      <c r="F88" s="32"/>
    </row>
    <row r="89" spans="1:6" ht="15" customHeight="1" x14ac:dyDescent="0.2">
      <c r="A89" s="12"/>
      <c r="B89" s="35">
        <v>72</v>
      </c>
      <c r="C89" s="75">
        <f>'御牧原（望月）'!C89+百沢!C89+牧布施!C89+入布施!C89+式部!C89+抜井!C89+中居!C89+雁村!C89+大木!C89+藤巻!C89+一の原!C89+長者原!C89+東長者原!C89+中石堂!C89</f>
        <v>15</v>
      </c>
      <c r="D89" s="75">
        <f>'御牧原（望月）'!D89+百沢!D89+牧布施!D89+入布施!D89+式部!D89+抜井!D89+中居!D89+雁村!D89+大木!D89+藤巻!D89+一の原!D89+長者原!D89+東長者原!D89+中石堂!D89</f>
        <v>15</v>
      </c>
      <c r="E89" s="10">
        <f>'御牧原（望月）'!E89+百沢!E89+牧布施!E89+入布施!E89+式部!E89+抜井!E89+中居!E89+雁村!E89+大木!E89+藤巻!E89+一の原!E89+長者原!E89+東長者原!E89+中石堂!E89</f>
        <v>30</v>
      </c>
      <c r="F89" s="32"/>
    </row>
    <row r="90" spans="1:6" ht="15" customHeight="1" x14ac:dyDescent="0.2">
      <c r="A90" s="12"/>
      <c r="B90" s="35">
        <v>73</v>
      </c>
      <c r="C90" s="75">
        <f>'御牧原（望月）'!C90+百沢!C90+牧布施!C90+入布施!C90+式部!C90+抜井!C90+中居!C90+雁村!C90+大木!C90+藤巻!C90+一の原!C90+長者原!C90+東長者原!C90+中石堂!C90</f>
        <v>9</v>
      </c>
      <c r="D90" s="75">
        <f>'御牧原（望月）'!D90+百沢!D90+牧布施!D90+入布施!D90+式部!D90+抜井!D90+中居!D90+雁村!D90+大木!D90+藤巻!D90+一の原!D90+長者原!D90+東長者原!D90+中石堂!D90</f>
        <v>13</v>
      </c>
      <c r="E90" s="10">
        <f>'御牧原（望月）'!E90+百沢!E90+牧布施!E90+入布施!E90+式部!E90+抜井!E90+中居!E90+雁村!E90+大木!E90+藤巻!E90+一の原!E90+長者原!E90+東長者原!E90+中石堂!E90</f>
        <v>22</v>
      </c>
      <c r="F90" s="32"/>
    </row>
    <row r="91" spans="1:6" ht="15" customHeight="1" x14ac:dyDescent="0.2">
      <c r="A91" s="12"/>
      <c r="B91" s="35">
        <v>74</v>
      </c>
      <c r="C91" s="75">
        <f>'御牧原（望月）'!C91+百沢!C91+牧布施!C91+入布施!C91+式部!C91+抜井!C91+中居!C91+雁村!C91+大木!C91+藤巻!C91+一の原!C91+長者原!C91+東長者原!C91+中石堂!C91</f>
        <v>18</v>
      </c>
      <c r="D91" s="75">
        <f>'御牧原（望月）'!D91+百沢!D91+牧布施!D91+入布施!D91+式部!D91+抜井!D91+中居!D91+雁村!D91+大木!D91+藤巻!D91+一の原!D91+長者原!D91+東長者原!D91+中石堂!D91</f>
        <v>15</v>
      </c>
      <c r="E91" s="10">
        <f>'御牧原（望月）'!E91+百沢!E91+牧布施!E91+入布施!E91+式部!E91+抜井!E91+中居!E91+雁村!E91+大木!E91+藤巻!E91+一の原!E91+長者原!E91+東長者原!E91+中石堂!E91</f>
        <v>33</v>
      </c>
      <c r="F91" s="32"/>
    </row>
    <row r="92" spans="1:6" ht="15" customHeight="1" x14ac:dyDescent="0.2">
      <c r="A92" s="12"/>
      <c r="B92" s="43" t="s">
        <v>64</v>
      </c>
      <c r="C92" s="71">
        <f>'御牧原（望月）'!C92+百沢!C92+牧布施!C92+入布施!C92+式部!C92+抜井!C92+中居!C92+雁村!C92+大木!C92+藤巻!C92+一の原!C92+長者原!C92+東長者原!C92+中石堂!C92</f>
        <v>60</v>
      </c>
      <c r="D92" s="71">
        <f>'御牧原（望月）'!D92+百沢!D92+牧布施!D92+入布施!D92+式部!D92+抜井!D92+中居!D92+雁村!D92+大木!D92+藤巻!D92+一の原!D92+長者原!D92+東長者原!D92+中石堂!D92</f>
        <v>67</v>
      </c>
      <c r="E92" s="44">
        <f>'御牧原（望月）'!E92+百沢!E92+牧布施!E92+入布施!E92+式部!E92+抜井!E92+中居!E92+雁村!E92+大木!E92+藤巻!E92+一の原!E92+長者原!E92+東長者原!E92+中石堂!E92</f>
        <v>127</v>
      </c>
      <c r="F92" s="45">
        <f>E92/E147</f>
        <v>0.10350448247758762</v>
      </c>
    </row>
    <row r="93" spans="1:6" ht="15" customHeight="1" x14ac:dyDescent="0.2">
      <c r="A93" s="12"/>
      <c r="B93" s="35">
        <v>75</v>
      </c>
      <c r="C93" s="75">
        <f>'御牧原（望月）'!C93+百沢!C93+牧布施!C93+入布施!C93+式部!C93+抜井!C93+中居!C93+雁村!C93+大木!C93+藤巻!C93+一の原!C93+長者原!C93+東長者原!C93+中石堂!C93</f>
        <v>14</v>
      </c>
      <c r="D93" s="75">
        <f>'御牧原（望月）'!D93+百沢!D93+牧布施!D93+入布施!D93+式部!D93+抜井!D93+中居!D93+雁村!D93+大木!D93+藤巻!D93+一の原!D93+長者原!D93+東長者原!D93+中石堂!D93</f>
        <v>13</v>
      </c>
      <c r="E93" s="10">
        <f>'御牧原（望月）'!E93+百沢!E93+牧布施!E93+入布施!E93+式部!E93+抜井!E93+中居!E93+雁村!E93+大木!E93+藤巻!E93+一の原!E93+長者原!E93+東長者原!E93+中石堂!E93</f>
        <v>27</v>
      </c>
      <c r="F93" s="32"/>
    </row>
    <row r="94" spans="1:6" ht="15" customHeight="1" x14ac:dyDescent="0.2">
      <c r="A94" s="12"/>
      <c r="B94" s="35">
        <v>76</v>
      </c>
      <c r="C94" s="75">
        <f>'御牧原（望月）'!C94+百沢!C94+牧布施!C94+入布施!C94+式部!C94+抜井!C94+中居!C94+雁村!C94+大木!C94+藤巻!C94+一の原!C94+長者原!C94+東長者原!C94+中石堂!C94</f>
        <v>17</v>
      </c>
      <c r="D94" s="75">
        <f>'御牧原（望月）'!D94+百沢!D94+牧布施!D94+入布施!D94+式部!D94+抜井!D94+中居!D94+雁村!D94+大木!D94+藤巻!D94+一の原!D94+長者原!D94+東長者原!D94+中石堂!D94</f>
        <v>11</v>
      </c>
      <c r="E94" s="10">
        <f>'御牧原（望月）'!E94+百沢!E94+牧布施!E94+入布施!E94+式部!E94+抜井!E94+中居!E94+雁村!E94+大木!E94+藤巻!E94+一の原!E94+長者原!E94+東長者原!E94+中石堂!E94</f>
        <v>28</v>
      </c>
      <c r="F94" s="32"/>
    </row>
    <row r="95" spans="1:6" ht="15" customHeight="1" x14ac:dyDescent="0.2">
      <c r="A95" s="12"/>
      <c r="B95" s="35">
        <v>77</v>
      </c>
      <c r="C95" s="75">
        <f>'御牧原（望月）'!C95+百沢!C95+牧布施!C95+入布施!C95+式部!C95+抜井!C95+中居!C95+雁村!C95+大木!C95+藤巻!C95+一の原!C95+長者原!C95+東長者原!C95+中石堂!C95</f>
        <v>8</v>
      </c>
      <c r="D95" s="75">
        <f>'御牧原（望月）'!D95+百沢!D95+牧布施!D95+入布施!D95+式部!D95+抜井!D95+中居!D95+雁村!D95+大木!D95+藤巻!D95+一の原!D95+長者原!D95+東長者原!D95+中石堂!D95</f>
        <v>4</v>
      </c>
      <c r="E95" s="10">
        <f>'御牧原（望月）'!E95+百沢!E95+牧布施!E95+入布施!E95+式部!E95+抜井!E95+中居!E95+雁村!E95+大木!E95+藤巻!E95+一の原!E95+長者原!E95+東長者原!E95+中石堂!E95</f>
        <v>12</v>
      </c>
      <c r="F95" s="32"/>
    </row>
    <row r="96" spans="1:6" ht="15" customHeight="1" x14ac:dyDescent="0.2">
      <c r="A96" s="12"/>
      <c r="B96" s="35">
        <v>78</v>
      </c>
      <c r="C96" s="75">
        <f>'御牧原（望月）'!C96+百沢!C96+牧布施!C96+入布施!C96+式部!C96+抜井!C96+中居!C96+雁村!C96+大木!C96+藤巻!C96+一の原!C96+長者原!C96+東長者原!C96+中石堂!C96</f>
        <v>8</v>
      </c>
      <c r="D96" s="75">
        <f>'御牧原（望月）'!D96+百沢!D96+牧布施!D96+入布施!D96+式部!D96+抜井!D96+中居!D96+雁村!D96+大木!D96+藤巻!D96+一の原!D96+長者原!D96+東長者原!D96+中石堂!D96</f>
        <v>4</v>
      </c>
      <c r="E96" s="10">
        <f>'御牧原（望月）'!E96+百沢!E96+牧布施!E96+入布施!E96+式部!E96+抜井!E96+中居!E96+雁村!E96+大木!E96+藤巻!E96+一の原!E96+長者原!E96+東長者原!E96+中石堂!E96</f>
        <v>12</v>
      </c>
      <c r="F96" s="32"/>
    </row>
    <row r="97" spans="1:6" ht="15" customHeight="1" x14ac:dyDescent="0.2">
      <c r="A97" s="12"/>
      <c r="B97" s="35">
        <v>79</v>
      </c>
      <c r="C97" s="75">
        <f>'御牧原（望月）'!C97+百沢!C97+牧布施!C97+入布施!C97+式部!C97+抜井!C97+中居!C97+雁村!C97+大木!C97+藤巻!C97+一の原!C97+長者原!C97+東長者原!C97+中石堂!C97</f>
        <v>2</v>
      </c>
      <c r="D97" s="75">
        <f>'御牧原（望月）'!D97+百沢!D97+牧布施!D97+入布施!D97+式部!D97+抜井!D97+中居!D97+雁村!D97+大木!D97+藤巻!D97+一の原!D97+長者原!D97+東長者原!D97+中石堂!D97</f>
        <v>12</v>
      </c>
      <c r="E97" s="10">
        <f>'御牧原（望月）'!E97+百沢!E97+牧布施!E97+入布施!E97+式部!E97+抜井!E97+中居!E97+雁村!E97+大木!E97+藤巻!E97+一の原!E97+長者原!E97+東長者原!E97+中石堂!E97</f>
        <v>14</v>
      </c>
      <c r="F97" s="32"/>
    </row>
    <row r="98" spans="1:6" ht="15" customHeight="1" x14ac:dyDescent="0.2">
      <c r="A98" s="12"/>
      <c r="B98" s="43" t="s">
        <v>65</v>
      </c>
      <c r="C98" s="71">
        <f>'御牧原（望月）'!C98+百沢!C98+牧布施!C98+入布施!C98+式部!C98+抜井!C98+中居!C98+雁村!C98+大木!C98+藤巻!C98+一の原!C98+長者原!C98+東長者原!C98+中石堂!C98</f>
        <v>49</v>
      </c>
      <c r="D98" s="71">
        <f>'御牧原（望月）'!D98+百沢!D98+牧布施!D98+入布施!D98+式部!D98+抜井!D98+中居!D98+雁村!D98+大木!D98+藤巻!D98+一の原!D98+長者原!D98+東長者原!D98+中石堂!D98</f>
        <v>44</v>
      </c>
      <c r="E98" s="44">
        <f>'御牧原（望月）'!E98+百沢!E98+牧布施!E98+入布施!E98+式部!E98+抜井!E98+中居!E98+雁村!E98+大木!E98+藤巻!E98+一の原!E98+長者原!E98+東長者原!E98+中石堂!E98</f>
        <v>93</v>
      </c>
      <c r="F98" s="45">
        <f>E98/E147</f>
        <v>7.5794621026894868E-2</v>
      </c>
    </row>
    <row r="99" spans="1:6" ht="15" customHeight="1" x14ac:dyDescent="0.2">
      <c r="A99" s="12"/>
      <c r="B99" s="35">
        <v>80</v>
      </c>
      <c r="C99" s="75">
        <f>'御牧原（望月）'!C99+百沢!C99+牧布施!C99+入布施!C99+式部!C99+抜井!C99+中居!C99+雁村!C99+大木!C99+藤巻!C99+一の原!C99+長者原!C99+東長者原!C99+中石堂!C99</f>
        <v>10</v>
      </c>
      <c r="D99" s="75">
        <f>'御牧原（望月）'!D99+百沢!D99+牧布施!D99+入布施!D99+式部!D99+抜井!D99+中居!D99+雁村!D99+大木!D99+藤巻!D99+一の原!D99+長者原!D99+東長者原!D99+中石堂!D99</f>
        <v>13</v>
      </c>
      <c r="E99" s="10">
        <f>'御牧原（望月）'!E99+百沢!E99+牧布施!E99+入布施!E99+式部!E99+抜井!E99+中居!E99+雁村!E99+大木!E99+藤巻!E99+一の原!E99+長者原!E99+東長者原!E99+中石堂!E99</f>
        <v>23</v>
      </c>
      <c r="F99" s="32"/>
    </row>
    <row r="100" spans="1:6" ht="15" customHeight="1" x14ac:dyDescent="0.2">
      <c r="A100" s="12"/>
      <c r="B100" s="35">
        <v>81</v>
      </c>
      <c r="C100" s="75">
        <f>'御牧原（望月）'!C100+百沢!C100+牧布施!C100+入布施!C100+式部!C100+抜井!C100+中居!C100+雁村!C100+大木!C100+藤巻!C100+一の原!C100+長者原!C100+東長者原!C100+中石堂!C100</f>
        <v>9</v>
      </c>
      <c r="D100" s="75">
        <f>'御牧原（望月）'!D100+百沢!D100+牧布施!D100+入布施!D100+式部!D100+抜井!D100+中居!D100+雁村!D100+大木!D100+藤巻!D100+一の原!D100+長者原!D100+東長者原!D100+中石堂!D100</f>
        <v>8</v>
      </c>
      <c r="E100" s="10">
        <f>'御牧原（望月）'!E100+百沢!E100+牧布施!E100+入布施!E100+式部!E100+抜井!E100+中居!E100+雁村!E100+大木!E100+藤巻!E100+一の原!E100+長者原!E100+東長者原!E100+中石堂!E100</f>
        <v>17</v>
      </c>
      <c r="F100" s="32"/>
    </row>
    <row r="101" spans="1:6" ht="15" customHeight="1" x14ac:dyDescent="0.2">
      <c r="A101" s="12"/>
      <c r="B101" s="35">
        <v>82</v>
      </c>
      <c r="C101" s="75">
        <f>'御牧原（望月）'!C101+百沢!C101+牧布施!C101+入布施!C101+式部!C101+抜井!C101+中居!C101+雁村!C101+大木!C101+藤巻!C101+一の原!C101+長者原!C101+東長者原!C101+中石堂!C101</f>
        <v>3</v>
      </c>
      <c r="D101" s="75">
        <f>'御牧原（望月）'!D101+百沢!D101+牧布施!D101+入布施!D101+式部!D101+抜井!D101+中居!D101+雁村!D101+大木!D101+藤巻!D101+一の原!D101+長者原!D101+東長者原!D101+中石堂!D101</f>
        <v>9</v>
      </c>
      <c r="E101" s="10">
        <f>'御牧原（望月）'!E101+百沢!E101+牧布施!E101+入布施!E101+式部!E101+抜井!E101+中居!E101+雁村!E101+大木!E101+藤巻!E101+一の原!E101+長者原!E101+東長者原!E101+中石堂!E101</f>
        <v>12</v>
      </c>
      <c r="F101" s="32"/>
    </row>
    <row r="102" spans="1:6" ht="15" customHeight="1" x14ac:dyDescent="0.2">
      <c r="A102" s="12"/>
      <c r="B102" s="35">
        <v>83</v>
      </c>
      <c r="C102" s="75">
        <f>'御牧原（望月）'!C102+百沢!C102+牧布施!C102+入布施!C102+式部!C102+抜井!C102+中居!C102+雁村!C102+大木!C102+藤巻!C102+一の原!C102+長者原!C102+東長者原!C102+中石堂!C102</f>
        <v>9</v>
      </c>
      <c r="D102" s="75">
        <f>'御牧原（望月）'!D102+百沢!D102+牧布施!D102+入布施!D102+式部!D102+抜井!D102+中居!D102+雁村!D102+大木!D102+藤巻!D102+一の原!D102+長者原!D102+東長者原!D102+中石堂!D102</f>
        <v>6</v>
      </c>
      <c r="E102" s="10">
        <f>'御牧原（望月）'!E102+百沢!E102+牧布施!E102+入布施!E102+式部!E102+抜井!E102+中居!E102+雁村!E102+大木!E102+藤巻!E102+一の原!E102+長者原!E102+東長者原!E102+中石堂!E102</f>
        <v>15</v>
      </c>
      <c r="F102" s="32"/>
    </row>
    <row r="103" spans="1:6" ht="15" customHeight="1" x14ac:dyDescent="0.2">
      <c r="A103" s="12"/>
      <c r="B103" s="35">
        <v>84</v>
      </c>
      <c r="C103" s="75">
        <f>'御牧原（望月）'!C103+百沢!C103+牧布施!C103+入布施!C103+式部!C103+抜井!C103+中居!C103+雁村!C103+大木!C103+藤巻!C103+一の原!C103+長者原!C103+東長者原!C103+中石堂!C103</f>
        <v>4</v>
      </c>
      <c r="D103" s="75">
        <f>'御牧原（望月）'!D103+百沢!D103+牧布施!D103+入布施!D103+式部!D103+抜井!D103+中居!D103+雁村!D103+大木!D103+藤巻!D103+一の原!D103+長者原!D103+東長者原!D103+中石堂!D103</f>
        <v>5</v>
      </c>
      <c r="E103" s="10">
        <f>'御牧原（望月）'!E103+百沢!E103+牧布施!E103+入布施!E103+式部!E103+抜井!E103+中居!E103+雁村!E103+大木!E103+藤巻!E103+一の原!E103+長者原!E103+東長者原!E103+中石堂!E103</f>
        <v>9</v>
      </c>
      <c r="F103" s="32"/>
    </row>
    <row r="104" spans="1:6" ht="15" customHeight="1" x14ac:dyDescent="0.2">
      <c r="A104" s="12"/>
      <c r="B104" s="43" t="s">
        <v>66</v>
      </c>
      <c r="C104" s="71">
        <f>'御牧原（望月）'!C104+百沢!C104+牧布施!C104+入布施!C104+式部!C104+抜井!C104+中居!C104+雁村!C104+大木!C104+藤巻!C104+一の原!C104+長者原!C104+東長者原!C104+中石堂!C104</f>
        <v>35</v>
      </c>
      <c r="D104" s="71">
        <f>'御牧原（望月）'!D104+百沢!D104+牧布施!D104+入布施!D104+式部!D104+抜井!D104+中居!D104+雁村!D104+大木!D104+藤巻!D104+一の原!D104+長者原!D104+東長者原!D104+中石堂!D104</f>
        <v>41</v>
      </c>
      <c r="E104" s="44">
        <f>'御牧原（望月）'!E104+百沢!E104+牧布施!E104+入布施!E104+式部!E104+抜井!E104+中居!E104+雁村!E104+大木!E104+藤巻!E104+一の原!E104+長者原!E104+東長者原!E104+中石堂!E104</f>
        <v>76</v>
      </c>
      <c r="F104" s="45">
        <f>E104/E147</f>
        <v>6.1939690301548493E-2</v>
      </c>
    </row>
    <row r="105" spans="1:6" ht="15" customHeight="1" x14ac:dyDescent="0.2">
      <c r="A105" s="12"/>
      <c r="B105" s="35">
        <v>85</v>
      </c>
      <c r="C105" s="75">
        <f>'御牧原（望月）'!C105+百沢!C105+牧布施!C105+入布施!C105+式部!C105+抜井!C105+中居!C105+雁村!C105+大木!C105+藤巻!C105+一の原!C105+長者原!C105+東長者原!C105+中石堂!C105</f>
        <v>10</v>
      </c>
      <c r="D105" s="75">
        <f>'御牧原（望月）'!D105+百沢!D105+牧布施!D105+入布施!D105+式部!D105+抜井!D105+中居!D105+雁村!D105+大木!D105+藤巻!D105+一の原!D105+長者原!D105+東長者原!D105+中石堂!D105</f>
        <v>5</v>
      </c>
      <c r="E105" s="10">
        <f>'御牧原（望月）'!E105+百沢!E105+牧布施!E105+入布施!E105+式部!E105+抜井!E105+中居!E105+雁村!E105+大木!E105+藤巻!E105+一の原!E105+長者原!E105+東長者原!E105+中石堂!E105</f>
        <v>15</v>
      </c>
      <c r="F105" s="32"/>
    </row>
    <row r="106" spans="1:6" ht="15" customHeight="1" x14ac:dyDescent="0.2">
      <c r="A106" s="12"/>
      <c r="B106" s="35">
        <v>86</v>
      </c>
      <c r="C106" s="75">
        <f>'御牧原（望月）'!C106+百沢!C106+牧布施!C106+入布施!C106+式部!C106+抜井!C106+中居!C106+雁村!C106+大木!C106+藤巻!C106+一の原!C106+長者原!C106+東長者原!C106+中石堂!C106</f>
        <v>5</v>
      </c>
      <c r="D106" s="75">
        <f>'御牧原（望月）'!D106+百沢!D106+牧布施!D106+入布施!D106+式部!D106+抜井!D106+中居!D106+雁村!D106+大木!D106+藤巻!D106+一の原!D106+長者原!D106+東長者原!D106+中石堂!D106</f>
        <v>8</v>
      </c>
      <c r="E106" s="10">
        <f>'御牧原（望月）'!E106+百沢!E106+牧布施!E106+入布施!E106+式部!E106+抜井!E106+中居!E106+雁村!E106+大木!E106+藤巻!E106+一の原!E106+長者原!E106+東長者原!E106+中石堂!E106</f>
        <v>13</v>
      </c>
      <c r="F106" s="32"/>
    </row>
    <row r="107" spans="1:6" ht="15" customHeight="1" x14ac:dyDescent="0.2">
      <c r="A107" s="12"/>
      <c r="B107" s="35">
        <v>87</v>
      </c>
      <c r="C107" s="75">
        <f>'御牧原（望月）'!C107+百沢!C107+牧布施!C107+入布施!C107+式部!C107+抜井!C107+中居!C107+雁村!C107+大木!C107+藤巻!C107+一の原!C107+長者原!C107+東長者原!C107+中石堂!C107</f>
        <v>5</v>
      </c>
      <c r="D107" s="75">
        <f>'御牧原（望月）'!D107+百沢!D107+牧布施!D107+入布施!D107+式部!D107+抜井!D107+中居!D107+雁村!D107+大木!D107+藤巻!D107+一の原!D107+長者原!D107+東長者原!D107+中石堂!D107</f>
        <v>6</v>
      </c>
      <c r="E107" s="10">
        <f>'御牧原（望月）'!E107+百沢!E107+牧布施!E107+入布施!E107+式部!E107+抜井!E107+中居!E107+雁村!E107+大木!E107+藤巻!E107+一の原!E107+長者原!E107+東長者原!E107+中石堂!E107</f>
        <v>11</v>
      </c>
      <c r="F107" s="32"/>
    </row>
    <row r="108" spans="1:6" ht="15" customHeight="1" x14ac:dyDescent="0.2">
      <c r="A108" s="12"/>
      <c r="B108" s="35">
        <v>88</v>
      </c>
      <c r="C108" s="75">
        <f>'御牧原（望月）'!C108+百沢!C108+牧布施!C108+入布施!C108+式部!C108+抜井!C108+中居!C108+雁村!C108+大木!C108+藤巻!C108+一の原!C108+長者原!C108+東長者原!C108+中石堂!C108</f>
        <v>2</v>
      </c>
      <c r="D108" s="75">
        <f>'御牧原（望月）'!D108+百沢!D108+牧布施!D108+入布施!D108+式部!D108+抜井!D108+中居!D108+雁村!D108+大木!D108+藤巻!D108+一の原!D108+長者原!D108+東長者原!D108+中石堂!D108</f>
        <v>7</v>
      </c>
      <c r="E108" s="10">
        <f>'御牧原（望月）'!E108+百沢!E108+牧布施!E108+入布施!E108+式部!E108+抜井!E108+中居!E108+雁村!E108+大木!E108+藤巻!E108+一の原!E108+長者原!E108+東長者原!E108+中石堂!E108</f>
        <v>9</v>
      </c>
      <c r="F108" s="32"/>
    </row>
    <row r="109" spans="1:6" ht="15" customHeight="1" x14ac:dyDescent="0.2">
      <c r="A109" s="12"/>
      <c r="B109" s="35">
        <v>89</v>
      </c>
      <c r="C109" s="75">
        <f>'御牧原（望月）'!C109+百沢!C109+牧布施!C109+入布施!C109+式部!C109+抜井!C109+中居!C109+雁村!C109+大木!C109+藤巻!C109+一の原!C109+長者原!C109+東長者原!C109+中石堂!C109</f>
        <v>4</v>
      </c>
      <c r="D109" s="75">
        <f>'御牧原（望月）'!D109+百沢!D109+牧布施!D109+入布施!D109+式部!D109+抜井!D109+中居!D109+雁村!D109+大木!D109+藤巻!D109+一の原!D109+長者原!D109+東長者原!D109+中石堂!D109</f>
        <v>9</v>
      </c>
      <c r="E109" s="10">
        <f>'御牧原（望月）'!E109+百沢!E109+牧布施!E109+入布施!E109+式部!E109+抜井!E109+中居!E109+雁村!E109+大木!E109+藤巻!E109+一の原!E109+長者原!E109+東長者原!E109+中石堂!E109</f>
        <v>13</v>
      </c>
      <c r="F109" s="32"/>
    </row>
    <row r="110" spans="1:6" ht="15" customHeight="1" x14ac:dyDescent="0.2">
      <c r="A110" s="12"/>
      <c r="B110" s="43" t="s">
        <v>67</v>
      </c>
      <c r="C110" s="71">
        <f>'御牧原（望月）'!C110+百沢!C110+牧布施!C110+入布施!C110+式部!C110+抜井!C110+中居!C110+雁村!C110+大木!C110+藤巻!C110+一の原!C110+長者原!C110+東長者原!C110+中石堂!C110</f>
        <v>26</v>
      </c>
      <c r="D110" s="71">
        <f>'御牧原（望月）'!D110+百沢!D110+牧布施!D110+入布施!D110+式部!D110+抜井!D110+中居!D110+雁村!D110+大木!D110+藤巻!D110+一の原!D110+長者原!D110+東長者原!D110+中石堂!D110</f>
        <v>35</v>
      </c>
      <c r="E110" s="44">
        <f>'御牧原（望月）'!E110+百沢!E110+牧布施!E110+入布施!E110+式部!E110+抜井!E110+中居!E110+雁村!E110+大木!E110+藤巻!E110+一の原!E110+長者原!E110+東長者原!E110+中石堂!E110</f>
        <v>61</v>
      </c>
      <c r="F110" s="45">
        <f>E110/E147</f>
        <v>4.9714751426242869E-2</v>
      </c>
    </row>
    <row r="111" spans="1:6" ht="15" customHeight="1" x14ac:dyDescent="0.2">
      <c r="A111" s="12"/>
      <c r="B111" s="35">
        <v>90</v>
      </c>
      <c r="C111" s="75">
        <f>'御牧原（望月）'!C111+百沢!C111+牧布施!C111+入布施!C111+式部!C111+抜井!C111+中居!C111+雁村!C111+大木!C111+藤巻!C111+一の原!C111+長者原!C111+東長者原!C111+中石堂!C111</f>
        <v>3</v>
      </c>
      <c r="D111" s="75">
        <f>'御牧原（望月）'!D111+百沢!D111+牧布施!D111+入布施!D111+式部!D111+抜井!D111+中居!D111+雁村!D111+大木!D111+藤巻!D111+一の原!D111+長者原!D111+東長者原!D111+中石堂!D111</f>
        <v>10</v>
      </c>
      <c r="E111" s="10">
        <f>'御牧原（望月）'!E111+百沢!E111+牧布施!E111+入布施!E111+式部!E111+抜井!E111+中居!E111+雁村!E111+大木!E111+藤巻!E111+一の原!E111+長者原!E111+東長者原!E111+中石堂!E111</f>
        <v>13</v>
      </c>
      <c r="F111" s="32"/>
    </row>
    <row r="112" spans="1:6" ht="15" customHeight="1" x14ac:dyDescent="0.2">
      <c r="A112" s="12"/>
      <c r="B112" s="35">
        <v>91</v>
      </c>
      <c r="C112" s="75">
        <f>'御牧原（望月）'!C112+百沢!C112+牧布施!C112+入布施!C112+式部!C112+抜井!C112+中居!C112+雁村!C112+大木!C112+藤巻!C112+一の原!C112+長者原!C112+東長者原!C112+中石堂!C112</f>
        <v>2</v>
      </c>
      <c r="D112" s="75">
        <f>'御牧原（望月）'!D112+百沢!D112+牧布施!D112+入布施!D112+式部!D112+抜井!D112+中居!D112+雁村!D112+大木!D112+藤巻!D112+一の原!D112+長者原!D112+東長者原!D112+中石堂!D112</f>
        <v>6</v>
      </c>
      <c r="E112" s="10">
        <f>'御牧原（望月）'!E112+百沢!E112+牧布施!E112+入布施!E112+式部!E112+抜井!E112+中居!E112+雁村!E112+大木!E112+藤巻!E112+一の原!E112+長者原!E112+東長者原!E112+中石堂!E112</f>
        <v>8</v>
      </c>
      <c r="F112" s="32"/>
    </row>
    <row r="113" spans="1:6" ht="15" customHeight="1" x14ac:dyDescent="0.2">
      <c r="A113" s="12"/>
      <c r="B113" s="35">
        <v>92</v>
      </c>
      <c r="C113" s="75">
        <f>'御牧原（望月）'!C113+百沢!C113+牧布施!C113+入布施!C113+式部!C113+抜井!C113+中居!C113+雁村!C113+大木!C113+藤巻!C113+一の原!C113+長者原!C113+東長者原!C113+中石堂!C113</f>
        <v>1</v>
      </c>
      <c r="D113" s="75">
        <f>'御牧原（望月）'!D113+百沢!D113+牧布施!D113+入布施!D113+式部!D113+抜井!D113+中居!D113+雁村!D113+大木!D113+藤巻!D113+一の原!D113+長者原!D113+東長者原!D113+中石堂!D113</f>
        <v>2</v>
      </c>
      <c r="E113" s="10">
        <f>'御牧原（望月）'!E113+百沢!E113+牧布施!E113+入布施!E113+式部!E113+抜井!E113+中居!E113+雁村!E113+大木!E113+藤巻!E113+一の原!E113+長者原!E113+東長者原!E113+中石堂!E113</f>
        <v>3</v>
      </c>
      <c r="F113" s="32"/>
    </row>
    <row r="114" spans="1:6" ht="15" customHeight="1" x14ac:dyDescent="0.2">
      <c r="A114" s="12"/>
      <c r="B114" s="35">
        <v>93</v>
      </c>
      <c r="C114" s="75">
        <f>'御牧原（望月）'!C114+百沢!C114+牧布施!C114+入布施!C114+式部!C114+抜井!C114+中居!C114+雁村!C114+大木!C114+藤巻!C114+一の原!C114+長者原!C114+東長者原!C114+中石堂!C114</f>
        <v>2</v>
      </c>
      <c r="D114" s="75">
        <f>'御牧原（望月）'!D114+百沢!D114+牧布施!D114+入布施!D114+式部!D114+抜井!D114+中居!D114+雁村!D114+大木!D114+藤巻!D114+一の原!D114+長者原!D114+東長者原!D114+中石堂!D114</f>
        <v>5</v>
      </c>
      <c r="E114" s="10">
        <f>'御牧原（望月）'!E114+百沢!E114+牧布施!E114+入布施!E114+式部!E114+抜井!E114+中居!E114+雁村!E114+大木!E114+藤巻!E114+一の原!E114+長者原!E114+東長者原!E114+中石堂!E114</f>
        <v>7</v>
      </c>
      <c r="F114" s="32"/>
    </row>
    <row r="115" spans="1:6" ht="15" customHeight="1" x14ac:dyDescent="0.2">
      <c r="A115" s="12"/>
      <c r="B115" s="35">
        <v>94</v>
      </c>
      <c r="C115" s="75">
        <f>'御牧原（望月）'!C115+百沢!C115+牧布施!C115+入布施!C115+式部!C115+抜井!C115+中居!C115+雁村!C115+大木!C115+藤巻!C115+一の原!C115+長者原!C115+東長者原!C115+中石堂!C115</f>
        <v>2</v>
      </c>
      <c r="D115" s="75">
        <f>'御牧原（望月）'!D115+百沢!D115+牧布施!D115+入布施!D115+式部!D115+抜井!D115+中居!D115+雁村!D115+大木!D115+藤巻!D115+一の原!D115+長者原!D115+東長者原!D115+中石堂!D115</f>
        <v>3</v>
      </c>
      <c r="E115" s="10">
        <f>'御牧原（望月）'!E115+百沢!E115+牧布施!E115+入布施!E115+式部!E115+抜井!E115+中居!E115+雁村!E115+大木!E115+藤巻!E115+一の原!E115+長者原!E115+東長者原!E115+中石堂!E115</f>
        <v>5</v>
      </c>
      <c r="F115" s="32"/>
    </row>
    <row r="116" spans="1:6" ht="15" customHeight="1" x14ac:dyDescent="0.2">
      <c r="A116" s="12"/>
      <c r="B116" s="43" t="s">
        <v>68</v>
      </c>
      <c r="C116" s="71">
        <f>'御牧原（望月）'!C116+百沢!C116+牧布施!C116+入布施!C116+式部!C116+抜井!C116+中居!C116+雁村!C116+大木!C116+藤巻!C116+一の原!C116+長者原!C116+東長者原!C116+中石堂!C116</f>
        <v>10</v>
      </c>
      <c r="D116" s="71">
        <f>'御牧原（望月）'!D116+百沢!D116+牧布施!D116+入布施!D116+式部!D116+抜井!D116+中居!D116+雁村!D116+大木!D116+藤巻!D116+一の原!D116+長者原!D116+東長者原!D116+中石堂!D116</f>
        <v>26</v>
      </c>
      <c r="E116" s="44">
        <f>'御牧原（望月）'!E116+百沢!E116+牧布施!E116+入布施!E116+式部!E116+抜井!E116+中居!E116+雁村!E116+大木!E116+藤巻!E116+一の原!E116+長者原!E116+東長者原!E116+中石堂!E116</f>
        <v>36</v>
      </c>
      <c r="F116" s="45">
        <f>E116/E147</f>
        <v>2.9339853300733496E-2</v>
      </c>
    </row>
    <row r="117" spans="1:6" ht="15" customHeight="1" x14ac:dyDescent="0.2">
      <c r="A117" s="12"/>
      <c r="B117" s="35">
        <v>95</v>
      </c>
      <c r="C117" s="75">
        <f>'御牧原（望月）'!C117+百沢!C117+牧布施!C117+入布施!C117+式部!C117+抜井!C117+中居!C117+雁村!C117+大木!C117+藤巻!C117+一の原!C117+長者原!C117+東長者原!C117+中石堂!C117</f>
        <v>0</v>
      </c>
      <c r="D117" s="75">
        <f>'御牧原（望月）'!D117+百沢!D117+牧布施!D117+入布施!D117+式部!D117+抜井!D117+中居!D117+雁村!D117+大木!D117+藤巻!D117+一の原!D117+長者原!D117+東長者原!D117+中石堂!D117</f>
        <v>4</v>
      </c>
      <c r="E117" s="10">
        <f>'御牧原（望月）'!E117+百沢!E117+牧布施!E117+入布施!E117+式部!E117+抜井!E117+中居!E117+雁村!E117+大木!E117+藤巻!E117+一の原!E117+長者原!E117+東長者原!E117+中石堂!E117</f>
        <v>4</v>
      </c>
      <c r="F117" s="32"/>
    </row>
    <row r="118" spans="1:6" ht="15" customHeight="1" x14ac:dyDescent="0.2">
      <c r="A118" s="12"/>
      <c r="B118" s="35">
        <v>96</v>
      </c>
      <c r="C118" s="75">
        <f>'御牧原（望月）'!C118+百沢!C118+牧布施!C118+入布施!C118+式部!C118+抜井!C118+中居!C118+雁村!C118+大木!C118+藤巻!C118+一の原!C118+長者原!C118+東長者原!C118+中石堂!C118</f>
        <v>1</v>
      </c>
      <c r="D118" s="75">
        <f>'御牧原（望月）'!D118+百沢!D118+牧布施!D118+入布施!D118+式部!D118+抜井!D118+中居!D118+雁村!D118+大木!D118+藤巻!D118+一の原!D118+長者原!D118+東長者原!D118+中石堂!D118</f>
        <v>0</v>
      </c>
      <c r="E118" s="10">
        <f>'御牧原（望月）'!E118+百沢!E118+牧布施!E118+入布施!E118+式部!E118+抜井!E118+中居!E118+雁村!E118+大木!E118+藤巻!E118+一の原!E118+長者原!E118+東長者原!E118+中石堂!E118</f>
        <v>1</v>
      </c>
      <c r="F118" s="32"/>
    </row>
    <row r="119" spans="1:6" ht="15" customHeight="1" x14ac:dyDescent="0.2">
      <c r="A119" s="12"/>
      <c r="B119" s="35">
        <v>97</v>
      </c>
      <c r="C119" s="75">
        <f>'御牧原（望月）'!C119+百沢!C119+牧布施!C119+入布施!C119+式部!C119+抜井!C119+中居!C119+雁村!C119+大木!C119+藤巻!C119+一の原!C119+長者原!C119+東長者原!C119+中石堂!C119</f>
        <v>2</v>
      </c>
      <c r="D119" s="75">
        <f>'御牧原（望月）'!D119+百沢!D119+牧布施!D119+入布施!D119+式部!D119+抜井!D119+中居!D119+雁村!D119+大木!D119+藤巻!D119+一の原!D119+長者原!D119+東長者原!D119+中石堂!D119</f>
        <v>1</v>
      </c>
      <c r="E119" s="10">
        <f>'御牧原（望月）'!E119+百沢!E119+牧布施!E119+入布施!E119+式部!E119+抜井!E119+中居!E119+雁村!E119+大木!E119+藤巻!E119+一の原!E119+長者原!E119+東長者原!E119+中石堂!E119</f>
        <v>3</v>
      </c>
      <c r="F119" s="32"/>
    </row>
    <row r="120" spans="1:6" ht="15" customHeight="1" x14ac:dyDescent="0.2">
      <c r="A120" s="12"/>
      <c r="B120" s="35">
        <v>98</v>
      </c>
      <c r="C120" s="75">
        <f>'御牧原（望月）'!C120+百沢!C120+牧布施!C120+入布施!C120+式部!C120+抜井!C120+中居!C120+雁村!C120+大木!C120+藤巻!C120+一の原!C120+長者原!C120+東長者原!C120+中石堂!C120</f>
        <v>0</v>
      </c>
      <c r="D120" s="75">
        <f>'御牧原（望月）'!D120+百沢!D120+牧布施!D120+入布施!D120+式部!D120+抜井!D120+中居!D120+雁村!D120+大木!D120+藤巻!D120+一の原!D120+長者原!D120+東長者原!D120+中石堂!D120</f>
        <v>3</v>
      </c>
      <c r="E120" s="10">
        <f>'御牧原（望月）'!E120+百沢!E120+牧布施!E120+入布施!E120+式部!E120+抜井!E120+中居!E120+雁村!E120+大木!E120+藤巻!E120+一の原!E120+長者原!E120+東長者原!E120+中石堂!E120</f>
        <v>3</v>
      </c>
      <c r="F120" s="32"/>
    </row>
    <row r="121" spans="1:6" ht="15" customHeight="1" x14ac:dyDescent="0.2">
      <c r="A121" s="12"/>
      <c r="B121" s="35">
        <v>99</v>
      </c>
      <c r="C121" s="75">
        <f>'御牧原（望月）'!C121+百沢!C121+牧布施!C121+入布施!C121+式部!C121+抜井!C121+中居!C121+雁村!C121+大木!C121+藤巻!C121+一の原!C121+長者原!C121+東長者原!C121+中石堂!C121</f>
        <v>0</v>
      </c>
      <c r="D121" s="75">
        <f>'御牧原（望月）'!D121+百沢!D121+牧布施!D121+入布施!D121+式部!D121+抜井!D121+中居!D121+雁村!D121+大木!D121+藤巻!D121+一の原!D121+長者原!D121+東長者原!D121+中石堂!D121</f>
        <v>0</v>
      </c>
      <c r="E121" s="10">
        <f>'御牧原（望月）'!E121+百沢!E121+牧布施!E121+入布施!E121+式部!E121+抜井!E121+中居!E121+雁村!E121+大木!E121+藤巻!E121+一の原!E121+長者原!E121+東長者原!E121+中石堂!E121</f>
        <v>0</v>
      </c>
      <c r="F121" s="32"/>
    </row>
    <row r="122" spans="1:6" ht="15" customHeight="1" x14ac:dyDescent="0.2">
      <c r="A122" s="12"/>
      <c r="B122" s="43" t="s">
        <v>69</v>
      </c>
      <c r="C122" s="71">
        <f>'御牧原（望月）'!C122+百沢!C122+牧布施!C122+入布施!C122+式部!C122+抜井!C122+中居!C122+雁村!C122+大木!C122+藤巻!C122+一の原!C122+長者原!C122+東長者原!C122+中石堂!C122</f>
        <v>3</v>
      </c>
      <c r="D122" s="71">
        <f>'御牧原（望月）'!D122+百沢!D122+牧布施!D122+入布施!D122+式部!D122+抜井!D122+中居!D122+雁村!D122+大木!D122+藤巻!D122+一の原!D122+長者原!D122+東長者原!D122+中石堂!D122</f>
        <v>8</v>
      </c>
      <c r="E122" s="44">
        <f>'御牧原（望月）'!E122+百沢!E122+牧布施!E122+入布施!E122+式部!E122+抜井!E122+中居!E122+雁村!E122+大木!E122+藤巻!E122+一の原!E122+長者原!E122+東長者原!E122+中石堂!E122</f>
        <v>11</v>
      </c>
      <c r="F122" s="45">
        <f>E122/E147</f>
        <v>8.9649551752241236E-3</v>
      </c>
    </row>
    <row r="123" spans="1:6" ht="15" customHeight="1" x14ac:dyDescent="0.2">
      <c r="A123" s="12"/>
      <c r="B123" s="35">
        <v>100</v>
      </c>
      <c r="C123" s="75">
        <f>'御牧原（望月）'!C123+百沢!C123+牧布施!C123+入布施!C123+式部!C123+抜井!C123+中居!C123+雁村!C123+大木!C123+藤巻!C123+一の原!C123+長者原!C123+東長者原!C123+中石堂!C123</f>
        <v>0</v>
      </c>
      <c r="D123" s="75">
        <f>'御牧原（望月）'!D123+百沢!D123+牧布施!D123+入布施!D123+式部!D123+抜井!D123+中居!D123+雁村!D123+大木!D123+藤巻!D123+一の原!D123+長者原!D123+東長者原!D123+中石堂!D123</f>
        <v>0</v>
      </c>
      <c r="E123" s="10">
        <f>'御牧原（望月）'!E123+百沢!E123+牧布施!E123+入布施!E123+式部!E123+抜井!E123+中居!E123+雁村!E123+大木!E123+藤巻!E123+一の原!E123+長者原!E123+東長者原!E123+中石堂!E123</f>
        <v>0</v>
      </c>
      <c r="F123" s="32"/>
    </row>
    <row r="124" spans="1:6" ht="15" customHeight="1" x14ac:dyDescent="0.2">
      <c r="A124" s="12"/>
      <c r="B124" s="35">
        <v>101</v>
      </c>
      <c r="C124" s="75">
        <f>'御牧原（望月）'!C124+百沢!C124+牧布施!C124+入布施!C124+式部!C124+抜井!C124+中居!C124+雁村!C124+大木!C124+藤巻!C124+一の原!C124+長者原!C124+東長者原!C124+中石堂!C124</f>
        <v>0</v>
      </c>
      <c r="D124" s="75">
        <f>'御牧原（望月）'!D124+百沢!D124+牧布施!D124+入布施!D124+式部!D124+抜井!D124+中居!D124+雁村!D124+大木!D124+藤巻!D124+一の原!D124+長者原!D124+東長者原!D124+中石堂!D124</f>
        <v>0</v>
      </c>
      <c r="E124" s="10">
        <f>'御牧原（望月）'!E124+百沢!E124+牧布施!E124+入布施!E124+式部!E124+抜井!E124+中居!E124+雁村!E124+大木!E124+藤巻!E124+一の原!E124+長者原!E124+東長者原!E124+中石堂!E124</f>
        <v>0</v>
      </c>
      <c r="F124" s="32"/>
    </row>
    <row r="125" spans="1:6" ht="15" customHeight="1" x14ac:dyDescent="0.2">
      <c r="A125" s="12"/>
      <c r="B125" s="35">
        <v>102</v>
      </c>
      <c r="C125" s="75">
        <f>'御牧原（望月）'!C125+百沢!C125+牧布施!C125+入布施!C125+式部!C125+抜井!C125+中居!C125+雁村!C125+大木!C125+藤巻!C125+一の原!C125+長者原!C125+東長者原!C125+中石堂!C125</f>
        <v>0</v>
      </c>
      <c r="D125" s="75">
        <f>'御牧原（望月）'!D125+百沢!D125+牧布施!D125+入布施!D125+式部!D125+抜井!D125+中居!D125+雁村!D125+大木!D125+藤巻!D125+一の原!D125+長者原!D125+東長者原!D125+中石堂!D125</f>
        <v>0</v>
      </c>
      <c r="E125" s="10">
        <f>'御牧原（望月）'!E125+百沢!E125+牧布施!E125+入布施!E125+式部!E125+抜井!E125+中居!E125+雁村!E125+大木!E125+藤巻!E125+一の原!E125+長者原!E125+東長者原!E125+中石堂!E125</f>
        <v>0</v>
      </c>
      <c r="F125" s="32"/>
    </row>
    <row r="126" spans="1:6" ht="15" customHeight="1" x14ac:dyDescent="0.2">
      <c r="A126" s="12"/>
      <c r="B126" s="35">
        <v>103</v>
      </c>
      <c r="C126" s="75">
        <f>'御牧原（望月）'!C126+百沢!C126+牧布施!C126+入布施!C126+式部!C126+抜井!C126+中居!C126+雁村!C126+大木!C126+藤巻!C126+一の原!C126+長者原!C126+東長者原!C126+中石堂!C126</f>
        <v>0</v>
      </c>
      <c r="D126" s="75">
        <f>'御牧原（望月）'!D126+百沢!D126+牧布施!D126+入布施!D126+式部!D126+抜井!D126+中居!D126+雁村!D126+大木!D126+藤巻!D126+一の原!D126+長者原!D126+東長者原!D126+中石堂!D126</f>
        <v>1</v>
      </c>
      <c r="E126" s="10">
        <f>'御牧原（望月）'!E126+百沢!E126+牧布施!E126+入布施!E126+式部!E126+抜井!E126+中居!E126+雁村!E126+大木!E126+藤巻!E126+一の原!E126+長者原!E126+東長者原!E126+中石堂!E126</f>
        <v>1</v>
      </c>
      <c r="F126" s="32"/>
    </row>
    <row r="127" spans="1:6" ht="15" customHeight="1" x14ac:dyDescent="0.2">
      <c r="A127" s="12"/>
      <c r="B127" s="35">
        <v>104</v>
      </c>
      <c r="C127" s="75">
        <f>'御牧原（望月）'!C127+百沢!C127+牧布施!C127+入布施!C127+式部!C127+抜井!C127+中居!C127+雁村!C127+大木!C127+藤巻!C127+一の原!C127+長者原!C127+東長者原!C127+中石堂!C127</f>
        <v>0</v>
      </c>
      <c r="D127" s="75">
        <f>'御牧原（望月）'!D127+百沢!D127+牧布施!D127+入布施!D127+式部!D127+抜井!D127+中居!D127+雁村!D127+大木!D127+藤巻!D127+一の原!D127+長者原!D127+東長者原!D127+中石堂!D127</f>
        <v>0</v>
      </c>
      <c r="E127" s="10">
        <f>'御牧原（望月）'!E127+百沢!E127+牧布施!E127+入布施!E127+式部!E127+抜井!E127+中居!E127+雁村!E127+大木!E127+藤巻!E127+一の原!E127+長者原!E127+東長者原!E127+中石堂!E127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'御牧原（望月）'!C128+百沢!C128+牧布施!C128+入布施!C128+式部!C128+抜井!C128+中居!C128+雁村!C128+大木!C128+藤巻!C128+一の原!C128+長者原!C128+東長者原!C128+中石堂!C128</f>
        <v>0</v>
      </c>
      <c r="D128" s="71">
        <f>'御牧原（望月）'!D128+百沢!D128+牧布施!D128+入布施!D128+式部!D128+抜井!D128+中居!D128+雁村!D128+大木!D128+藤巻!D128+一の原!D128+長者原!D128+東長者原!D128+中石堂!D128</f>
        <v>1</v>
      </c>
      <c r="E128" s="44">
        <f>'御牧原（望月）'!E128+百沢!E128+牧布施!E128+入布施!E128+式部!E128+抜井!E128+中居!E128+雁村!E128+大木!E128+藤巻!E128+一の原!E128+長者原!E128+東長者原!E128+中石堂!E128</f>
        <v>1</v>
      </c>
      <c r="F128" s="45">
        <f>E128/E147</f>
        <v>8.1499592502037486E-4</v>
      </c>
    </row>
    <row r="129" spans="1:6" ht="15" customHeight="1" x14ac:dyDescent="0.2">
      <c r="A129" s="12"/>
      <c r="B129" s="35">
        <v>105</v>
      </c>
      <c r="C129" s="75">
        <f>'御牧原（望月）'!C129+百沢!C129+牧布施!C129+入布施!C129+式部!C129+抜井!C129+中居!C129+雁村!C129+大木!C129+藤巻!C129+一の原!C129+長者原!C129+東長者原!C129+中石堂!C129</f>
        <v>0</v>
      </c>
      <c r="D129" s="75">
        <f>'御牧原（望月）'!D129+百沢!D129+牧布施!D129+入布施!D129+式部!D129+抜井!D129+中居!D129+雁村!D129+大木!D129+藤巻!D129+一の原!D129+長者原!D129+東長者原!D129+中石堂!D129</f>
        <v>0</v>
      </c>
      <c r="E129" s="10">
        <f>'御牧原（望月）'!E129+百沢!E129+牧布施!E129+入布施!E129+式部!E129+抜井!E129+中居!E129+雁村!E129+大木!E129+藤巻!E129+一の原!E129+長者原!E129+東長者原!E129+中石堂!E129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'御牧原（望月）'!C130+百沢!C130+牧布施!C130+入布施!C130+式部!C130+抜井!C130+中居!C130+雁村!C130+大木!C130+藤巻!C130+一の原!C130+長者原!C130+東長者原!C130+中石堂!C130</f>
        <v>0</v>
      </c>
      <c r="D130" s="75">
        <f>'御牧原（望月）'!D130+百沢!D130+牧布施!D130+入布施!D130+式部!D130+抜井!D130+中居!D130+雁村!D130+大木!D130+藤巻!D130+一の原!D130+長者原!D130+東長者原!D130+中石堂!D130</f>
        <v>0</v>
      </c>
      <c r="E130" s="10">
        <f>'御牧原（望月）'!E130+百沢!E130+牧布施!E130+入布施!E130+式部!E130+抜井!E130+中居!E130+雁村!E130+大木!E130+藤巻!E130+一の原!E130+長者原!E130+東長者原!E130+中石堂!E130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'御牧原（望月）'!C131+百沢!C131+牧布施!C131+入布施!C131+式部!C131+抜井!C131+中居!C131+雁村!C131+大木!C131+藤巻!C131+一の原!C131+長者原!C131+東長者原!C131+中石堂!C131</f>
        <v>0</v>
      </c>
      <c r="D131" s="75">
        <f>'御牧原（望月）'!D131+百沢!D131+牧布施!D131+入布施!D131+式部!D131+抜井!D131+中居!D131+雁村!D131+大木!D131+藤巻!D131+一の原!D131+長者原!D131+東長者原!D131+中石堂!D131</f>
        <v>0</v>
      </c>
      <c r="E131" s="10">
        <f>'御牧原（望月）'!E131+百沢!E131+牧布施!E131+入布施!E131+式部!E131+抜井!E131+中居!E131+雁村!E131+大木!E131+藤巻!E131+一の原!E131+長者原!E131+東長者原!E131+中石堂!E131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'御牧原（望月）'!C132+百沢!C132+牧布施!C132+入布施!C132+式部!C132+抜井!C132+中居!C132+雁村!C132+大木!C132+藤巻!C132+一の原!C132+長者原!C132+東長者原!C132+中石堂!C132</f>
        <v>0</v>
      </c>
      <c r="D132" s="75">
        <f>'御牧原（望月）'!D132+百沢!D132+牧布施!D132+入布施!D132+式部!D132+抜井!D132+中居!D132+雁村!D132+大木!D132+藤巻!D132+一の原!D132+長者原!D132+東長者原!D132+中石堂!D132</f>
        <v>0</v>
      </c>
      <c r="E132" s="10">
        <f>'御牧原（望月）'!E132+百沢!E132+牧布施!E132+入布施!E132+式部!E132+抜井!E132+中居!E132+雁村!E132+大木!E132+藤巻!E132+一の原!E132+長者原!E132+東長者原!E132+中石堂!E132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'御牧原（望月）'!C133+百沢!C133+牧布施!C133+入布施!C133+式部!C133+抜井!C133+中居!C133+雁村!C133+大木!C133+藤巻!C133+一の原!C133+長者原!C133+東長者原!C133+中石堂!C133</f>
        <v>0</v>
      </c>
      <c r="D133" s="75">
        <f>'御牧原（望月）'!D133+百沢!D133+牧布施!D133+入布施!D133+式部!D133+抜井!D133+中居!D133+雁村!D133+大木!D133+藤巻!D133+一の原!D133+長者原!D133+東長者原!D133+中石堂!D133</f>
        <v>0</v>
      </c>
      <c r="E133" s="10">
        <f>'御牧原（望月）'!E133+百沢!E133+牧布施!E133+入布施!E133+式部!E133+抜井!E133+中居!E133+雁村!E133+大木!E133+藤巻!E133+一の原!E133+長者原!E133+東長者原!E133+中石堂!E133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x14ac:dyDescent="0.2">
      <c r="A134" s="36"/>
      <c r="B134" s="46" t="s">
        <v>71</v>
      </c>
      <c r="C134" s="76">
        <f>'御牧原（望月）'!C134+百沢!C134+牧布施!C134+入布施!C134+式部!C134+抜井!C134+中居!C134+雁村!C134+大木!C134+藤巻!C134+一の原!C134+長者原!C134+東長者原!C134+中石堂!C134</f>
        <v>0</v>
      </c>
      <c r="D134" s="76">
        <f>'御牧原（望月）'!D134+百沢!D134+牧布施!D134+入布施!D134+式部!D134+抜井!D134+中居!D134+雁村!D134+大木!D134+藤巻!D134+一の原!D134+長者原!D134+東長者原!D134+中石堂!D134</f>
        <v>0</v>
      </c>
      <c r="E134" s="47">
        <f>'御牧原（望月）'!E134+百沢!E134+牧布施!E134+入布施!E134+式部!E134+抜井!E134+中居!E134+雁村!E134+大木!E134+藤巻!E134+一の原!E134+長者原!E134+東長者原!E134+中石堂!E134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'御牧原（望月）'!C135+百沢!C135+牧布施!C135+入布施!C135+式部!C135+抜井!C135+中居!C135+雁村!C135+大木!C135+藤巻!C135+一の原!C135+長者原!C135+東長者原!C135+中石堂!C135</f>
        <v>0</v>
      </c>
      <c r="D135" s="75">
        <f>'御牧原（望月）'!D135+百沢!D135+牧布施!D135+入布施!D135+式部!D135+抜井!D135+中居!D135+雁村!D135+大木!D135+藤巻!D135+一の原!D135+長者原!D135+東長者原!D135+中石堂!D135</f>
        <v>0</v>
      </c>
      <c r="E135" s="10">
        <f>'御牧原（望月）'!E135+百沢!E135+牧布施!E135+入布施!E135+式部!E135+抜井!E135+中居!E135+雁村!E135+大木!E135+藤巻!E135+一の原!E135+長者原!E135+東長者原!E135+中石堂!E135</f>
        <v>0</v>
      </c>
      <c r="F135" s="32"/>
    </row>
    <row r="136" spans="1:6" ht="15" customHeight="1" x14ac:dyDescent="0.2">
      <c r="A136" s="36"/>
      <c r="B136" s="35">
        <v>111</v>
      </c>
      <c r="C136" s="75">
        <f>'御牧原（望月）'!C136+百沢!C136+牧布施!C136+入布施!C136+式部!C136+抜井!C136+中居!C136+雁村!C136+大木!C136+藤巻!C136+一の原!C136+長者原!C136+東長者原!C136+中石堂!C136</f>
        <v>0</v>
      </c>
      <c r="D136" s="75">
        <f>'御牧原（望月）'!D136+百沢!D136+牧布施!D136+入布施!D136+式部!D136+抜井!D136+中居!D136+雁村!D136+大木!D136+藤巻!D136+一の原!D136+長者原!D136+東長者原!D136+中石堂!D136</f>
        <v>0</v>
      </c>
      <c r="E136" s="10">
        <f>'御牧原（望月）'!E136+百沢!E136+牧布施!E136+入布施!E136+式部!E136+抜井!E136+中居!E136+雁村!E136+大木!E136+藤巻!E136+一の原!E136+長者原!E136+東長者原!E136+中石堂!E136</f>
        <v>0</v>
      </c>
      <c r="F136" s="32"/>
    </row>
    <row r="137" spans="1:6" ht="15" customHeight="1" x14ac:dyDescent="0.2">
      <c r="A137" s="36"/>
      <c r="B137" s="35">
        <v>112</v>
      </c>
      <c r="C137" s="75">
        <f>'御牧原（望月）'!C137+百沢!C137+牧布施!C137+入布施!C137+式部!C137+抜井!C137+中居!C137+雁村!C137+大木!C137+藤巻!C137+一の原!C137+長者原!C137+東長者原!C137+中石堂!C137</f>
        <v>0</v>
      </c>
      <c r="D137" s="75">
        <f>'御牧原（望月）'!D137+百沢!D137+牧布施!D137+入布施!D137+式部!D137+抜井!D137+中居!D137+雁村!D137+大木!D137+藤巻!D137+一の原!D137+長者原!D137+東長者原!D137+中石堂!D137</f>
        <v>0</v>
      </c>
      <c r="E137" s="10">
        <f>'御牧原（望月）'!E137+百沢!E137+牧布施!E137+入布施!E137+式部!E137+抜井!E137+中居!E137+雁村!E137+大木!E137+藤巻!E137+一の原!E137+長者原!E137+東長者原!E137+中石堂!E137</f>
        <v>0</v>
      </c>
      <c r="F137" s="32"/>
    </row>
    <row r="138" spans="1:6" ht="15" customHeight="1" x14ac:dyDescent="0.2">
      <c r="A138" s="36"/>
      <c r="B138" s="35">
        <v>113</v>
      </c>
      <c r="C138" s="75">
        <f>'御牧原（望月）'!C138+百沢!C138+牧布施!C138+入布施!C138+式部!C138+抜井!C138+中居!C138+雁村!C138+大木!C138+藤巻!C138+一の原!C138+長者原!C138+東長者原!C138+中石堂!C138</f>
        <v>0</v>
      </c>
      <c r="D138" s="75">
        <f>'御牧原（望月）'!D138+百沢!D138+牧布施!D138+入布施!D138+式部!D138+抜井!D138+中居!D138+雁村!D138+大木!D138+藤巻!D138+一の原!D138+長者原!D138+東長者原!D138+中石堂!D138</f>
        <v>0</v>
      </c>
      <c r="E138" s="10">
        <f>'御牧原（望月）'!E138+百沢!E138+牧布施!E138+入布施!E138+式部!E138+抜井!E138+中居!E138+雁村!E138+大木!E138+藤巻!E138+一の原!E138+長者原!E138+東長者原!E138+中石堂!E138</f>
        <v>0</v>
      </c>
      <c r="F138" s="32"/>
    </row>
    <row r="139" spans="1:6" ht="15" customHeight="1" x14ac:dyDescent="0.2">
      <c r="A139" s="36"/>
      <c r="B139" s="35">
        <v>114</v>
      </c>
      <c r="C139" s="75">
        <f>'御牧原（望月）'!C139+百沢!C139+牧布施!C139+入布施!C139+式部!C139+抜井!C139+中居!C139+雁村!C139+大木!C139+藤巻!C139+一の原!C139+長者原!C139+東長者原!C139+中石堂!C139</f>
        <v>0</v>
      </c>
      <c r="D139" s="75">
        <f>'御牧原（望月）'!D139+百沢!D139+牧布施!D139+入布施!D139+式部!D139+抜井!D139+中居!D139+雁村!D139+大木!D139+藤巻!D139+一の原!D139+長者原!D139+東長者原!D139+中石堂!D139</f>
        <v>0</v>
      </c>
      <c r="E139" s="10">
        <f>'御牧原（望月）'!E139+百沢!E139+牧布施!E139+入布施!E139+式部!E139+抜井!E139+中居!E139+雁村!E139+大木!E139+藤巻!E139+一の原!E139+長者原!E139+東長者原!E139+中石堂!E139</f>
        <v>0</v>
      </c>
      <c r="F139" s="32"/>
    </row>
    <row r="140" spans="1:6" ht="15" customHeight="1" x14ac:dyDescent="0.2">
      <c r="A140" s="36"/>
      <c r="B140" s="43" t="s">
        <v>378</v>
      </c>
      <c r="C140" s="71">
        <f>'御牧原（望月）'!C140+百沢!C140+牧布施!C140+入布施!C140+式部!C140+抜井!C140+中居!C140+雁村!C140+大木!C140+藤巻!C140+一の原!C140+長者原!C140+東長者原!C140+中石堂!C140</f>
        <v>0</v>
      </c>
      <c r="D140" s="71">
        <f>'御牧原（望月）'!D140+百沢!D140+牧布施!D140+入布施!D140+式部!D140+抜井!D140+中居!D140+雁村!D140+大木!D140+藤巻!D140+一の原!D140+長者原!D140+東長者原!D140+中石堂!D140</f>
        <v>0</v>
      </c>
      <c r="E140" s="44">
        <f>'御牧原（望月）'!E140+百沢!E140+牧布施!E140+入布施!E140+式部!E140+抜井!E140+中居!E140+雁村!E140+大木!E140+藤巻!E140+一の原!E140+長者原!E140+東長者原!E140+中石堂!E140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'御牧原（望月）'!C141+百沢!C141+牧布施!C141+入布施!C141+式部!C141+抜井!C141+中居!C141+雁村!C141+大木!C141+藤巻!C141+一の原!C141+長者原!C141+東長者原!C141+中石堂!C141</f>
        <v>0</v>
      </c>
      <c r="D141" s="75">
        <f>'御牧原（望月）'!D141+百沢!D141+牧布施!D141+入布施!D141+式部!D141+抜井!D141+中居!D141+雁村!D141+大木!D141+藤巻!D141+一の原!D141+長者原!D141+東長者原!D141+中石堂!D141</f>
        <v>0</v>
      </c>
      <c r="E141" s="10">
        <f>'御牧原（望月）'!E141+百沢!E141+牧布施!E141+入布施!E141+式部!E141+抜井!E141+中居!E141+雁村!E141+大木!E141+藤巻!E141+一の原!E141+長者原!E141+東長者原!E141+中石堂!E141</f>
        <v>0</v>
      </c>
      <c r="F141" s="32"/>
    </row>
    <row r="142" spans="1:6" ht="15" customHeight="1" x14ac:dyDescent="0.2">
      <c r="A142" s="36"/>
      <c r="B142" s="35">
        <v>116</v>
      </c>
      <c r="C142" s="75">
        <f>'御牧原（望月）'!C142+百沢!C142+牧布施!C142+入布施!C142+式部!C142+抜井!C142+中居!C142+雁村!C142+大木!C142+藤巻!C142+一の原!C142+長者原!C142+東長者原!C142+中石堂!C142</f>
        <v>0</v>
      </c>
      <c r="D142" s="75">
        <f>'御牧原（望月）'!D142+百沢!D142+牧布施!D142+入布施!D142+式部!D142+抜井!D142+中居!D142+雁村!D142+大木!D142+藤巻!D142+一の原!D142+長者原!D142+東長者原!D142+中石堂!D142</f>
        <v>0</v>
      </c>
      <c r="E142" s="10">
        <f>'御牧原（望月）'!E142+百沢!E142+牧布施!E142+入布施!E142+式部!E142+抜井!E142+中居!E142+雁村!E142+大木!E142+藤巻!E142+一の原!E142+長者原!E142+東長者原!E142+中石堂!E142</f>
        <v>0</v>
      </c>
      <c r="F142" s="32"/>
    </row>
    <row r="143" spans="1:6" ht="15" customHeight="1" x14ac:dyDescent="0.2">
      <c r="A143" s="36"/>
      <c r="B143" s="35">
        <v>117</v>
      </c>
      <c r="C143" s="75">
        <f>'御牧原（望月）'!C143+百沢!C143+牧布施!C143+入布施!C143+式部!C143+抜井!C143+中居!C143+雁村!C143+大木!C143+藤巻!C143+一の原!C143+長者原!C143+東長者原!C143+中石堂!C143</f>
        <v>0</v>
      </c>
      <c r="D143" s="75">
        <f>'御牧原（望月）'!D143+百沢!D143+牧布施!D143+入布施!D143+式部!D143+抜井!D143+中居!D143+雁村!D143+大木!D143+藤巻!D143+一の原!D143+長者原!D143+東長者原!D143+中石堂!D143</f>
        <v>0</v>
      </c>
      <c r="E143" s="10">
        <f>'御牧原（望月）'!E143+百沢!E143+牧布施!E143+入布施!E143+式部!E143+抜井!E143+中居!E143+雁村!E143+大木!E143+藤巻!E143+一の原!E143+長者原!E143+東長者原!E143+中石堂!E143</f>
        <v>0</v>
      </c>
      <c r="F143" s="32"/>
    </row>
    <row r="144" spans="1:6" ht="15" customHeight="1" x14ac:dyDescent="0.2">
      <c r="A144" s="36"/>
      <c r="B144" s="35">
        <v>118</v>
      </c>
      <c r="C144" s="75">
        <f>'御牧原（望月）'!C144+百沢!C144+牧布施!C144+入布施!C144+式部!C144+抜井!C144+中居!C144+雁村!C144+大木!C144+藤巻!C144+一の原!C144+長者原!C144+東長者原!C144+中石堂!C144</f>
        <v>0</v>
      </c>
      <c r="D144" s="75">
        <f>'御牧原（望月）'!D144+百沢!D144+牧布施!D144+入布施!D144+式部!D144+抜井!D144+中居!D144+雁村!D144+大木!D144+藤巻!D144+一の原!D144+長者原!D144+東長者原!D144+中石堂!D144</f>
        <v>0</v>
      </c>
      <c r="E144" s="10">
        <f>'御牧原（望月）'!E144+百沢!E144+牧布施!E144+入布施!E144+式部!E144+抜井!E144+中居!E144+雁村!E144+大木!E144+藤巻!E144+一の原!E144+長者原!E144+東長者原!E144+中石堂!E144</f>
        <v>0</v>
      </c>
      <c r="F144" s="32"/>
    </row>
    <row r="145" spans="1:6" ht="15" customHeight="1" x14ac:dyDescent="0.2">
      <c r="A145" s="36"/>
      <c r="B145" s="35">
        <v>119</v>
      </c>
      <c r="C145" s="75">
        <f>'御牧原（望月）'!C145+百沢!C145+牧布施!C145+入布施!C145+式部!C145+抜井!C145+中居!C145+雁村!C145+大木!C145+藤巻!C145+一の原!C145+長者原!C145+東長者原!C145+中石堂!C145</f>
        <v>0</v>
      </c>
      <c r="D145" s="75">
        <f>'御牧原（望月）'!D145+百沢!D145+牧布施!D145+入布施!D145+式部!D145+抜井!D145+中居!D145+雁村!D145+大木!D145+藤巻!D145+一の原!D145+長者原!D145+東長者原!D145+中石堂!D145</f>
        <v>0</v>
      </c>
      <c r="E145" s="10">
        <f>'御牧原（望月）'!E145+百沢!E145+牧布施!E145+入布施!E145+式部!E145+抜井!E145+中居!E145+雁村!E145+大木!E145+藤巻!E145+一の原!E145+長者原!E145+東長者原!E145+中石堂!E145</f>
        <v>0</v>
      </c>
      <c r="F145" s="32"/>
    </row>
    <row r="146" spans="1:6" ht="15" customHeight="1" thickBot="1" x14ac:dyDescent="0.25">
      <c r="A146" s="36"/>
      <c r="B146" s="46" t="s">
        <v>380</v>
      </c>
      <c r="C146" s="76">
        <f>'御牧原（望月）'!C146+百沢!C146+牧布施!C146+入布施!C146+式部!C146+抜井!C146+中居!C146+雁村!C146+大木!C146+藤巻!C146+一の原!C146+長者原!C146+東長者原!C146+中石堂!C146</f>
        <v>0</v>
      </c>
      <c r="D146" s="76">
        <f>'御牧原（望月）'!D146+百沢!D146+牧布施!D146+入布施!D146+式部!D146+抜井!D146+中居!D146+雁村!D146+大木!D146+藤巻!D146+一の原!D146+長者原!D146+東長者原!D146+中石堂!D146</f>
        <v>0</v>
      </c>
      <c r="E146" s="47">
        <f>'御牧原（望月）'!E146+百沢!E146+牧布施!E146+入布施!E146+式部!E146+抜井!E146+中居!E146+雁村!E146+大木!E146+藤巻!E146+一の原!E146+長者原!E146+東長者原!E146+中石堂!E146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'御牧原（望月）'!C147+百沢!C147+牧布施!C147+入布施!C147+式部!C147+抜井!C147+中居!C147+雁村!C147+大木!C147+藤巻!C147+一の原!C147+長者原!C147+東長者原!C147+中石堂!C147</f>
        <v>630</v>
      </c>
      <c r="D147" s="77">
        <f>'御牧原（望月）'!D147+百沢!D147+牧布施!D147+入布施!D147+式部!D147+抜井!D147+中居!D147+雁村!D147+大木!D147+藤巻!D147+一の原!D147+長者原!D147+東長者原!D147+中石堂!D147</f>
        <v>597</v>
      </c>
      <c r="E147" s="8">
        <f>'御牧原（望月）'!E147+百沢!E147+牧布施!E147+入布施!E147+式部!E147+抜井!E147+中居!E147+雁村!E147+大木!E147+藤巻!E147+一の原!E147+長者原!E147+東長者原!E147+中石堂!E147</f>
        <v>1227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45</v>
      </c>
      <c r="D150" s="17">
        <f>D8+D14+D20</f>
        <v>51</v>
      </c>
      <c r="E150" s="17">
        <f>E8+E14+E20</f>
        <v>96</v>
      </c>
      <c r="F150" s="32">
        <f>E150/E153</f>
        <v>7.823960880195599E-2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332</v>
      </c>
      <c r="D151" s="19">
        <f>D26+D32+D38+D44+D50+D56+D62+D68+D74+D80</f>
        <v>266</v>
      </c>
      <c r="E151" s="19">
        <f>E26+E32+E38+E44+E50+E56+E62+E68+E74+E80</f>
        <v>598</v>
      </c>
      <c r="F151" s="32">
        <f>E151/E153</f>
        <v>0.48736756316218421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253</v>
      </c>
      <c r="D152" s="21">
        <f t="shared" ref="D152:E152" si="0">D86+D92+D98+D104+D110+D116+D122+D128+D134+D140+D146</f>
        <v>280</v>
      </c>
      <c r="E152" s="21">
        <f t="shared" si="0"/>
        <v>533</v>
      </c>
      <c r="F152" s="32">
        <f>E152/E153</f>
        <v>0.43439282803585982</v>
      </c>
    </row>
    <row r="153" spans="1:6" ht="15" customHeight="1" x14ac:dyDescent="0.2">
      <c r="B153" s="2" t="s">
        <v>8</v>
      </c>
      <c r="C153" s="1">
        <f>SUM(C150:C152)</f>
        <v>630</v>
      </c>
      <c r="D153" s="1">
        <f>SUM(D150:D152)</f>
        <v>597</v>
      </c>
      <c r="E153" s="1">
        <f>SUM(E150:E152)</f>
        <v>1227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45</v>
      </c>
      <c r="D155" s="17">
        <f>D8+D14+D20</f>
        <v>51</v>
      </c>
      <c r="E155" s="17">
        <f>E8+E14+E20</f>
        <v>96</v>
      </c>
      <c r="F155" s="32">
        <f>E155/E159</f>
        <v>7.823960880195599E-2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332</v>
      </c>
      <c r="D156" s="19">
        <f>D26+D32+D38+D44+D50+D56+D62+D68+D74+D80</f>
        <v>266</v>
      </c>
      <c r="E156" s="19">
        <f>E26+E32+E38+E44+E50+E56+E62+E68+E74+E80</f>
        <v>598</v>
      </c>
      <c r="F156" s="32">
        <f>E156/E159</f>
        <v>0.48736756316218421</v>
      </c>
    </row>
    <row r="157" spans="1:6" ht="15" customHeight="1" x14ac:dyDescent="0.2">
      <c r="A157" s="25"/>
      <c r="B157" s="20" t="s">
        <v>10</v>
      </c>
      <c r="C157" s="21">
        <f>C86+C92</f>
        <v>130</v>
      </c>
      <c r="D157" s="21">
        <f>D86+D92</f>
        <v>125</v>
      </c>
      <c r="E157" s="21">
        <f>E86+E92</f>
        <v>255</v>
      </c>
      <c r="F157" s="32">
        <f>E157/E159</f>
        <v>0.20782396088019561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123</v>
      </c>
      <c r="D158" s="27">
        <f t="shared" ref="D158:E158" si="1">D98+D104+D110+D116+D122+D128+D134+D140+D146</f>
        <v>155</v>
      </c>
      <c r="E158" s="27">
        <f t="shared" si="1"/>
        <v>278</v>
      </c>
      <c r="F158" s="32">
        <f>E158/E159</f>
        <v>0.22656886715566421</v>
      </c>
    </row>
    <row r="159" spans="1:6" ht="15" customHeight="1" x14ac:dyDescent="0.2">
      <c r="B159" s="2" t="s">
        <v>8</v>
      </c>
      <c r="C159" s="1">
        <f>SUM(C155:C158)</f>
        <v>630</v>
      </c>
      <c r="D159" s="1">
        <f>SUM(D155:D158)</f>
        <v>597</v>
      </c>
      <c r="E159" s="1">
        <f>SUM(E155:E158)</f>
        <v>1227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39</v>
      </c>
      <c r="D161" s="31">
        <f t="shared" ref="D161:E161" si="2">D110+D116+D122+D128+D134+D140+D146</f>
        <v>70</v>
      </c>
      <c r="E161" s="31">
        <f t="shared" si="2"/>
        <v>109</v>
      </c>
      <c r="F161" s="32">
        <f>E161/E159</f>
        <v>8.8834555827220871E-2</v>
      </c>
    </row>
    <row r="162" spans="1:6" ht="15" customHeight="1" x14ac:dyDescent="0.2">
      <c r="A162" s="30"/>
      <c r="B162" s="23" t="s">
        <v>15</v>
      </c>
      <c r="C162" s="31">
        <f>C116+C122+C128+C134+C140+C146</f>
        <v>13</v>
      </c>
      <c r="D162" s="31">
        <f t="shared" ref="D162:E162" si="3">D116+D122+D128+D134+D140+D146</f>
        <v>35</v>
      </c>
      <c r="E162" s="31">
        <f t="shared" si="3"/>
        <v>48</v>
      </c>
      <c r="F162" s="32">
        <f>E162/E159</f>
        <v>3.9119804400977995E-2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9</v>
      </c>
      <c r="E163" s="31">
        <f t="shared" si="4"/>
        <v>12</v>
      </c>
      <c r="F163" s="32">
        <f>E163/E159</f>
        <v>9.7799511002444987E-3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1</v>
      </c>
      <c r="E164" s="1">
        <f t="shared" si="5"/>
        <v>1</v>
      </c>
      <c r="F164" s="32">
        <f>E164/E159</f>
        <v>8.1499592502037486E-4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13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3.614457831325301E-2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2.4096385542168676E-2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3.614457831325301E-2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3.614457831325301E-2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3.614457831325301E-2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4.8192771084337352E-2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6.0240963855421686E-2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9.6385542168674704E-2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8.4337349397590355E-2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4.8192771084337352E-2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</v>
      </c>
      <c r="E80" s="41">
        <v>7</v>
      </c>
      <c r="F80" s="42">
        <v>8.4337349397590355E-2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0.13253012048192772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4</v>
      </c>
      <c r="E92" s="44">
        <v>6</v>
      </c>
      <c r="F92" s="45">
        <v>7.2289156626506021E-2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3</v>
      </c>
      <c r="E98" s="44">
        <v>10</v>
      </c>
      <c r="F98" s="45">
        <v>0.12048192771084337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2.4096385542168676E-2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3.614457831325301E-2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2.4096385542168676E-2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</v>
      </c>
      <c r="D147" s="77">
        <v>39</v>
      </c>
      <c r="E147" s="62">
        <v>83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4</v>
      </c>
      <c r="E150" s="17">
        <v>5</v>
      </c>
      <c r="F150" s="32">
        <v>6.0240963855421686E-2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17</v>
      </c>
      <c r="E151" s="19">
        <v>44</v>
      </c>
      <c r="F151" s="32">
        <v>0.53012048192771088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18</v>
      </c>
      <c r="E152" s="21">
        <v>34</v>
      </c>
      <c r="F152" s="32">
        <v>0.40963855421686746</v>
      </c>
    </row>
    <row r="153" spans="1:6" ht="15" customHeight="1" x14ac:dyDescent="0.2">
      <c r="B153" s="2" t="s">
        <v>8</v>
      </c>
      <c r="C153" s="1">
        <v>44</v>
      </c>
      <c r="D153" s="1">
        <v>39</v>
      </c>
      <c r="E153" s="1">
        <v>83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4</v>
      </c>
      <c r="E155" s="17">
        <v>5</v>
      </c>
      <c r="F155" s="32">
        <v>6.0240963855421686E-2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17</v>
      </c>
      <c r="E156" s="19">
        <v>44</v>
      </c>
      <c r="F156" s="32">
        <v>0.53012048192771088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10</v>
      </c>
      <c r="E157" s="21">
        <v>17</v>
      </c>
      <c r="F157" s="32">
        <v>0.20481927710843373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8</v>
      </c>
      <c r="E158" s="27">
        <v>17</v>
      </c>
      <c r="F158" s="32">
        <v>0.20481927710843373</v>
      </c>
    </row>
    <row r="159" spans="1:6" ht="15" customHeight="1" x14ac:dyDescent="0.2">
      <c r="B159" s="2" t="s">
        <v>8</v>
      </c>
      <c r="C159" s="1">
        <v>44</v>
      </c>
      <c r="D159" s="1">
        <v>39</v>
      </c>
      <c r="E159" s="1">
        <v>83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6.0240963855421686E-2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2.4096385542168676E-2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14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4.9180327868852458E-2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1.6393442622950821E-2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1.6393442622950821E-2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1.6393442622950821E-2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9.8360655737704916E-2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3.2786885245901641E-2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4.9180327868852458E-2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4.9180327868852458E-2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1.6393442622950821E-2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4.9180327868852458E-2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0.13114754098360656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8.1967213114754092E-2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0.16393442622950818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1.6393442622950821E-2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4.9180327868852458E-2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0.14754098360655737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1.6393442622950821E-2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28</v>
      </c>
      <c r="D147" s="77">
        <v>33</v>
      </c>
      <c r="E147" s="62">
        <v>61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3</v>
      </c>
      <c r="E150" s="17">
        <v>4</v>
      </c>
      <c r="F150" s="32">
        <v>6.5573770491803282E-2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12</v>
      </c>
      <c r="E151" s="19">
        <v>28</v>
      </c>
      <c r="F151" s="32">
        <v>0.45901639344262296</v>
      </c>
    </row>
    <row r="152" spans="1:6" ht="15" customHeight="1" x14ac:dyDescent="0.2">
      <c r="A152" s="33"/>
      <c r="B152" s="20" t="s">
        <v>6</v>
      </c>
      <c r="C152" s="21">
        <v>11</v>
      </c>
      <c r="D152" s="21">
        <v>18</v>
      </c>
      <c r="E152" s="21">
        <v>29</v>
      </c>
      <c r="F152" s="32">
        <v>0.47540983606557374</v>
      </c>
    </row>
    <row r="153" spans="1:6" ht="15" customHeight="1" x14ac:dyDescent="0.2">
      <c r="B153" s="2" t="s">
        <v>8</v>
      </c>
      <c r="C153" s="1">
        <v>28</v>
      </c>
      <c r="D153" s="1">
        <v>33</v>
      </c>
      <c r="E153" s="1">
        <v>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3</v>
      </c>
      <c r="E155" s="17">
        <v>4</v>
      </c>
      <c r="F155" s="32">
        <v>6.5573770491803282E-2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12</v>
      </c>
      <c r="E156" s="19">
        <v>28</v>
      </c>
      <c r="F156" s="32">
        <v>0.45901639344262296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9</v>
      </c>
      <c r="E157" s="21">
        <v>15</v>
      </c>
      <c r="F157" s="32">
        <v>0.24590163934426229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9</v>
      </c>
      <c r="E158" s="27">
        <v>14</v>
      </c>
      <c r="F158" s="32">
        <v>0.22950819672131148</v>
      </c>
    </row>
    <row r="159" spans="1:6" ht="15" customHeight="1" x14ac:dyDescent="0.2">
      <c r="B159" s="2" t="s">
        <v>8</v>
      </c>
      <c r="C159" s="1">
        <v>28</v>
      </c>
      <c r="D159" s="1">
        <v>33</v>
      </c>
      <c r="E159" s="1">
        <v>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0.16393442622950818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0</v>
      </c>
      <c r="E162" s="31">
        <v>1</v>
      </c>
      <c r="F162" s="32">
        <v>1.6393442622950821E-2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15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2.34375E-2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2.34375E-2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2.34375E-2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3.90625E-2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2.34375E-2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4.6875E-2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0</v>
      </c>
      <c r="E56" s="41">
        <v>6</v>
      </c>
      <c r="F56" s="42">
        <v>4.6875E-2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5.46875E-2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3.125E-2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6.25E-2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6</v>
      </c>
      <c r="E80" s="41">
        <v>8</v>
      </c>
      <c r="F80" s="42">
        <v>6.25E-2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8</v>
      </c>
      <c r="E86" s="44">
        <v>21</v>
      </c>
      <c r="F86" s="45">
        <v>0.1640625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0.140625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9.375E-2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7</v>
      </c>
      <c r="E104" s="44">
        <v>8</v>
      </c>
      <c r="F104" s="45">
        <v>6.25E-2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3.90625E-2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4.6875E-2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1.5625E-2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</v>
      </c>
      <c r="D147" s="77">
        <v>61</v>
      </c>
      <c r="E147" s="62">
        <v>128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</v>
      </c>
      <c r="E150" s="17">
        <v>6</v>
      </c>
      <c r="F150" s="32">
        <v>4.6875E-2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21</v>
      </c>
      <c r="E151" s="19">
        <v>50</v>
      </c>
      <c r="F151" s="32">
        <v>0.390625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39</v>
      </c>
      <c r="E152" s="21">
        <v>72</v>
      </c>
      <c r="F152" s="32">
        <v>0.5625</v>
      </c>
    </row>
    <row r="153" spans="1:6" ht="15" customHeight="1" x14ac:dyDescent="0.2">
      <c r="B153" s="2" t="s">
        <v>8</v>
      </c>
      <c r="C153" s="1">
        <v>67</v>
      </c>
      <c r="D153" s="1">
        <v>61</v>
      </c>
      <c r="E153" s="1">
        <v>128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</v>
      </c>
      <c r="E155" s="17">
        <v>6</v>
      </c>
      <c r="F155" s="32">
        <v>4.6875E-2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21</v>
      </c>
      <c r="E156" s="19">
        <v>50</v>
      </c>
      <c r="F156" s="32">
        <v>0.390625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17</v>
      </c>
      <c r="E157" s="21">
        <v>39</v>
      </c>
      <c r="F157" s="32">
        <v>0.3046875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22</v>
      </c>
      <c r="E158" s="27">
        <v>33</v>
      </c>
      <c r="F158" s="32">
        <v>0.2578125</v>
      </c>
    </row>
    <row r="159" spans="1:6" ht="15" customHeight="1" x14ac:dyDescent="0.2">
      <c r="B159" s="2" t="s">
        <v>8</v>
      </c>
      <c r="C159" s="1">
        <v>67</v>
      </c>
      <c r="D159" s="1">
        <v>61</v>
      </c>
      <c r="E159" s="1">
        <v>128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10</v>
      </c>
      <c r="E161" s="31">
        <v>13</v>
      </c>
      <c r="F161" s="32">
        <v>0.1015625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8</v>
      </c>
      <c r="E162" s="31">
        <v>8</v>
      </c>
      <c r="F162" s="32">
        <v>6.25E-2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1.5625E-2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16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1.020408163265306E-2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1.3605442176870748E-2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2.0408163265306121E-2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4</v>
      </c>
      <c r="E26" s="41">
        <v>15</v>
      </c>
      <c r="F26" s="42">
        <v>5.1020408163265307E-2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8</v>
      </c>
      <c r="E32" s="41">
        <v>14</v>
      </c>
      <c r="F32" s="42">
        <v>4.7619047619047616E-2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2.7210884353741496E-2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4.4217687074829932E-2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3.4013605442176874E-2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4.4217687074829932E-2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3.7414965986394558E-2</v>
      </c>
    </row>
    <row r="63" spans="1:6" ht="15" customHeight="1" x14ac:dyDescent="0.2">
      <c r="A63" s="12"/>
      <c r="B63" s="35">
        <v>50</v>
      </c>
      <c r="C63" s="94">
        <v>7</v>
      </c>
      <c r="D63" s="94">
        <v>3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14</v>
      </c>
      <c r="E68" s="41">
        <v>35</v>
      </c>
      <c r="F68" s="42">
        <v>0.11904761904761904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7.4829931972789115E-2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12</v>
      </c>
      <c r="E80" s="41">
        <v>18</v>
      </c>
      <c r="F80" s="42">
        <v>6.1224489795918366E-2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11</v>
      </c>
      <c r="E86" s="44">
        <v>27</v>
      </c>
      <c r="F86" s="45">
        <v>9.1836734693877556E-2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6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18</v>
      </c>
      <c r="E92" s="44">
        <v>28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13</v>
      </c>
      <c r="E98" s="44">
        <v>21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10</v>
      </c>
      <c r="E104" s="44">
        <v>21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4.4217687074829932E-2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2.0408163265306121E-2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2.0408163265306121E-2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148</v>
      </c>
      <c r="D147" s="77">
        <v>146</v>
      </c>
      <c r="E147" s="62">
        <v>294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6</v>
      </c>
      <c r="E150" s="17">
        <v>13</v>
      </c>
      <c r="F150" s="32">
        <v>4.4217687074829932E-2</v>
      </c>
    </row>
    <row r="151" spans="1:6" ht="15" customHeight="1" x14ac:dyDescent="0.2">
      <c r="A151" s="18"/>
      <c r="B151" s="18" t="s">
        <v>49</v>
      </c>
      <c r="C151" s="19">
        <v>86</v>
      </c>
      <c r="D151" s="19">
        <v>73</v>
      </c>
      <c r="E151" s="19">
        <v>159</v>
      </c>
      <c r="F151" s="32">
        <v>0.54081632653061229</v>
      </c>
    </row>
    <row r="152" spans="1:6" ht="15" customHeight="1" x14ac:dyDescent="0.2">
      <c r="A152" s="33"/>
      <c r="B152" s="20" t="s">
        <v>6</v>
      </c>
      <c r="C152" s="21">
        <v>55</v>
      </c>
      <c r="D152" s="21">
        <v>67</v>
      </c>
      <c r="E152" s="21">
        <v>122</v>
      </c>
      <c r="F152" s="32">
        <v>0.41496598639455784</v>
      </c>
    </row>
    <row r="153" spans="1:6" ht="15" customHeight="1" x14ac:dyDescent="0.2">
      <c r="B153" s="2" t="s">
        <v>8</v>
      </c>
      <c r="C153" s="1">
        <v>148</v>
      </c>
      <c r="D153" s="1">
        <v>146</v>
      </c>
      <c r="E153" s="1">
        <v>294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6</v>
      </c>
      <c r="E155" s="17">
        <v>13</v>
      </c>
      <c r="F155" s="32">
        <v>4.4217687074829932E-2</v>
      </c>
    </row>
    <row r="156" spans="1:6" ht="15" customHeight="1" x14ac:dyDescent="0.2">
      <c r="A156" s="28"/>
      <c r="B156" s="18" t="s">
        <v>49</v>
      </c>
      <c r="C156" s="19">
        <v>86</v>
      </c>
      <c r="D156" s="19">
        <v>73</v>
      </c>
      <c r="E156" s="19">
        <v>159</v>
      </c>
      <c r="F156" s="32">
        <v>0.54081632653061229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29</v>
      </c>
      <c r="E157" s="21">
        <v>55</v>
      </c>
      <c r="F157" s="32">
        <v>0.1870748299319728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38</v>
      </c>
      <c r="E158" s="27">
        <v>67</v>
      </c>
      <c r="F158" s="32">
        <v>0.22789115646258504</v>
      </c>
    </row>
    <row r="159" spans="1:6" ht="15" customHeight="1" x14ac:dyDescent="0.2">
      <c r="B159" s="2" t="s">
        <v>8</v>
      </c>
      <c r="C159" s="1">
        <v>148</v>
      </c>
      <c r="D159" s="1">
        <v>146</v>
      </c>
      <c r="E159" s="1">
        <v>294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15</v>
      </c>
      <c r="E161" s="31">
        <v>25</v>
      </c>
      <c r="F161" s="32">
        <v>8.5034013605442174E-2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4.0816326530612242E-2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2.0408163265306121E-2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17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2.6548672566371681E-2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5.3097345132743362E-2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3.5398230088495575E-2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3.5398230088495575E-2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2.6548672566371681E-2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3.5398230088495575E-2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1.7699115044247787E-2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4.4247787610619468E-2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6.1946902654867256E-2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2</v>
      </c>
      <c r="E62" s="41">
        <v>9</v>
      </c>
      <c r="F62" s="42">
        <v>7.9646017699115043E-2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8.8495575221238937E-2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6.1946902654867256E-2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4.4247787610619468E-2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2</v>
      </c>
      <c r="E86" s="44">
        <v>8</v>
      </c>
      <c r="F86" s="45">
        <v>7.0796460176991149E-2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3</v>
      </c>
      <c r="E92" s="44">
        <v>9</v>
      </c>
      <c r="F92" s="45">
        <v>7.9646017699115043E-2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5.3097345132743362E-2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7.0796460176991149E-2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7.0796460176991149E-2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3.5398230088495575E-2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8.8495575221238937E-3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55</v>
      </c>
      <c r="D147" s="77">
        <v>58</v>
      </c>
      <c r="E147" s="62">
        <v>113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6</v>
      </c>
      <c r="E150" s="17">
        <v>13</v>
      </c>
      <c r="F150" s="32">
        <v>0.11504424778761062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32</v>
      </c>
      <c r="E151" s="19">
        <v>56</v>
      </c>
      <c r="F151" s="32">
        <v>0.49557522123893805</v>
      </c>
    </row>
    <row r="152" spans="1:6" ht="15" customHeight="1" x14ac:dyDescent="0.2">
      <c r="A152" s="33"/>
      <c r="B152" s="20" t="s">
        <v>6</v>
      </c>
      <c r="C152" s="21">
        <v>24</v>
      </c>
      <c r="D152" s="21">
        <v>20</v>
      </c>
      <c r="E152" s="21">
        <v>44</v>
      </c>
      <c r="F152" s="32">
        <v>0.38938053097345132</v>
      </c>
    </row>
    <row r="153" spans="1:6" ht="15" customHeight="1" x14ac:dyDescent="0.2">
      <c r="B153" s="2" t="s">
        <v>8</v>
      </c>
      <c r="C153" s="1">
        <v>55</v>
      </c>
      <c r="D153" s="1">
        <v>58</v>
      </c>
      <c r="E153" s="1">
        <v>113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6</v>
      </c>
      <c r="E155" s="17">
        <v>13</v>
      </c>
      <c r="F155" s="32">
        <v>0.11504424778761062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32</v>
      </c>
      <c r="E156" s="19">
        <v>56</v>
      </c>
      <c r="F156" s="32">
        <v>0.49557522123893805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5</v>
      </c>
      <c r="E157" s="21">
        <v>17</v>
      </c>
      <c r="F157" s="32">
        <v>0.15044247787610621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15</v>
      </c>
      <c r="E158" s="27">
        <v>27</v>
      </c>
      <c r="F158" s="32">
        <v>0.23893805309734514</v>
      </c>
    </row>
    <row r="159" spans="1:6" ht="15" customHeight="1" x14ac:dyDescent="0.2">
      <c r="B159" s="2" t="s">
        <v>8</v>
      </c>
      <c r="C159" s="1">
        <v>55</v>
      </c>
      <c r="D159" s="1">
        <v>58</v>
      </c>
      <c r="E159" s="1">
        <v>113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0.11504424778761062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4.4247787610619468E-2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8.8495575221238937E-3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18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2.1582733812949641E-2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2.8776978417266189E-2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2.8776978417266189E-2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</v>
      </c>
      <c r="E26" s="41">
        <v>6</v>
      </c>
      <c r="F26" s="42">
        <v>4.3165467625899283E-2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4.3165467625899283E-2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3.5971223021582732E-2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2</v>
      </c>
      <c r="E44" s="41">
        <v>9</v>
      </c>
      <c r="F44" s="42">
        <v>6.4748201438848921E-2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5.0359712230215826E-2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7.9136690647482008E-2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4.3165467625899283E-2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5.7553956834532377E-2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5.0359712230215826E-2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5</v>
      </c>
      <c r="E80" s="41">
        <v>7</v>
      </c>
      <c r="F80" s="42">
        <v>5.0359712230215826E-2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0.11510791366906475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8.6330935251798566E-2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8.6330935251798566E-2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6.4748201438848921E-2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2.8776978417266189E-2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2.1582733812949641E-2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70</v>
      </c>
      <c r="D147" s="77">
        <v>69</v>
      </c>
      <c r="E147" s="62">
        <v>139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8</v>
      </c>
      <c r="E150" s="17">
        <v>11</v>
      </c>
      <c r="F150" s="32">
        <v>7.9136690647482008E-2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33</v>
      </c>
      <c r="E151" s="19">
        <v>72</v>
      </c>
      <c r="F151" s="32">
        <v>0.51798561151079137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28</v>
      </c>
      <c r="E152" s="21">
        <v>56</v>
      </c>
      <c r="F152" s="32">
        <v>0.40287769784172661</v>
      </c>
    </row>
    <row r="153" spans="1:6" ht="15" customHeight="1" x14ac:dyDescent="0.2">
      <c r="B153" s="2" t="s">
        <v>8</v>
      </c>
      <c r="C153" s="1">
        <v>70</v>
      </c>
      <c r="D153" s="1">
        <v>69</v>
      </c>
      <c r="E153" s="1">
        <v>139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8</v>
      </c>
      <c r="E155" s="17">
        <v>11</v>
      </c>
      <c r="F155" s="32">
        <v>7.9136690647482008E-2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33</v>
      </c>
      <c r="E156" s="19">
        <v>72</v>
      </c>
      <c r="F156" s="32">
        <v>0.51798561151079137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14</v>
      </c>
      <c r="E157" s="21">
        <v>28</v>
      </c>
      <c r="F157" s="32">
        <v>0.20143884892086331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14</v>
      </c>
      <c r="E158" s="27">
        <v>28</v>
      </c>
      <c r="F158" s="32">
        <v>0.20143884892086331</v>
      </c>
    </row>
    <row r="159" spans="1:6" ht="15" customHeight="1" x14ac:dyDescent="0.2">
      <c r="B159" s="2" t="s">
        <v>8</v>
      </c>
      <c r="C159" s="1">
        <v>70</v>
      </c>
      <c r="D159" s="1">
        <v>69</v>
      </c>
      <c r="E159" s="1">
        <v>139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4</v>
      </c>
      <c r="E161" s="31">
        <v>7</v>
      </c>
      <c r="F161" s="32">
        <v>5.0359712230215826E-2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2.1582733812949641E-2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19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1.3888888888888888E-2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1.3888888888888888E-2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1.3888888888888888E-2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4.1666666666666664E-2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2.7777777777777776E-2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2.7777777777777776E-2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2.7777777777777776E-2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6.9444444444444448E-2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1.3888888888888888E-2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0.125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9.7222222222222224E-2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9.7222222222222224E-2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8.3333333333333329E-2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5.5555555555555552E-2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36</v>
      </c>
      <c r="D147" s="77">
        <v>36</v>
      </c>
      <c r="E147" s="62">
        <v>72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2</v>
      </c>
      <c r="E150" s="17">
        <v>4</v>
      </c>
      <c r="F150" s="32">
        <v>5.5555555555555552E-2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13</v>
      </c>
      <c r="E151" s="19">
        <v>27</v>
      </c>
      <c r="F151" s="32">
        <v>0.375</v>
      </c>
    </row>
    <row r="152" spans="1:6" ht="15" customHeight="1" x14ac:dyDescent="0.2">
      <c r="A152" s="33"/>
      <c r="B152" s="20" t="s">
        <v>6</v>
      </c>
      <c r="C152" s="21">
        <v>20</v>
      </c>
      <c r="D152" s="21">
        <v>21</v>
      </c>
      <c r="E152" s="21">
        <v>41</v>
      </c>
      <c r="F152" s="32">
        <v>0.56944444444444442</v>
      </c>
    </row>
    <row r="153" spans="1:6" ht="15" customHeight="1" x14ac:dyDescent="0.2">
      <c r="B153" s="2" t="s">
        <v>8</v>
      </c>
      <c r="C153" s="1">
        <v>36</v>
      </c>
      <c r="D153" s="1">
        <v>36</v>
      </c>
      <c r="E153" s="1">
        <v>72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2</v>
      </c>
      <c r="E155" s="17">
        <v>4</v>
      </c>
      <c r="F155" s="32">
        <v>5.5555555555555552E-2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13</v>
      </c>
      <c r="E156" s="19">
        <v>27</v>
      </c>
      <c r="F156" s="32">
        <v>0.375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8</v>
      </c>
      <c r="E157" s="21">
        <v>17</v>
      </c>
      <c r="F157" s="32">
        <v>0.2361111111111111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13</v>
      </c>
      <c r="E158" s="27">
        <v>24</v>
      </c>
      <c r="F158" s="32">
        <v>0.33333333333333331</v>
      </c>
    </row>
    <row r="159" spans="1:6" ht="15" customHeight="1" x14ac:dyDescent="0.2">
      <c r="B159" s="2" t="s">
        <v>8</v>
      </c>
      <c r="C159" s="1">
        <v>36</v>
      </c>
      <c r="D159" s="1">
        <v>36</v>
      </c>
      <c r="E159" s="1">
        <v>72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0.1388888888888889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5.5555555555555552E-2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20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2.0408163265306121E-2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4.0816326530612242E-2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6</v>
      </c>
      <c r="E20" s="48">
        <v>8</v>
      </c>
      <c r="F20" s="39">
        <v>8.1632653061224483E-2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3.0612244897959183E-2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2.0408163265306121E-2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6.1224489795918366E-2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3.0612244897959183E-2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9.1836734693877556E-2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3.0612244897959183E-2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0</v>
      </c>
      <c r="E62" s="41">
        <v>3</v>
      </c>
      <c r="F62" s="42">
        <v>3.0612244897959183E-2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4.0816326530612242E-2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2.0408163265306121E-2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9.1836734693877556E-2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0.1326530612244898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1.020408163265306E-2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3.0612244897959183E-2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8.1632653061224483E-2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1.020408163265306E-2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50</v>
      </c>
      <c r="E147" s="62">
        <v>98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10</v>
      </c>
      <c r="E150" s="17">
        <v>14</v>
      </c>
      <c r="F150" s="32">
        <v>0.14285714285714285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18</v>
      </c>
      <c r="E151" s="19">
        <v>44</v>
      </c>
      <c r="F151" s="32">
        <v>0.44897959183673469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22</v>
      </c>
      <c r="E152" s="21">
        <v>40</v>
      </c>
      <c r="F152" s="32">
        <v>0.40816326530612246</v>
      </c>
    </row>
    <row r="153" spans="1:6" ht="15" customHeight="1" x14ac:dyDescent="0.2">
      <c r="B153" s="2" t="s">
        <v>8</v>
      </c>
      <c r="C153" s="1">
        <v>48</v>
      </c>
      <c r="D153" s="1">
        <v>50</v>
      </c>
      <c r="E153" s="1">
        <v>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10</v>
      </c>
      <c r="E155" s="17">
        <v>14</v>
      </c>
      <c r="F155" s="32">
        <v>0.14285714285714285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18</v>
      </c>
      <c r="E156" s="19">
        <v>44</v>
      </c>
      <c r="F156" s="32">
        <v>0.44897959183673469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10</v>
      </c>
      <c r="E157" s="21">
        <v>20</v>
      </c>
      <c r="F157" s="32">
        <v>0.20408163265306123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12</v>
      </c>
      <c r="E158" s="27">
        <v>20</v>
      </c>
      <c r="F158" s="32">
        <v>0.20408163265306123</v>
      </c>
    </row>
    <row r="159" spans="1:6" ht="15" customHeight="1" x14ac:dyDescent="0.2">
      <c r="B159" s="2" t="s">
        <v>8</v>
      </c>
      <c r="C159" s="1">
        <v>48</v>
      </c>
      <c r="D159" s="1">
        <v>50</v>
      </c>
      <c r="E159" s="1">
        <v>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8</v>
      </c>
      <c r="E161" s="31">
        <v>12</v>
      </c>
      <c r="F161" s="32">
        <v>0.12244897959183673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9.1836734693877556E-2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1.020408163265306E-2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21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2.9411764705882353E-2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2.9411764705882353E-2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2.9411764705882353E-2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0.26470588235294118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8.8235294117647065E-2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8.8235294117647065E-2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0.11764705882352941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8.8235294117647065E-2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</v>
      </c>
      <c r="D147" s="77">
        <v>16</v>
      </c>
      <c r="E147" s="62">
        <v>34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2.9411764705882353E-2</v>
      </c>
    </row>
    <row r="151" spans="1:6" ht="15" customHeight="1" x14ac:dyDescent="0.2">
      <c r="A151" s="18"/>
      <c r="B151" s="18" t="s">
        <v>49</v>
      </c>
      <c r="C151" s="19">
        <v>7</v>
      </c>
      <c r="D151" s="19">
        <v>4</v>
      </c>
      <c r="E151" s="19">
        <v>11</v>
      </c>
      <c r="F151" s="32">
        <v>0.3235294117647059</v>
      </c>
    </row>
    <row r="152" spans="1:6" ht="15" customHeight="1" x14ac:dyDescent="0.2">
      <c r="A152" s="33"/>
      <c r="B152" s="20" t="s">
        <v>6</v>
      </c>
      <c r="C152" s="21">
        <v>11</v>
      </c>
      <c r="D152" s="21">
        <v>11</v>
      </c>
      <c r="E152" s="21">
        <v>22</v>
      </c>
      <c r="F152" s="32">
        <v>0.6470588235294118</v>
      </c>
    </row>
    <row r="153" spans="1:6" ht="15" customHeight="1" x14ac:dyDescent="0.2">
      <c r="B153" s="2" t="s">
        <v>8</v>
      </c>
      <c r="C153" s="1">
        <v>18</v>
      </c>
      <c r="D153" s="1">
        <v>16</v>
      </c>
      <c r="E153" s="1">
        <v>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2.9411764705882353E-2</v>
      </c>
    </row>
    <row r="156" spans="1:6" ht="15" customHeight="1" x14ac:dyDescent="0.2">
      <c r="A156" s="28"/>
      <c r="B156" s="18" t="s">
        <v>49</v>
      </c>
      <c r="C156" s="19">
        <v>7</v>
      </c>
      <c r="D156" s="19">
        <v>4</v>
      </c>
      <c r="E156" s="19">
        <v>11</v>
      </c>
      <c r="F156" s="32">
        <v>0.3235294117647059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5</v>
      </c>
      <c r="E157" s="21">
        <v>12</v>
      </c>
      <c r="F157" s="32">
        <v>0.35294117647058826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6</v>
      </c>
      <c r="E158" s="27">
        <v>10</v>
      </c>
      <c r="F158" s="32">
        <v>0.29411764705882354</v>
      </c>
    </row>
    <row r="159" spans="1:6" ht="15" customHeight="1" x14ac:dyDescent="0.2">
      <c r="B159" s="2" t="s">
        <v>8</v>
      </c>
      <c r="C159" s="1">
        <v>18</v>
      </c>
      <c r="D159" s="1">
        <v>16</v>
      </c>
      <c r="E159" s="1">
        <v>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</v>
      </c>
      <c r="E161" s="31">
        <v>3</v>
      </c>
      <c r="F161" s="32">
        <v>8.8235294117647065E-2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22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6.3829787234042548E-2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</v>
      </c>
      <c r="E32" s="41">
        <v>6</v>
      </c>
      <c r="F32" s="42">
        <v>0.1276595744680851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8.5106382978723402E-2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6.3829787234042548E-2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2.1276595744680851E-2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4.2553191489361701E-2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4.2553191489361701E-2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6.3829787234042548E-2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6.3829787234042548E-2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4.2553191489361701E-2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8.5106382978723402E-2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0.1276595744680851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6.3829787234042548E-2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6.3829787234042548E-2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4.2553191489361701E-2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27</v>
      </c>
      <c r="D147" s="77">
        <v>20</v>
      </c>
      <c r="E147" s="62">
        <v>47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9</v>
      </c>
      <c r="E151" s="19">
        <v>27</v>
      </c>
      <c r="F151" s="32">
        <v>0.57446808510638303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11</v>
      </c>
      <c r="E152" s="21">
        <v>20</v>
      </c>
      <c r="F152" s="32">
        <v>0.42553191489361702</v>
      </c>
    </row>
    <row r="153" spans="1:6" ht="15" customHeight="1" x14ac:dyDescent="0.2">
      <c r="B153" s="2" t="s">
        <v>8</v>
      </c>
      <c r="C153" s="1">
        <v>27</v>
      </c>
      <c r="D153" s="1">
        <v>20</v>
      </c>
      <c r="E153" s="1">
        <v>47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9</v>
      </c>
      <c r="E156" s="19">
        <v>27</v>
      </c>
      <c r="F156" s="32">
        <v>0.57446808510638303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3</v>
      </c>
      <c r="E157" s="21">
        <v>6</v>
      </c>
      <c r="F157" s="32">
        <v>0.1276595744680851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0.2978723404255319</v>
      </c>
    </row>
    <row r="159" spans="1:6" ht="15" customHeight="1" x14ac:dyDescent="0.2">
      <c r="B159" s="2" t="s">
        <v>8</v>
      </c>
      <c r="C159" s="1">
        <v>27</v>
      </c>
      <c r="D159" s="1">
        <v>20</v>
      </c>
      <c r="E159" s="1">
        <v>47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0.10638297872340426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4.2553191489361701E-2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23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1.4492753623188406E-2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7.2463768115942032E-2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0.14492753623188406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2.8985507246376812E-2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2.8985507246376812E-2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2.8985507246376812E-2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5.7971014492753624E-2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2.8985507246376812E-2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7.2463768115942032E-2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0.13043478260869565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2.8985507246376812E-2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1.4492753623188406E-2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4.3478260869565216E-2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0.10144927536231885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5</v>
      </c>
      <c r="E92" s="44">
        <v>8</v>
      </c>
      <c r="F92" s="45">
        <v>0.11594202898550725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1.4492753623188406E-2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4.3478260869565216E-2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1.4492753623188406E-2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1.4492753623188406E-2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38</v>
      </c>
      <c r="D147" s="77">
        <v>31</v>
      </c>
      <c r="E147" s="62">
        <v>69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8</v>
      </c>
      <c r="E150" s="17">
        <v>16</v>
      </c>
      <c r="F150" s="32">
        <v>0.2318840579710145</v>
      </c>
    </row>
    <row r="151" spans="1:6" ht="15" customHeight="1" x14ac:dyDescent="0.2">
      <c r="A151" s="18"/>
      <c r="B151" s="18" t="s">
        <v>49</v>
      </c>
      <c r="C151" s="19">
        <v>19</v>
      </c>
      <c r="D151" s="19">
        <v>13</v>
      </c>
      <c r="E151" s="19">
        <v>32</v>
      </c>
      <c r="F151" s="32">
        <v>0.46376811594202899</v>
      </c>
    </row>
    <row r="152" spans="1:6" ht="15" customHeight="1" x14ac:dyDescent="0.2">
      <c r="A152" s="33"/>
      <c r="B152" s="20" t="s">
        <v>6</v>
      </c>
      <c r="C152" s="21">
        <v>11</v>
      </c>
      <c r="D152" s="21">
        <v>10</v>
      </c>
      <c r="E152" s="21">
        <v>21</v>
      </c>
      <c r="F152" s="32">
        <v>0.30434782608695654</v>
      </c>
    </row>
    <row r="153" spans="1:6" ht="15" customHeight="1" x14ac:dyDescent="0.2">
      <c r="B153" s="2" t="s">
        <v>8</v>
      </c>
      <c r="C153" s="1">
        <v>38</v>
      </c>
      <c r="D153" s="1">
        <v>31</v>
      </c>
      <c r="E153" s="1">
        <v>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8</v>
      </c>
      <c r="E155" s="17">
        <v>16</v>
      </c>
      <c r="F155" s="32">
        <v>0.2318840579710145</v>
      </c>
    </row>
    <row r="156" spans="1:6" ht="15" customHeight="1" x14ac:dyDescent="0.2">
      <c r="A156" s="28"/>
      <c r="B156" s="18" t="s">
        <v>49</v>
      </c>
      <c r="C156" s="19">
        <v>19</v>
      </c>
      <c r="D156" s="19">
        <v>13</v>
      </c>
      <c r="E156" s="19">
        <v>32</v>
      </c>
      <c r="F156" s="32">
        <v>0.46376811594202899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9</v>
      </c>
      <c r="E157" s="21">
        <v>15</v>
      </c>
      <c r="F157" s="32">
        <v>0.21739130434782608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1</v>
      </c>
      <c r="E158" s="27">
        <v>6</v>
      </c>
      <c r="F158" s="32">
        <v>8.6956521739130432E-2</v>
      </c>
    </row>
    <row r="159" spans="1:6" ht="15" customHeight="1" x14ac:dyDescent="0.2">
      <c r="B159" s="2" t="s">
        <v>8</v>
      </c>
      <c r="C159" s="1">
        <v>38</v>
      </c>
      <c r="D159" s="1">
        <v>31</v>
      </c>
      <c r="E159" s="1">
        <v>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0</v>
      </c>
      <c r="E161" s="31">
        <v>2</v>
      </c>
      <c r="F161" s="32">
        <v>2.8985507246376812E-2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0</v>
      </c>
      <c r="E162" s="31">
        <v>1</v>
      </c>
      <c r="F162" s="32">
        <v>1.4492753623188406E-2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1.4492753623188406E-2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24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2.9411764705882353E-2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5.8823529411764705E-2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2.9411764705882353E-2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2.9411764705882353E-2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8.8235294117647065E-2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2.9411764705882353E-2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2.9411764705882353E-2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2.9411764705882353E-2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0.20588235294117646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2</v>
      </c>
      <c r="E86" s="44">
        <v>2</v>
      </c>
      <c r="F86" s="45">
        <v>5.8823529411764705E-2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0.14705882352941177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0.11764705882352941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2.9411764705882353E-2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</v>
      </c>
      <c r="D147" s="77">
        <v>16</v>
      </c>
      <c r="E147" s="62">
        <v>34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2.9411764705882353E-2</v>
      </c>
    </row>
    <row r="151" spans="1:6" ht="15" customHeight="1" x14ac:dyDescent="0.2">
      <c r="A151" s="18"/>
      <c r="B151" s="18" t="s">
        <v>49</v>
      </c>
      <c r="C151" s="19">
        <v>11</v>
      </c>
      <c r="D151" s="19">
        <v>8</v>
      </c>
      <c r="E151" s="19">
        <v>19</v>
      </c>
      <c r="F151" s="32">
        <v>0.55882352941176472</v>
      </c>
    </row>
    <row r="152" spans="1:6" ht="15" customHeight="1" x14ac:dyDescent="0.2">
      <c r="A152" s="33"/>
      <c r="B152" s="20" t="s">
        <v>6</v>
      </c>
      <c r="C152" s="21">
        <v>6</v>
      </c>
      <c r="D152" s="21">
        <v>8</v>
      </c>
      <c r="E152" s="21">
        <v>14</v>
      </c>
      <c r="F152" s="32">
        <v>0.41176470588235292</v>
      </c>
    </row>
    <row r="153" spans="1:6" ht="15" customHeight="1" x14ac:dyDescent="0.2">
      <c r="B153" s="2" t="s">
        <v>8</v>
      </c>
      <c r="C153" s="1">
        <v>18</v>
      </c>
      <c r="D153" s="1">
        <v>16</v>
      </c>
      <c r="E153" s="1">
        <v>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2.9411764705882353E-2</v>
      </c>
    </row>
    <row r="156" spans="1:6" ht="15" customHeight="1" x14ac:dyDescent="0.2">
      <c r="A156" s="28"/>
      <c r="B156" s="18" t="s">
        <v>49</v>
      </c>
      <c r="C156" s="19">
        <v>11</v>
      </c>
      <c r="D156" s="19">
        <v>8</v>
      </c>
      <c r="E156" s="19">
        <v>19</v>
      </c>
      <c r="F156" s="32">
        <v>0.55882352941176472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4</v>
      </c>
      <c r="E157" s="21">
        <v>7</v>
      </c>
      <c r="F157" s="32">
        <v>0.20588235294117646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4</v>
      </c>
      <c r="E158" s="27">
        <v>7</v>
      </c>
      <c r="F158" s="32">
        <v>0.20588235294117646</v>
      </c>
    </row>
    <row r="159" spans="1:6" ht="15" customHeight="1" x14ac:dyDescent="0.2">
      <c r="B159" s="2" t="s">
        <v>8</v>
      </c>
      <c r="C159" s="1">
        <v>18</v>
      </c>
      <c r="D159" s="1">
        <v>16</v>
      </c>
      <c r="E159" s="1">
        <v>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5.8823529411764705E-2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25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0.10714285714285714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0.10714285714285714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7.1428571428571425E-2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0.10714285714285714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3.5714285714285712E-2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3.5714285714285712E-2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0.14285714285714285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3.5714285714285712E-2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</v>
      </c>
      <c r="D147" s="77">
        <v>13</v>
      </c>
      <c r="E147" s="62">
        <v>28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2</v>
      </c>
      <c r="E150" s="17">
        <v>4</v>
      </c>
      <c r="F150" s="32">
        <v>0.14285714285714285</v>
      </c>
    </row>
    <row r="151" spans="1:6" ht="15" customHeight="1" x14ac:dyDescent="0.2">
      <c r="A151" s="18"/>
      <c r="B151" s="18" t="s">
        <v>49</v>
      </c>
      <c r="C151" s="19">
        <v>7</v>
      </c>
      <c r="D151" s="19">
        <v>6</v>
      </c>
      <c r="E151" s="19">
        <v>13</v>
      </c>
      <c r="F151" s="32">
        <v>0.4642857142857143</v>
      </c>
    </row>
    <row r="152" spans="1:6" ht="15" customHeight="1" x14ac:dyDescent="0.2">
      <c r="A152" s="33"/>
      <c r="B152" s="20" t="s">
        <v>6</v>
      </c>
      <c r="C152" s="21">
        <v>6</v>
      </c>
      <c r="D152" s="21">
        <v>5</v>
      </c>
      <c r="E152" s="21">
        <v>11</v>
      </c>
      <c r="F152" s="32">
        <v>0.39285714285714285</v>
      </c>
    </row>
    <row r="153" spans="1:6" ht="15" customHeight="1" x14ac:dyDescent="0.2">
      <c r="B153" s="2" t="s">
        <v>8</v>
      </c>
      <c r="C153" s="1">
        <v>15</v>
      </c>
      <c r="D153" s="1">
        <v>13</v>
      </c>
      <c r="E153" s="1">
        <v>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2</v>
      </c>
      <c r="E155" s="17">
        <v>4</v>
      </c>
      <c r="F155" s="32">
        <v>0.14285714285714285</v>
      </c>
    </row>
    <row r="156" spans="1:6" ht="15" customHeight="1" x14ac:dyDescent="0.2">
      <c r="A156" s="28"/>
      <c r="B156" s="18" t="s">
        <v>49</v>
      </c>
      <c r="C156" s="19">
        <v>7</v>
      </c>
      <c r="D156" s="19">
        <v>6</v>
      </c>
      <c r="E156" s="19">
        <v>13</v>
      </c>
      <c r="F156" s="32">
        <v>0.4642857142857143</v>
      </c>
    </row>
    <row r="157" spans="1:6" ht="15" customHeight="1" x14ac:dyDescent="0.2">
      <c r="A157" s="25"/>
      <c r="B157" s="20" t="s">
        <v>10</v>
      </c>
      <c r="C157" s="21">
        <v>2</v>
      </c>
      <c r="D157" s="21">
        <v>1</v>
      </c>
      <c r="E157" s="21">
        <v>3</v>
      </c>
      <c r="F157" s="32">
        <v>0.10714285714285714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4</v>
      </c>
      <c r="E158" s="27">
        <v>8</v>
      </c>
      <c r="F158" s="32">
        <v>0.2857142857142857</v>
      </c>
    </row>
    <row r="159" spans="1:6" ht="15" customHeight="1" x14ac:dyDescent="0.2">
      <c r="B159" s="2" t="s">
        <v>8</v>
      </c>
      <c r="C159" s="1">
        <v>15</v>
      </c>
      <c r="D159" s="1">
        <v>13</v>
      </c>
      <c r="E159" s="1">
        <v>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7.1428571428571425E-2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3.5714285714285712E-2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3.5714285714285712E-2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3.5714285714285712E-2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26">
    <tabColor rgb="FF3333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0.1111111111111111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3.7037037037037035E-2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3.7037037037037035E-2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0.1111111111111111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7.407407407407407E-2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7.407407407407407E-2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7.407407407407407E-2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7.407407407407407E-2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0.1111111111111111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0.14814814814814814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3.7037037037037035E-2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7.407407407407407E-2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</v>
      </c>
      <c r="D147" s="77">
        <v>9</v>
      </c>
      <c r="E147" s="62">
        <v>27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0</v>
      </c>
      <c r="E150" s="17">
        <v>4</v>
      </c>
      <c r="F150" s="32">
        <v>0.14814814814814814</v>
      </c>
    </row>
    <row r="151" spans="1:6" ht="15" customHeight="1" x14ac:dyDescent="0.2">
      <c r="A151" s="18"/>
      <c r="B151" s="18" t="s">
        <v>49</v>
      </c>
      <c r="C151" s="19">
        <v>9</v>
      </c>
      <c r="D151" s="19">
        <v>7</v>
      </c>
      <c r="E151" s="19">
        <v>16</v>
      </c>
      <c r="F151" s="32">
        <v>0.59259259259259256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2</v>
      </c>
      <c r="E152" s="21">
        <v>7</v>
      </c>
      <c r="F152" s="32">
        <v>0.25925925925925924</v>
      </c>
    </row>
    <row r="153" spans="1:6" ht="15" customHeight="1" x14ac:dyDescent="0.2">
      <c r="B153" s="2" t="s">
        <v>8</v>
      </c>
      <c r="C153" s="1">
        <v>18</v>
      </c>
      <c r="D153" s="1">
        <v>9</v>
      </c>
      <c r="E153" s="1">
        <v>27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0</v>
      </c>
      <c r="E155" s="17">
        <v>4</v>
      </c>
      <c r="F155" s="32">
        <v>0.14814814814814814</v>
      </c>
    </row>
    <row r="156" spans="1:6" ht="15" customHeight="1" x14ac:dyDescent="0.2">
      <c r="A156" s="28"/>
      <c r="B156" s="18" t="s">
        <v>49</v>
      </c>
      <c r="C156" s="19">
        <v>9</v>
      </c>
      <c r="D156" s="19">
        <v>7</v>
      </c>
      <c r="E156" s="19">
        <v>16</v>
      </c>
      <c r="F156" s="32">
        <v>0.59259259259259256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1</v>
      </c>
      <c r="E157" s="21">
        <v>4</v>
      </c>
      <c r="F157" s="32">
        <v>0.14814814814814814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1</v>
      </c>
      <c r="E158" s="27">
        <v>3</v>
      </c>
      <c r="F158" s="32">
        <v>0.1111111111111111</v>
      </c>
    </row>
    <row r="159" spans="1:6" ht="15" customHeight="1" x14ac:dyDescent="0.2">
      <c r="B159" s="2" t="s">
        <v>8</v>
      </c>
      <c r="C159" s="1">
        <v>18</v>
      </c>
      <c r="D159" s="1">
        <v>9</v>
      </c>
      <c r="E159" s="1">
        <v>27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0</v>
      </c>
      <c r="E161" s="31">
        <v>0</v>
      </c>
      <c r="F161" s="32">
        <v>0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82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4</v>
      </c>
      <c r="D3" s="74">
        <f>下之宮!D3+善郷寺!D3+高橋!D3+北春!D3+上新!D3+金井!D3+堀端!D3+大西!D3+向反!D3+竹之城!D3+新田!D3+湯沢!D3+新町!D3+宮之入!D3+三明!D3+茂沢!D3+入新町!D3+岩下!D3+入片倉!D3</f>
        <v>3</v>
      </c>
      <c r="E3" s="9">
        <f>下之宮!E3+善郷寺!E3+高橋!E3+北春!E3+上新!E3+金井!E3+堀端!E3+大西!E3+向反!E3+竹之城!E3+新田!E3+湯沢!E3+新町!E3+宮之入!E3+三明!E3+茂沢!E3+入新町!E3+岩下!E3+入片倉!E3</f>
        <v>7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5</v>
      </c>
      <c r="D4" s="75">
        <f>下之宮!D4+善郷寺!D4+高橋!D4+北春!D4+上新!D4+金井!D4+堀端!D4+大西!D4+向反!D4+竹之城!D4+新田!D4+湯沢!D4+新町!D4+宮之入!D4+三明!D4+茂沢!D4+入新町!D4+岩下!D4+入片倉!D4</f>
        <v>1</v>
      </c>
      <c r="E4" s="10">
        <f>下之宮!E4+善郷寺!E4+高橋!E4+北春!E4+上新!E4+金井!E4+堀端!E4+大西!E4+向反!E4+竹之城!E4+新田!E4+湯沢!E4+新町!E4+宮之入!E4+三明!E4+茂沢!E4+入新町!E4+岩下!E4+入片倉!E4</f>
        <v>6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3</v>
      </c>
      <c r="D5" s="75">
        <f>下之宮!D5+善郷寺!D5+高橋!D5+北春!D5+上新!D5+金井!D5+堀端!D5+大西!D5+向反!D5+竹之城!D5+新田!D5+湯沢!D5+新町!D5+宮之入!D5+三明!D5+茂沢!D5+入新町!D5+岩下!D5+入片倉!D5</f>
        <v>4</v>
      </c>
      <c r="E5" s="10">
        <f>下之宮!E5+善郷寺!E5+高橋!E5+北春!E5+上新!E5+金井!E5+堀端!E5+大西!E5+向反!E5+竹之城!E5+新田!E5+湯沢!E5+新町!E5+宮之入!E5+三明!E5+茂沢!E5+入新町!E5+岩下!E5+入片倉!E5</f>
        <v>7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4</v>
      </c>
      <c r="D6" s="75">
        <f>下之宮!D6+善郷寺!D6+高橋!D6+北春!D6+上新!D6+金井!D6+堀端!D6+大西!D6+向反!D6+竹之城!D6+新田!D6+湯沢!D6+新町!D6+宮之入!D6+三明!D6+茂沢!D6+入新町!D6+岩下!D6+入片倉!D6</f>
        <v>5</v>
      </c>
      <c r="E6" s="10">
        <f>下之宮!E6+善郷寺!E6+高橋!E6+北春!E6+上新!E6+金井!E6+堀端!E6+大西!E6+向反!E6+竹之城!E6+新田!E6+湯沢!E6+新町!E6+宮之入!E6+三明!E6+茂沢!E6+入新町!E6+岩下!E6+入片倉!E6</f>
        <v>9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4</v>
      </c>
      <c r="D7" s="75">
        <f>下之宮!D7+善郷寺!D7+高橋!D7+北春!D7+上新!D7+金井!D7+堀端!D7+大西!D7+向反!D7+竹之城!D7+新田!D7+湯沢!D7+新町!D7+宮之入!D7+三明!D7+茂沢!D7+入新町!D7+岩下!D7+入片倉!D7</f>
        <v>5</v>
      </c>
      <c r="E7" s="10">
        <f>下之宮!E7+善郷寺!E7+高橋!E7+北春!E7+上新!E7+金井!E7+堀端!E7+大西!E7+向反!E7+竹之城!E7+新田!E7+湯沢!E7+新町!E7+宮之入!E7+三明!E7+茂沢!E7+入新町!E7+岩下!E7+入片倉!E7</f>
        <v>9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20</v>
      </c>
      <c r="D8" s="70">
        <f>下之宮!D8+善郷寺!D8+高橋!D8+北春!D8+上新!D8+金井!D8+堀端!D8+大西!D8+向反!D8+竹之城!D8+新田!D8+湯沢!D8+新町!D8+宮之入!D8+三明!D8+茂沢!D8+入新町!D8+岩下!D8+入片倉!D8</f>
        <v>18</v>
      </c>
      <c r="E8" s="38">
        <f>下之宮!E8+善郷寺!E8+高橋!E8+北春!E8+上新!E8+金井!E8+堀端!E8+大西!E8+向反!E8+竹之城!E8+新田!E8+湯沢!E8+新町!E8+宮之入!E8+三明!E8+茂沢!E8+入新町!E8+岩下!E8+入片倉!E8</f>
        <v>38</v>
      </c>
      <c r="F8" s="39">
        <f>E8/E147</f>
        <v>2.021276595744681E-2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4</v>
      </c>
      <c r="D9" s="75">
        <f>下之宮!D9+善郷寺!D9+高橋!D9+北春!D9+上新!D9+金井!D9+堀端!D9+大西!D9+向反!D9+竹之城!D9+新田!D9+湯沢!D9+新町!D9+宮之入!D9+三明!D9+茂沢!D9+入新町!D9+岩下!D9+入片倉!D9</f>
        <v>5</v>
      </c>
      <c r="E9" s="10">
        <f>下之宮!E9+善郷寺!E9+高橋!E9+北春!E9+上新!E9+金井!E9+堀端!E9+大西!E9+向反!E9+竹之城!E9+新田!E9+湯沢!E9+新町!E9+宮之入!E9+三明!E9+茂沢!E9+入新町!E9+岩下!E9+入片倉!E9</f>
        <v>9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3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5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8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6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3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9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4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7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11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6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5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11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23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25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48</v>
      </c>
      <c r="F14" s="39">
        <f>E14/E147</f>
        <v>2.553191489361702E-2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8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9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17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8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6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14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4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5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9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12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7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19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7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4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11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39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31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70</v>
      </c>
      <c r="F20" s="39">
        <f>E20/E147</f>
        <v>3.7234042553191488E-2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7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10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17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10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4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14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6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7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13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8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10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18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3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7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10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34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38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72</v>
      </c>
      <c r="F26" s="42">
        <f>E26/E147</f>
        <v>3.8297872340425532E-2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4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3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7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4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6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10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7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9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16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4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2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6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9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5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14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28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25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53</v>
      </c>
      <c r="F32" s="42">
        <f>E32/E147</f>
        <v>2.8191489361702127E-2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7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2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9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2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3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5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6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6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12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7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5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12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4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5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9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26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21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47</v>
      </c>
      <c r="F38" s="42">
        <f>E38/E147</f>
        <v>2.5000000000000001E-2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7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5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12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6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15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21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11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5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16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7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5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12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7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6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13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38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36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74</v>
      </c>
      <c r="F44" s="42">
        <f>E44/E147</f>
        <v>3.9361702127659576E-2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5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10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15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10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7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17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10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6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16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14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5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19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12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8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20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51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36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87</v>
      </c>
      <c r="F50" s="42">
        <f>E50/E147</f>
        <v>4.6276595744680848E-2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13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6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19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7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8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15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9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5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14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8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10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18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9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11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20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46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40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86</v>
      </c>
      <c r="F56" s="42">
        <f>E56/E147</f>
        <v>4.5744680851063826E-2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5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12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17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13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16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29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17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9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26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17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8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25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10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7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17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62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52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114</v>
      </c>
      <c r="F62" s="42">
        <f>E62/E147</f>
        <v>6.0638297872340423E-2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7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13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20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10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10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20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14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12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26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20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10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30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12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8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20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63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53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116</v>
      </c>
      <c r="F68" s="42">
        <f>E68/E147</f>
        <v>6.1702127659574467E-2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14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15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29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8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11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19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11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11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22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13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9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22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13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18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31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59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64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123</v>
      </c>
      <c r="F74" s="42">
        <f>E74/E147</f>
        <v>6.5425531914893614E-2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11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14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25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17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11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28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16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15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31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16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18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34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16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17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33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76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75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151</v>
      </c>
      <c r="F80" s="42">
        <f>E80/E147</f>
        <v>8.0319148936170218E-2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23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17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40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16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14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30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14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13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27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15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19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34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13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18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31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81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81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162</v>
      </c>
      <c r="F86" s="45">
        <f>E86/E147</f>
        <v>8.6170212765957446E-2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18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14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32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17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17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34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23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25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48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32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17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49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15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23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38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105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96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201</v>
      </c>
      <c r="F92" s="45">
        <f>E92/E147</f>
        <v>0.10691489361702128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29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10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39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16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21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37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13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16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29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12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9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21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11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9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20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81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65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146</v>
      </c>
      <c r="F98" s="45">
        <f>E98/E147</f>
        <v>7.7659574468085107E-2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12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5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17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11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22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33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11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11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22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7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12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19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12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14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26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53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64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117</v>
      </c>
      <c r="F104" s="45">
        <f>E104/E147</f>
        <v>6.2234042553191489E-2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8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8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16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8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7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15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14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15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29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14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10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24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2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15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17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46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55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101</v>
      </c>
      <c r="F110" s="45">
        <f>E110/E147</f>
        <v>5.372340425531915E-2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5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7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12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4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5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9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5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9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14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7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5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12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0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3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3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21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29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50</v>
      </c>
      <c r="F116" s="45">
        <f>E116/E147</f>
        <v>2.6595744680851064E-2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3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3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6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2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2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4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0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3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3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0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4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4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1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5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13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18</v>
      </c>
      <c r="F122" s="45">
        <f>E122/E147</f>
        <v>9.5744680851063829E-3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4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4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0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0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0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0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1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1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1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6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6</v>
      </c>
      <c r="F128" s="45">
        <f>E128/E147</f>
        <v>3.1914893617021275E-3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0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0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0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0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0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下之宮!C135+善郷寺!C135+高橋!C135+北春!C135+上新!C135+金井!C135+堀端!C135+大西!C135+向反!C135+竹之城!C135+新田!C135+湯沢!C135+新町!C135+宮之入!C135+三明!C135+茂沢!C135+入新町!C135+岩下!C135+入片倉!C135</f>
        <v>0</v>
      </c>
      <c r="D135" s="75">
        <f>下之宮!D135+善郷寺!D135+高橋!D135+北春!D135+上新!D135+金井!D135+堀端!D135+大西!D135+向反!D135+竹之城!D135+新田!D135+湯沢!D135+新町!D135+宮之入!D135+三明!D135+茂沢!D135+入新町!D135+岩下!D135+入片倉!D135</f>
        <v>0</v>
      </c>
      <c r="E135" s="10">
        <f>下之宮!E135+善郷寺!E135+高橋!E135+北春!E135+上新!E135+金井!E135+堀端!E135+大西!E135+向反!E135+竹之城!E135+新田!E135+湯沢!E135+新町!E135+宮之入!E135+三明!E135+茂沢!E135+入新町!E135+岩下!E135+入片倉!E135</f>
        <v>0</v>
      </c>
      <c r="F135" s="32"/>
    </row>
    <row r="136" spans="1:6" ht="15" customHeight="1" x14ac:dyDescent="0.2">
      <c r="A136" s="36"/>
      <c r="B136" s="35">
        <v>111</v>
      </c>
      <c r="C136" s="75">
        <f>下之宮!C136+善郷寺!C136+高橋!C136+北春!C136+上新!C136+金井!C136+堀端!C136+大西!C136+向反!C136+竹之城!C136+新田!C136+湯沢!C136+新町!C136+宮之入!C136+三明!C136+茂沢!C136+入新町!C136+岩下!C136+入片倉!C136</f>
        <v>0</v>
      </c>
      <c r="D136" s="75">
        <f>下之宮!D136+善郷寺!D136+高橋!D136+北春!D136+上新!D136+金井!D136+堀端!D136+大西!D136+向反!D136+竹之城!D136+新田!D136+湯沢!D136+新町!D136+宮之入!D136+三明!D136+茂沢!D136+入新町!D136+岩下!D136+入片倉!D136</f>
        <v>0</v>
      </c>
      <c r="E136" s="10">
        <f>下之宮!E136+善郷寺!E136+高橋!E136+北春!E136+上新!E136+金井!E136+堀端!E136+大西!E136+向反!E136+竹之城!E136+新田!E136+湯沢!E136+新町!E136+宮之入!E136+三明!E136+茂沢!E136+入新町!E136+岩下!E136+入片倉!E136</f>
        <v>0</v>
      </c>
      <c r="F136" s="32"/>
    </row>
    <row r="137" spans="1:6" ht="15" customHeight="1" x14ac:dyDescent="0.2">
      <c r="A137" s="36"/>
      <c r="B137" s="35">
        <v>112</v>
      </c>
      <c r="C137" s="75">
        <f>下之宮!C137+善郷寺!C137+高橋!C137+北春!C137+上新!C137+金井!C137+堀端!C137+大西!C137+向反!C137+竹之城!C137+新田!C137+湯沢!C137+新町!C137+宮之入!C137+三明!C137+茂沢!C137+入新町!C137+岩下!C137+入片倉!C137</f>
        <v>0</v>
      </c>
      <c r="D137" s="75">
        <f>下之宮!D137+善郷寺!D137+高橋!D137+北春!D137+上新!D137+金井!D137+堀端!D137+大西!D137+向反!D137+竹之城!D137+新田!D137+湯沢!D137+新町!D137+宮之入!D137+三明!D137+茂沢!D137+入新町!D137+岩下!D137+入片倉!D137</f>
        <v>0</v>
      </c>
      <c r="E137" s="10">
        <f>下之宮!E137+善郷寺!E137+高橋!E137+北春!E137+上新!E137+金井!E137+堀端!E137+大西!E137+向反!E137+竹之城!E137+新田!E137+湯沢!E137+新町!E137+宮之入!E137+三明!E137+茂沢!E137+入新町!E137+岩下!E137+入片倉!E137</f>
        <v>0</v>
      </c>
      <c r="F137" s="32"/>
    </row>
    <row r="138" spans="1:6" ht="15" customHeight="1" x14ac:dyDescent="0.2">
      <c r="A138" s="36"/>
      <c r="B138" s="35">
        <v>113</v>
      </c>
      <c r="C138" s="75">
        <f>下之宮!C138+善郷寺!C138+高橋!C138+北春!C138+上新!C138+金井!C138+堀端!C138+大西!C138+向反!C138+竹之城!C138+新田!C138+湯沢!C138+新町!C138+宮之入!C138+三明!C138+茂沢!C138+入新町!C138+岩下!C138+入片倉!C138</f>
        <v>0</v>
      </c>
      <c r="D138" s="75">
        <f>下之宮!D138+善郷寺!D138+高橋!D138+北春!D138+上新!D138+金井!D138+堀端!D138+大西!D138+向反!D138+竹之城!D138+新田!D138+湯沢!D138+新町!D138+宮之入!D138+三明!D138+茂沢!D138+入新町!D138+岩下!D138+入片倉!D138</f>
        <v>0</v>
      </c>
      <c r="E138" s="10">
        <f>下之宮!E138+善郷寺!E138+高橋!E138+北春!E138+上新!E138+金井!E138+堀端!E138+大西!E138+向反!E138+竹之城!E138+新田!E138+湯沢!E138+新町!E138+宮之入!E138+三明!E138+茂沢!E138+入新町!E138+岩下!E138+入片倉!E138</f>
        <v>0</v>
      </c>
      <c r="F138" s="32"/>
    </row>
    <row r="139" spans="1:6" ht="15" customHeight="1" x14ac:dyDescent="0.2">
      <c r="A139" s="36"/>
      <c r="B139" s="35">
        <v>114</v>
      </c>
      <c r="C139" s="75">
        <f>下之宮!C139+善郷寺!C139+高橋!C139+北春!C139+上新!C139+金井!C139+堀端!C139+大西!C139+向反!C139+竹之城!C139+新田!C139+湯沢!C139+新町!C139+宮之入!C139+三明!C139+茂沢!C139+入新町!C139+岩下!C139+入片倉!C139</f>
        <v>0</v>
      </c>
      <c r="D139" s="75">
        <f>下之宮!D139+善郷寺!D139+高橋!D139+北春!D139+上新!D139+金井!D139+堀端!D139+大西!D139+向反!D139+竹之城!D139+新田!D139+湯沢!D139+新町!D139+宮之入!D139+三明!D139+茂沢!D139+入新町!D139+岩下!D139+入片倉!D139</f>
        <v>0</v>
      </c>
      <c r="E139" s="10">
        <f>下之宮!E139+善郷寺!E139+高橋!E139+北春!E139+上新!E139+金井!E139+堀端!E139+大西!E139+向反!E139+竹之城!E139+新田!E139+湯沢!E139+新町!E139+宮之入!E139+三明!E139+茂沢!E139+入新町!E139+岩下!E139+入片倉!E139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下之宮!C140+善郷寺!C140+高橋!C140+北春!C140+上新!C140+金井!C140+堀端!C140+大西!C140+向反!C140+竹之城!C140+新田!C140+湯沢!C140+新町!C140+宮之入!C140+三明!C140+茂沢!C140+入新町!C140+岩下!C140+入片倉!C140</f>
        <v>0</v>
      </c>
      <c r="D140" s="71">
        <f>下之宮!D140+善郷寺!D140+高橋!D140+北春!D140+上新!D140+金井!D140+堀端!D140+大西!D140+向反!D140+竹之城!D140+新田!D140+湯沢!D140+新町!D140+宮之入!D140+三明!D140+茂沢!D140+入新町!D140+岩下!D140+入片倉!D140</f>
        <v>0</v>
      </c>
      <c r="E140" s="44">
        <f>下之宮!E140+善郷寺!E140+高橋!E140+北春!E140+上新!E140+金井!E140+堀端!E140+大西!E140+向反!E140+竹之城!E140+新田!E140+湯沢!E140+新町!E140+宮之入!E140+三明!E140+茂沢!E140+入新町!E140+岩下!E140+入片倉!E140</f>
        <v>0</v>
      </c>
      <c r="F140" s="45">
        <f>E140/E159</f>
        <v>0</v>
      </c>
    </row>
    <row r="141" spans="1:6" ht="15" customHeight="1" x14ac:dyDescent="0.2">
      <c r="A141" s="36"/>
      <c r="B141" s="35">
        <v>115</v>
      </c>
      <c r="C141" s="75">
        <f>下之宮!C141+善郷寺!C141+高橋!C141+北春!C141+上新!C141+金井!C141+堀端!C141+大西!C141+向反!C141+竹之城!C141+新田!C141+湯沢!C141+新町!C141+宮之入!C141+三明!C141+茂沢!C141+入新町!C141+岩下!C141+入片倉!C141</f>
        <v>0</v>
      </c>
      <c r="D141" s="75">
        <f>下之宮!D141+善郷寺!D141+高橋!D141+北春!D141+上新!D141+金井!D141+堀端!D141+大西!D141+向反!D141+竹之城!D141+新田!D141+湯沢!D141+新町!D141+宮之入!D141+三明!D141+茂沢!D141+入新町!D141+岩下!D141+入片倉!D141</f>
        <v>0</v>
      </c>
      <c r="E141" s="10">
        <f>下之宮!E141+善郷寺!E141+高橋!E141+北春!E141+上新!E141+金井!E141+堀端!E141+大西!E141+向反!E141+竹之城!E141+新田!E141+湯沢!E141+新町!E141+宮之入!E141+三明!E141+茂沢!E141+入新町!E141+岩下!E141+入片倉!E141</f>
        <v>0</v>
      </c>
      <c r="F141" s="32"/>
    </row>
    <row r="142" spans="1:6" ht="15" customHeight="1" x14ac:dyDescent="0.2">
      <c r="A142" s="36"/>
      <c r="B142" s="35">
        <v>116</v>
      </c>
      <c r="C142" s="75">
        <f>下之宮!C142+善郷寺!C142+高橋!C142+北春!C142+上新!C142+金井!C142+堀端!C142+大西!C142+向反!C142+竹之城!C142+新田!C142+湯沢!C142+新町!C142+宮之入!C142+三明!C142+茂沢!C142+入新町!C142+岩下!C142+入片倉!C142</f>
        <v>0</v>
      </c>
      <c r="D142" s="75">
        <f>下之宮!D142+善郷寺!D142+高橋!D142+北春!D142+上新!D142+金井!D142+堀端!D142+大西!D142+向反!D142+竹之城!D142+新田!D142+湯沢!D142+新町!D142+宮之入!D142+三明!D142+茂沢!D142+入新町!D142+岩下!D142+入片倉!D142</f>
        <v>0</v>
      </c>
      <c r="E142" s="10">
        <f>下之宮!E142+善郷寺!E142+高橋!E142+北春!E142+上新!E142+金井!E142+堀端!E142+大西!E142+向反!E142+竹之城!E142+新田!E142+湯沢!E142+新町!E142+宮之入!E142+三明!E142+茂沢!E142+入新町!E142+岩下!E142+入片倉!E142</f>
        <v>0</v>
      </c>
      <c r="F142" s="32"/>
    </row>
    <row r="143" spans="1:6" ht="15" customHeight="1" x14ac:dyDescent="0.2">
      <c r="A143" s="36"/>
      <c r="B143" s="35">
        <v>117</v>
      </c>
      <c r="C143" s="75">
        <f>下之宮!C143+善郷寺!C143+高橋!C143+北春!C143+上新!C143+金井!C143+堀端!C143+大西!C143+向反!C143+竹之城!C143+新田!C143+湯沢!C143+新町!C143+宮之入!C143+三明!C143+茂沢!C143+入新町!C143+岩下!C143+入片倉!C143</f>
        <v>0</v>
      </c>
      <c r="D143" s="75">
        <f>下之宮!D143+善郷寺!D143+高橋!D143+北春!D143+上新!D143+金井!D143+堀端!D143+大西!D143+向反!D143+竹之城!D143+新田!D143+湯沢!D143+新町!D143+宮之入!D143+三明!D143+茂沢!D143+入新町!D143+岩下!D143+入片倉!D143</f>
        <v>0</v>
      </c>
      <c r="E143" s="10">
        <f>下之宮!E143+善郷寺!E143+高橋!E143+北春!E143+上新!E143+金井!E143+堀端!E143+大西!E143+向反!E143+竹之城!E143+新田!E143+湯沢!E143+新町!E143+宮之入!E143+三明!E143+茂沢!E143+入新町!E143+岩下!E143+入片倉!E143</f>
        <v>0</v>
      </c>
      <c r="F143" s="32"/>
    </row>
    <row r="144" spans="1:6" ht="15" customHeight="1" x14ac:dyDescent="0.2">
      <c r="A144" s="36"/>
      <c r="B144" s="35">
        <v>118</v>
      </c>
      <c r="C144" s="75">
        <f>下之宮!C144+善郷寺!C144+高橋!C144+北春!C144+上新!C144+金井!C144+堀端!C144+大西!C144+向反!C144+竹之城!C144+新田!C144+湯沢!C144+新町!C144+宮之入!C144+三明!C144+茂沢!C144+入新町!C144+岩下!C144+入片倉!C144</f>
        <v>0</v>
      </c>
      <c r="D144" s="75">
        <f>下之宮!D144+善郷寺!D144+高橋!D144+北春!D144+上新!D144+金井!D144+堀端!D144+大西!D144+向反!D144+竹之城!D144+新田!D144+湯沢!D144+新町!D144+宮之入!D144+三明!D144+茂沢!D144+入新町!D144+岩下!D144+入片倉!D144</f>
        <v>0</v>
      </c>
      <c r="E144" s="10">
        <f>下之宮!E144+善郷寺!E144+高橋!E144+北春!E144+上新!E144+金井!E144+堀端!E144+大西!E144+向反!E144+竹之城!E144+新田!E144+湯沢!E144+新町!E144+宮之入!E144+三明!E144+茂沢!E144+入新町!E144+岩下!E144+入片倉!E144</f>
        <v>0</v>
      </c>
      <c r="F144" s="32"/>
    </row>
    <row r="145" spans="1:6" ht="15" customHeight="1" x14ac:dyDescent="0.2">
      <c r="A145" s="36"/>
      <c r="B145" s="35">
        <v>119</v>
      </c>
      <c r="C145" s="75">
        <f>下之宮!C145+善郷寺!C145+高橋!C145+北春!C145+上新!C145+金井!C145+堀端!C145+大西!C145+向反!C145+竹之城!C145+新田!C145+湯沢!C145+新町!C145+宮之入!C145+三明!C145+茂沢!C145+入新町!C145+岩下!C145+入片倉!C145</f>
        <v>0</v>
      </c>
      <c r="D145" s="75">
        <f>下之宮!D145+善郷寺!D145+高橋!D145+北春!D145+上新!D145+金井!D145+堀端!D145+大西!D145+向反!D145+竹之城!D145+新田!D145+湯沢!D145+新町!D145+宮之入!D145+三明!D145+茂沢!D145+入新町!D145+岩下!D145+入片倉!D145</f>
        <v>0</v>
      </c>
      <c r="E145" s="10">
        <f>下之宮!E145+善郷寺!E145+高橋!E145+北春!E145+上新!E145+金井!E145+堀端!E145+大西!E145+向反!E145+竹之城!E145+新田!E145+湯沢!E145+新町!E145+宮之入!E145+三明!E145+茂沢!E145+入新町!E145+岩下!E145+入片倉!E145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下之宮!C146+善郷寺!C146+高橋!C146+北春!C146+上新!C146+金井!C146+堀端!C146+大西!C146+向反!C146+竹之城!C146+新田!C146+湯沢!C146+新町!C146+宮之入!C146+三明!C146+茂沢!C146+入新町!C146+岩下!C146+入片倉!C146</f>
        <v>0</v>
      </c>
      <c r="D146" s="76">
        <f>下之宮!D146+善郷寺!D146+高橋!D146+北春!D146+上新!D146+金井!D146+堀端!D146+大西!D146+向反!D146+竹之城!D146+新田!D146+湯沢!D146+新町!D146+宮之入!D146+三明!D146+茂沢!D146+入新町!D146+岩下!D146+入片倉!D146</f>
        <v>0</v>
      </c>
      <c r="E146" s="47">
        <f>下之宮!E146+善郷寺!E146+高橋!E146+北春!E146+上新!E146+金井!E146+堀端!E146+大西!E146+向反!E146+竹之城!E146+新田!E146+湯沢!E146+新町!E146+宮之入!E146+三明!E146+茂沢!E146+入新町!E146+岩下!E146+入片倉!E146</f>
        <v>0</v>
      </c>
      <c r="F146" s="45">
        <f>E146/E159</f>
        <v>0</v>
      </c>
    </row>
    <row r="147" spans="1:6" ht="15" customHeight="1" thickTop="1" thickBot="1" x14ac:dyDescent="0.25">
      <c r="A147" s="13" t="s">
        <v>2</v>
      </c>
      <c r="B147" s="7"/>
      <c r="C147" s="77">
        <f>下之宮!C147+善郷寺!C147+高橋!C147+北春!C147+上新!C147+金井!C147+堀端!C147+大西!C147+向反!C147+竹之城!C147+新田!C147+湯沢!C147+新町!C147+宮之入!C147+三明!C147+茂沢!C147+入新町!C147+岩下!C147+入片倉!C147</f>
        <v>957</v>
      </c>
      <c r="D147" s="77">
        <f>下之宮!D147+善郷寺!D147+高橋!D147+北春!D147+上新!D147+金井!D147+堀端!D147+大西!D147+向反!D147+竹之城!D147+新田!D147+湯沢!D147+新町!D147+宮之入!D147+三明!D147+茂沢!D147+入新町!D147+岩下!D147+入片倉!D147</f>
        <v>923</v>
      </c>
      <c r="E147" s="8">
        <f>下之宮!E147+善郷寺!E147+高橋!E147+北春!E147+上新!E147+金井!E147+堀端!E147+大西!E147+向反!E147+竹之城!E147+新田!E147+湯沢!E147+新町!E147+宮之入!E147+三明!E147+茂沢!E147+入新町!E147+岩下!E147+入片倉!E147</f>
        <v>1880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82</v>
      </c>
      <c r="D150" s="17">
        <f>D8+D14+D20</f>
        <v>74</v>
      </c>
      <c r="E150" s="17">
        <f>E8+E14+E20</f>
        <v>156</v>
      </c>
      <c r="F150" s="32">
        <f>E150/E153</f>
        <v>8.2978723404255314E-2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483</v>
      </c>
      <c r="D151" s="19">
        <f>D26+D32+D38+D44+D50+D56+D62+D68+D74+D80</f>
        <v>440</v>
      </c>
      <c r="E151" s="19">
        <f>E26+E32+E38+E44+E50+E56+E62+E68+E74+E80</f>
        <v>923</v>
      </c>
      <c r="F151" s="32">
        <f>E151/E153</f>
        <v>0.49095744680851061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392</v>
      </c>
      <c r="D152" s="21">
        <f t="shared" ref="D152:E152" si="0">D86+D92+D98+D104+D110+D116+D122+D128+D134+D140+D146</f>
        <v>409</v>
      </c>
      <c r="E152" s="21">
        <f t="shared" si="0"/>
        <v>801</v>
      </c>
      <c r="F152" s="32">
        <f>E152/E153</f>
        <v>0.42606382978723406</v>
      </c>
    </row>
    <row r="153" spans="1:6" ht="15" customHeight="1" x14ac:dyDescent="0.2">
      <c r="B153" s="2" t="s">
        <v>8</v>
      </c>
      <c r="C153" s="1">
        <f>SUM(C150:C152)</f>
        <v>957</v>
      </c>
      <c r="D153" s="1">
        <f>SUM(D150:D152)</f>
        <v>923</v>
      </c>
      <c r="E153" s="1">
        <f>SUM(E150:E152)</f>
        <v>1880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82</v>
      </c>
      <c r="D155" s="17">
        <f>D8+D14+D20</f>
        <v>74</v>
      </c>
      <c r="E155" s="17">
        <f>E8+E14+E20</f>
        <v>156</v>
      </c>
      <c r="F155" s="32">
        <f>E155/E159</f>
        <v>8.2978723404255314E-2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483</v>
      </c>
      <c r="D156" s="19">
        <f>D26+D32+D38+D44+D50+D56+D62+D68+D74+D80</f>
        <v>440</v>
      </c>
      <c r="E156" s="19">
        <f>E26+E32+E38+E44+E50+E56+E62+E68+E74+E80</f>
        <v>923</v>
      </c>
      <c r="F156" s="32">
        <f>E156/E159</f>
        <v>0.49095744680851061</v>
      </c>
    </row>
    <row r="157" spans="1:6" ht="15" customHeight="1" x14ac:dyDescent="0.2">
      <c r="A157" s="25"/>
      <c r="B157" s="20" t="s">
        <v>10</v>
      </c>
      <c r="C157" s="21">
        <f>C86+C92</f>
        <v>186</v>
      </c>
      <c r="D157" s="21">
        <f>D86+D92</f>
        <v>177</v>
      </c>
      <c r="E157" s="21">
        <f>E86+E92</f>
        <v>363</v>
      </c>
      <c r="F157" s="32">
        <f>E157/E159</f>
        <v>0.19308510638297871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206</v>
      </c>
      <c r="D158" s="27">
        <f t="shared" ref="D158:E158" si="1">D98+D104+D110+D116+D122+D128+D134+D140+D146</f>
        <v>232</v>
      </c>
      <c r="E158" s="27">
        <f t="shared" si="1"/>
        <v>438</v>
      </c>
      <c r="F158" s="32">
        <f>E158/E159</f>
        <v>0.23297872340425532</v>
      </c>
    </row>
    <row r="159" spans="1:6" ht="15" customHeight="1" x14ac:dyDescent="0.2">
      <c r="B159" s="2" t="s">
        <v>8</v>
      </c>
      <c r="C159" s="1">
        <f>SUM(C155:C158)</f>
        <v>957</v>
      </c>
      <c r="D159" s="1">
        <f>SUM(D155:D158)</f>
        <v>923</v>
      </c>
      <c r="E159" s="1">
        <f>SUM(E155:E158)</f>
        <v>1880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72</v>
      </c>
      <c r="D161" s="31">
        <f t="shared" ref="D161:E161" si="2">D110+D116+D122+D128+D134+D140+D146</f>
        <v>103</v>
      </c>
      <c r="E161" s="31">
        <f t="shared" si="2"/>
        <v>175</v>
      </c>
      <c r="F161" s="32">
        <f>E161/E159</f>
        <v>9.3085106382978719E-2</v>
      </c>
    </row>
    <row r="162" spans="1:6" ht="15" customHeight="1" x14ac:dyDescent="0.2">
      <c r="A162" s="30"/>
      <c r="B162" s="23" t="s">
        <v>15</v>
      </c>
      <c r="C162" s="31">
        <f>C116+C122+C128+C134+C140+C146</f>
        <v>26</v>
      </c>
      <c r="D162" s="31">
        <f t="shared" ref="D162:E162" si="3">D116+D122+D128+D134+D140+D146</f>
        <v>48</v>
      </c>
      <c r="E162" s="31">
        <f t="shared" si="3"/>
        <v>74</v>
      </c>
      <c r="F162" s="32">
        <f>E162/E159</f>
        <v>3.9361702127659576E-2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19</v>
      </c>
      <c r="E163" s="31">
        <f t="shared" si="4"/>
        <v>24</v>
      </c>
      <c r="F163" s="32">
        <f>E163/E159</f>
        <v>1.276595744680851E-2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6</v>
      </c>
      <c r="E164" s="1">
        <f t="shared" si="5"/>
        <v>6</v>
      </c>
      <c r="F164" s="32">
        <f>E164/E159</f>
        <v>3.1914893617021275E-3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27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2.8000000000000001E-2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3.2000000000000001E-2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0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6.8000000000000005E-2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0.06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4.3999999999999997E-2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3.2000000000000001E-2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7</v>
      </c>
      <c r="E50" s="41">
        <v>20</v>
      </c>
      <c r="F50" s="42">
        <v>0.08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10</v>
      </c>
      <c r="E56" s="41">
        <v>15</v>
      </c>
      <c r="F56" s="42">
        <v>0.06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2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11</v>
      </c>
      <c r="E62" s="41">
        <v>28</v>
      </c>
      <c r="F62" s="42">
        <v>0.112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5</v>
      </c>
      <c r="E68" s="41">
        <v>15</v>
      </c>
      <c r="F68" s="42">
        <v>0.06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2.4E-2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4.3999999999999997E-2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12</v>
      </c>
      <c r="E86" s="44">
        <v>21</v>
      </c>
      <c r="F86" s="45">
        <v>8.4000000000000005E-2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7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0.112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6.4000000000000001E-2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2.8000000000000001E-2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1.6E-2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4.0000000000000001E-3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133</v>
      </c>
      <c r="D147" s="77">
        <v>117</v>
      </c>
      <c r="E147" s="62">
        <v>250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14</v>
      </c>
      <c r="E150" s="17">
        <v>32</v>
      </c>
      <c r="F150" s="32">
        <v>0.128</v>
      </c>
    </row>
    <row r="151" spans="1:6" ht="15" customHeight="1" x14ac:dyDescent="0.2">
      <c r="A151" s="18"/>
      <c r="B151" s="18" t="s">
        <v>49</v>
      </c>
      <c r="C151" s="19">
        <v>75</v>
      </c>
      <c r="D151" s="19">
        <v>60</v>
      </c>
      <c r="E151" s="19">
        <v>135</v>
      </c>
      <c r="F151" s="32">
        <v>0.54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43</v>
      </c>
      <c r="E152" s="21">
        <v>83</v>
      </c>
      <c r="F152" s="32">
        <v>0.33200000000000002</v>
      </c>
    </row>
    <row r="153" spans="1:6" ht="15" customHeight="1" x14ac:dyDescent="0.2">
      <c r="B153" s="2" t="s">
        <v>8</v>
      </c>
      <c r="C153" s="1">
        <v>133</v>
      </c>
      <c r="D153" s="1">
        <v>117</v>
      </c>
      <c r="E153" s="1">
        <v>250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14</v>
      </c>
      <c r="E155" s="17">
        <v>32</v>
      </c>
      <c r="F155" s="32">
        <v>0.128</v>
      </c>
    </row>
    <row r="156" spans="1:6" ht="15" customHeight="1" x14ac:dyDescent="0.2">
      <c r="A156" s="28"/>
      <c r="B156" s="18" t="s">
        <v>49</v>
      </c>
      <c r="C156" s="19">
        <v>75</v>
      </c>
      <c r="D156" s="19">
        <v>60</v>
      </c>
      <c r="E156" s="19">
        <v>135</v>
      </c>
      <c r="F156" s="32">
        <v>0.54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26</v>
      </c>
      <c r="E157" s="21">
        <v>49</v>
      </c>
      <c r="F157" s="32">
        <v>0.19600000000000001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17</v>
      </c>
      <c r="E158" s="27">
        <v>34</v>
      </c>
      <c r="F158" s="32">
        <v>0.13600000000000001</v>
      </c>
    </row>
    <row r="159" spans="1:6" ht="15" customHeight="1" x14ac:dyDescent="0.2">
      <c r="B159" s="2" t="s">
        <v>8</v>
      </c>
      <c r="C159" s="1">
        <v>133</v>
      </c>
      <c r="D159" s="1">
        <v>117</v>
      </c>
      <c r="E159" s="1">
        <v>250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6</v>
      </c>
      <c r="E161" s="31">
        <v>11</v>
      </c>
      <c r="F161" s="32">
        <v>4.3999999999999997E-2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4</v>
      </c>
      <c r="E162" s="31">
        <v>7</v>
      </c>
      <c r="F162" s="32">
        <v>2.8000000000000001E-2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4.0000000000000001E-3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4.0000000000000001E-3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28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6.6666666666666671E-3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0.02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7.3333333333333334E-2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9</v>
      </c>
      <c r="E26" s="41">
        <v>11</v>
      </c>
      <c r="F26" s="42">
        <v>7.3333333333333334E-2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0.04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5.3333333333333337E-2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6.6666666666666666E-2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1.3333333333333334E-2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6</v>
      </c>
      <c r="E56" s="41">
        <v>8</v>
      </c>
      <c r="F56" s="42">
        <v>5.3333333333333337E-2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8.666666666666667E-2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7.3333333333333334E-2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0.12666666666666668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7.3333333333333334E-2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0.06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1.3333333333333334E-2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0.04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5.3333333333333337E-2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6.6666666666666671E-3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73</v>
      </c>
      <c r="D147" s="77">
        <v>77</v>
      </c>
      <c r="E147" s="62">
        <v>150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7</v>
      </c>
      <c r="E150" s="17">
        <v>15</v>
      </c>
      <c r="F150" s="32">
        <v>0.1</v>
      </c>
    </row>
    <row r="151" spans="1:6" ht="15" customHeight="1" x14ac:dyDescent="0.2">
      <c r="A151" s="18"/>
      <c r="B151" s="18" t="s">
        <v>49</v>
      </c>
      <c r="C151" s="19">
        <v>45</v>
      </c>
      <c r="D151" s="19">
        <v>53</v>
      </c>
      <c r="E151" s="19">
        <v>98</v>
      </c>
      <c r="F151" s="32">
        <v>0.65333333333333332</v>
      </c>
    </row>
    <row r="152" spans="1:6" ht="15" customHeight="1" x14ac:dyDescent="0.2">
      <c r="A152" s="33"/>
      <c r="B152" s="20" t="s">
        <v>6</v>
      </c>
      <c r="C152" s="21">
        <v>20</v>
      </c>
      <c r="D152" s="21">
        <v>17</v>
      </c>
      <c r="E152" s="21">
        <v>37</v>
      </c>
      <c r="F152" s="32">
        <v>0.24666666666666667</v>
      </c>
    </row>
    <row r="153" spans="1:6" ht="15" customHeight="1" x14ac:dyDescent="0.2">
      <c r="B153" s="2" t="s">
        <v>8</v>
      </c>
      <c r="C153" s="1">
        <v>73</v>
      </c>
      <c r="D153" s="1">
        <v>77</v>
      </c>
      <c r="E153" s="1">
        <v>150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7</v>
      </c>
      <c r="E155" s="17">
        <v>15</v>
      </c>
      <c r="F155" s="32">
        <v>0.1</v>
      </c>
    </row>
    <row r="156" spans="1:6" ht="15" customHeight="1" x14ac:dyDescent="0.2">
      <c r="A156" s="28"/>
      <c r="B156" s="18" t="s">
        <v>49</v>
      </c>
      <c r="C156" s="19">
        <v>45</v>
      </c>
      <c r="D156" s="19">
        <v>53</v>
      </c>
      <c r="E156" s="19">
        <v>98</v>
      </c>
      <c r="F156" s="32">
        <v>0.65333333333333332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8</v>
      </c>
      <c r="E157" s="21">
        <v>20</v>
      </c>
      <c r="F157" s="32">
        <v>0.13333333333333333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9</v>
      </c>
      <c r="E158" s="27">
        <v>17</v>
      </c>
      <c r="F158" s="32">
        <v>0.11333333333333333</v>
      </c>
    </row>
    <row r="159" spans="1:6" ht="15" customHeight="1" x14ac:dyDescent="0.2">
      <c r="B159" s="2" t="s">
        <v>8</v>
      </c>
      <c r="C159" s="1">
        <v>73</v>
      </c>
      <c r="D159" s="1">
        <v>77</v>
      </c>
      <c r="E159" s="1">
        <v>150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5</v>
      </c>
      <c r="E161" s="31">
        <v>9</v>
      </c>
      <c r="F161" s="32">
        <v>0.06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6.6666666666666671E-3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29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3.3018867924528301E-2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6</v>
      </c>
      <c r="E14" s="48">
        <v>8</v>
      </c>
      <c r="F14" s="39">
        <v>3.7735849056603772E-2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2.358490566037736E-2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4.716981132075472E-2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</v>
      </c>
      <c r="E32" s="41">
        <v>6</v>
      </c>
      <c r="F32" s="42">
        <v>2.8301886792452831E-2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2.8301886792452831E-2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2.8301886792452831E-2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7.0754716981132074E-2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4.716981132075472E-2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8</v>
      </c>
      <c r="E62" s="41">
        <v>14</v>
      </c>
      <c r="F62" s="42">
        <v>6.6037735849056603E-2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0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3</v>
      </c>
      <c r="E68" s="41">
        <v>13</v>
      </c>
      <c r="F68" s="42">
        <v>6.1320754716981132E-2</v>
      </c>
    </row>
    <row r="69" spans="1:6" ht="15" customHeight="1" x14ac:dyDescent="0.2">
      <c r="A69" s="12"/>
      <c r="B69" s="35">
        <v>55</v>
      </c>
      <c r="C69" s="94">
        <v>0</v>
      </c>
      <c r="D69" s="94">
        <v>4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6.1320754716981132E-2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9</v>
      </c>
      <c r="E80" s="41">
        <v>14</v>
      </c>
      <c r="F80" s="42">
        <v>6.6037735849056603E-2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12</v>
      </c>
      <c r="E86" s="44">
        <v>23</v>
      </c>
      <c r="F86" s="45">
        <v>0.10849056603773585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12</v>
      </c>
      <c r="E92" s="44">
        <v>27</v>
      </c>
      <c r="F92" s="45">
        <v>0.12735849056603774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7</v>
      </c>
      <c r="E98" s="44">
        <v>18</v>
      </c>
      <c r="F98" s="45">
        <v>8.4905660377358486E-2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3.7735849056603772E-2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1.8867924528301886E-2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1.8867924528301886E-2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4.7169811320754715E-3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107</v>
      </c>
      <c r="D147" s="77">
        <v>105</v>
      </c>
      <c r="E147" s="62">
        <v>212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12</v>
      </c>
      <c r="E150" s="17">
        <v>20</v>
      </c>
      <c r="F150" s="32">
        <v>9.4339622641509441E-2</v>
      </c>
    </row>
    <row r="151" spans="1:6" ht="15" customHeight="1" x14ac:dyDescent="0.2">
      <c r="A151" s="18"/>
      <c r="B151" s="18" t="s">
        <v>49</v>
      </c>
      <c r="C151" s="19">
        <v>58</v>
      </c>
      <c r="D151" s="19">
        <v>49</v>
      </c>
      <c r="E151" s="19">
        <v>107</v>
      </c>
      <c r="F151" s="32">
        <v>0.50471698113207553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44</v>
      </c>
      <c r="E152" s="21">
        <v>85</v>
      </c>
      <c r="F152" s="32">
        <v>0.40094339622641512</v>
      </c>
    </row>
    <row r="153" spans="1:6" ht="15" customHeight="1" x14ac:dyDescent="0.2">
      <c r="B153" s="2" t="s">
        <v>8</v>
      </c>
      <c r="C153" s="1">
        <v>107</v>
      </c>
      <c r="D153" s="1">
        <v>105</v>
      </c>
      <c r="E153" s="1">
        <v>212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12</v>
      </c>
      <c r="E155" s="17">
        <v>20</v>
      </c>
      <c r="F155" s="32">
        <v>9.4339622641509441E-2</v>
      </c>
    </row>
    <row r="156" spans="1:6" ht="15" customHeight="1" x14ac:dyDescent="0.2">
      <c r="A156" s="28"/>
      <c r="B156" s="18" t="s">
        <v>49</v>
      </c>
      <c r="C156" s="19">
        <v>58</v>
      </c>
      <c r="D156" s="19">
        <v>49</v>
      </c>
      <c r="E156" s="19">
        <v>107</v>
      </c>
      <c r="F156" s="32">
        <v>0.50471698113207553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24</v>
      </c>
      <c r="E157" s="21">
        <v>50</v>
      </c>
      <c r="F157" s="32">
        <v>0.23584905660377359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20</v>
      </c>
      <c r="E158" s="27">
        <v>35</v>
      </c>
      <c r="F158" s="32">
        <v>0.1650943396226415</v>
      </c>
    </row>
    <row r="159" spans="1:6" ht="15" customHeight="1" x14ac:dyDescent="0.2">
      <c r="B159" s="2" t="s">
        <v>8</v>
      </c>
      <c r="C159" s="1">
        <v>107</v>
      </c>
      <c r="D159" s="1">
        <v>105</v>
      </c>
      <c r="E159" s="1">
        <v>212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7</v>
      </c>
      <c r="E161" s="31">
        <v>9</v>
      </c>
      <c r="F161" s="32">
        <v>4.2452830188679243E-2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2.358490566037736E-2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4.7169811320754715E-3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30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3.5087719298245612E-2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5.2631578947368418E-2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3.5087719298245612E-2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3.5087719298245612E-2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8.771929824561403E-2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0.10526315789473684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0.14035087719298245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7.0175438596491224E-2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0.12280701754385964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5.2631578947368418E-2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8.771929824561403E-2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7.0175438596491224E-2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24</v>
      </c>
      <c r="D147" s="77">
        <v>33</v>
      </c>
      <c r="E147" s="62">
        <v>57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3.5087719298245612E-2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20</v>
      </c>
      <c r="E151" s="19">
        <v>32</v>
      </c>
      <c r="F151" s="32">
        <v>0.56140350877192979</v>
      </c>
    </row>
    <row r="152" spans="1:6" ht="15" customHeight="1" x14ac:dyDescent="0.2">
      <c r="A152" s="33"/>
      <c r="B152" s="20" t="s">
        <v>6</v>
      </c>
      <c r="C152" s="21">
        <v>11</v>
      </c>
      <c r="D152" s="21">
        <v>12</v>
      </c>
      <c r="E152" s="21">
        <v>23</v>
      </c>
      <c r="F152" s="32">
        <v>0.40350877192982454</v>
      </c>
    </row>
    <row r="153" spans="1:6" ht="15" customHeight="1" x14ac:dyDescent="0.2">
      <c r="B153" s="2" t="s">
        <v>8</v>
      </c>
      <c r="C153" s="1">
        <v>24</v>
      </c>
      <c r="D153" s="1">
        <v>33</v>
      </c>
      <c r="E153" s="1">
        <v>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3.5087719298245612E-2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20</v>
      </c>
      <c r="E156" s="19">
        <v>32</v>
      </c>
      <c r="F156" s="32">
        <v>0.56140350877192979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5</v>
      </c>
      <c r="E157" s="21">
        <v>11</v>
      </c>
      <c r="F157" s="32">
        <v>0.19298245614035087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7</v>
      </c>
      <c r="E158" s="27">
        <v>12</v>
      </c>
      <c r="F158" s="32">
        <v>0.21052631578947367</v>
      </c>
    </row>
    <row r="159" spans="1:6" ht="15" customHeight="1" x14ac:dyDescent="0.2">
      <c r="B159" s="2" t="s">
        <v>8</v>
      </c>
      <c r="C159" s="1">
        <v>24</v>
      </c>
      <c r="D159" s="1">
        <v>33</v>
      </c>
      <c r="E159" s="1">
        <v>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2</v>
      </c>
      <c r="E161" s="31">
        <v>4</v>
      </c>
      <c r="F161" s="32">
        <v>7.0175438596491224E-2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31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4.0404040404040407E-2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4.0404040404040407E-2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2.0202020202020204E-2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1.0101010101010102E-2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5.0505050505050504E-2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7.0707070707070704E-2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2.0202020202020204E-2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3.0303030303030304E-2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2</v>
      </c>
      <c r="E68" s="41">
        <v>8</v>
      </c>
      <c r="F68" s="42">
        <v>8.0808080808080815E-2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8.0808080808080815E-2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</v>
      </c>
      <c r="E80" s="41">
        <v>6</v>
      </c>
      <c r="F80" s="42">
        <v>6.0606060606060608E-2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0.12121212121212122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0.12121212121212122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0.10101010101010101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4.0404040404040407E-2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2.0202020202020204E-2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48</v>
      </c>
      <c r="E147" s="62">
        <v>99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5</v>
      </c>
      <c r="E150" s="17">
        <v>8</v>
      </c>
      <c r="F150" s="32">
        <v>8.0808080808080815E-2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15</v>
      </c>
      <c r="E151" s="19">
        <v>42</v>
      </c>
      <c r="F151" s="32">
        <v>0.42424242424242425</v>
      </c>
    </row>
    <row r="152" spans="1:6" ht="15" customHeight="1" x14ac:dyDescent="0.2">
      <c r="A152" s="33"/>
      <c r="B152" s="20" t="s">
        <v>6</v>
      </c>
      <c r="C152" s="21">
        <v>21</v>
      </c>
      <c r="D152" s="21">
        <v>28</v>
      </c>
      <c r="E152" s="21">
        <v>49</v>
      </c>
      <c r="F152" s="32">
        <v>0.49494949494949497</v>
      </c>
    </row>
    <row r="153" spans="1:6" ht="15" customHeight="1" x14ac:dyDescent="0.2">
      <c r="B153" s="2" t="s">
        <v>8</v>
      </c>
      <c r="C153" s="1">
        <v>51</v>
      </c>
      <c r="D153" s="1">
        <v>48</v>
      </c>
      <c r="E153" s="1">
        <v>99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5</v>
      </c>
      <c r="E155" s="17">
        <v>8</v>
      </c>
      <c r="F155" s="32">
        <v>8.0808080808080815E-2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15</v>
      </c>
      <c r="E156" s="19">
        <v>42</v>
      </c>
      <c r="F156" s="32">
        <v>0.42424242424242425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11</v>
      </c>
      <c r="E157" s="21">
        <v>21</v>
      </c>
      <c r="F157" s="32">
        <v>0.21212121212121213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17</v>
      </c>
      <c r="E158" s="27">
        <v>28</v>
      </c>
      <c r="F158" s="32">
        <v>0.28282828282828282</v>
      </c>
    </row>
    <row r="159" spans="1:6" ht="15" customHeight="1" x14ac:dyDescent="0.2">
      <c r="B159" s="2" t="s">
        <v>8</v>
      </c>
      <c r="C159" s="1">
        <v>51</v>
      </c>
      <c r="D159" s="1">
        <v>48</v>
      </c>
      <c r="E159" s="1">
        <v>99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5</v>
      </c>
      <c r="E161" s="31">
        <v>6</v>
      </c>
      <c r="F161" s="32">
        <v>6.0606060606060608E-2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2.0202020202020204E-2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 codeName="Sheet232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4.6511627906976744E-2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3.875968992248062E-2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</v>
      </c>
      <c r="E20" s="48">
        <v>8</v>
      </c>
      <c r="F20" s="39">
        <v>6.2015503875968991E-2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8</v>
      </c>
      <c r="E26" s="41">
        <v>12</v>
      </c>
      <c r="F26" s="42">
        <v>9.3023255813953487E-2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7.7519379844961239E-3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1.5503875968992248E-2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3.875968992248062E-2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3.1007751937984496E-2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6.2015503875968991E-2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5</v>
      </c>
      <c r="E62" s="41">
        <v>7</v>
      </c>
      <c r="F62" s="42">
        <v>5.4263565891472867E-2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3.875968992248062E-2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0</v>
      </c>
      <c r="E74" s="41">
        <v>6</v>
      </c>
      <c r="F74" s="42">
        <v>4.6511627906976744E-2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0.10852713178294573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2.3255813953488372E-2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5</v>
      </c>
      <c r="E92" s="44">
        <v>14</v>
      </c>
      <c r="F92" s="45">
        <v>0.10852713178294573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2</v>
      </c>
      <c r="E98" s="44">
        <v>7</v>
      </c>
      <c r="F98" s="45">
        <v>5.4263565891472867E-2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6.2015503875968991E-2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4.6511627906976744E-2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4.6511627906976744E-2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1.5503875968992248E-2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</v>
      </c>
      <c r="D147" s="77">
        <v>62</v>
      </c>
      <c r="E147" s="62">
        <v>129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5</v>
      </c>
      <c r="E150" s="17">
        <v>19</v>
      </c>
      <c r="F150" s="32">
        <v>0.14728682170542637</v>
      </c>
    </row>
    <row r="151" spans="1:6" ht="15" customHeight="1" x14ac:dyDescent="0.2">
      <c r="A151" s="18"/>
      <c r="B151" s="18" t="s">
        <v>49</v>
      </c>
      <c r="C151" s="19">
        <v>31</v>
      </c>
      <c r="D151" s="19">
        <v>33</v>
      </c>
      <c r="E151" s="19">
        <v>64</v>
      </c>
      <c r="F151" s="32">
        <v>0.49612403100775193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24</v>
      </c>
      <c r="E152" s="21">
        <v>46</v>
      </c>
      <c r="F152" s="32">
        <v>0.35658914728682173</v>
      </c>
    </row>
    <row r="153" spans="1:6" ht="15" customHeight="1" x14ac:dyDescent="0.2">
      <c r="B153" s="2" t="s">
        <v>8</v>
      </c>
      <c r="C153" s="1">
        <v>67</v>
      </c>
      <c r="D153" s="1">
        <v>62</v>
      </c>
      <c r="E153" s="1">
        <v>129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5</v>
      </c>
      <c r="E155" s="17">
        <v>19</v>
      </c>
      <c r="F155" s="32">
        <v>0.14728682170542637</v>
      </c>
    </row>
    <row r="156" spans="1:6" ht="15" customHeight="1" x14ac:dyDescent="0.2">
      <c r="A156" s="28"/>
      <c r="B156" s="18" t="s">
        <v>49</v>
      </c>
      <c r="C156" s="19">
        <v>31</v>
      </c>
      <c r="D156" s="19">
        <v>33</v>
      </c>
      <c r="E156" s="19">
        <v>64</v>
      </c>
      <c r="F156" s="32">
        <v>0.49612403100775193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7</v>
      </c>
      <c r="E157" s="21">
        <v>17</v>
      </c>
      <c r="F157" s="32">
        <v>0.13178294573643412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17</v>
      </c>
      <c r="E158" s="27">
        <v>29</v>
      </c>
      <c r="F158" s="32">
        <v>0.22480620155038761</v>
      </c>
    </row>
    <row r="159" spans="1:6" ht="15" customHeight="1" x14ac:dyDescent="0.2">
      <c r="B159" s="2" t="s">
        <v>8</v>
      </c>
      <c r="C159" s="1">
        <v>67</v>
      </c>
      <c r="D159" s="1">
        <v>62</v>
      </c>
      <c r="E159" s="1">
        <v>129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0.10852713178294573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6.2015503875968991E-2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1.5503875968992248E-2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33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2.5000000000000001E-2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1.2500000000000001E-2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2.5000000000000001E-2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1.2500000000000001E-2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2.5000000000000001E-2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1.2500000000000001E-2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1.2500000000000001E-2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6.25E-2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6.25E-2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8.7499999999999994E-2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0.05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7.4999999999999997E-2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7.4999999999999997E-2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10</v>
      </c>
      <c r="E92" s="44">
        <v>16</v>
      </c>
      <c r="F92" s="45">
        <v>0.2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7.4999999999999997E-2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8.7499999999999994E-2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1.2500000000000001E-2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1.2500000000000001E-2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1.2500000000000001E-2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</v>
      </c>
      <c r="D147" s="77">
        <v>40</v>
      </c>
      <c r="E147" s="62">
        <v>80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6.25E-2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12</v>
      </c>
      <c r="E151" s="19">
        <v>32</v>
      </c>
      <c r="F151" s="32">
        <v>0.4</v>
      </c>
    </row>
    <row r="152" spans="1:6" ht="15" customHeight="1" x14ac:dyDescent="0.2">
      <c r="A152" s="33"/>
      <c r="B152" s="20" t="s">
        <v>6</v>
      </c>
      <c r="C152" s="21">
        <v>17</v>
      </c>
      <c r="D152" s="21">
        <v>26</v>
      </c>
      <c r="E152" s="21">
        <v>43</v>
      </c>
      <c r="F152" s="32">
        <v>0.53749999999999998</v>
      </c>
    </row>
    <row r="153" spans="1:6" ht="15" customHeight="1" x14ac:dyDescent="0.2">
      <c r="B153" s="2" t="s">
        <v>8</v>
      </c>
      <c r="C153" s="1">
        <v>40</v>
      </c>
      <c r="D153" s="1">
        <v>40</v>
      </c>
      <c r="E153" s="1">
        <v>80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6.25E-2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12</v>
      </c>
      <c r="E156" s="19">
        <v>32</v>
      </c>
      <c r="F156" s="32">
        <v>0.4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13</v>
      </c>
      <c r="E157" s="21">
        <v>22</v>
      </c>
      <c r="F157" s="32">
        <v>0.27500000000000002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13</v>
      </c>
      <c r="E158" s="27">
        <v>21</v>
      </c>
      <c r="F158" s="32">
        <v>0.26250000000000001</v>
      </c>
    </row>
    <row r="159" spans="1:6" ht="15" customHeight="1" x14ac:dyDescent="0.2">
      <c r="B159" s="2" t="s">
        <v>8</v>
      </c>
      <c r="C159" s="1">
        <v>40</v>
      </c>
      <c r="D159" s="1">
        <v>40</v>
      </c>
      <c r="E159" s="1">
        <v>80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0.1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3.7499999999999999E-2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2.5000000000000001E-2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1.2500000000000001E-2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34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1.5873015873015872E-2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3.1746031746031744E-2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3.1746031746031744E-2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3.1746031746031744E-2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6.3492063492063489E-2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4.7619047619047616E-2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1.5873015873015872E-2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6.3492063492063489E-2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0.14285714285714285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0</v>
      </c>
      <c r="E80" s="41">
        <v>2</v>
      </c>
      <c r="F80" s="42">
        <v>3.1746031746031744E-2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0.12698412698412698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3.1746031746031744E-2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5</v>
      </c>
      <c r="E98" s="44">
        <v>6</v>
      </c>
      <c r="F98" s="45">
        <v>9.5238095238095233E-2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0.1111111111111111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0.1111111111111111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3.1746031746031744E-2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1.5873015873015872E-2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33</v>
      </c>
      <c r="E147" s="62">
        <v>63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7.9365079365079361E-2</v>
      </c>
    </row>
    <row r="151" spans="1:6" ht="15" customHeight="1" x14ac:dyDescent="0.2">
      <c r="A151" s="18"/>
      <c r="B151" s="18" t="s">
        <v>49</v>
      </c>
      <c r="C151" s="19">
        <v>13</v>
      </c>
      <c r="D151" s="19">
        <v>12</v>
      </c>
      <c r="E151" s="19">
        <v>25</v>
      </c>
      <c r="F151" s="32">
        <v>0.3968253968253968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19</v>
      </c>
      <c r="E152" s="21">
        <v>33</v>
      </c>
      <c r="F152" s="32">
        <v>0.52380952380952384</v>
      </c>
    </row>
    <row r="153" spans="1:6" ht="15" customHeight="1" x14ac:dyDescent="0.2">
      <c r="B153" s="2" t="s">
        <v>8</v>
      </c>
      <c r="C153" s="1">
        <v>30</v>
      </c>
      <c r="D153" s="1">
        <v>33</v>
      </c>
      <c r="E153" s="1">
        <v>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7.9365079365079361E-2</v>
      </c>
    </row>
    <row r="156" spans="1:6" ht="15" customHeight="1" x14ac:dyDescent="0.2">
      <c r="A156" s="28"/>
      <c r="B156" s="18" t="s">
        <v>49</v>
      </c>
      <c r="C156" s="19">
        <v>13</v>
      </c>
      <c r="D156" s="19">
        <v>12</v>
      </c>
      <c r="E156" s="19">
        <v>25</v>
      </c>
      <c r="F156" s="32">
        <v>0.3968253968253968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4</v>
      </c>
      <c r="E157" s="21">
        <v>10</v>
      </c>
      <c r="F157" s="32">
        <v>0.15873015873015872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15</v>
      </c>
      <c r="E158" s="27">
        <v>23</v>
      </c>
      <c r="F158" s="32">
        <v>0.36507936507936506</v>
      </c>
    </row>
    <row r="159" spans="1:6" ht="15" customHeight="1" x14ac:dyDescent="0.2">
      <c r="B159" s="2" t="s">
        <v>8</v>
      </c>
      <c r="C159" s="1">
        <v>30</v>
      </c>
      <c r="D159" s="1">
        <v>33</v>
      </c>
      <c r="E159" s="1">
        <v>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0.15873015873015872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4.7619047619047616E-2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4.7619047619047616E-2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1.5873015873015872E-2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35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1.4705882352941176E-2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2.2058823529411766E-2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7.3529411764705881E-3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2.2058823529411766E-2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2.2058823529411766E-2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3.6764705882352942E-2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4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8</v>
      </c>
      <c r="E44" s="41">
        <v>13</v>
      </c>
      <c r="F44" s="42">
        <v>9.5588235294117641E-2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1.4705882352941176E-2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</v>
      </c>
      <c r="E56" s="41">
        <v>6</v>
      </c>
      <c r="F56" s="42">
        <v>4.4117647058823532E-2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2.9411764705882353E-2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7.3529411764705885E-2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8</v>
      </c>
      <c r="E80" s="41">
        <v>13</v>
      </c>
      <c r="F80" s="42">
        <v>9.5588235294117641E-2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5</v>
      </c>
      <c r="E86" s="44">
        <v>15</v>
      </c>
      <c r="F86" s="45">
        <v>0.11029411764705882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8.8235294117647065E-2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9.5588235294117641E-2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3.6764705882352942E-2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3.6764705882352942E-2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2.9411764705882353E-2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7.3529411764705881E-3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70</v>
      </c>
      <c r="D147" s="77">
        <v>66</v>
      </c>
      <c r="E147" s="62">
        <v>136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4</v>
      </c>
      <c r="E150" s="17">
        <v>6</v>
      </c>
      <c r="F150" s="32">
        <v>4.4117647058823532E-2</v>
      </c>
    </row>
    <row r="151" spans="1:6" ht="15" customHeight="1" x14ac:dyDescent="0.2">
      <c r="A151" s="18"/>
      <c r="B151" s="18" t="s">
        <v>49</v>
      </c>
      <c r="C151" s="19">
        <v>32</v>
      </c>
      <c r="D151" s="19">
        <v>35</v>
      </c>
      <c r="E151" s="19">
        <v>67</v>
      </c>
      <c r="F151" s="32">
        <v>0.49264705882352944</v>
      </c>
    </row>
    <row r="152" spans="1:6" ht="15" customHeight="1" x14ac:dyDescent="0.2">
      <c r="A152" s="33"/>
      <c r="B152" s="20" t="s">
        <v>6</v>
      </c>
      <c r="C152" s="21">
        <v>36</v>
      </c>
      <c r="D152" s="21">
        <v>27</v>
      </c>
      <c r="E152" s="21">
        <v>63</v>
      </c>
      <c r="F152" s="32">
        <v>0.46323529411764708</v>
      </c>
    </row>
    <row r="153" spans="1:6" ht="15" customHeight="1" x14ac:dyDescent="0.2">
      <c r="B153" s="2" t="s">
        <v>8</v>
      </c>
      <c r="C153" s="1">
        <v>70</v>
      </c>
      <c r="D153" s="1">
        <v>66</v>
      </c>
      <c r="E153" s="1">
        <v>136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4</v>
      </c>
      <c r="E155" s="17">
        <v>6</v>
      </c>
      <c r="F155" s="32">
        <v>4.4117647058823532E-2</v>
      </c>
    </row>
    <row r="156" spans="1:6" ht="15" customHeight="1" x14ac:dyDescent="0.2">
      <c r="A156" s="28"/>
      <c r="B156" s="18" t="s">
        <v>49</v>
      </c>
      <c r="C156" s="19">
        <v>32</v>
      </c>
      <c r="D156" s="19">
        <v>35</v>
      </c>
      <c r="E156" s="19">
        <v>67</v>
      </c>
      <c r="F156" s="32">
        <v>0.49264705882352944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10</v>
      </c>
      <c r="E157" s="21">
        <v>27</v>
      </c>
      <c r="F157" s="32">
        <v>0.19852941176470587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17</v>
      </c>
      <c r="E158" s="27">
        <v>36</v>
      </c>
      <c r="F158" s="32">
        <v>0.26470588235294118</v>
      </c>
    </row>
    <row r="159" spans="1:6" ht="15" customHeight="1" x14ac:dyDescent="0.2">
      <c r="B159" s="2" t="s">
        <v>8</v>
      </c>
      <c r="C159" s="1">
        <v>70</v>
      </c>
      <c r="D159" s="1">
        <v>66</v>
      </c>
      <c r="E159" s="1">
        <v>136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7</v>
      </c>
      <c r="E161" s="31">
        <v>15</v>
      </c>
      <c r="F161" s="32">
        <v>0.11029411764705882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5</v>
      </c>
      <c r="E162" s="31">
        <v>10</v>
      </c>
      <c r="F162" s="32">
        <v>7.3529411764705885E-2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3.6764705882352942E-2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7.3529411764705881E-3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36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1.7857142857142856E-2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1.7857142857142856E-2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1.7857142857142856E-2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1.7857142857142856E-2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8.9285714285714288E-2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5.3571428571428568E-2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3.5714285714285712E-2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5.3571428571428568E-2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3</v>
      </c>
      <c r="E74" s="41">
        <v>3</v>
      </c>
      <c r="F74" s="42">
        <v>5.3571428571428568E-2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0.10714285714285714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0.10714285714285714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8.9285714285714288E-2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</v>
      </c>
      <c r="E98" s="44">
        <v>4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0.10714285714285714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8.9285714285714288E-2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1.7857142857142856E-2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1.7857142857142856E-2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27</v>
      </c>
      <c r="D147" s="77">
        <v>29</v>
      </c>
      <c r="E147" s="62">
        <v>56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1</v>
      </c>
      <c r="E150" s="17">
        <v>3</v>
      </c>
      <c r="F150" s="32">
        <v>5.3571428571428568E-2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11</v>
      </c>
      <c r="E151" s="19">
        <v>25</v>
      </c>
      <c r="F151" s="32">
        <v>0.44642857142857145</v>
      </c>
    </row>
    <row r="152" spans="1:6" ht="15" customHeight="1" x14ac:dyDescent="0.2">
      <c r="A152" s="33"/>
      <c r="B152" s="20" t="s">
        <v>6</v>
      </c>
      <c r="C152" s="21">
        <v>11</v>
      </c>
      <c r="D152" s="21">
        <v>17</v>
      </c>
      <c r="E152" s="21">
        <v>28</v>
      </c>
      <c r="F152" s="32">
        <v>0.5</v>
      </c>
    </row>
    <row r="153" spans="1:6" ht="15" customHeight="1" x14ac:dyDescent="0.2">
      <c r="B153" s="2" t="s">
        <v>8</v>
      </c>
      <c r="C153" s="1">
        <v>27</v>
      </c>
      <c r="D153" s="1">
        <v>29</v>
      </c>
      <c r="E153" s="1">
        <v>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1</v>
      </c>
      <c r="E155" s="17">
        <v>3</v>
      </c>
      <c r="F155" s="32">
        <v>5.3571428571428568E-2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11</v>
      </c>
      <c r="E156" s="19">
        <v>25</v>
      </c>
      <c r="F156" s="32">
        <v>0.44642857142857145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7</v>
      </c>
      <c r="E157" s="21">
        <v>11</v>
      </c>
      <c r="F157" s="32">
        <v>0.19642857142857142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10</v>
      </c>
      <c r="E158" s="27">
        <v>17</v>
      </c>
      <c r="F158" s="32">
        <v>0.30357142857142855</v>
      </c>
    </row>
    <row r="159" spans="1:6" ht="15" customHeight="1" x14ac:dyDescent="0.2">
      <c r="B159" s="2" t="s">
        <v>8</v>
      </c>
      <c r="C159" s="1">
        <v>27</v>
      </c>
      <c r="D159" s="1">
        <v>29</v>
      </c>
      <c r="E159" s="1">
        <v>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5</v>
      </c>
      <c r="E161" s="31">
        <v>7</v>
      </c>
      <c r="F161" s="32">
        <v>0.125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3.5714285714285712E-2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1.7857142857142856E-2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37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3.7037037037037035E-2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1.2345679012345678E-2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2.4691358024691357E-2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1.2345679012345678E-2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4.9382716049382713E-2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4.9382716049382713E-2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1.2345679012345678E-2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6.1728395061728392E-2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3.7037037037037035E-2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2.4691358024691357E-2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7.407407407407407E-2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0.12345679012345678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0.12345679012345678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0</v>
      </c>
      <c r="E98" s="44">
        <v>6</v>
      </c>
      <c r="F98" s="45">
        <v>7.407407407407407E-2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6.1728395061728392E-2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6.1728395061728392E-2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3.7037037037037035E-2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1.2345679012345678E-2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</v>
      </c>
      <c r="D147" s="77">
        <v>39</v>
      </c>
      <c r="E147" s="62">
        <v>81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3</v>
      </c>
      <c r="E150" s="17">
        <v>4</v>
      </c>
      <c r="F150" s="32">
        <v>4.9382716049382713E-2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18</v>
      </c>
      <c r="E151" s="19">
        <v>38</v>
      </c>
      <c r="F151" s="32">
        <v>0.46913580246913578</v>
      </c>
    </row>
    <row r="152" spans="1:6" ht="15" customHeight="1" x14ac:dyDescent="0.2">
      <c r="A152" s="33"/>
      <c r="B152" s="20" t="s">
        <v>6</v>
      </c>
      <c r="C152" s="21">
        <v>21</v>
      </c>
      <c r="D152" s="21">
        <v>18</v>
      </c>
      <c r="E152" s="21">
        <v>39</v>
      </c>
      <c r="F152" s="32">
        <v>0.48148148148148145</v>
      </c>
    </row>
    <row r="153" spans="1:6" ht="15" customHeight="1" x14ac:dyDescent="0.2">
      <c r="B153" s="2" t="s">
        <v>8</v>
      </c>
      <c r="C153" s="1">
        <v>42</v>
      </c>
      <c r="D153" s="1">
        <v>39</v>
      </c>
      <c r="E153" s="1">
        <v>81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3</v>
      </c>
      <c r="E155" s="17">
        <v>4</v>
      </c>
      <c r="F155" s="32">
        <v>4.9382716049382713E-2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18</v>
      </c>
      <c r="E156" s="19">
        <v>38</v>
      </c>
      <c r="F156" s="32">
        <v>0.46913580246913578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10</v>
      </c>
      <c r="E157" s="21">
        <v>19</v>
      </c>
      <c r="F157" s="32">
        <v>0.23456790123456789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8</v>
      </c>
      <c r="E158" s="27">
        <v>20</v>
      </c>
      <c r="F158" s="32">
        <v>0.24691358024691357</v>
      </c>
    </row>
    <row r="159" spans="1:6" ht="15" customHeight="1" x14ac:dyDescent="0.2">
      <c r="B159" s="2" t="s">
        <v>8</v>
      </c>
      <c r="C159" s="1">
        <v>42</v>
      </c>
      <c r="D159" s="1">
        <v>39</v>
      </c>
      <c r="E159" s="1">
        <v>81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4</v>
      </c>
      <c r="E161" s="31">
        <v>9</v>
      </c>
      <c r="F161" s="32">
        <v>0.1111111111111111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4.9382716049382713E-2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1.2345679012345678E-2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38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4.1322314049586778E-2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3.3057851239669422E-2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5.7851239669421489E-2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2.4793388429752067E-2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5.7851239669421489E-2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4</v>
      </c>
      <c r="E38" s="41">
        <v>4</v>
      </c>
      <c r="F38" s="42">
        <v>3.3057851239669422E-2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3.3057851239669422E-2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1.6528925619834711E-2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5.7851239669421489E-2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4.1322314049586778E-2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5</v>
      </c>
      <c r="E68" s="41">
        <v>6</v>
      </c>
      <c r="F68" s="42">
        <v>4.9586776859504134E-2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0.15702479338842976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4.9586776859504134E-2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4.1322314049586778E-2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4.1322314049586778E-2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6.6115702479338845E-2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6.6115702479338845E-2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4.1322314049586778E-2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</v>
      </c>
      <c r="D147" s="77">
        <v>71</v>
      </c>
      <c r="E147" s="62">
        <v>121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6</v>
      </c>
      <c r="E150" s="17">
        <v>16</v>
      </c>
      <c r="F150" s="32">
        <v>0.13223140495867769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39</v>
      </c>
      <c r="E151" s="19">
        <v>63</v>
      </c>
      <c r="F151" s="32">
        <v>0.52066115702479343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26</v>
      </c>
      <c r="E152" s="21">
        <v>42</v>
      </c>
      <c r="F152" s="32">
        <v>0.34710743801652894</v>
      </c>
    </row>
    <row r="153" spans="1:6" ht="15" customHeight="1" x14ac:dyDescent="0.2">
      <c r="B153" s="2" t="s">
        <v>8</v>
      </c>
      <c r="C153" s="1">
        <v>50</v>
      </c>
      <c r="D153" s="1">
        <v>71</v>
      </c>
      <c r="E153" s="1">
        <v>121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6</v>
      </c>
      <c r="E155" s="17">
        <v>16</v>
      </c>
      <c r="F155" s="32">
        <v>0.13223140495867769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39</v>
      </c>
      <c r="E156" s="19">
        <v>63</v>
      </c>
      <c r="F156" s="32">
        <v>0.52066115702479343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10</v>
      </c>
      <c r="E157" s="21">
        <v>16</v>
      </c>
      <c r="F157" s="32">
        <v>0.13223140495867769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16</v>
      </c>
      <c r="E158" s="27">
        <v>26</v>
      </c>
      <c r="F158" s="32">
        <v>0.21487603305785125</v>
      </c>
    </row>
    <row r="159" spans="1:6" ht="15" customHeight="1" x14ac:dyDescent="0.2">
      <c r="B159" s="2" t="s">
        <v>8</v>
      </c>
      <c r="C159" s="1">
        <v>50</v>
      </c>
      <c r="D159" s="1">
        <v>71</v>
      </c>
      <c r="E159" s="1">
        <v>121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10</v>
      </c>
      <c r="E161" s="31">
        <v>13</v>
      </c>
      <c r="F161" s="32">
        <v>0.10743801652892562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4.1322314049586778E-2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39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1.2658227848101266E-2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1.2658227848101266E-2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1.2658227848101266E-2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2.5316455696202531E-2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3.7974683544303799E-2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2.5316455696202531E-2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5.0632911392405063E-2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5.0632911392405063E-2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5.0632911392405063E-2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6.3291139240506333E-2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3.7974683544303799E-2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7.5949367088607597E-2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0.11392405063291139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6.3291139240506333E-2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3</v>
      </c>
      <c r="E92" s="44">
        <v>9</v>
      </c>
      <c r="F92" s="45">
        <v>0.11392405063291139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8.8607594936708861E-2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6.3291139240506333E-2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5.0632911392405063E-2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5.0632911392405063E-2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</v>
      </c>
      <c r="D147" s="77">
        <v>36</v>
      </c>
      <c r="E147" s="62">
        <v>79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2</v>
      </c>
      <c r="E150" s="17">
        <v>3</v>
      </c>
      <c r="F150" s="32">
        <v>3.7974683544303799E-2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19</v>
      </c>
      <c r="E151" s="19">
        <v>42</v>
      </c>
      <c r="F151" s="32">
        <v>0.53164556962025311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15</v>
      </c>
      <c r="E152" s="21">
        <v>34</v>
      </c>
      <c r="F152" s="32">
        <v>0.43037974683544306</v>
      </c>
    </row>
    <row r="153" spans="1:6" ht="15" customHeight="1" x14ac:dyDescent="0.2">
      <c r="B153" s="2" t="s">
        <v>8</v>
      </c>
      <c r="C153" s="1">
        <v>43</v>
      </c>
      <c r="D153" s="1">
        <v>36</v>
      </c>
      <c r="E153" s="1">
        <v>79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2</v>
      </c>
      <c r="E155" s="17">
        <v>3</v>
      </c>
      <c r="F155" s="32">
        <v>3.7974683544303799E-2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19</v>
      </c>
      <c r="E156" s="19">
        <v>42</v>
      </c>
      <c r="F156" s="32">
        <v>0.53164556962025311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6</v>
      </c>
      <c r="E157" s="21">
        <v>14</v>
      </c>
      <c r="F157" s="32">
        <v>0.17721518987341772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9</v>
      </c>
      <c r="E158" s="27">
        <v>20</v>
      </c>
      <c r="F158" s="32">
        <v>0.25316455696202533</v>
      </c>
    </row>
    <row r="159" spans="1:6" ht="15" customHeight="1" x14ac:dyDescent="0.2">
      <c r="B159" s="2" t="s">
        <v>8</v>
      </c>
      <c r="C159" s="1">
        <v>43</v>
      </c>
      <c r="D159" s="1">
        <v>36</v>
      </c>
      <c r="E159" s="1">
        <v>79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2</v>
      </c>
      <c r="E161" s="31">
        <v>8</v>
      </c>
      <c r="F161" s="32">
        <v>0.10126582278481013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</v>
      </c>
      <c r="E162" s="31">
        <v>4</v>
      </c>
      <c r="F162" s="32">
        <v>5.0632911392405063E-2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40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1.7543859649122806E-2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3.5087719298245612E-2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3.5087719298245612E-2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1.7543859649122806E-2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0</v>
      </c>
      <c r="E56" s="41">
        <v>4</v>
      </c>
      <c r="F56" s="42">
        <v>7.0175438596491224E-2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3.5087719298245612E-2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0.14035087719298245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0.10526315789473684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7.0175438596491224E-2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8.771929824561403E-2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5.2631578947368418E-2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8.771929824561403E-2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0.12280701754385964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0.10526315789473684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1.7543859649122806E-2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27</v>
      </c>
      <c r="E147" s="62">
        <v>57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1.7543859649122806E-2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13</v>
      </c>
      <c r="E151" s="19">
        <v>29</v>
      </c>
      <c r="F151" s="32">
        <v>0.50877192982456143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13</v>
      </c>
      <c r="E152" s="21">
        <v>27</v>
      </c>
      <c r="F152" s="32">
        <v>0.47368421052631576</v>
      </c>
    </row>
    <row r="153" spans="1:6" ht="15" customHeight="1" x14ac:dyDescent="0.2">
      <c r="B153" s="2" t="s">
        <v>8</v>
      </c>
      <c r="C153" s="1">
        <v>30</v>
      </c>
      <c r="D153" s="1">
        <v>27</v>
      </c>
      <c r="E153" s="1">
        <v>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1.7543859649122806E-2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13</v>
      </c>
      <c r="E156" s="19">
        <v>29</v>
      </c>
      <c r="F156" s="32">
        <v>0.50877192982456143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4</v>
      </c>
      <c r="E157" s="21">
        <v>8</v>
      </c>
      <c r="F157" s="32">
        <v>0.14035087719298245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9</v>
      </c>
      <c r="E158" s="27">
        <v>19</v>
      </c>
      <c r="F158" s="32">
        <v>0.33333333333333331</v>
      </c>
    </row>
    <row r="159" spans="1:6" ht="15" customHeight="1" x14ac:dyDescent="0.2">
      <c r="B159" s="2" t="s">
        <v>8</v>
      </c>
      <c r="C159" s="1">
        <v>30</v>
      </c>
      <c r="D159" s="1">
        <v>27</v>
      </c>
      <c r="E159" s="1">
        <v>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4</v>
      </c>
      <c r="E161" s="31">
        <v>7</v>
      </c>
      <c r="F161" s="32">
        <v>0.12280701754385964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1.7543859649122806E-2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41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0.13636363636363635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0.22727272727272727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0.18181818181818182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0.13636363636363635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0.13636363636363635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4.5454545454545456E-2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</v>
      </c>
      <c r="D147" s="77">
        <v>12</v>
      </c>
      <c r="E147" s="62">
        <v>22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2</v>
      </c>
      <c r="D151" s="19">
        <v>3</v>
      </c>
      <c r="E151" s="19">
        <v>5</v>
      </c>
      <c r="F151" s="32">
        <v>0.22727272727272727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9</v>
      </c>
      <c r="E152" s="21">
        <v>17</v>
      </c>
      <c r="F152" s="32">
        <v>0.77272727272727271</v>
      </c>
    </row>
    <row r="153" spans="1:6" ht="15" customHeight="1" x14ac:dyDescent="0.2">
      <c r="B153" s="2" t="s">
        <v>8</v>
      </c>
      <c r="C153" s="1">
        <v>10</v>
      </c>
      <c r="D153" s="1">
        <v>12</v>
      </c>
      <c r="E153" s="1">
        <v>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2</v>
      </c>
      <c r="D156" s="19">
        <v>3</v>
      </c>
      <c r="E156" s="19">
        <v>5</v>
      </c>
      <c r="F156" s="32">
        <v>0.22727272727272727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5</v>
      </c>
      <c r="E157" s="21">
        <v>9</v>
      </c>
      <c r="F157" s="32">
        <v>0.40909090909090912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4</v>
      </c>
      <c r="E158" s="27">
        <v>8</v>
      </c>
      <c r="F158" s="32">
        <v>0.36363636363636365</v>
      </c>
    </row>
    <row r="159" spans="1:6" ht="15" customHeight="1" x14ac:dyDescent="0.2">
      <c r="B159" s="2" t="s">
        <v>8</v>
      </c>
      <c r="C159" s="1">
        <v>10</v>
      </c>
      <c r="D159" s="1">
        <v>12</v>
      </c>
      <c r="E159" s="1">
        <v>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1</v>
      </c>
      <c r="E161" s="31">
        <v>2</v>
      </c>
      <c r="F161" s="32">
        <v>9.0909090909090912E-2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4.5454545454545456E-2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4.5454545454545456E-2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42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4.5454545454545456E-2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0.22727272727272727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0.13636363636363635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4.5454545454545456E-2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4.5454545454545456E-2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0.13636363636363635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4.5454545454545456E-2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</v>
      </c>
      <c r="D147" s="77">
        <v>11</v>
      </c>
      <c r="E147" s="62">
        <v>22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4.5454545454545456E-2</v>
      </c>
    </row>
    <row r="151" spans="1:6" ht="15" customHeight="1" x14ac:dyDescent="0.2">
      <c r="A151" s="18"/>
      <c r="B151" s="18" t="s">
        <v>49</v>
      </c>
      <c r="C151" s="19">
        <v>7</v>
      </c>
      <c r="D151" s="19">
        <v>6</v>
      </c>
      <c r="E151" s="19">
        <v>13</v>
      </c>
      <c r="F151" s="32">
        <v>0.59090909090909094</v>
      </c>
    </row>
    <row r="152" spans="1:6" ht="15" customHeight="1" x14ac:dyDescent="0.2">
      <c r="A152" s="33"/>
      <c r="B152" s="20" t="s">
        <v>6</v>
      </c>
      <c r="C152" s="21">
        <v>3</v>
      </c>
      <c r="D152" s="21">
        <v>5</v>
      </c>
      <c r="E152" s="21">
        <v>8</v>
      </c>
      <c r="F152" s="32">
        <v>0.36363636363636365</v>
      </c>
    </row>
    <row r="153" spans="1:6" ht="15" customHeight="1" x14ac:dyDescent="0.2">
      <c r="B153" s="2" t="s">
        <v>8</v>
      </c>
      <c r="C153" s="1">
        <v>11</v>
      </c>
      <c r="D153" s="1">
        <v>11</v>
      </c>
      <c r="E153" s="1">
        <v>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4.5454545454545456E-2</v>
      </c>
    </row>
    <row r="156" spans="1:6" ht="15" customHeight="1" x14ac:dyDescent="0.2">
      <c r="A156" s="28"/>
      <c r="B156" s="18" t="s">
        <v>49</v>
      </c>
      <c r="C156" s="19">
        <v>7</v>
      </c>
      <c r="D156" s="19">
        <v>6</v>
      </c>
      <c r="E156" s="19">
        <v>13</v>
      </c>
      <c r="F156" s="32">
        <v>0.59090909090909094</v>
      </c>
    </row>
    <row r="157" spans="1:6" ht="15" customHeight="1" x14ac:dyDescent="0.2">
      <c r="A157" s="25"/>
      <c r="B157" s="20" t="s">
        <v>10</v>
      </c>
      <c r="C157" s="21">
        <v>1</v>
      </c>
      <c r="D157" s="21">
        <v>0</v>
      </c>
      <c r="E157" s="21">
        <v>1</v>
      </c>
      <c r="F157" s="32">
        <v>4.5454545454545456E-2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5</v>
      </c>
      <c r="E158" s="27">
        <v>7</v>
      </c>
      <c r="F158" s="32">
        <v>0.31818181818181818</v>
      </c>
    </row>
    <row r="159" spans="1:6" ht="15" customHeight="1" x14ac:dyDescent="0.2">
      <c r="B159" s="2" t="s">
        <v>8</v>
      </c>
      <c r="C159" s="1">
        <v>11</v>
      </c>
      <c r="D159" s="1">
        <v>11</v>
      </c>
      <c r="E159" s="1">
        <v>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</v>
      </c>
      <c r="E161" s="31">
        <v>3</v>
      </c>
      <c r="F161" s="32">
        <v>0.13636363636363635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4.5454545454545456E-2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43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1.9047619047619049E-2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3.8095238095238099E-2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9.5238095238095247E-3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9.5238095238095247E-3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9.5238095238095247E-3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7.6190476190476197E-2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5.7142857142857141E-2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2.8571428571428571E-2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3.8095238095238099E-2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2.8571428571428571E-2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9.5238095238095233E-2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6.6666666666666666E-2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0.11428571428571428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0.10476190476190476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</v>
      </c>
      <c r="E104" s="44">
        <v>7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0.11428571428571428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0</v>
      </c>
      <c r="E116" s="44">
        <v>4</v>
      </c>
      <c r="F116" s="45">
        <v>3.8095238095238099E-2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1.9047619047619049E-2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9.5238095238095247E-3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63</v>
      </c>
      <c r="D147" s="77">
        <v>42</v>
      </c>
      <c r="E147" s="62">
        <v>105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3</v>
      </c>
      <c r="E150" s="17">
        <v>7</v>
      </c>
      <c r="F150" s="32">
        <v>6.6666666666666666E-2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16</v>
      </c>
      <c r="E151" s="19">
        <v>42</v>
      </c>
      <c r="F151" s="32">
        <v>0.4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23</v>
      </c>
      <c r="E152" s="21">
        <v>56</v>
      </c>
      <c r="F152" s="32">
        <v>0.53333333333333333</v>
      </c>
    </row>
    <row r="153" spans="1:6" ht="15" customHeight="1" x14ac:dyDescent="0.2">
      <c r="B153" s="2" t="s">
        <v>8</v>
      </c>
      <c r="C153" s="1">
        <v>63</v>
      </c>
      <c r="D153" s="1">
        <v>42</v>
      </c>
      <c r="E153" s="1">
        <v>105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3</v>
      </c>
      <c r="E155" s="17">
        <v>7</v>
      </c>
      <c r="F155" s="32">
        <v>6.6666666666666666E-2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16</v>
      </c>
      <c r="E156" s="19">
        <v>42</v>
      </c>
      <c r="F156" s="32">
        <v>0.4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9</v>
      </c>
      <c r="E157" s="21">
        <v>19</v>
      </c>
      <c r="F157" s="32">
        <v>0.18095238095238095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14</v>
      </c>
      <c r="E158" s="27">
        <v>37</v>
      </c>
      <c r="F158" s="32">
        <v>0.35238095238095241</v>
      </c>
    </row>
    <row r="159" spans="1:6" ht="15" customHeight="1" x14ac:dyDescent="0.2">
      <c r="B159" s="2" t="s">
        <v>8</v>
      </c>
      <c r="C159" s="1">
        <v>63</v>
      </c>
      <c r="D159" s="1">
        <v>42</v>
      </c>
      <c r="E159" s="1">
        <v>105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9</v>
      </c>
      <c r="E161" s="31">
        <v>19</v>
      </c>
      <c r="F161" s="32">
        <v>0.18095238095238095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2</v>
      </c>
      <c r="E162" s="31">
        <v>7</v>
      </c>
      <c r="F162" s="32">
        <v>6.6666666666666666E-2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2.8571428571428571E-2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9.5238095238095247E-3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44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4.2857142857142858E-2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5.7142857142857141E-2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1.4285714285714285E-2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2.8571428571428571E-2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5.7142857142857141E-2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2.8571428571428571E-2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5.7142857142857141E-2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0.1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2.8571428571428571E-2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5.7142857142857141E-2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2</v>
      </c>
      <c r="E86" s="44">
        <v>8</v>
      </c>
      <c r="F86" s="45">
        <v>0.11428571428571428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8.5714285714285715E-2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0.15714285714285714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5.7142857142857141E-2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0.1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1.4285714285714285E-2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</v>
      </c>
      <c r="D147" s="77">
        <v>31</v>
      </c>
      <c r="E147" s="62">
        <v>70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15</v>
      </c>
      <c r="E151" s="19">
        <v>33</v>
      </c>
      <c r="F151" s="32">
        <v>0.47142857142857142</v>
      </c>
    </row>
    <row r="152" spans="1:6" ht="15" customHeight="1" x14ac:dyDescent="0.2">
      <c r="A152" s="33"/>
      <c r="B152" s="20" t="s">
        <v>6</v>
      </c>
      <c r="C152" s="21">
        <v>21</v>
      </c>
      <c r="D152" s="21">
        <v>16</v>
      </c>
      <c r="E152" s="21">
        <v>37</v>
      </c>
      <c r="F152" s="32">
        <v>0.52857142857142858</v>
      </c>
    </row>
    <row r="153" spans="1:6" ht="15" customHeight="1" x14ac:dyDescent="0.2">
      <c r="B153" s="2" t="s">
        <v>8</v>
      </c>
      <c r="C153" s="1">
        <v>39</v>
      </c>
      <c r="D153" s="1">
        <v>31</v>
      </c>
      <c r="E153" s="1">
        <v>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15</v>
      </c>
      <c r="E156" s="19">
        <v>33</v>
      </c>
      <c r="F156" s="32">
        <v>0.47142857142857142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5</v>
      </c>
      <c r="E157" s="21">
        <v>14</v>
      </c>
      <c r="F157" s="32">
        <v>0.2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11</v>
      </c>
      <c r="E158" s="27">
        <v>23</v>
      </c>
      <c r="F158" s="32">
        <v>0.32857142857142857</v>
      </c>
    </row>
    <row r="159" spans="1:6" ht="15" customHeight="1" x14ac:dyDescent="0.2">
      <c r="B159" s="2" t="s">
        <v>8</v>
      </c>
      <c r="C159" s="1">
        <v>39</v>
      </c>
      <c r="D159" s="1">
        <v>31</v>
      </c>
      <c r="E159" s="1">
        <v>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4</v>
      </c>
      <c r="E161" s="31">
        <v>8</v>
      </c>
      <c r="F161" s="32">
        <v>0.11428571428571428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1.4285714285714285E-2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45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4.3956043956043959E-2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5.4945054945054944E-2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1.098901098901099E-2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2.197802197802198E-2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3.2967032967032968E-2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5.4945054945054944E-2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3.2967032967032968E-2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2.197802197802198E-2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0</v>
      </c>
      <c r="E74" s="41">
        <v>3</v>
      </c>
      <c r="F74" s="42">
        <v>3.2967032967032968E-2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5.4945054945054944E-2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0.10989010989010989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9</v>
      </c>
      <c r="E92" s="44">
        <v>15</v>
      </c>
      <c r="F92" s="45">
        <v>0.16483516483516483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0.10989010989010989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3.2967032967032968E-2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4.3956043956043959E-2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5.4945054945054944E-2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3.2967032967032968E-2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1.098901098901099E-2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</v>
      </c>
      <c r="D147" s="77">
        <v>44</v>
      </c>
      <c r="E147" s="62">
        <v>91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6</v>
      </c>
      <c r="E150" s="17">
        <v>9</v>
      </c>
      <c r="F150" s="32">
        <v>9.8901098901098897E-2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11</v>
      </c>
      <c r="E151" s="19">
        <v>31</v>
      </c>
      <c r="F151" s="32">
        <v>0.34065934065934067</v>
      </c>
    </row>
    <row r="152" spans="1:6" ht="15" customHeight="1" x14ac:dyDescent="0.2">
      <c r="A152" s="33"/>
      <c r="B152" s="20" t="s">
        <v>6</v>
      </c>
      <c r="C152" s="21">
        <v>24</v>
      </c>
      <c r="D152" s="21">
        <v>27</v>
      </c>
      <c r="E152" s="21">
        <v>51</v>
      </c>
      <c r="F152" s="32">
        <v>0.56043956043956045</v>
      </c>
    </row>
    <row r="153" spans="1:6" ht="15" customHeight="1" x14ac:dyDescent="0.2">
      <c r="B153" s="2" t="s">
        <v>8</v>
      </c>
      <c r="C153" s="1">
        <v>47</v>
      </c>
      <c r="D153" s="1">
        <v>44</v>
      </c>
      <c r="E153" s="1">
        <v>91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6</v>
      </c>
      <c r="E155" s="17">
        <v>9</v>
      </c>
      <c r="F155" s="32">
        <v>9.8901098901098897E-2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11</v>
      </c>
      <c r="E156" s="19">
        <v>31</v>
      </c>
      <c r="F156" s="32">
        <v>0.34065934065934067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13</v>
      </c>
      <c r="E157" s="21">
        <v>25</v>
      </c>
      <c r="F157" s="32">
        <v>0.27472527472527475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14</v>
      </c>
      <c r="E158" s="27">
        <v>26</v>
      </c>
      <c r="F158" s="32">
        <v>0.2857142857142857</v>
      </c>
    </row>
    <row r="159" spans="1:6" ht="15" customHeight="1" x14ac:dyDescent="0.2">
      <c r="B159" s="2" t="s">
        <v>8</v>
      </c>
      <c r="C159" s="1">
        <v>47</v>
      </c>
      <c r="D159" s="1">
        <v>44</v>
      </c>
      <c r="E159" s="1">
        <v>91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0.14285714285714285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9.8901098901098897E-2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4.3956043956043959E-2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1.098901098901099E-2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83">
    <tabColor indexed="5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行政区別・年齢別・５歳階級別・男女別人口（令和5年10月1日現在）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5</v>
      </c>
      <c r="D3" s="74">
        <f>片倉!D3+西長者原!D3+比田井!D3+天神!D3+協東!D3+高呂!D3+大谷地!D3+協西!D3+小平!D3+三井!D3</f>
        <v>5</v>
      </c>
      <c r="E3" s="9">
        <f>片倉!E3+西長者原!E3+比田井!E3+天神!E3+協東!E3+高呂!E3+大谷地!E3+協西!E3+小平!E3+三井!E3</f>
        <v>10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6</v>
      </c>
      <c r="D4" s="75">
        <f>片倉!D4+西長者原!D4+比田井!D4+天神!D4+協東!D4+高呂!D4+大谷地!D4+協西!D4+小平!D4+三井!D4</f>
        <v>7</v>
      </c>
      <c r="E4" s="10">
        <f>片倉!E4+西長者原!E4+比田井!E4+天神!E4+協東!E4+高呂!E4+大谷地!E4+協西!E4+小平!E4+三井!E4</f>
        <v>13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8</v>
      </c>
      <c r="D5" s="75">
        <f>片倉!D5+西長者原!D5+比田井!D5+天神!D5+協東!D5+高呂!D5+大谷地!D5+協西!D5+小平!D5+三井!D5</f>
        <v>6</v>
      </c>
      <c r="E5" s="10">
        <f>片倉!E5+西長者原!E5+比田井!E5+天神!E5+協東!E5+高呂!E5+大谷地!E5+協西!E5+小平!E5+三井!E5</f>
        <v>14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7</v>
      </c>
      <c r="D6" s="75">
        <f>片倉!D6+西長者原!D6+比田井!D6+天神!D6+協東!D6+高呂!D6+大谷地!D6+協西!D6+小平!D6+三井!D6</f>
        <v>7</v>
      </c>
      <c r="E6" s="10">
        <f>片倉!E6+西長者原!E6+比田井!E6+天神!E6+協東!E6+高呂!E6+大谷地!E6+協西!E6+小平!E6+三井!E6</f>
        <v>14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7</v>
      </c>
      <c r="D7" s="75">
        <f>片倉!D7+西長者原!D7+比田井!D7+天神!D7+協東!D7+高呂!D7+大谷地!D7+協西!D7+小平!D7+三井!D7</f>
        <v>7</v>
      </c>
      <c r="E7" s="10">
        <f>片倉!E7+西長者原!E7+比田井!E7+天神!E7+協東!E7+高呂!E7+大谷地!E7+協西!E7+小平!E7+三井!E7</f>
        <v>14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33</v>
      </c>
      <c r="D8" s="70">
        <f>片倉!D8+西長者原!D8+比田井!D8+天神!D8+協東!D8+高呂!D8+大谷地!D8+協西!D8+小平!D8+三井!D8</f>
        <v>32</v>
      </c>
      <c r="E8" s="38">
        <f>片倉!E8+西長者原!E8+比田井!E8+天神!E8+協東!E8+高呂!E8+大谷地!E8+協西!E8+小平!E8+三井!E8</f>
        <v>65</v>
      </c>
      <c r="F8" s="39">
        <f>E8/E147</f>
        <v>2.4885145482388973E-2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8</v>
      </c>
      <c r="D9" s="75">
        <f>片倉!D9+西長者原!D9+比田井!D9+天神!D9+協東!D9+高呂!D9+大谷地!D9+協西!D9+小平!D9+三井!D9</f>
        <v>10</v>
      </c>
      <c r="E9" s="10">
        <f>片倉!E9+西長者原!E9+比田井!E9+天神!E9+協東!E9+高呂!E9+大谷地!E9+協西!E9+小平!E9+三井!E9</f>
        <v>18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11</v>
      </c>
      <c r="D10" s="75">
        <f>片倉!D10+西長者原!D10+比田井!D10+天神!D10+協東!D10+高呂!D10+大谷地!D10+協西!D10+小平!D10+三井!D10</f>
        <v>5</v>
      </c>
      <c r="E10" s="10">
        <f>片倉!E10+西長者原!E10+比田井!E10+天神!E10+協東!E10+高呂!E10+大谷地!E10+協西!E10+小平!E10+三井!E10</f>
        <v>16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13</v>
      </c>
      <c r="D11" s="75">
        <f>片倉!D11+西長者原!D11+比田井!D11+天神!D11+協東!D11+高呂!D11+大谷地!D11+協西!D11+小平!D11+三井!D11</f>
        <v>6</v>
      </c>
      <c r="E11" s="10">
        <f>片倉!E11+西長者原!E11+比田井!E11+天神!E11+協東!E11+高呂!E11+大谷地!E11+協西!E11+小平!E11+三井!E11</f>
        <v>19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13</v>
      </c>
      <c r="D12" s="75">
        <f>片倉!D12+西長者原!D12+比田井!D12+天神!D12+協東!D12+高呂!D12+大谷地!D12+協西!D12+小平!D12+三井!D12</f>
        <v>7</v>
      </c>
      <c r="E12" s="10">
        <f>片倉!E12+西長者原!E12+比田井!E12+天神!E12+協東!E12+高呂!E12+大谷地!E12+協西!E12+小平!E12+三井!E12</f>
        <v>20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8</v>
      </c>
      <c r="D13" s="75">
        <f>片倉!D13+西長者原!D13+比田井!D13+天神!D13+協東!D13+高呂!D13+大谷地!D13+協西!D13+小平!D13+三井!D13</f>
        <v>11</v>
      </c>
      <c r="E13" s="10">
        <f>片倉!E13+西長者原!E13+比田井!E13+天神!E13+協東!E13+高呂!E13+大谷地!E13+協西!E13+小平!E13+三井!E13</f>
        <v>19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53</v>
      </c>
      <c r="D14" s="70">
        <f>片倉!D14+西長者原!D14+比田井!D14+天神!D14+協東!D14+高呂!D14+大谷地!D14+協西!D14+小平!D14+三井!D14</f>
        <v>39</v>
      </c>
      <c r="E14" s="48">
        <f>片倉!E14+西長者原!E14+比田井!E14+天神!E14+協東!E14+高呂!E14+大谷地!E14+協西!E14+小平!E14+三井!E14</f>
        <v>92</v>
      </c>
      <c r="F14" s="39">
        <f>E14/E147</f>
        <v>3.5222052067381319E-2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10</v>
      </c>
      <c r="D15" s="75">
        <f>片倉!D15+西長者原!D15+比田井!D15+天神!D15+協東!D15+高呂!D15+大谷地!D15+協西!D15+小平!D15+三井!D15</f>
        <v>12</v>
      </c>
      <c r="E15" s="10">
        <f>片倉!E15+西長者原!E15+比田井!E15+天神!E15+協東!E15+高呂!E15+大谷地!E15+協西!E15+小平!E15+三井!E15</f>
        <v>22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16</v>
      </c>
      <c r="D16" s="75">
        <f>片倉!D16+西長者原!D16+比田井!D16+天神!D16+協東!D16+高呂!D16+大谷地!D16+協西!D16+小平!D16+三井!D16</f>
        <v>14</v>
      </c>
      <c r="E16" s="10">
        <f>片倉!E16+西長者原!E16+比田井!E16+天神!E16+協東!E16+高呂!E16+大谷地!E16+協西!E16+小平!E16+三井!E16</f>
        <v>30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9</v>
      </c>
      <c r="D17" s="75">
        <f>片倉!D17+西長者原!D17+比田井!D17+天神!D17+協東!D17+高呂!D17+大谷地!D17+協西!D17+小平!D17+三井!D17</f>
        <v>10</v>
      </c>
      <c r="E17" s="10">
        <f>片倉!E17+西長者原!E17+比田井!E17+天神!E17+協東!E17+高呂!E17+大谷地!E17+協西!E17+小平!E17+三井!E17</f>
        <v>19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7</v>
      </c>
      <c r="D18" s="75">
        <f>片倉!D18+西長者原!D18+比田井!D18+天神!D18+協東!D18+高呂!D18+大谷地!D18+協西!D18+小平!D18+三井!D18</f>
        <v>16</v>
      </c>
      <c r="E18" s="10">
        <f>片倉!E18+西長者原!E18+比田井!E18+天神!E18+協東!E18+高呂!E18+大谷地!E18+協西!E18+小平!E18+三井!E18</f>
        <v>23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6</v>
      </c>
      <c r="D19" s="75">
        <f>片倉!D19+西長者原!D19+比田井!D19+天神!D19+協東!D19+高呂!D19+大谷地!D19+協西!D19+小平!D19+三井!D19</f>
        <v>12</v>
      </c>
      <c r="E19" s="10">
        <f>片倉!E19+西長者原!E19+比田井!E19+天神!E19+協東!E19+高呂!E19+大谷地!E19+協西!E19+小平!E19+三井!E19</f>
        <v>18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48</v>
      </c>
      <c r="D20" s="70">
        <f>片倉!D20+西長者原!D20+比田井!D20+天神!D20+協東!D20+高呂!D20+大谷地!D20+協西!D20+小平!D20+三井!D20</f>
        <v>64</v>
      </c>
      <c r="E20" s="48">
        <f>片倉!E20+西長者原!E20+比田井!E20+天神!E20+協東!E20+高呂!E20+大谷地!E20+協西!E20+小平!E20+三井!E20</f>
        <v>112</v>
      </c>
      <c r="F20" s="39">
        <f>E20/E147</f>
        <v>4.2879019908116385E-2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3</v>
      </c>
      <c r="D21" s="75">
        <f>片倉!D21+西長者原!D21+比田井!D21+天神!D21+協東!D21+高呂!D21+大谷地!D21+協西!D21+小平!D21+三井!D21</f>
        <v>11</v>
      </c>
      <c r="E21" s="10">
        <f>片倉!E21+西長者原!E21+比田井!E21+天神!E21+協東!E21+高呂!E21+大谷地!E21+協西!E21+小平!E21+三井!E21</f>
        <v>14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15</v>
      </c>
      <c r="D22" s="75">
        <f>片倉!D22+西長者原!D22+比田井!D22+天神!D22+協東!D22+高呂!D22+大谷地!D22+協西!D22+小平!D22+三井!D22</f>
        <v>9</v>
      </c>
      <c r="E22" s="10">
        <f>片倉!E22+西長者原!E22+比田井!E22+天神!E22+協東!E22+高呂!E22+大谷地!E22+協西!E22+小平!E22+三井!E22</f>
        <v>24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19</v>
      </c>
      <c r="D23" s="75">
        <f>片倉!D23+西長者原!D23+比田井!D23+天神!D23+協東!D23+高呂!D23+大谷地!D23+協西!D23+小平!D23+三井!D23</f>
        <v>14</v>
      </c>
      <c r="E23" s="10">
        <f>片倉!E23+西長者原!E23+比田井!E23+天神!E23+協東!E23+高呂!E23+大谷地!E23+協西!E23+小平!E23+三井!E23</f>
        <v>33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7</v>
      </c>
      <c r="D24" s="75">
        <f>片倉!D24+西長者原!D24+比田井!D24+天神!D24+協東!D24+高呂!D24+大谷地!D24+協西!D24+小平!D24+三井!D24</f>
        <v>4</v>
      </c>
      <c r="E24" s="10">
        <f>片倉!E24+西長者原!E24+比田井!E24+天神!E24+協東!E24+高呂!E24+大谷地!E24+協西!E24+小平!E24+三井!E24</f>
        <v>11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10</v>
      </c>
      <c r="D25" s="75">
        <f>片倉!D25+西長者原!D25+比田井!D25+天神!D25+協東!D25+高呂!D25+大谷地!D25+協西!D25+小平!D25+三井!D25</f>
        <v>10</v>
      </c>
      <c r="E25" s="10">
        <f>片倉!E25+西長者原!E25+比田井!E25+天神!E25+協東!E25+高呂!E25+大谷地!E25+協西!E25+小平!E25+三井!E25</f>
        <v>20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54</v>
      </c>
      <c r="D26" s="49">
        <f>片倉!D26+西長者原!D26+比田井!D26+天神!D26+協東!D26+高呂!D26+大谷地!D26+協西!D26+小平!D26+三井!D26</f>
        <v>48</v>
      </c>
      <c r="E26" s="41">
        <f>片倉!E26+西長者原!E26+比田井!E26+天神!E26+協東!E26+高呂!E26+大谷地!E26+協西!E26+小平!E26+三井!E26</f>
        <v>102</v>
      </c>
      <c r="F26" s="42">
        <f>E26/E147</f>
        <v>3.9050535987748852E-2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7</v>
      </c>
      <c r="D27" s="75">
        <f>片倉!D27+西長者原!D27+比田井!D27+天神!D27+協東!D27+高呂!D27+大谷地!D27+協西!D27+小平!D27+三井!D27</f>
        <v>8</v>
      </c>
      <c r="E27" s="10">
        <f>片倉!E27+西長者原!E27+比田井!E27+天神!E27+協東!E27+高呂!E27+大谷地!E27+協西!E27+小平!E27+三井!E27</f>
        <v>15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12</v>
      </c>
      <c r="D28" s="75">
        <f>片倉!D28+西長者原!D28+比田井!D28+天神!D28+協東!D28+高呂!D28+大谷地!D28+協西!D28+小平!D28+三井!D28</f>
        <v>11</v>
      </c>
      <c r="E28" s="10">
        <f>片倉!E28+西長者原!E28+比田井!E28+天神!E28+協東!E28+高呂!E28+大谷地!E28+協西!E28+小平!E28+三井!E28</f>
        <v>23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15</v>
      </c>
      <c r="D29" s="75">
        <f>片倉!D29+西長者原!D29+比田井!D29+天神!D29+協東!D29+高呂!D29+大谷地!D29+協西!D29+小平!D29+三井!D29</f>
        <v>13</v>
      </c>
      <c r="E29" s="10">
        <f>片倉!E29+西長者原!E29+比田井!E29+天神!E29+協東!E29+高呂!E29+大谷地!E29+協西!E29+小平!E29+三井!E29</f>
        <v>28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10</v>
      </c>
      <c r="D30" s="75">
        <f>片倉!D30+西長者原!D30+比田井!D30+天神!D30+協東!D30+高呂!D30+大谷地!D30+協西!D30+小平!D30+三井!D30</f>
        <v>11</v>
      </c>
      <c r="E30" s="10">
        <f>片倉!E30+西長者原!E30+比田井!E30+天神!E30+協東!E30+高呂!E30+大谷地!E30+協西!E30+小平!E30+三井!E30</f>
        <v>21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9</v>
      </c>
      <c r="D31" s="75">
        <f>片倉!D31+西長者原!D31+比田井!D31+天神!D31+協東!D31+高呂!D31+大谷地!D31+協西!D31+小平!D31+三井!D31</f>
        <v>9</v>
      </c>
      <c r="E31" s="10">
        <f>片倉!E31+西長者原!E31+比田井!E31+天神!E31+協東!E31+高呂!E31+大谷地!E31+協西!E31+小平!E31+三井!E31</f>
        <v>18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53</v>
      </c>
      <c r="D32" s="49">
        <f>片倉!D32+西長者原!D32+比田井!D32+天神!D32+協東!D32+高呂!D32+大谷地!D32+協西!D32+小平!D32+三井!D32</f>
        <v>52</v>
      </c>
      <c r="E32" s="41">
        <f>片倉!E32+西長者原!E32+比田井!E32+天神!E32+協東!E32+高呂!E32+大谷地!E32+協西!E32+小平!E32+三井!E32</f>
        <v>105</v>
      </c>
      <c r="F32" s="42">
        <f>E32/E147</f>
        <v>4.0199081163859111E-2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13</v>
      </c>
      <c r="D33" s="75">
        <f>片倉!D33+西長者原!D33+比田井!D33+天神!D33+協東!D33+高呂!D33+大谷地!D33+協西!D33+小平!D33+三井!D33</f>
        <v>8</v>
      </c>
      <c r="E33" s="10">
        <f>片倉!E33+西長者原!E33+比田井!E33+天神!E33+協東!E33+高呂!E33+大谷地!E33+協西!E33+小平!E33+三井!E33</f>
        <v>21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8</v>
      </c>
      <c r="D34" s="75">
        <f>片倉!D34+西長者原!D34+比田井!D34+天神!D34+協東!D34+高呂!D34+大谷地!D34+協西!D34+小平!D34+三井!D34</f>
        <v>9</v>
      </c>
      <c r="E34" s="10">
        <f>片倉!E34+西長者原!E34+比田井!E34+天神!E34+協東!E34+高呂!E34+大谷地!E34+協西!E34+小平!E34+三井!E34</f>
        <v>17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10</v>
      </c>
      <c r="D35" s="75">
        <f>片倉!D35+西長者原!D35+比田井!D35+天神!D35+協東!D35+高呂!D35+大谷地!D35+協西!D35+小平!D35+三井!D35</f>
        <v>8</v>
      </c>
      <c r="E35" s="10">
        <f>片倉!E35+西長者原!E35+比田井!E35+天神!E35+協東!E35+高呂!E35+大谷地!E35+協西!E35+小平!E35+三井!E35</f>
        <v>18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8</v>
      </c>
      <c r="D36" s="75">
        <f>片倉!D36+西長者原!D36+比田井!D36+天神!D36+協東!D36+高呂!D36+大谷地!D36+協西!D36+小平!D36+三井!D36</f>
        <v>14</v>
      </c>
      <c r="E36" s="10">
        <f>片倉!E36+西長者原!E36+比田井!E36+天神!E36+協東!E36+高呂!E36+大谷地!E36+協西!E36+小平!E36+三井!E36</f>
        <v>22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10</v>
      </c>
      <c r="D37" s="75">
        <f>片倉!D37+西長者原!D37+比田井!D37+天神!D37+協東!D37+高呂!D37+大谷地!D37+協西!D37+小平!D37+三井!D37</f>
        <v>6</v>
      </c>
      <c r="E37" s="10">
        <f>片倉!E37+西長者原!E37+比田井!E37+天神!E37+協東!E37+高呂!E37+大谷地!E37+協西!E37+小平!E37+三井!E37</f>
        <v>16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49</v>
      </c>
      <c r="D38" s="49">
        <f>片倉!D38+西長者原!D38+比田井!D38+天神!D38+協東!D38+高呂!D38+大谷地!D38+協西!D38+小平!D38+三井!D38</f>
        <v>45</v>
      </c>
      <c r="E38" s="41">
        <f>片倉!E38+西長者原!E38+比田井!E38+天神!E38+協東!E38+高呂!E38+大谷地!E38+協西!E38+小平!E38+三井!E38</f>
        <v>94</v>
      </c>
      <c r="F38" s="42">
        <f>E38/E147</f>
        <v>3.5987748851454823E-2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8</v>
      </c>
      <c r="D39" s="75">
        <f>片倉!D39+西長者原!D39+比田井!D39+天神!D39+協東!D39+高呂!D39+大谷地!D39+協西!D39+小平!D39+三井!D39</f>
        <v>6</v>
      </c>
      <c r="E39" s="10">
        <f>片倉!E39+西長者原!E39+比田井!E39+天神!E39+協東!E39+高呂!E39+大谷地!E39+協西!E39+小平!E39+三井!E39</f>
        <v>14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12</v>
      </c>
      <c r="D40" s="75">
        <f>片倉!D40+西長者原!D40+比田井!D40+天神!D40+協東!D40+高呂!D40+大谷地!D40+協西!D40+小平!D40+三井!D40</f>
        <v>9</v>
      </c>
      <c r="E40" s="10">
        <f>片倉!E40+西長者原!E40+比田井!E40+天神!E40+協東!E40+高呂!E40+大谷地!E40+協西!E40+小平!E40+三井!E40</f>
        <v>21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13</v>
      </c>
      <c r="D41" s="75">
        <f>片倉!D41+西長者原!D41+比田井!D41+天神!D41+協東!D41+高呂!D41+大谷地!D41+協西!D41+小平!D41+三井!D41</f>
        <v>10</v>
      </c>
      <c r="E41" s="10">
        <f>片倉!E41+西長者原!E41+比田井!E41+天神!E41+協東!E41+高呂!E41+大谷地!E41+協西!E41+小平!E41+三井!E41</f>
        <v>23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11</v>
      </c>
      <c r="D42" s="75">
        <f>片倉!D42+西長者原!D42+比田井!D42+天神!D42+協東!D42+高呂!D42+大谷地!D42+協西!D42+小平!D42+三井!D42</f>
        <v>9</v>
      </c>
      <c r="E42" s="10">
        <f>片倉!E42+西長者原!E42+比田井!E42+天神!E42+協東!E42+高呂!E42+大谷地!E42+協西!E42+小平!E42+三井!E42</f>
        <v>20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10</v>
      </c>
      <c r="D43" s="75">
        <f>片倉!D43+西長者原!D43+比田井!D43+天神!D43+協東!D43+高呂!D43+大谷地!D43+協西!D43+小平!D43+三井!D43</f>
        <v>4</v>
      </c>
      <c r="E43" s="10">
        <f>片倉!E43+西長者原!E43+比田井!E43+天神!E43+協東!E43+高呂!E43+大谷地!E43+協西!E43+小平!E43+三井!E43</f>
        <v>14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54</v>
      </c>
      <c r="D44" s="49">
        <f>片倉!D44+西長者原!D44+比田井!D44+天神!D44+協東!D44+高呂!D44+大谷地!D44+協西!D44+小平!D44+三井!D44</f>
        <v>38</v>
      </c>
      <c r="E44" s="41">
        <f>片倉!E44+西長者原!E44+比田井!E44+天神!E44+協東!E44+高呂!E44+大谷地!E44+協西!E44+小平!E44+三井!E44</f>
        <v>92</v>
      </c>
      <c r="F44" s="42">
        <f>E44/E147</f>
        <v>3.5222052067381319E-2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14</v>
      </c>
      <c r="D45" s="75">
        <f>片倉!D45+西長者原!D45+比田井!D45+天神!D45+協東!D45+高呂!D45+大谷地!D45+協西!D45+小平!D45+三井!D45</f>
        <v>7</v>
      </c>
      <c r="E45" s="10">
        <f>片倉!E45+西長者原!E45+比田井!E45+天神!E45+協東!E45+高呂!E45+大谷地!E45+協西!E45+小平!E45+三井!E45</f>
        <v>21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7</v>
      </c>
      <c r="D46" s="75">
        <f>片倉!D46+西長者原!D46+比田井!D46+天神!D46+協東!D46+高呂!D46+大谷地!D46+協西!D46+小平!D46+三井!D46</f>
        <v>11</v>
      </c>
      <c r="E46" s="10">
        <f>片倉!E46+西長者原!E46+比田井!E46+天神!E46+協東!E46+高呂!E46+大谷地!E46+協西!E46+小平!E46+三井!E46</f>
        <v>18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10</v>
      </c>
      <c r="D47" s="75">
        <f>片倉!D47+西長者原!D47+比田井!D47+天神!D47+協東!D47+高呂!D47+大谷地!D47+協西!D47+小平!D47+三井!D47</f>
        <v>9</v>
      </c>
      <c r="E47" s="10">
        <f>片倉!E47+西長者原!E47+比田井!E47+天神!E47+協東!E47+高呂!E47+大谷地!E47+協西!E47+小平!E47+三井!E47</f>
        <v>19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17</v>
      </c>
      <c r="D48" s="75">
        <f>片倉!D48+西長者原!D48+比田井!D48+天神!D48+協東!D48+高呂!D48+大谷地!D48+協西!D48+小平!D48+三井!D48</f>
        <v>14</v>
      </c>
      <c r="E48" s="10">
        <f>片倉!E48+西長者原!E48+比田井!E48+天神!E48+協東!E48+高呂!E48+大谷地!E48+協西!E48+小平!E48+三井!E48</f>
        <v>31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12</v>
      </c>
      <c r="D49" s="75">
        <f>片倉!D49+西長者原!D49+比田井!D49+天神!D49+協東!D49+高呂!D49+大谷地!D49+協西!D49+小平!D49+三井!D49</f>
        <v>15</v>
      </c>
      <c r="E49" s="10">
        <f>片倉!E49+西長者原!E49+比田井!E49+天神!E49+協東!E49+高呂!E49+大谷地!E49+協西!E49+小平!E49+三井!E49</f>
        <v>27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60</v>
      </c>
      <c r="D50" s="49">
        <f>片倉!D50+西長者原!D50+比田井!D50+天神!D50+協東!D50+高呂!D50+大谷地!D50+協西!D50+小平!D50+三井!D50</f>
        <v>56</v>
      </c>
      <c r="E50" s="41">
        <f>片倉!E50+西長者原!E50+比田井!E50+天神!E50+協東!E50+高呂!E50+大谷地!E50+協西!E50+小平!E50+三井!E50</f>
        <v>116</v>
      </c>
      <c r="F50" s="42">
        <f>E50/E147</f>
        <v>4.44104134762634E-2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10</v>
      </c>
      <c r="D51" s="75">
        <f>片倉!D51+西長者原!D51+比田井!D51+天神!D51+協東!D51+高呂!D51+大谷地!D51+協西!D51+小平!D51+三井!D51</f>
        <v>21</v>
      </c>
      <c r="E51" s="10">
        <f>片倉!E51+西長者原!E51+比田井!E51+天神!E51+協東!E51+高呂!E51+大谷地!E51+協西!E51+小平!E51+三井!E51</f>
        <v>31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19</v>
      </c>
      <c r="D52" s="75">
        <f>片倉!D52+西長者原!D52+比田井!D52+天神!D52+協東!D52+高呂!D52+大谷地!D52+協西!D52+小平!D52+三井!D52</f>
        <v>13</v>
      </c>
      <c r="E52" s="10">
        <f>片倉!E52+西長者原!E52+比田井!E52+天神!E52+協東!E52+高呂!E52+大谷地!E52+協西!E52+小平!E52+三井!E52</f>
        <v>32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20</v>
      </c>
      <c r="D53" s="75">
        <f>片倉!D53+西長者原!D53+比田井!D53+天神!D53+協東!D53+高呂!D53+大谷地!D53+協西!D53+小平!D53+三井!D53</f>
        <v>12</v>
      </c>
      <c r="E53" s="10">
        <f>片倉!E53+西長者原!E53+比田井!E53+天神!E53+協東!E53+高呂!E53+大谷地!E53+協西!E53+小平!E53+三井!E53</f>
        <v>32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15</v>
      </c>
      <c r="D54" s="75">
        <f>片倉!D54+西長者原!D54+比田井!D54+天神!D54+協東!D54+高呂!D54+大谷地!D54+協西!D54+小平!D54+三井!D54</f>
        <v>13</v>
      </c>
      <c r="E54" s="10">
        <f>片倉!E54+西長者原!E54+比田井!E54+天神!E54+協東!E54+高呂!E54+大谷地!E54+協西!E54+小平!E54+三井!E54</f>
        <v>28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12</v>
      </c>
      <c r="D55" s="75">
        <f>片倉!D55+西長者原!D55+比田井!D55+天神!D55+協東!D55+高呂!D55+大谷地!D55+協西!D55+小平!D55+三井!D55</f>
        <v>12</v>
      </c>
      <c r="E55" s="10">
        <f>片倉!E55+西長者原!E55+比田井!E55+天神!E55+協東!E55+高呂!E55+大谷地!E55+協西!E55+小平!E55+三井!E55</f>
        <v>24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76</v>
      </c>
      <c r="D56" s="49">
        <f>片倉!D56+西長者原!D56+比田井!D56+天神!D56+協東!D56+高呂!D56+大谷地!D56+協西!D56+小平!D56+三井!D56</f>
        <v>71</v>
      </c>
      <c r="E56" s="41">
        <f>片倉!E56+西長者原!E56+比田井!E56+天神!E56+協東!E56+高呂!E56+大谷地!E56+協西!E56+小平!E56+三井!E56</f>
        <v>147</v>
      </c>
      <c r="F56" s="42">
        <f>E56/E147</f>
        <v>5.6278713629402753E-2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16</v>
      </c>
      <c r="D57" s="75">
        <f>片倉!D57+西長者原!D57+比田井!D57+天神!D57+協東!D57+高呂!D57+大谷地!D57+協西!D57+小平!D57+三井!D57</f>
        <v>10</v>
      </c>
      <c r="E57" s="10">
        <f>片倉!E57+西長者原!E57+比田井!E57+天神!E57+協東!E57+高呂!E57+大谷地!E57+協西!E57+小平!E57+三井!E57</f>
        <v>26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18</v>
      </c>
      <c r="D58" s="75">
        <f>片倉!D58+西長者原!D58+比田井!D58+天神!D58+協東!D58+高呂!D58+大谷地!D58+協西!D58+小平!D58+三井!D58</f>
        <v>15</v>
      </c>
      <c r="E58" s="10">
        <f>片倉!E58+西長者原!E58+比田井!E58+天神!E58+協東!E58+高呂!E58+大谷地!E58+協西!E58+小平!E58+三井!E58</f>
        <v>33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18</v>
      </c>
      <c r="D59" s="75">
        <f>片倉!D59+西長者原!D59+比田井!D59+天神!D59+協東!D59+高呂!D59+大谷地!D59+協西!D59+小平!D59+三井!D59</f>
        <v>20</v>
      </c>
      <c r="E59" s="10">
        <f>片倉!E59+西長者原!E59+比田井!E59+天神!E59+協東!E59+高呂!E59+大谷地!E59+協西!E59+小平!E59+三井!E59</f>
        <v>38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17</v>
      </c>
      <c r="D60" s="75">
        <f>片倉!D60+西長者原!D60+比田井!D60+天神!D60+協東!D60+高呂!D60+大谷地!D60+協西!D60+小平!D60+三井!D60</f>
        <v>3</v>
      </c>
      <c r="E60" s="10">
        <f>片倉!E60+西長者原!E60+比田井!E60+天神!E60+協東!E60+高呂!E60+大谷地!E60+協西!E60+小平!E60+三井!E60</f>
        <v>20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18</v>
      </c>
      <c r="D61" s="75">
        <f>片倉!D61+西長者原!D61+比田井!D61+天神!D61+協東!D61+高呂!D61+大谷地!D61+協西!D61+小平!D61+三井!D61</f>
        <v>13</v>
      </c>
      <c r="E61" s="10">
        <f>片倉!E61+西長者原!E61+比田井!E61+天神!E61+協東!E61+高呂!E61+大谷地!E61+協西!E61+小平!E61+三井!E61</f>
        <v>31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87</v>
      </c>
      <c r="D62" s="49">
        <f>片倉!D62+西長者原!D62+比田井!D62+天神!D62+協東!D62+高呂!D62+大谷地!D62+協西!D62+小平!D62+三井!D62</f>
        <v>61</v>
      </c>
      <c r="E62" s="41">
        <f>片倉!E62+西長者原!E62+比田井!E62+天神!E62+協東!E62+高呂!E62+大谷地!E62+協西!E62+小平!E62+三井!E62</f>
        <v>148</v>
      </c>
      <c r="F62" s="42">
        <f>E62/E147</f>
        <v>5.6661562021439509E-2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18</v>
      </c>
      <c r="D63" s="75">
        <f>片倉!D63+西長者原!D63+比田井!D63+天神!D63+協東!D63+高呂!D63+大谷地!D63+協西!D63+小平!D63+三井!D63</f>
        <v>21</v>
      </c>
      <c r="E63" s="10">
        <f>片倉!E63+西長者原!E63+比田井!E63+天神!E63+協東!E63+高呂!E63+大谷地!E63+協西!E63+小平!E63+三井!E63</f>
        <v>39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13</v>
      </c>
      <c r="D64" s="75">
        <f>片倉!D64+西長者原!D64+比田井!D64+天神!D64+協東!D64+高呂!D64+大谷地!D64+協西!D64+小平!D64+三井!D64</f>
        <v>15</v>
      </c>
      <c r="E64" s="10">
        <f>片倉!E64+西長者原!E64+比田井!E64+天神!E64+協東!E64+高呂!E64+大谷地!E64+協西!E64+小平!E64+三井!E64</f>
        <v>28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20</v>
      </c>
      <c r="D65" s="75">
        <f>片倉!D65+西長者原!D65+比田井!D65+天神!D65+協東!D65+高呂!D65+大谷地!D65+協西!D65+小平!D65+三井!D65</f>
        <v>18</v>
      </c>
      <c r="E65" s="10">
        <f>片倉!E65+西長者原!E65+比田井!E65+天神!E65+協東!E65+高呂!E65+大谷地!E65+協西!E65+小平!E65+三井!E65</f>
        <v>38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25</v>
      </c>
      <c r="D66" s="75">
        <f>片倉!D66+西長者原!D66+比田井!D66+天神!D66+協東!D66+高呂!D66+大谷地!D66+協西!D66+小平!D66+三井!D66</f>
        <v>23</v>
      </c>
      <c r="E66" s="10">
        <f>片倉!E66+西長者原!E66+比田井!E66+天神!E66+協東!E66+高呂!E66+大谷地!E66+協西!E66+小平!E66+三井!E66</f>
        <v>48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19</v>
      </c>
      <c r="D67" s="75">
        <f>片倉!D67+西長者原!D67+比田井!D67+天神!D67+協東!D67+高呂!D67+大谷地!D67+協西!D67+小平!D67+三井!D67</f>
        <v>8</v>
      </c>
      <c r="E67" s="10">
        <f>片倉!E67+西長者原!E67+比田井!E67+天神!E67+協東!E67+高呂!E67+大谷地!E67+協西!E67+小平!E67+三井!E67</f>
        <v>27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95</v>
      </c>
      <c r="D68" s="49">
        <f>片倉!D68+西長者原!D68+比田井!D68+天神!D68+協東!D68+高呂!D68+大谷地!D68+協西!D68+小平!D68+三井!D68</f>
        <v>85</v>
      </c>
      <c r="E68" s="41">
        <f>片倉!E68+西長者原!E68+比田井!E68+天神!E68+協東!E68+高呂!E68+大谷地!E68+協西!E68+小平!E68+三井!E68</f>
        <v>180</v>
      </c>
      <c r="F68" s="42">
        <f>E68/E147</f>
        <v>6.8912710566615618E-2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14</v>
      </c>
      <c r="D69" s="75">
        <f>片倉!D69+西長者原!D69+比田井!D69+天神!D69+協東!D69+高呂!D69+大谷地!D69+協西!D69+小平!D69+三井!D69</f>
        <v>19</v>
      </c>
      <c r="E69" s="10">
        <f>片倉!E69+西長者原!E69+比田井!E69+天神!E69+協東!E69+高呂!E69+大谷地!E69+協西!E69+小平!E69+三井!E69</f>
        <v>33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15</v>
      </c>
      <c r="D70" s="75">
        <f>片倉!D70+西長者原!D70+比田井!D70+天神!D70+協東!D70+高呂!D70+大谷地!D70+協西!D70+小平!D70+三井!D70</f>
        <v>19</v>
      </c>
      <c r="E70" s="10">
        <f>片倉!E70+西長者原!E70+比田井!E70+天神!E70+協東!E70+高呂!E70+大谷地!E70+協西!E70+小平!E70+三井!E70</f>
        <v>34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9</v>
      </c>
      <c r="D71" s="75">
        <f>片倉!D71+西長者原!D71+比田井!D71+天神!D71+協東!D71+高呂!D71+大谷地!D71+協西!D71+小平!D71+三井!D71</f>
        <v>12</v>
      </c>
      <c r="E71" s="10">
        <f>片倉!E71+西長者原!E71+比田井!E71+天神!E71+協東!E71+高呂!E71+大谷地!E71+協西!E71+小平!E71+三井!E71</f>
        <v>21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15</v>
      </c>
      <c r="D72" s="75">
        <f>片倉!D72+西長者原!D72+比田井!D72+天神!D72+協東!D72+高呂!D72+大谷地!D72+協西!D72+小平!D72+三井!D72</f>
        <v>16</v>
      </c>
      <c r="E72" s="10">
        <f>片倉!E72+西長者原!E72+比田井!E72+天神!E72+協東!E72+高呂!E72+大谷地!E72+協西!E72+小平!E72+三井!E72</f>
        <v>31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13</v>
      </c>
      <c r="D73" s="75">
        <f>片倉!D73+西長者原!D73+比田井!D73+天神!D73+協東!D73+高呂!D73+大谷地!D73+協西!D73+小平!D73+三井!D73</f>
        <v>16</v>
      </c>
      <c r="E73" s="10">
        <f>片倉!E73+西長者原!E73+比田井!E73+天神!E73+協東!E73+高呂!E73+大谷地!E73+協西!E73+小平!E73+三井!E73</f>
        <v>29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66</v>
      </c>
      <c r="D74" s="49">
        <f>片倉!D74+西長者原!D74+比田井!D74+天神!D74+協東!D74+高呂!D74+大谷地!D74+協西!D74+小平!D74+三井!D74</f>
        <v>82</v>
      </c>
      <c r="E74" s="41">
        <f>片倉!E74+西長者原!E74+比田井!E74+天神!E74+協東!E74+高呂!E74+大谷地!E74+協西!E74+小平!E74+三井!E74</f>
        <v>148</v>
      </c>
      <c r="F74" s="42">
        <f>E74/E147</f>
        <v>5.6661562021439509E-2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22</v>
      </c>
      <c r="D75" s="75">
        <f>片倉!D75+西長者原!D75+比田井!D75+天神!D75+協東!D75+高呂!D75+大谷地!D75+協西!D75+小平!D75+三井!D75</f>
        <v>23</v>
      </c>
      <c r="E75" s="10">
        <f>片倉!E75+西長者原!E75+比田井!E75+天神!E75+協東!E75+高呂!E75+大谷地!E75+協西!E75+小平!E75+三井!E75</f>
        <v>45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19</v>
      </c>
      <c r="D76" s="75">
        <f>片倉!D76+西長者原!D76+比田井!D76+天神!D76+協東!D76+高呂!D76+大谷地!D76+協西!D76+小平!D76+三井!D76</f>
        <v>10</v>
      </c>
      <c r="E76" s="10">
        <f>片倉!E76+西長者原!E76+比田井!E76+天神!E76+協東!E76+高呂!E76+大谷地!E76+協西!E76+小平!E76+三井!E76</f>
        <v>29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22</v>
      </c>
      <c r="D77" s="75">
        <f>片倉!D77+西長者原!D77+比田井!D77+天神!D77+協東!D77+高呂!D77+大谷地!D77+協西!D77+小平!D77+三井!D77</f>
        <v>26</v>
      </c>
      <c r="E77" s="10">
        <f>片倉!E77+西長者原!E77+比田井!E77+天神!E77+協東!E77+高呂!E77+大谷地!E77+協西!E77+小平!E77+三井!E77</f>
        <v>48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16</v>
      </c>
      <c r="D78" s="75">
        <f>片倉!D78+西長者原!D78+比田井!D78+天神!D78+協東!D78+高呂!D78+大谷地!D78+協西!D78+小平!D78+三井!D78</f>
        <v>19</v>
      </c>
      <c r="E78" s="10">
        <f>片倉!E78+西長者原!E78+比田井!E78+天神!E78+協東!E78+高呂!E78+大谷地!E78+協西!E78+小平!E78+三井!E78</f>
        <v>35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12</v>
      </c>
      <c r="D79" s="75">
        <f>片倉!D79+西長者原!D79+比田井!D79+天神!D79+協東!D79+高呂!D79+大谷地!D79+協西!D79+小平!D79+三井!D79</f>
        <v>19</v>
      </c>
      <c r="E79" s="10">
        <f>片倉!E79+西長者原!E79+比田井!E79+天神!E79+協東!E79+高呂!E79+大谷地!E79+協西!E79+小平!E79+三井!E79</f>
        <v>31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91</v>
      </c>
      <c r="D80" s="49">
        <f>片倉!D80+西長者原!D80+比田井!D80+天神!D80+協東!D80+高呂!D80+大谷地!D80+協西!D80+小平!D80+三井!D80</f>
        <v>97</v>
      </c>
      <c r="E80" s="41">
        <f>片倉!E80+西長者原!E80+比田井!E80+天神!E80+協東!E80+高呂!E80+大谷地!E80+協西!E80+小平!E80+三井!E80</f>
        <v>188</v>
      </c>
      <c r="F80" s="42">
        <f>E80/E147</f>
        <v>7.1975497702909647E-2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29</v>
      </c>
      <c r="D81" s="75">
        <f>片倉!D81+西長者原!D81+比田井!D81+天神!D81+協東!D81+高呂!D81+大谷地!D81+協西!D81+小平!D81+三井!D81</f>
        <v>16</v>
      </c>
      <c r="E81" s="10">
        <f>片倉!E81+西長者原!E81+比田井!E81+天神!E81+協東!E81+高呂!E81+大谷地!E81+協西!E81+小平!E81+三井!E81</f>
        <v>45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22</v>
      </c>
      <c r="D82" s="75">
        <f>片倉!D82+西長者原!D82+比田井!D82+天神!D82+協東!D82+高呂!D82+大谷地!D82+協西!D82+小平!D82+三井!D82</f>
        <v>20</v>
      </c>
      <c r="E82" s="10">
        <f>片倉!E82+西長者原!E82+比田井!E82+天神!E82+協東!E82+高呂!E82+大谷地!E82+協西!E82+小平!E82+三井!E82</f>
        <v>42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29</v>
      </c>
      <c r="D83" s="75">
        <f>片倉!D83+西長者原!D83+比田井!D83+天神!D83+協東!D83+高呂!D83+大谷地!D83+協西!D83+小平!D83+三井!D83</f>
        <v>23</v>
      </c>
      <c r="E83" s="10">
        <f>片倉!E83+西長者原!E83+比田井!E83+天神!E83+協東!E83+高呂!E83+大谷地!E83+協西!E83+小平!E83+三井!E83</f>
        <v>52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19</v>
      </c>
      <c r="D84" s="75">
        <f>片倉!D84+西長者原!D84+比田井!D84+天神!D84+協東!D84+高呂!D84+大谷地!D84+協西!D84+小平!D84+三井!D84</f>
        <v>25</v>
      </c>
      <c r="E84" s="10">
        <f>片倉!E84+西長者原!E84+比田井!E84+天神!E84+協東!E84+高呂!E84+大谷地!E84+協西!E84+小平!E84+三井!E84</f>
        <v>44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20</v>
      </c>
      <c r="D85" s="75">
        <f>片倉!D85+西長者原!D85+比田井!D85+天神!D85+協東!D85+高呂!D85+大谷地!D85+協西!D85+小平!D85+三井!D85</f>
        <v>16</v>
      </c>
      <c r="E85" s="10">
        <f>片倉!E85+西長者原!E85+比田井!E85+天神!E85+協東!E85+高呂!E85+大谷地!E85+協西!E85+小平!E85+三井!E85</f>
        <v>36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119</v>
      </c>
      <c r="D86" s="71">
        <f>片倉!D86+西長者原!D86+比田井!D86+天神!D86+協東!D86+高呂!D86+大谷地!D86+協西!D86+小平!D86+三井!D86</f>
        <v>100</v>
      </c>
      <c r="E86" s="44">
        <f>片倉!E86+西長者原!E86+比田井!E86+天神!E86+協東!E86+高呂!E86+大谷地!E86+協西!E86+小平!E86+三井!E86</f>
        <v>219</v>
      </c>
      <c r="F86" s="45">
        <f>E86/E147</f>
        <v>8.3843797856049007E-2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19</v>
      </c>
      <c r="D87" s="75">
        <f>片倉!D87+西長者原!D87+比田井!D87+天神!D87+協東!D87+高呂!D87+大谷地!D87+協西!D87+小平!D87+三井!D87</f>
        <v>23</v>
      </c>
      <c r="E87" s="10">
        <f>片倉!E87+西長者原!E87+比田井!E87+天神!E87+協東!E87+高呂!E87+大谷地!E87+協西!E87+小平!E87+三井!E87</f>
        <v>42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22</v>
      </c>
      <c r="D88" s="75">
        <f>片倉!D88+西長者原!D88+比田井!D88+天神!D88+協東!D88+高呂!D88+大谷地!D88+協西!D88+小平!D88+三井!D88</f>
        <v>31</v>
      </c>
      <c r="E88" s="10">
        <f>片倉!E88+西長者原!E88+比田井!E88+天神!E88+協東!E88+高呂!E88+大谷地!E88+協西!E88+小平!E88+三井!E88</f>
        <v>53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28</v>
      </c>
      <c r="D89" s="75">
        <f>片倉!D89+西長者原!D89+比田井!D89+天神!D89+協東!D89+高呂!D89+大谷地!D89+協西!D89+小平!D89+三井!D89</f>
        <v>19</v>
      </c>
      <c r="E89" s="10">
        <f>片倉!E89+西長者原!E89+比田井!E89+天神!E89+協東!E89+高呂!E89+大谷地!E89+協西!E89+小平!E89+三井!E89</f>
        <v>47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18</v>
      </c>
      <c r="D90" s="75">
        <f>片倉!D90+西長者原!D90+比田井!D90+天神!D90+協東!D90+高呂!D90+大谷地!D90+協西!D90+小平!D90+三井!D90</f>
        <v>28</v>
      </c>
      <c r="E90" s="10">
        <f>片倉!E90+西長者原!E90+比田井!E90+天神!E90+協東!E90+高呂!E90+大谷地!E90+協西!E90+小平!E90+三井!E90</f>
        <v>46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27</v>
      </c>
      <c r="D91" s="75">
        <f>片倉!D91+西長者原!D91+比田井!D91+天神!D91+協東!D91+高呂!D91+大谷地!D91+協西!D91+小平!D91+三井!D91</f>
        <v>29</v>
      </c>
      <c r="E91" s="10">
        <f>片倉!E91+西長者原!E91+比田井!E91+天神!E91+協東!E91+高呂!E91+大谷地!E91+協西!E91+小平!E91+三井!E91</f>
        <v>56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114</v>
      </c>
      <c r="D92" s="71">
        <f>片倉!D92+西長者原!D92+比田井!D92+天神!D92+協東!D92+高呂!D92+大谷地!D92+協西!D92+小平!D92+三井!D92</f>
        <v>130</v>
      </c>
      <c r="E92" s="44">
        <f>片倉!E92+西長者原!E92+比田井!E92+天神!E92+協東!E92+高呂!E92+大谷地!E92+協西!E92+小平!E92+三井!E92</f>
        <v>244</v>
      </c>
      <c r="F92" s="45">
        <f>E92/E147</f>
        <v>9.3415007656967836E-2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24</v>
      </c>
      <c r="D93" s="75">
        <f>片倉!D93+西長者原!D93+比田井!D93+天神!D93+協東!D93+高呂!D93+大谷地!D93+協西!D93+小平!D93+三井!D93</f>
        <v>20</v>
      </c>
      <c r="E93" s="10">
        <f>片倉!E93+西長者原!E93+比田井!E93+天神!E93+協東!E93+高呂!E93+大谷地!E93+協西!E93+小平!E93+三井!E93</f>
        <v>44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30</v>
      </c>
      <c r="D94" s="75">
        <f>片倉!D94+西長者原!D94+比田井!D94+天神!D94+協東!D94+高呂!D94+大谷地!D94+協西!D94+小平!D94+三井!D94</f>
        <v>28</v>
      </c>
      <c r="E94" s="10">
        <f>片倉!E94+西長者原!E94+比田井!E94+天神!E94+協東!E94+高呂!E94+大谷地!E94+協西!E94+小平!E94+三井!E94</f>
        <v>58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12</v>
      </c>
      <c r="D95" s="75">
        <f>片倉!D95+西長者原!D95+比田井!D95+天神!D95+協東!D95+高呂!D95+大谷地!D95+協西!D95+小平!D95+三井!D95</f>
        <v>9</v>
      </c>
      <c r="E95" s="10">
        <f>片倉!E95+西長者原!E95+比田井!E95+天神!E95+協東!E95+高呂!E95+大谷地!E95+協西!E95+小平!E95+三井!E95</f>
        <v>21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16</v>
      </c>
      <c r="D96" s="75">
        <f>片倉!D96+西長者原!D96+比田井!D96+天神!D96+協東!D96+高呂!D96+大谷地!D96+協西!D96+小平!D96+三井!D96</f>
        <v>22</v>
      </c>
      <c r="E96" s="10">
        <f>片倉!E96+西長者原!E96+比田井!E96+天神!E96+協東!E96+高呂!E96+大谷地!E96+協西!E96+小平!E96+三井!E96</f>
        <v>38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18</v>
      </c>
      <c r="D97" s="75">
        <f>片倉!D97+西長者原!D97+比田井!D97+天神!D97+協東!D97+高呂!D97+大谷地!D97+協西!D97+小平!D97+三井!D97</f>
        <v>21</v>
      </c>
      <c r="E97" s="10">
        <f>片倉!E97+西長者原!E97+比田井!E97+天神!E97+協東!E97+高呂!E97+大谷地!E97+協西!E97+小平!E97+三井!E97</f>
        <v>39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100</v>
      </c>
      <c r="D98" s="71">
        <f>片倉!D98+西長者原!D98+比田井!D98+天神!D98+協東!D98+高呂!D98+大谷地!D98+協西!D98+小平!D98+三井!D98</f>
        <v>100</v>
      </c>
      <c r="E98" s="44">
        <f>片倉!E98+西長者原!E98+比田井!E98+天神!E98+協東!E98+高呂!E98+大谷地!E98+協西!E98+小平!E98+三井!E98</f>
        <v>200</v>
      </c>
      <c r="F98" s="45">
        <f>E98/E147</f>
        <v>7.6569678407350683E-2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15</v>
      </c>
      <c r="D99" s="75">
        <f>片倉!D99+西長者原!D99+比田井!D99+天神!D99+協東!D99+高呂!D99+大谷地!D99+協西!D99+小平!D99+三井!D99</f>
        <v>17</v>
      </c>
      <c r="E99" s="10">
        <f>片倉!E99+西長者原!E99+比田井!E99+天神!E99+協東!E99+高呂!E99+大谷地!E99+協西!E99+小平!E99+三井!E99</f>
        <v>32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13</v>
      </c>
      <c r="D100" s="75">
        <f>片倉!D100+西長者原!D100+比田井!D100+天神!D100+協東!D100+高呂!D100+大谷地!D100+協西!D100+小平!D100+三井!D100</f>
        <v>21</v>
      </c>
      <c r="E100" s="10">
        <f>片倉!E100+西長者原!E100+比田井!E100+天神!E100+協東!E100+高呂!E100+大谷地!E100+協西!E100+小平!E100+三井!E100</f>
        <v>34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18</v>
      </c>
      <c r="D101" s="75">
        <f>片倉!D101+西長者原!D101+比田井!D101+天神!D101+協東!D101+高呂!D101+大谷地!D101+協西!D101+小平!D101+三井!D101</f>
        <v>17</v>
      </c>
      <c r="E101" s="10">
        <f>片倉!E101+西長者原!E101+比田井!E101+天神!E101+協東!E101+高呂!E101+大谷地!E101+協西!E101+小平!E101+三井!E101</f>
        <v>35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8</v>
      </c>
      <c r="D102" s="75">
        <f>片倉!D102+西長者原!D102+比田井!D102+天神!D102+協東!D102+高呂!D102+大谷地!D102+協西!D102+小平!D102+三井!D102</f>
        <v>9</v>
      </c>
      <c r="E102" s="10">
        <f>片倉!E102+西長者原!E102+比田井!E102+天神!E102+協東!E102+高呂!E102+大谷地!E102+協西!E102+小平!E102+三井!E102</f>
        <v>17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11</v>
      </c>
      <c r="D103" s="75">
        <f>片倉!D103+西長者原!D103+比田井!D103+天神!D103+協東!D103+高呂!D103+大谷地!D103+協西!D103+小平!D103+三井!D103</f>
        <v>10</v>
      </c>
      <c r="E103" s="10">
        <f>片倉!E103+西長者原!E103+比田井!E103+天神!E103+協東!E103+高呂!E103+大谷地!E103+協西!E103+小平!E103+三井!E103</f>
        <v>21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65</v>
      </c>
      <c r="D104" s="71">
        <f>片倉!D104+西長者原!D104+比田井!D104+天神!D104+協東!D104+高呂!D104+大谷地!D104+協西!D104+小平!D104+三井!D104</f>
        <v>74</v>
      </c>
      <c r="E104" s="44">
        <f>片倉!E104+西長者原!E104+比田井!E104+天神!E104+協東!E104+高呂!E104+大谷地!E104+協西!E104+小平!E104+三井!E104</f>
        <v>139</v>
      </c>
      <c r="F104" s="45">
        <f>E104/E147</f>
        <v>5.3215926493108731E-2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9</v>
      </c>
      <c r="D105" s="75">
        <f>片倉!D105+西長者原!D105+比田井!D105+天神!D105+協東!D105+高呂!D105+大谷地!D105+協西!D105+小平!D105+三井!D105</f>
        <v>9</v>
      </c>
      <c r="E105" s="10">
        <f>片倉!E105+西長者原!E105+比田井!E105+天神!E105+協東!E105+高呂!E105+大谷地!E105+協西!E105+小平!E105+三井!E105</f>
        <v>18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15</v>
      </c>
      <c r="D106" s="75">
        <f>片倉!D106+西長者原!D106+比田井!D106+天神!D106+協東!D106+高呂!D106+大谷地!D106+協西!D106+小平!D106+三井!D106</f>
        <v>21</v>
      </c>
      <c r="E106" s="10">
        <f>片倉!E106+西長者原!E106+比田井!E106+天神!E106+協東!E106+高呂!E106+大谷地!E106+協西!E106+小平!E106+三井!E106</f>
        <v>36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13</v>
      </c>
      <c r="D107" s="75">
        <f>片倉!D107+西長者原!D107+比田井!D107+天神!D107+協東!D107+高呂!D107+大谷地!D107+協西!D107+小平!D107+三井!D107</f>
        <v>14</v>
      </c>
      <c r="E107" s="10">
        <f>片倉!E107+西長者原!E107+比田井!E107+天神!E107+協東!E107+高呂!E107+大谷地!E107+協西!E107+小平!E107+三井!E107</f>
        <v>27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6</v>
      </c>
      <c r="D108" s="75">
        <f>片倉!D108+西長者原!D108+比田井!D108+天神!D108+協東!D108+高呂!D108+大谷地!D108+協西!D108+小平!D108+三井!D108</f>
        <v>12</v>
      </c>
      <c r="E108" s="10">
        <f>片倉!E108+西長者原!E108+比田井!E108+天神!E108+協東!E108+高呂!E108+大谷地!E108+協西!E108+小平!E108+三井!E108</f>
        <v>18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11</v>
      </c>
      <c r="D109" s="75">
        <f>片倉!D109+西長者原!D109+比田井!D109+天神!D109+協東!D109+高呂!D109+大谷地!D109+協西!D109+小平!D109+三井!D109</f>
        <v>14</v>
      </c>
      <c r="E109" s="10">
        <f>片倉!E109+西長者原!E109+比田井!E109+天神!E109+協東!E109+高呂!E109+大谷地!E109+協西!E109+小平!E109+三井!E109</f>
        <v>25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54</v>
      </c>
      <c r="D110" s="71">
        <f>片倉!D110+西長者原!D110+比田井!D110+天神!D110+協東!D110+高呂!D110+大谷地!D110+協西!D110+小平!D110+三井!D110</f>
        <v>70</v>
      </c>
      <c r="E110" s="44">
        <f>片倉!E110+西長者原!E110+比田井!E110+天神!E110+協東!E110+高呂!E110+大谷地!E110+協西!E110+小平!E110+三井!E110</f>
        <v>124</v>
      </c>
      <c r="F110" s="45">
        <f>E110/E147</f>
        <v>4.7473200612557429E-2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4</v>
      </c>
      <c r="D111" s="75">
        <f>片倉!D111+西長者原!D111+比田井!D111+天神!D111+協東!D111+高呂!D111+大谷地!D111+協西!D111+小平!D111+三井!D111</f>
        <v>8</v>
      </c>
      <c r="E111" s="10">
        <f>片倉!E111+西長者原!E111+比田井!E111+天神!E111+協東!E111+高呂!E111+大谷地!E111+協西!E111+小平!E111+三井!E111</f>
        <v>12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5</v>
      </c>
      <c r="D112" s="75">
        <f>片倉!D112+西長者原!D112+比田井!D112+天神!D112+協東!D112+高呂!D112+大谷地!D112+協西!D112+小平!D112+三井!D112</f>
        <v>11</v>
      </c>
      <c r="E112" s="10">
        <f>片倉!E112+西長者原!E112+比田井!E112+天神!E112+協東!E112+高呂!E112+大谷地!E112+協西!E112+小平!E112+三井!E112</f>
        <v>16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7</v>
      </c>
      <c r="D113" s="75">
        <f>片倉!D113+西長者原!D113+比田井!D113+天神!D113+協東!D113+高呂!D113+大谷地!D113+協西!D113+小平!D113+三井!D113</f>
        <v>14</v>
      </c>
      <c r="E113" s="10">
        <f>片倉!E113+西長者原!E113+比田井!E113+天神!E113+協東!E113+高呂!E113+大谷地!E113+協西!E113+小平!E113+三井!E113</f>
        <v>21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1</v>
      </c>
      <c r="D114" s="75">
        <f>片倉!D114+西長者原!D114+比田井!D114+天神!D114+協東!D114+高呂!D114+大谷地!D114+協西!D114+小平!D114+三井!D114</f>
        <v>6</v>
      </c>
      <c r="E114" s="10">
        <f>片倉!E114+西長者原!E114+比田井!E114+天神!E114+協東!E114+高呂!E114+大谷地!E114+協西!E114+小平!E114+三井!E114</f>
        <v>7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1</v>
      </c>
      <c r="D115" s="75">
        <f>片倉!D115+西長者原!D115+比田井!D115+天神!D115+協東!D115+高呂!D115+大谷地!D115+協西!D115+小平!D115+三井!D115</f>
        <v>12</v>
      </c>
      <c r="E115" s="10">
        <f>片倉!E115+西長者原!E115+比田井!E115+天神!E115+協東!E115+高呂!E115+大谷地!E115+協西!E115+小平!E115+三井!E115</f>
        <v>13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18</v>
      </c>
      <c r="D116" s="71">
        <f>片倉!D116+西長者原!D116+比田井!D116+天神!D116+協東!D116+高呂!D116+大谷地!D116+協西!D116+小平!D116+三井!D116</f>
        <v>51</v>
      </c>
      <c r="E116" s="44">
        <f>片倉!E116+西長者原!E116+比田井!E116+天神!E116+協東!E116+高呂!E116+大谷地!E116+協西!E116+小平!E116+三井!E116</f>
        <v>69</v>
      </c>
      <c r="F116" s="45">
        <f>E116/E147</f>
        <v>2.6416539050535988E-2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5</v>
      </c>
      <c r="D117" s="75">
        <f>片倉!D117+西長者原!D117+比田井!D117+天神!D117+協東!D117+高呂!D117+大谷地!D117+協西!D117+小平!D117+三井!D117</f>
        <v>4</v>
      </c>
      <c r="E117" s="10">
        <f>片倉!E117+西長者原!E117+比田井!E117+天神!E117+協東!E117+高呂!E117+大谷地!E117+協西!E117+小平!E117+三井!E117</f>
        <v>9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4</v>
      </c>
      <c r="D118" s="75">
        <f>片倉!D118+西長者原!D118+比田井!D118+天神!D118+協東!D118+高呂!D118+大谷地!D118+協西!D118+小平!D118+三井!D118</f>
        <v>3</v>
      </c>
      <c r="E118" s="10">
        <f>片倉!E118+西長者原!E118+比田井!E118+天神!E118+協東!E118+高呂!E118+大谷地!E118+協西!E118+小平!E118+三井!E118</f>
        <v>7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2</v>
      </c>
      <c r="D119" s="75">
        <f>片倉!D119+西長者原!D119+比田井!D119+天神!D119+協東!D119+高呂!D119+大谷地!D119+協西!D119+小平!D119+三井!D119</f>
        <v>3</v>
      </c>
      <c r="E119" s="10">
        <f>片倉!E119+西長者原!E119+比田井!E119+天神!E119+協東!E119+高呂!E119+大谷地!E119+協西!E119+小平!E119+三井!E119</f>
        <v>5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1</v>
      </c>
      <c r="D120" s="75">
        <f>片倉!D120+西長者原!D120+比田井!D120+天神!D120+協東!D120+高呂!D120+大谷地!D120+協西!D120+小平!D120+三井!D120</f>
        <v>0</v>
      </c>
      <c r="E120" s="10">
        <f>片倉!E120+西長者原!E120+比田井!E120+天神!E120+協東!E120+高呂!E120+大谷地!E120+協西!E120+小平!E120+三井!E120</f>
        <v>1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1</v>
      </c>
      <c r="D121" s="75">
        <f>片倉!D121+西長者原!D121+比田井!D121+天神!D121+協東!D121+高呂!D121+大谷地!D121+協西!D121+小平!D121+三井!D121</f>
        <v>0</v>
      </c>
      <c r="E121" s="10">
        <f>片倉!E121+西長者原!E121+比田井!E121+天神!E121+協東!E121+高呂!E121+大谷地!E121+協西!E121+小平!E121+三井!E121</f>
        <v>1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13</v>
      </c>
      <c r="D122" s="71">
        <f>片倉!D122+西長者原!D122+比田井!D122+天神!D122+協東!D122+高呂!D122+大谷地!D122+協西!D122+小平!D122+三井!D122</f>
        <v>10</v>
      </c>
      <c r="E122" s="44">
        <f>片倉!E122+西長者原!E122+比田井!E122+天神!E122+協東!E122+高呂!E122+大谷地!E122+協西!E122+小平!E122+三井!E122</f>
        <v>23</v>
      </c>
      <c r="F122" s="45">
        <f>E122/E147</f>
        <v>8.8055130168453299E-3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1</v>
      </c>
      <c r="D123" s="75">
        <f>片倉!D123+西長者原!D123+比田井!D123+天神!D123+協東!D123+高呂!D123+大谷地!D123+協西!D123+小平!D123+三井!D123</f>
        <v>0</v>
      </c>
      <c r="E123" s="10">
        <f>片倉!E123+西長者原!E123+比田井!E123+天神!E123+協東!E123+高呂!E123+大谷地!E123+協西!E123+小平!E123+三井!E123</f>
        <v>1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0</v>
      </c>
      <c r="D124" s="75">
        <f>片倉!D124+西長者原!D124+比田井!D124+天神!D124+協東!D124+高呂!D124+大谷地!D124+協西!D124+小平!D124+三井!D124</f>
        <v>2</v>
      </c>
      <c r="E124" s="10">
        <f>片倉!E124+西長者原!E124+比田井!E124+天神!E124+協東!E124+高呂!E124+大谷地!E124+協西!E124+小平!E124+三井!E124</f>
        <v>2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0</v>
      </c>
      <c r="D125" s="75">
        <f>片倉!D125+西長者原!D125+比田井!D125+天神!D125+協東!D125+高呂!D125+大谷地!D125+協西!D125+小平!D125+三井!D125</f>
        <v>1</v>
      </c>
      <c r="E125" s="10">
        <f>片倉!E125+西長者原!E125+比田井!E125+天神!E125+協東!E125+高呂!E125+大谷地!E125+協西!E125+小平!E125+三井!E125</f>
        <v>1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0</v>
      </c>
      <c r="E126" s="10">
        <f>片倉!E126+西長者原!E126+比田井!E126+天神!E126+協東!E126+高呂!E126+大谷地!E126+協西!E126+小平!E126+三井!E126</f>
        <v>0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1</v>
      </c>
      <c r="E127" s="10">
        <f>片倉!E127+西長者原!E127+比田井!E127+天神!E127+協東!E127+高呂!E127+大谷地!E127+協西!E127+小平!E127+三井!E127</f>
        <v>1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1</v>
      </c>
      <c r="D128" s="71">
        <f>片倉!D128+西長者原!D128+比田井!D128+天神!D128+協東!D128+高呂!D128+大谷地!D128+協西!D128+小平!D128+三井!D128</f>
        <v>4</v>
      </c>
      <c r="E128" s="44">
        <f>片倉!E128+西長者原!E128+比田井!E128+天神!E128+協東!E128+高呂!E128+大谷地!E128+協西!E128+小平!E128+三井!E128</f>
        <v>5</v>
      </c>
      <c r="F128" s="45">
        <f>E128/E147</f>
        <v>1.9142419601837673E-3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0</v>
      </c>
      <c r="E129" s="10">
        <f>片倉!E129+西長者原!E129+比田井!E129+天神!E129+協東!E129+高呂!E129+大谷地!E129+協西!E129+小平!E129+三井!E129</f>
        <v>0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0</v>
      </c>
      <c r="D130" s="75">
        <f>片倉!D130+西長者原!D130+比田井!D130+天神!D130+協東!D130+高呂!D130+大谷地!D130+協西!D130+小平!D130+三井!D130</f>
        <v>0</v>
      </c>
      <c r="E130" s="10">
        <f>片倉!E130+西長者原!E130+比田井!E130+天神!E130+協東!E130+高呂!E130+大谷地!E130+協西!E130+小平!E130+三井!E130</f>
        <v>0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0</v>
      </c>
      <c r="E131" s="10">
        <f>片倉!E131+西長者原!E131+比田井!E131+天神!E131+協東!E131+高呂!E131+大谷地!E131+協西!E131+小平!E131+三井!E131</f>
        <v>0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x14ac:dyDescent="0.2">
      <c r="A134" s="36"/>
      <c r="B134" s="46" t="s">
        <v>71</v>
      </c>
      <c r="C134" s="76">
        <f>片倉!C134+西長者原!C134+比田井!C134+天神!C134+協東!C134+高呂!C134+大谷地!C134+協西!C134+小平!C134+三井!C134</f>
        <v>0</v>
      </c>
      <c r="D134" s="76">
        <f>片倉!D134+西長者原!D134+比田井!D134+天神!D134+協東!D134+高呂!D134+大谷地!D134+協西!D134+小平!D134+三井!D134</f>
        <v>0</v>
      </c>
      <c r="E134" s="47">
        <f>片倉!E134+西長者原!E134+比田井!E134+天神!E134+協東!E134+高呂!E134+大谷地!E134+協西!E134+小平!E134+三井!E134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片倉!C135+西長者原!C135+比田井!C135+天神!C135+協東!C135+高呂!C135+大谷地!C135+協西!C135+小平!C135+三井!C135</f>
        <v>0</v>
      </c>
      <c r="D135" s="75">
        <f>片倉!D135+西長者原!D135+比田井!D135+天神!D135+協東!D135+高呂!D135+大谷地!D135+協西!D135+小平!D135+三井!D135</f>
        <v>0</v>
      </c>
      <c r="E135" s="10">
        <f>片倉!E135+西長者原!E135+比田井!E135+天神!E135+協東!E135+高呂!E135+大谷地!E135+協西!E135+小平!E135+三井!E135</f>
        <v>0</v>
      </c>
      <c r="F135" s="32"/>
    </row>
    <row r="136" spans="1:6" ht="15" customHeight="1" x14ac:dyDescent="0.2">
      <c r="A136" s="36"/>
      <c r="B136" s="35">
        <v>111</v>
      </c>
      <c r="C136" s="75">
        <f>片倉!C136+西長者原!C136+比田井!C136+天神!C136+協東!C136+高呂!C136+大谷地!C136+協西!C136+小平!C136+三井!C136</f>
        <v>0</v>
      </c>
      <c r="D136" s="75">
        <f>片倉!D136+西長者原!D136+比田井!D136+天神!D136+協東!D136+高呂!D136+大谷地!D136+協西!D136+小平!D136+三井!D136</f>
        <v>0</v>
      </c>
      <c r="E136" s="10">
        <f>片倉!E136+西長者原!E136+比田井!E136+天神!E136+協東!E136+高呂!E136+大谷地!E136+協西!E136+小平!E136+三井!E136</f>
        <v>0</v>
      </c>
      <c r="F136" s="32"/>
    </row>
    <row r="137" spans="1:6" ht="15" customHeight="1" x14ac:dyDescent="0.2">
      <c r="A137" s="36"/>
      <c r="B137" s="35">
        <v>112</v>
      </c>
      <c r="C137" s="75">
        <f>片倉!C137+西長者原!C137+比田井!C137+天神!C137+協東!C137+高呂!C137+大谷地!C137+協西!C137+小平!C137+三井!C137</f>
        <v>0</v>
      </c>
      <c r="D137" s="75">
        <f>片倉!D137+西長者原!D137+比田井!D137+天神!D137+協東!D137+高呂!D137+大谷地!D137+協西!D137+小平!D137+三井!D137</f>
        <v>0</v>
      </c>
      <c r="E137" s="10">
        <f>片倉!E137+西長者原!E137+比田井!E137+天神!E137+協東!E137+高呂!E137+大谷地!E137+協西!E137+小平!E137+三井!E137</f>
        <v>0</v>
      </c>
      <c r="F137" s="32"/>
    </row>
    <row r="138" spans="1:6" ht="15" customHeight="1" x14ac:dyDescent="0.2">
      <c r="A138" s="36"/>
      <c r="B138" s="35">
        <v>113</v>
      </c>
      <c r="C138" s="75">
        <f>片倉!C138+西長者原!C138+比田井!C138+天神!C138+協東!C138+高呂!C138+大谷地!C138+協西!C138+小平!C138+三井!C138</f>
        <v>0</v>
      </c>
      <c r="D138" s="75">
        <f>片倉!D138+西長者原!D138+比田井!D138+天神!D138+協東!D138+高呂!D138+大谷地!D138+協西!D138+小平!D138+三井!D138</f>
        <v>0</v>
      </c>
      <c r="E138" s="10">
        <f>片倉!E138+西長者原!E138+比田井!E138+天神!E138+協東!E138+高呂!E138+大谷地!E138+協西!E138+小平!E138+三井!E138</f>
        <v>0</v>
      </c>
      <c r="F138" s="32"/>
    </row>
    <row r="139" spans="1:6" ht="15" customHeight="1" x14ac:dyDescent="0.2">
      <c r="A139" s="36"/>
      <c r="B139" s="35">
        <v>114</v>
      </c>
      <c r="C139" s="75">
        <f>片倉!C139+西長者原!C139+比田井!C139+天神!C139+協東!C139+高呂!C139+大谷地!C139+協西!C139+小平!C139+三井!C139</f>
        <v>0</v>
      </c>
      <c r="D139" s="75">
        <f>片倉!D139+西長者原!D139+比田井!D139+天神!D139+協東!D139+高呂!D139+大谷地!D139+協西!D139+小平!D139+三井!D139</f>
        <v>0</v>
      </c>
      <c r="E139" s="10">
        <f>片倉!E139+西長者原!E139+比田井!E139+天神!E139+協東!E139+高呂!E139+大谷地!E139+協西!E139+小平!E139+三井!E139</f>
        <v>0</v>
      </c>
      <c r="F139" s="32"/>
    </row>
    <row r="140" spans="1:6" ht="15" customHeight="1" x14ac:dyDescent="0.2">
      <c r="A140" s="36"/>
      <c r="B140" s="43" t="s">
        <v>378</v>
      </c>
      <c r="C140" s="71">
        <f>片倉!C140+西長者原!C140+比田井!C140+天神!C140+協東!C140+高呂!C140+大谷地!C140+協西!C140+小平!C140+三井!C140</f>
        <v>0</v>
      </c>
      <c r="D140" s="71">
        <f>片倉!D140+西長者原!D140+比田井!D140+天神!D140+協東!D140+高呂!D140+大谷地!D140+協西!D140+小平!D140+三井!D140</f>
        <v>0</v>
      </c>
      <c r="E140" s="44">
        <f>片倉!E140+西長者原!E140+比田井!E140+天神!E140+協東!E140+高呂!E140+大谷地!E140+協西!E140+小平!E140+三井!E140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片倉!C141+西長者原!C141+比田井!C141+天神!C141+協東!C141+高呂!C141+大谷地!C141+協西!C141+小平!C141+三井!C141</f>
        <v>0</v>
      </c>
      <c r="D141" s="75">
        <f>片倉!D141+西長者原!D141+比田井!D141+天神!D141+協東!D141+高呂!D141+大谷地!D141+協西!D141+小平!D141+三井!D141</f>
        <v>0</v>
      </c>
      <c r="E141" s="10">
        <f>片倉!E141+西長者原!E141+比田井!E141+天神!E141+協東!E141+高呂!E141+大谷地!E141+協西!E141+小平!E141+三井!E141</f>
        <v>0</v>
      </c>
      <c r="F141" s="32"/>
    </row>
    <row r="142" spans="1:6" ht="15" customHeight="1" x14ac:dyDescent="0.2">
      <c r="A142" s="36"/>
      <c r="B142" s="35">
        <v>116</v>
      </c>
      <c r="C142" s="75">
        <f>片倉!C142+西長者原!C142+比田井!C142+天神!C142+協東!C142+高呂!C142+大谷地!C142+協西!C142+小平!C142+三井!C142</f>
        <v>0</v>
      </c>
      <c r="D142" s="75">
        <f>片倉!D142+西長者原!D142+比田井!D142+天神!D142+協東!D142+高呂!D142+大谷地!D142+協西!D142+小平!D142+三井!D142</f>
        <v>0</v>
      </c>
      <c r="E142" s="10">
        <f>片倉!E142+西長者原!E142+比田井!E142+天神!E142+協東!E142+高呂!E142+大谷地!E142+協西!E142+小平!E142+三井!E142</f>
        <v>0</v>
      </c>
      <c r="F142" s="32"/>
    </row>
    <row r="143" spans="1:6" ht="15" customHeight="1" x14ac:dyDescent="0.2">
      <c r="A143" s="36"/>
      <c r="B143" s="35">
        <v>117</v>
      </c>
      <c r="C143" s="75">
        <f>片倉!C143+西長者原!C143+比田井!C143+天神!C143+協東!C143+高呂!C143+大谷地!C143+協西!C143+小平!C143+三井!C143</f>
        <v>0</v>
      </c>
      <c r="D143" s="75">
        <f>片倉!D143+西長者原!D143+比田井!D143+天神!D143+協東!D143+高呂!D143+大谷地!D143+協西!D143+小平!D143+三井!D143</f>
        <v>0</v>
      </c>
      <c r="E143" s="10">
        <f>片倉!E143+西長者原!E143+比田井!E143+天神!E143+協東!E143+高呂!E143+大谷地!E143+協西!E143+小平!E143+三井!E143</f>
        <v>0</v>
      </c>
      <c r="F143" s="32"/>
    </row>
    <row r="144" spans="1:6" ht="15" customHeight="1" x14ac:dyDescent="0.2">
      <c r="A144" s="36"/>
      <c r="B144" s="35">
        <v>118</v>
      </c>
      <c r="C144" s="75">
        <f>片倉!C144+西長者原!C144+比田井!C144+天神!C144+協東!C144+高呂!C144+大谷地!C144+協西!C144+小平!C144+三井!C144</f>
        <v>0</v>
      </c>
      <c r="D144" s="75">
        <f>片倉!D144+西長者原!D144+比田井!D144+天神!D144+協東!D144+高呂!D144+大谷地!D144+協西!D144+小平!D144+三井!D144</f>
        <v>0</v>
      </c>
      <c r="E144" s="10">
        <f>片倉!E144+西長者原!E144+比田井!E144+天神!E144+協東!E144+高呂!E144+大谷地!E144+協西!E144+小平!E144+三井!E144</f>
        <v>0</v>
      </c>
      <c r="F144" s="32"/>
    </row>
    <row r="145" spans="1:6" ht="15" customHeight="1" x14ac:dyDescent="0.2">
      <c r="A145" s="36"/>
      <c r="B145" s="35">
        <v>119</v>
      </c>
      <c r="C145" s="75">
        <f>片倉!C145+西長者原!C145+比田井!C145+天神!C145+協東!C145+高呂!C145+大谷地!C145+協西!C145+小平!C145+三井!C145</f>
        <v>0</v>
      </c>
      <c r="D145" s="75">
        <f>片倉!D145+西長者原!D145+比田井!D145+天神!D145+協東!D145+高呂!D145+大谷地!D145+協西!D145+小平!D145+三井!D145</f>
        <v>0</v>
      </c>
      <c r="E145" s="10">
        <f>片倉!E145+西長者原!E145+比田井!E145+天神!E145+協東!E145+高呂!E145+大谷地!E145+協西!E145+小平!E145+三井!E145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片倉!C146+西長者原!C146+比田井!C146+天神!C146+協東!C146+高呂!C146+大谷地!C146+協西!C146+小平!C146+三井!C146</f>
        <v>0</v>
      </c>
      <c r="D146" s="76">
        <f>片倉!D146+西長者原!D146+比田井!D146+天神!D146+協東!D146+高呂!D146+大谷地!D146+協西!D146+小平!D146+三井!D146</f>
        <v>0</v>
      </c>
      <c r="E146" s="47">
        <f>片倉!E146+西長者原!E146+比田井!E146+天神!E146+協東!E146+高呂!E146+大谷地!E146+協西!E146+小平!E146+三井!E146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片倉!C147+西長者原!C147+比田井!C147+天神!C147+協東!C147+高呂!C147+大谷地!C147+協西!C147+小平!C147+三井!C147</f>
        <v>1303</v>
      </c>
      <c r="D147" s="77">
        <f>片倉!D147+西長者原!D147+比田井!D147+天神!D147+協東!D147+高呂!D147+大谷地!D147+協西!D147+小平!D147+三井!D147</f>
        <v>1309</v>
      </c>
      <c r="E147" s="8">
        <f>片倉!E147+西長者原!E147+比田井!E147+天神!E147+協東!E147+高呂!E147+大谷地!E147+協西!E147+小平!E147+三井!E147</f>
        <v>2612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134</v>
      </c>
      <c r="D150" s="17">
        <f>D8+D14+D20</f>
        <v>135</v>
      </c>
      <c r="E150" s="17">
        <f>E8+E14+E20</f>
        <v>269</v>
      </c>
      <c r="F150" s="32">
        <f>E150/E153</f>
        <v>0.10298621745788668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685</v>
      </c>
      <c r="D151" s="19">
        <f>D26+D32+D38+D44+D50+D56+D62+D68+D74+D80</f>
        <v>635</v>
      </c>
      <c r="E151" s="19">
        <f>E26+E32+E38+E44+E50+E56+E62+E68+E74+E80</f>
        <v>1320</v>
      </c>
      <c r="F151" s="32">
        <f>E151/E153</f>
        <v>0.50535987748851452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484</v>
      </c>
      <c r="D152" s="21">
        <f t="shared" ref="D152:E152" si="0">D86+D92+D98+D104+D110+D116+D122+D128+D134+D140+D146</f>
        <v>539</v>
      </c>
      <c r="E152" s="21">
        <f t="shared" si="0"/>
        <v>1023</v>
      </c>
      <c r="F152" s="32">
        <f>E152/E153</f>
        <v>0.39165390505359876</v>
      </c>
    </row>
    <row r="153" spans="1:6" ht="15" customHeight="1" x14ac:dyDescent="0.2">
      <c r="B153" s="2" t="s">
        <v>8</v>
      </c>
      <c r="C153" s="1">
        <f>SUM(C150:C152)</f>
        <v>1303</v>
      </c>
      <c r="D153" s="1">
        <f>SUM(D150:D152)</f>
        <v>1309</v>
      </c>
      <c r="E153" s="1">
        <f>SUM(E150:E152)</f>
        <v>2612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134</v>
      </c>
      <c r="D155" s="17">
        <f>D8+D14+D20</f>
        <v>135</v>
      </c>
      <c r="E155" s="17">
        <f>E8+E14+E20</f>
        <v>269</v>
      </c>
      <c r="F155" s="32">
        <f>E155/E159</f>
        <v>0.10298621745788668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685</v>
      </c>
      <c r="D156" s="19">
        <f>D26+D32+D38+D44+D50+D56+D62+D68+D74+D80</f>
        <v>635</v>
      </c>
      <c r="E156" s="19">
        <f>E26+E32+E38+E44+E50+E56+E62+E68+E74+E80</f>
        <v>1320</v>
      </c>
      <c r="F156" s="32">
        <f>E156/E159</f>
        <v>0.50535987748851452</v>
      </c>
    </row>
    <row r="157" spans="1:6" ht="15" customHeight="1" x14ac:dyDescent="0.2">
      <c r="A157" s="25"/>
      <c r="B157" s="20" t="s">
        <v>10</v>
      </c>
      <c r="C157" s="21">
        <f>C86+C92</f>
        <v>233</v>
      </c>
      <c r="D157" s="21">
        <f>D86+D92</f>
        <v>230</v>
      </c>
      <c r="E157" s="21">
        <f>E86+E92</f>
        <v>463</v>
      </c>
      <c r="F157" s="32">
        <f>E157/E159</f>
        <v>0.17725880551301684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251</v>
      </c>
      <c r="D158" s="27">
        <f t="shared" ref="D158:E158" si="1">D98+D104+D110+D116+D122+D128+D134+D140+D146</f>
        <v>309</v>
      </c>
      <c r="E158" s="27">
        <f t="shared" si="1"/>
        <v>560</v>
      </c>
      <c r="F158" s="32">
        <f>E158/E159</f>
        <v>0.21439509954058192</v>
      </c>
    </row>
    <row r="159" spans="1:6" ht="15" customHeight="1" x14ac:dyDescent="0.2">
      <c r="B159" s="2" t="s">
        <v>8</v>
      </c>
      <c r="C159" s="1">
        <f>SUM(C155:C158)</f>
        <v>1303</v>
      </c>
      <c r="D159" s="1">
        <f>SUM(D155:D158)</f>
        <v>1309</v>
      </c>
      <c r="E159" s="1">
        <f>SUM(E155:E158)</f>
        <v>2612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86</v>
      </c>
      <c r="D161" s="31">
        <f t="shared" ref="D161:E161" si="2">D110+D116+D122+D128+D134+D140+D146</f>
        <v>135</v>
      </c>
      <c r="E161" s="31">
        <f t="shared" si="2"/>
        <v>221</v>
      </c>
      <c r="F161" s="32">
        <f>E161/E159</f>
        <v>8.4609494640122518E-2</v>
      </c>
    </row>
    <row r="162" spans="1:6" ht="15" customHeight="1" x14ac:dyDescent="0.2">
      <c r="A162" s="30"/>
      <c r="B162" s="23" t="s">
        <v>15</v>
      </c>
      <c r="C162" s="31">
        <f>C116+C122+C128+C134+C140+C146</f>
        <v>32</v>
      </c>
      <c r="D162" s="31">
        <f t="shared" ref="D162:E162" si="3">D116+D122+D128+D134+D140+D146</f>
        <v>65</v>
      </c>
      <c r="E162" s="31">
        <f t="shared" si="3"/>
        <v>97</v>
      </c>
      <c r="F162" s="32">
        <f>E162/E159</f>
        <v>3.7136294027565082E-2</v>
      </c>
    </row>
    <row r="163" spans="1:6" ht="15" customHeight="1" x14ac:dyDescent="0.2">
      <c r="A163" s="30"/>
      <c r="B163" s="23" t="s">
        <v>13</v>
      </c>
      <c r="C163" s="31">
        <f>C122+C128+C134+C140+C146</f>
        <v>14</v>
      </c>
      <c r="D163" s="31">
        <f t="shared" ref="D163:E163" si="4">D122+D128+D134+D140+D146</f>
        <v>14</v>
      </c>
      <c r="E163" s="31">
        <f t="shared" si="4"/>
        <v>28</v>
      </c>
      <c r="F163" s="32">
        <f>E163/E159</f>
        <v>1.0719754977029096E-2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4</v>
      </c>
      <c r="E164" s="1">
        <f t="shared" si="5"/>
        <v>5</v>
      </c>
      <c r="F164" s="32">
        <f>E164/E159</f>
        <v>1.9142419601837673E-3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46">
    <tabColor rgb="FF33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1.9178082191780823E-2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3.287671232876712E-2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11</v>
      </c>
      <c r="E20" s="48">
        <v>15</v>
      </c>
      <c r="F20" s="39">
        <v>4.1095890410958902E-2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3.287671232876712E-2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4.3835616438356165E-2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1.3698630136986301E-2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3.5616438356164383E-2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0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5</v>
      </c>
      <c r="E50" s="41">
        <v>15</v>
      </c>
      <c r="F50" s="42">
        <v>4.1095890410958902E-2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13</v>
      </c>
      <c r="E56" s="41">
        <v>24</v>
      </c>
      <c r="F56" s="42">
        <v>6.575342465753424E-2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5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8</v>
      </c>
      <c r="E62" s="41">
        <v>19</v>
      </c>
      <c r="F62" s="42">
        <v>5.2054794520547946E-2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10</v>
      </c>
      <c r="E68" s="41">
        <v>28</v>
      </c>
      <c r="F68" s="42">
        <v>7.6712328767123292E-2</v>
      </c>
    </row>
    <row r="69" spans="1:6" ht="15" customHeight="1" x14ac:dyDescent="0.2">
      <c r="A69" s="12"/>
      <c r="B69" s="35">
        <v>55</v>
      </c>
      <c r="C69" s="94">
        <v>4</v>
      </c>
      <c r="D69" s="94">
        <v>0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5.7534246575342465E-2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8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15</v>
      </c>
      <c r="E80" s="41">
        <v>28</v>
      </c>
      <c r="F80" s="42">
        <v>7.6712328767123292E-2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11</v>
      </c>
      <c r="D83" s="94">
        <v>2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13</v>
      </c>
      <c r="E86" s="44">
        <v>35</v>
      </c>
      <c r="F86" s="45">
        <v>9.5890410958904104E-2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5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17</v>
      </c>
      <c r="E92" s="44">
        <v>40</v>
      </c>
      <c r="F92" s="45">
        <v>0.1095890410958904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14</v>
      </c>
      <c r="E98" s="44">
        <v>26</v>
      </c>
      <c r="F98" s="45">
        <v>7.1232876712328766E-2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1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7</v>
      </c>
      <c r="E104" s="44">
        <v>22</v>
      </c>
      <c r="F104" s="45">
        <v>6.0273972602739728E-2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3.287671232876712E-2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3.5616438356164383E-2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2.7397260273972603E-3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2.7397260273972603E-3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200</v>
      </c>
      <c r="D147" s="77">
        <v>165</v>
      </c>
      <c r="E147" s="62">
        <v>365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19</v>
      </c>
      <c r="E150" s="17">
        <v>34</v>
      </c>
      <c r="F150" s="32">
        <v>9.3150684931506855E-2</v>
      </c>
    </row>
    <row r="151" spans="1:6" ht="15" customHeight="1" x14ac:dyDescent="0.2">
      <c r="A151" s="18"/>
      <c r="B151" s="18" t="s">
        <v>49</v>
      </c>
      <c r="C151" s="19">
        <v>102</v>
      </c>
      <c r="D151" s="19">
        <v>79</v>
      </c>
      <c r="E151" s="19">
        <v>181</v>
      </c>
      <c r="F151" s="32">
        <v>0.49589041095890413</v>
      </c>
    </row>
    <row r="152" spans="1:6" ht="15" customHeight="1" x14ac:dyDescent="0.2">
      <c r="A152" s="33"/>
      <c r="B152" s="20" t="s">
        <v>6</v>
      </c>
      <c r="C152" s="21">
        <v>83</v>
      </c>
      <c r="D152" s="21">
        <v>67</v>
      </c>
      <c r="E152" s="21">
        <v>150</v>
      </c>
      <c r="F152" s="32">
        <v>0.41095890410958902</v>
      </c>
    </row>
    <row r="153" spans="1:6" ht="15" customHeight="1" x14ac:dyDescent="0.2">
      <c r="B153" s="2" t="s">
        <v>8</v>
      </c>
      <c r="C153" s="1">
        <v>200</v>
      </c>
      <c r="D153" s="1">
        <v>165</v>
      </c>
      <c r="E153" s="1">
        <v>365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19</v>
      </c>
      <c r="E155" s="17">
        <v>34</v>
      </c>
      <c r="F155" s="32">
        <v>9.3150684931506855E-2</v>
      </c>
    </row>
    <row r="156" spans="1:6" ht="15" customHeight="1" x14ac:dyDescent="0.2">
      <c r="A156" s="28"/>
      <c r="B156" s="18" t="s">
        <v>49</v>
      </c>
      <c r="C156" s="19">
        <v>102</v>
      </c>
      <c r="D156" s="19">
        <v>79</v>
      </c>
      <c r="E156" s="19">
        <v>181</v>
      </c>
      <c r="F156" s="32">
        <v>0.49589041095890413</v>
      </c>
    </row>
    <row r="157" spans="1:6" ht="15" customHeight="1" x14ac:dyDescent="0.2">
      <c r="A157" s="25"/>
      <c r="B157" s="20" t="s">
        <v>10</v>
      </c>
      <c r="C157" s="21">
        <v>45</v>
      </c>
      <c r="D157" s="21">
        <v>30</v>
      </c>
      <c r="E157" s="21">
        <v>75</v>
      </c>
      <c r="F157" s="32">
        <v>0.20547945205479451</v>
      </c>
    </row>
    <row r="158" spans="1:6" ht="15" customHeight="1" x14ac:dyDescent="0.2">
      <c r="A158" s="26"/>
      <c r="B158" s="29" t="s">
        <v>11</v>
      </c>
      <c r="C158" s="27">
        <v>38</v>
      </c>
      <c r="D158" s="27">
        <v>37</v>
      </c>
      <c r="E158" s="27">
        <v>75</v>
      </c>
      <c r="F158" s="32">
        <v>0.20547945205479451</v>
      </c>
    </row>
    <row r="159" spans="1:6" ht="15" customHeight="1" x14ac:dyDescent="0.2">
      <c r="B159" s="2" t="s">
        <v>8</v>
      </c>
      <c r="C159" s="1">
        <v>200</v>
      </c>
      <c r="D159" s="1">
        <v>165</v>
      </c>
      <c r="E159" s="1">
        <v>365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16</v>
      </c>
      <c r="E161" s="31">
        <v>27</v>
      </c>
      <c r="F161" s="32">
        <v>7.3972602739726029E-2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9</v>
      </c>
      <c r="E162" s="31">
        <v>15</v>
      </c>
      <c r="F162" s="32">
        <v>4.1095890410958902E-2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5.4794520547945206E-3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2.7397260273972603E-3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47">
    <tabColor rgb="FF33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4.3478260869565216E-2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0.13043478260869565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4.3478260869565216E-2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4.3478260869565216E-2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4.3478260869565216E-2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0.17391304347826086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0</v>
      </c>
      <c r="E92" s="44">
        <v>3</v>
      </c>
      <c r="F92" s="45">
        <v>0.13043478260869565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0.13043478260869565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4.3478260869565216E-2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4.3478260869565216E-2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8.6956521739130432E-2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</v>
      </c>
      <c r="D147" s="77">
        <v>7</v>
      </c>
      <c r="E147" s="62">
        <v>23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4.3478260869565216E-2</v>
      </c>
    </row>
    <row r="151" spans="1:6" ht="15" customHeight="1" x14ac:dyDescent="0.2">
      <c r="A151" s="18"/>
      <c r="B151" s="18" t="s">
        <v>49</v>
      </c>
      <c r="C151" s="19">
        <v>7</v>
      </c>
      <c r="D151" s="19">
        <v>1</v>
      </c>
      <c r="E151" s="19">
        <v>8</v>
      </c>
      <c r="F151" s="32">
        <v>0.34782608695652173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6</v>
      </c>
      <c r="E152" s="21">
        <v>14</v>
      </c>
      <c r="F152" s="32">
        <v>0.60869565217391308</v>
      </c>
    </row>
    <row r="153" spans="1:6" ht="15" customHeight="1" x14ac:dyDescent="0.2">
      <c r="B153" s="2" t="s">
        <v>8</v>
      </c>
      <c r="C153" s="1">
        <v>16</v>
      </c>
      <c r="D153" s="1">
        <v>7</v>
      </c>
      <c r="E153" s="1">
        <v>23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4.3478260869565216E-2</v>
      </c>
    </row>
    <row r="156" spans="1:6" ht="15" customHeight="1" x14ac:dyDescent="0.2">
      <c r="A156" s="28"/>
      <c r="B156" s="18" t="s">
        <v>49</v>
      </c>
      <c r="C156" s="19">
        <v>7</v>
      </c>
      <c r="D156" s="19">
        <v>1</v>
      </c>
      <c r="E156" s="19">
        <v>8</v>
      </c>
      <c r="F156" s="32">
        <v>0.34782608695652173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2</v>
      </c>
      <c r="E157" s="21">
        <v>7</v>
      </c>
      <c r="F157" s="32">
        <v>0.30434782608695654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4</v>
      </c>
      <c r="E158" s="27">
        <v>7</v>
      </c>
      <c r="F158" s="32">
        <v>0.30434782608695654</v>
      </c>
    </row>
    <row r="159" spans="1:6" ht="15" customHeight="1" x14ac:dyDescent="0.2">
      <c r="B159" s="2" t="s">
        <v>8</v>
      </c>
      <c r="C159" s="1">
        <v>16</v>
      </c>
      <c r="D159" s="1">
        <v>7</v>
      </c>
      <c r="E159" s="1">
        <v>23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2</v>
      </c>
      <c r="E161" s="31">
        <v>4</v>
      </c>
      <c r="F161" s="32">
        <v>0.17391304347826086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0.13043478260869565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8.6956521739130432E-2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48">
    <tabColor rgb="FF33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2.2271714922048998E-2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9</v>
      </c>
      <c r="E14" s="48">
        <v>16</v>
      </c>
      <c r="F14" s="39">
        <v>3.5634743875278395E-2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3.34075723830735E-2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7</v>
      </c>
      <c r="E26" s="41">
        <v>19</v>
      </c>
      <c r="F26" s="42">
        <v>4.2316258351893093E-2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15</v>
      </c>
      <c r="E32" s="41">
        <v>23</v>
      </c>
      <c r="F32" s="42">
        <v>5.1224944320712694E-2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15</v>
      </c>
      <c r="E38" s="41">
        <v>27</v>
      </c>
      <c r="F38" s="42">
        <v>6.0133630289532294E-2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2.6726057906458798E-2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10</v>
      </c>
      <c r="E50" s="41">
        <v>17</v>
      </c>
      <c r="F50" s="42">
        <v>3.7861915367483297E-2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15</v>
      </c>
      <c r="E56" s="41">
        <v>30</v>
      </c>
      <c r="F56" s="42">
        <v>6.6815144766147E-2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11</v>
      </c>
      <c r="E62" s="41">
        <v>20</v>
      </c>
      <c r="F62" s="42">
        <v>4.4543429844097995E-2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19</v>
      </c>
      <c r="E68" s="41">
        <v>38</v>
      </c>
      <c r="F68" s="42">
        <v>8.4632516703786187E-2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4.2316258351893093E-2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19</v>
      </c>
      <c r="E80" s="41">
        <v>36</v>
      </c>
      <c r="F80" s="42">
        <v>8.0178173719376397E-2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6.2360801781737196E-2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11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23</v>
      </c>
      <c r="E92" s="44">
        <v>39</v>
      </c>
      <c r="F92" s="45">
        <v>8.6859688195991089E-2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18</v>
      </c>
      <c r="E98" s="44">
        <v>36</v>
      </c>
      <c r="F98" s="45">
        <v>8.0178173719376397E-2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15</v>
      </c>
      <c r="E104" s="44">
        <v>26</v>
      </c>
      <c r="F104" s="45">
        <v>5.7906458797327393E-2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12</v>
      </c>
      <c r="E110" s="44">
        <v>20</v>
      </c>
      <c r="F110" s="45">
        <v>4.4543429844097995E-2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2.6726057906458798E-2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1.3363028953229399E-2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210</v>
      </c>
      <c r="D147" s="77">
        <v>239</v>
      </c>
      <c r="E147" s="62">
        <v>449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22</v>
      </c>
      <c r="E150" s="17">
        <v>41</v>
      </c>
      <c r="F150" s="32">
        <v>9.1314031180400893E-2</v>
      </c>
    </row>
    <row r="151" spans="1:6" ht="15" customHeight="1" x14ac:dyDescent="0.2">
      <c r="A151" s="18"/>
      <c r="B151" s="18" t="s">
        <v>49</v>
      </c>
      <c r="C151" s="19">
        <v>115</v>
      </c>
      <c r="D151" s="19">
        <v>126</v>
      </c>
      <c r="E151" s="19">
        <v>241</v>
      </c>
      <c r="F151" s="32">
        <v>0.53674832962138086</v>
      </c>
    </row>
    <row r="152" spans="1:6" ht="15" customHeight="1" x14ac:dyDescent="0.2">
      <c r="A152" s="33"/>
      <c r="B152" s="20" t="s">
        <v>6</v>
      </c>
      <c r="C152" s="21">
        <v>76</v>
      </c>
      <c r="D152" s="21">
        <v>91</v>
      </c>
      <c r="E152" s="21">
        <v>167</v>
      </c>
      <c r="F152" s="32">
        <v>0.37193763919821826</v>
      </c>
    </row>
    <row r="153" spans="1:6" ht="15" customHeight="1" x14ac:dyDescent="0.2">
      <c r="B153" s="2" t="s">
        <v>8</v>
      </c>
      <c r="C153" s="1">
        <v>210</v>
      </c>
      <c r="D153" s="1">
        <v>239</v>
      </c>
      <c r="E153" s="1">
        <v>449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22</v>
      </c>
      <c r="E155" s="17">
        <v>41</v>
      </c>
      <c r="F155" s="32">
        <v>9.1314031180400893E-2</v>
      </c>
    </row>
    <row r="156" spans="1:6" ht="15" customHeight="1" x14ac:dyDescent="0.2">
      <c r="A156" s="28"/>
      <c r="B156" s="18" t="s">
        <v>49</v>
      </c>
      <c r="C156" s="19">
        <v>115</v>
      </c>
      <c r="D156" s="19">
        <v>126</v>
      </c>
      <c r="E156" s="19">
        <v>241</v>
      </c>
      <c r="F156" s="32">
        <v>0.53674832962138086</v>
      </c>
    </row>
    <row r="157" spans="1:6" ht="15" customHeight="1" x14ac:dyDescent="0.2">
      <c r="A157" s="25"/>
      <c r="B157" s="20" t="s">
        <v>10</v>
      </c>
      <c r="C157" s="21">
        <v>31</v>
      </c>
      <c r="D157" s="21">
        <v>36</v>
      </c>
      <c r="E157" s="21">
        <v>67</v>
      </c>
      <c r="F157" s="32">
        <v>0.1492204899777283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55</v>
      </c>
      <c r="E158" s="27">
        <v>100</v>
      </c>
      <c r="F158" s="32">
        <v>0.22271714922048999</v>
      </c>
    </row>
    <row r="159" spans="1:6" ht="15" customHeight="1" x14ac:dyDescent="0.2">
      <c r="B159" s="2" t="s">
        <v>8</v>
      </c>
      <c r="C159" s="1">
        <v>210</v>
      </c>
      <c r="D159" s="1">
        <v>239</v>
      </c>
      <c r="E159" s="1">
        <v>449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22</v>
      </c>
      <c r="E161" s="31">
        <v>38</v>
      </c>
      <c r="F161" s="32">
        <v>8.4632516703786187E-2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10</v>
      </c>
      <c r="E162" s="31">
        <v>18</v>
      </c>
      <c r="F162" s="32">
        <v>4.0089086859688199E-2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3</v>
      </c>
      <c r="E163" s="31">
        <v>6</v>
      </c>
      <c r="F163" s="32">
        <v>1.3363028953229399E-2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49">
    <tabColor rgb="FF33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1.3793103448275862E-2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5.5172413793103448E-2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1.3793103448275862E-2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4.8275862068965517E-2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1.3793103448275862E-2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2.7586206896551724E-2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6.8965517241379309E-3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5.5172413793103448E-2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4.8275862068965517E-2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8.2758620689655171E-2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4.8275862068965517E-2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3</v>
      </c>
      <c r="E74" s="41">
        <v>3</v>
      </c>
      <c r="F74" s="42">
        <v>2.0689655172413793E-2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8.2758620689655171E-2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8.2758620689655171E-2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10</v>
      </c>
      <c r="E92" s="44">
        <v>17</v>
      </c>
      <c r="F92" s="45">
        <v>0.11724137931034483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8.2758620689655171E-2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9.6551724137931033E-2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6.8965517241379309E-2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2.7586206896551724E-2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6.8965517241379309E-3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69</v>
      </c>
      <c r="D147" s="77">
        <v>76</v>
      </c>
      <c r="E147" s="62">
        <v>145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6</v>
      </c>
      <c r="E150" s="17">
        <v>12</v>
      </c>
      <c r="F150" s="32">
        <v>8.2758620689655171E-2</v>
      </c>
    </row>
    <row r="151" spans="1:6" ht="15" customHeight="1" x14ac:dyDescent="0.2">
      <c r="A151" s="18"/>
      <c r="B151" s="18" t="s">
        <v>49</v>
      </c>
      <c r="C151" s="19">
        <v>32</v>
      </c>
      <c r="D151" s="19">
        <v>31</v>
      </c>
      <c r="E151" s="19">
        <v>63</v>
      </c>
      <c r="F151" s="32">
        <v>0.43448275862068964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39</v>
      </c>
      <c r="E152" s="21">
        <v>70</v>
      </c>
      <c r="F152" s="32">
        <v>0.48275862068965519</v>
      </c>
    </row>
    <row r="153" spans="1:6" ht="15" customHeight="1" x14ac:dyDescent="0.2">
      <c r="B153" s="2" t="s">
        <v>8</v>
      </c>
      <c r="C153" s="1">
        <v>69</v>
      </c>
      <c r="D153" s="1">
        <v>76</v>
      </c>
      <c r="E153" s="1">
        <v>145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6</v>
      </c>
      <c r="E155" s="17">
        <v>12</v>
      </c>
      <c r="F155" s="32">
        <v>8.2758620689655171E-2</v>
      </c>
    </row>
    <row r="156" spans="1:6" ht="15" customHeight="1" x14ac:dyDescent="0.2">
      <c r="A156" s="28"/>
      <c r="B156" s="18" t="s">
        <v>49</v>
      </c>
      <c r="C156" s="19">
        <v>32</v>
      </c>
      <c r="D156" s="19">
        <v>31</v>
      </c>
      <c r="E156" s="19">
        <v>63</v>
      </c>
      <c r="F156" s="32">
        <v>0.43448275862068964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15</v>
      </c>
      <c r="E157" s="21">
        <v>29</v>
      </c>
      <c r="F157" s="32">
        <v>0.2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24</v>
      </c>
      <c r="E158" s="27">
        <v>41</v>
      </c>
      <c r="F158" s="32">
        <v>0.28275862068965518</v>
      </c>
    </row>
    <row r="159" spans="1:6" ht="15" customHeight="1" x14ac:dyDescent="0.2">
      <c r="B159" s="2" t="s">
        <v>8</v>
      </c>
      <c r="C159" s="1">
        <v>69</v>
      </c>
      <c r="D159" s="1">
        <v>76</v>
      </c>
      <c r="E159" s="1">
        <v>145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10</v>
      </c>
      <c r="E161" s="31">
        <v>15</v>
      </c>
      <c r="F161" s="32">
        <v>0.10344827586206896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3.4482758620689655E-2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6.8965517241379309E-3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50">
    <tabColor rgb="FF33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3.5928143712574849E-2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3.2934131736526949E-2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4.1916167664670656E-2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8</v>
      </c>
      <c r="E26" s="41">
        <v>11</v>
      </c>
      <c r="F26" s="42">
        <v>3.2934131736526949E-2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4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2.6946107784431138E-2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11</v>
      </c>
      <c r="E38" s="41">
        <v>20</v>
      </c>
      <c r="F38" s="42">
        <v>5.9880239520958084E-2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4.1916167664670656E-2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5.3892215568862277E-2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8</v>
      </c>
      <c r="E56" s="41">
        <v>21</v>
      </c>
      <c r="F56" s="42">
        <v>6.2874251497005984E-2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9</v>
      </c>
      <c r="E62" s="41">
        <v>25</v>
      </c>
      <c r="F62" s="42">
        <v>7.4850299401197598E-2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0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13</v>
      </c>
      <c r="E68" s="41">
        <v>28</v>
      </c>
      <c r="F68" s="42">
        <v>8.3832335329341312E-2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7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19</v>
      </c>
      <c r="E74" s="41">
        <v>29</v>
      </c>
      <c r="F74" s="42">
        <v>8.6826347305389226E-2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7.4850299401197598E-2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5.3892215568862277E-2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13</v>
      </c>
      <c r="E92" s="44">
        <v>20</v>
      </c>
      <c r="F92" s="45">
        <v>5.9880239520958084E-2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8</v>
      </c>
      <c r="E98" s="44">
        <v>20</v>
      </c>
      <c r="F98" s="45">
        <v>5.9880239520958084E-2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10</v>
      </c>
      <c r="E104" s="44">
        <v>12</v>
      </c>
      <c r="F104" s="45">
        <v>3.5928143712574849E-2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5.089820359281437E-2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2.3952095808383235E-2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5.9880239520958087E-3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159</v>
      </c>
      <c r="D147" s="77">
        <v>175</v>
      </c>
      <c r="E147" s="62">
        <v>334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18</v>
      </c>
      <c r="E150" s="17">
        <v>37</v>
      </c>
      <c r="F150" s="32">
        <v>0.11077844311377245</v>
      </c>
    </row>
    <row r="151" spans="1:6" ht="15" customHeight="1" x14ac:dyDescent="0.2">
      <c r="A151" s="18"/>
      <c r="B151" s="18" t="s">
        <v>49</v>
      </c>
      <c r="C151" s="19">
        <v>100</v>
      </c>
      <c r="D151" s="19">
        <v>100</v>
      </c>
      <c r="E151" s="19">
        <v>200</v>
      </c>
      <c r="F151" s="32">
        <v>0.59880239520958078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57</v>
      </c>
      <c r="E152" s="21">
        <v>97</v>
      </c>
      <c r="F152" s="32">
        <v>0.29041916167664672</v>
      </c>
    </row>
    <row r="153" spans="1:6" ht="15" customHeight="1" x14ac:dyDescent="0.2">
      <c r="B153" s="2" t="s">
        <v>8</v>
      </c>
      <c r="C153" s="1">
        <v>159</v>
      </c>
      <c r="D153" s="1">
        <v>175</v>
      </c>
      <c r="E153" s="1">
        <v>334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18</v>
      </c>
      <c r="E155" s="17">
        <v>37</v>
      </c>
      <c r="F155" s="32">
        <v>0.11077844311377245</v>
      </c>
    </row>
    <row r="156" spans="1:6" ht="15" customHeight="1" x14ac:dyDescent="0.2">
      <c r="A156" s="28"/>
      <c r="B156" s="18" t="s">
        <v>49</v>
      </c>
      <c r="C156" s="19">
        <v>100</v>
      </c>
      <c r="D156" s="19">
        <v>100</v>
      </c>
      <c r="E156" s="19">
        <v>200</v>
      </c>
      <c r="F156" s="32">
        <v>0.59880239520958078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22</v>
      </c>
      <c r="E157" s="21">
        <v>38</v>
      </c>
      <c r="F157" s="32">
        <v>0.11377245508982035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35</v>
      </c>
      <c r="E158" s="27">
        <v>59</v>
      </c>
      <c r="F158" s="32">
        <v>0.17664670658682635</v>
      </c>
    </row>
    <row r="159" spans="1:6" ht="15" customHeight="1" x14ac:dyDescent="0.2">
      <c r="B159" s="2" t="s">
        <v>8</v>
      </c>
      <c r="C159" s="1">
        <v>159</v>
      </c>
      <c r="D159" s="1">
        <v>175</v>
      </c>
      <c r="E159" s="1">
        <v>334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17</v>
      </c>
      <c r="E161" s="31">
        <v>27</v>
      </c>
      <c r="F161" s="32">
        <v>8.0838323353293412E-2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6</v>
      </c>
      <c r="E162" s="31">
        <v>10</v>
      </c>
      <c r="F162" s="32">
        <v>2.9940119760479042E-2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0</v>
      </c>
      <c r="E163" s="31">
        <v>2</v>
      </c>
      <c r="F163" s="32">
        <v>5.9880239520958087E-3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51">
    <tabColor rgb="FF33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2.3323615160349854E-2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</v>
      </c>
      <c r="E14" s="48">
        <v>7</v>
      </c>
      <c r="F14" s="39">
        <v>2.0408163265306121E-2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12</v>
      </c>
      <c r="E20" s="48">
        <v>19</v>
      </c>
      <c r="F20" s="39">
        <v>5.5393586005830907E-2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7</v>
      </c>
      <c r="E26" s="41">
        <v>14</v>
      </c>
      <c r="F26" s="42">
        <v>4.0816326530612242E-2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4</v>
      </c>
      <c r="E32" s="41">
        <v>13</v>
      </c>
      <c r="F32" s="42">
        <v>3.7900874635568516E-2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3.2069970845481049E-2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3</v>
      </c>
      <c r="E44" s="41">
        <v>11</v>
      </c>
      <c r="F44" s="42">
        <v>3.2069970845481049E-2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5.5393586005830907E-2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4.0816326530612242E-2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9</v>
      </c>
      <c r="E62" s="41">
        <v>19</v>
      </c>
      <c r="F62" s="42">
        <v>5.5393586005830907E-2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8</v>
      </c>
      <c r="E68" s="41">
        <v>21</v>
      </c>
      <c r="F68" s="42">
        <v>6.1224489795918366E-2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12</v>
      </c>
      <c r="E74" s="41">
        <v>21</v>
      </c>
      <c r="F74" s="42">
        <v>6.1224489795918366E-2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14</v>
      </c>
      <c r="E80" s="41">
        <v>24</v>
      </c>
      <c r="F80" s="42">
        <v>6.9970845481049565E-2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16</v>
      </c>
      <c r="E86" s="44">
        <v>33</v>
      </c>
      <c r="F86" s="45">
        <v>9.6209912536443148E-2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13</v>
      </c>
      <c r="E92" s="44">
        <v>26</v>
      </c>
      <c r="F92" s="45">
        <v>7.5801749271137031E-2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15</v>
      </c>
      <c r="E98" s="44">
        <v>26</v>
      </c>
      <c r="F98" s="45">
        <v>7.5801749271137031E-2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12</v>
      </c>
      <c r="E104" s="44">
        <v>22</v>
      </c>
      <c r="F104" s="45">
        <v>6.4139941690962099E-2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2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9</v>
      </c>
      <c r="E110" s="44">
        <v>20</v>
      </c>
      <c r="F110" s="45">
        <v>5.8309037900874633E-2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2.9154518950437316E-2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1.1661807580174927E-2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2.9154518950437317E-3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174</v>
      </c>
      <c r="D147" s="77">
        <v>169</v>
      </c>
      <c r="E147" s="62">
        <v>343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16</v>
      </c>
      <c r="E150" s="17">
        <v>34</v>
      </c>
      <c r="F150" s="32">
        <v>9.9125364431486881E-2</v>
      </c>
    </row>
    <row r="151" spans="1:6" ht="15" customHeight="1" x14ac:dyDescent="0.2">
      <c r="A151" s="18"/>
      <c r="B151" s="18" t="s">
        <v>49</v>
      </c>
      <c r="C151" s="19">
        <v>90</v>
      </c>
      <c r="D151" s="19">
        <v>77</v>
      </c>
      <c r="E151" s="19">
        <v>167</v>
      </c>
      <c r="F151" s="32">
        <v>0.48688046647230321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76</v>
      </c>
      <c r="E152" s="21">
        <v>142</v>
      </c>
      <c r="F152" s="32">
        <v>0.4139941690962099</v>
      </c>
    </row>
    <row r="153" spans="1:6" ht="15" customHeight="1" x14ac:dyDescent="0.2">
      <c r="B153" s="2" t="s">
        <v>8</v>
      </c>
      <c r="C153" s="1">
        <v>174</v>
      </c>
      <c r="D153" s="1">
        <v>169</v>
      </c>
      <c r="E153" s="1">
        <v>343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16</v>
      </c>
      <c r="E155" s="17">
        <v>34</v>
      </c>
      <c r="F155" s="32">
        <v>9.9125364431486881E-2</v>
      </c>
    </row>
    <row r="156" spans="1:6" ht="15" customHeight="1" x14ac:dyDescent="0.2">
      <c r="A156" s="28"/>
      <c r="B156" s="18" t="s">
        <v>49</v>
      </c>
      <c r="C156" s="19">
        <v>90</v>
      </c>
      <c r="D156" s="19">
        <v>77</v>
      </c>
      <c r="E156" s="19">
        <v>167</v>
      </c>
      <c r="F156" s="32">
        <v>0.48688046647230321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29</v>
      </c>
      <c r="E157" s="21">
        <v>59</v>
      </c>
      <c r="F157" s="32">
        <v>0.17201166180758018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47</v>
      </c>
      <c r="E158" s="27">
        <v>83</v>
      </c>
      <c r="F158" s="32">
        <v>0.24198250728862974</v>
      </c>
    </row>
    <row r="159" spans="1:6" ht="15" customHeight="1" x14ac:dyDescent="0.2">
      <c r="B159" s="2" t="s">
        <v>8</v>
      </c>
      <c r="C159" s="1">
        <v>174</v>
      </c>
      <c r="D159" s="1">
        <v>169</v>
      </c>
      <c r="E159" s="1">
        <v>343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20</v>
      </c>
      <c r="E161" s="31">
        <v>35</v>
      </c>
      <c r="F161" s="32">
        <v>0.10204081632653061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11</v>
      </c>
      <c r="E162" s="31">
        <v>15</v>
      </c>
      <c r="F162" s="32">
        <v>4.3731778425655975E-2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1.4577259475218658E-2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2.9154518950437317E-3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84">
    <tabColor rgb="FF33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1.6666666666666666E-2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0.05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3.888888888888889E-2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1.1111111111111112E-2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8</v>
      </c>
      <c r="E44" s="41">
        <v>12</v>
      </c>
      <c r="F44" s="42">
        <v>6.6666666666666666E-2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1.6666666666666666E-2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2.7777777777777776E-2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7.7777777777777779E-2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2.7777777777777776E-2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8</v>
      </c>
      <c r="E86" s="44">
        <v>22</v>
      </c>
      <c r="F86" s="45">
        <v>0.12222222222222222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8</v>
      </c>
      <c r="E92" s="44">
        <v>12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0.1388888888888889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2</v>
      </c>
      <c r="E104" s="44">
        <v>8</v>
      </c>
      <c r="F104" s="45">
        <v>4.4444444444444446E-2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3.888888888888889E-2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5.5555555555555558E-3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87</v>
      </c>
      <c r="D147" s="77">
        <v>93</v>
      </c>
      <c r="E147" s="62">
        <v>180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8</v>
      </c>
      <c r="E150" s="17">
        <v>17</v>
      </c>
      <c r="F150" s="32">
        <v>9.4444444444444442E-2</v>
      </c>
    </row>
    <row r="151" spans="1:6" ht="15" customHeight="1" x14ac:dyDescent="0.2">
      <c r="A151" s="18"/>
      <c r="B151" s="18" t="s">
        <v>49</v>
      </c>
      <c r="C151" s="19">
        <v>41</v>
      </c>
      <c r="D151" s="19">
        <v>44</v>
      </c>
      <c r="E151" s="19">
        <v>85</v>
      </c>
      <c r="F151" s="32">
        <v>0.47222222222222221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41</v>
      </c>
      <c r="E152" s="21">
        <v>78</v>
      </c>
      <c r="F152" s="32">
        <v>0.43333333333333335</v>
      </c>
    </row>
    <row r="153" spans="1:6" ht="15" customHeight="1" x14ac:dyDescent="0.2">
      <c r="B153" s="2" t="s">
        <v>8</v>
      </c>
      <c r="C153" s="1">
        <v>87</v>
      </c>
      <c r="D153" s="1">
        <v>93</v>
      </c>
      <c r="E153" s="1">
        <v>180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8</v>
      </c>
      <c r="E155" s="17">
        <v>17</v>
      </c>
      <c r="F155" s="32">
        <v>9.4444444444444442E-2</v>
      </c>
    </row>
    <row r="156" spans="1:6" ht="15" customHeight="1" x14ac:dyDescent="0.2">
      <c r="A156" s="28"/>
      <c r="B156" s="18" t="s">
        <v>49</v>
      </c>
      <c r="C156" s="19">
        <v>41</v>
      </c>
      <c r="D156" s="19">
        <v>44</v>
      </c>
      <c r="E156" s="19">
        <v>85</v>
      </c>
      <c r="F156" s="32">
        <v>0.47222222222222221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16</v>
      </c>
      <c r="E157" s="21">
        <v>34</v>
      </c>
      <c r="F157" s="32">
        <v>0.18888888888888888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25</v>
      </c>
      <c r="E158" s="27">
        <v>44</v>
      </c>
      <c r="F158" s="32">
        <v>0.24444444444444444</v>
      </c>
    </row>
    <row r="159" spans="1:6" ht="15" customHeight="1" x14ac:dyDescent="0.2">
      <c r="B159" s="2" t="s">
        <v>8</v>
      </c>
      <c r="C159" s="1">
        <v>87</v>
      </c>
      <c r="D159" s="1">
        <v>93</v>
      </c>
      <c r="E159" s="1">
        <v>180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8</v>
      </c>
      <c r="E161" s="31">
        <v>11</v>
      </c>
      <c r="F161" s="32">
        <v>6.1111111111111109E-2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2.2222222222222223E-2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5.5555555555555558E-3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85">
    <tabColor rgb="FF33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1.2048192771084338E-2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4.2168674698795178E-2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3.614457831325301E-2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6.0240963855421686E-2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2.4096385542168676E-2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4.2168674698795178E-2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6.024096385542169E-3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2.4096385542168676E-2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6.6265060240963861E-2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2.4096385542168676E-2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5.4216867469879519E-2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6.0240963855421686E-2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6.6265060240963861E-2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0.1144578313253012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8</v>
      </c>
      <c r="E92" s="44">
        <v>18</v>
      </c>
      <c r="F92" s="45">
        <v>0.10843373493975904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7</v>
      </c>
      <c r="E98" s="44">
        <v>14</v>
      </c>
      <c r="F98" s="45">
        <v>8.4337349397590355E-2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7.2289156626506021E-2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6.0240963855421686E-2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2.4096385542168676E-2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1.8072289156626505E-2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85</v>
      </c>
      <c r="D147" s="77">
        <v>81</v>
      </c>
      <c r="E147" s="62">
        <v>166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8</v>
      </c>
      <c r="E150" s="17">
        <v>15</v>
      </c>
      <c r="F150" s="32">
        <v>9.036144578313253E-2</v>
      </c>
    </row>
    <row r="151" spans="1:6" ht="15" customHeight="1" x14ac:dyDescent="0.2">
      <c r="A151" s="18"/>
      <c r="B151" s="18" t="s">
        <v>49</v>
      </c>
      <c r="C151" s="19">
        <v>38</v>
      </c>
      <c r="D151" s="19">
        <v>33</v>
      </c>
      <c r="E151" s="19">
        <v>71</v>
      </c>
      <c r="F151" s="32">
        <v>0.42771084337349397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40</v>
      </c>
      <c r="E152" s="21">
        <v>80</v>
      </c>
      <c r="F152" s="32">
        <v>0.48192771084337349</v>
      </c>
    </row>
    <row r="153" spans="1:6" ht="15" customHeight="1" x14ac:dyDescent="0.2">
      <c r="B153" s="2" t="s">
        <v>8</v>
      </c>
      <c r="C153" s="1">
        <v>85</v>
      </c>
      <c r="D153" s="1">
        <v>81</v>
      </c>
      <c r="E153" s="1">
        <v>166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8</v>
      </c>
      <c r="E155" s="17">
        <v>15</v>
      </c>
      <c r="F155" s="32">
        <v>9.036144578313253E-2</v>
      </c>
    </row>
    <row r="156" spans="1:6" ht="15" customHeight="1" x14ac:dyDescent="0.2">
      <c r="A156" s="28"/>
      <c r="B156" s="18" t="s">
        <v>49</v>
      </c>
      <c r="C156" s="19">
        <v>38</v>
      </c>
      <c r="D156" s="19">
        <v>33</v>
      </c>
      <c r="E156" s="19">
        <v>71</v>
      </c>
      <c r="F156" s="32">
        <v>0.42771084337349397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18</v>
      </c>
      <c r="E157" s="21">
        <v>37</v>
      </c>
      <c r="F157" s="32">
        <v>0.22289156626506024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22</v>
      </c>
      <c r="E158" s="27">
        <v>43</v>
      </c>
      <c r="F158" s="32">
        <v>0.25903614457831325</v>
      </c>
    </row>
    <row r="159" spans="1:6" ht="15" customHeight="1" x14ac:dyDescent="0.2">
      <c r="B159" s="2" t="s">
        <v>8</v>
      </c>
      <c r="C159" s="1">
        <v>85</v>
      </c>
      <c r="D159" s="1">
        <v>81</v>
      </c>
      <c r="E159" s="1">
        <v>166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9</v>
      </c>
      <c r="E161" s="31">
        <v>17</v>
      </c>
      <c r="F161" s="32">
        <v>0.10240963855421686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3</v>
      </c>
      <c r="E162" s="31">
        <v>7</v>
      </c>
      <c r="F162" s="32">
        <v>4.2168674698795178E-2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0</v>
      </c>
      <c r="E163" s="31">
        <v>3</v>
      </c>
      <c r="F163" s="32">
        <v>1.8072289156626505E-2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 codeName="Sheet286">
    <tabColor rgb="FF33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2.2038567493112948E-2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4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3.8567493112947659E-2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11</v>
      </c>
      <c r="E20" s="48">
        <v>18</v>
      </c>
      <c r="F20" s="39">
        <v>4.9586776859504134E-2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2.2038567493112948E-2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5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10</v>
      </c>
      <c r="E32" s="41">
        <v>17</v>
      </c>
      <c r="F32" s="42">
        <v>4.6831955922865015E-2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0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3.0303030303030304E-2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0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5</v>
      </c>
      <c r="E44" s="41">
        <v>14</v>
      </c>
      <c r="F44" s="42">
        <v>3.8567493112947659E-2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9</v>
      </c>
      <c r="E50" s="41">
        <v>15</v>
      </c>
      <c r="F50" s="42">
        <v>4.1322314049586778E-2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5.7851239669421489E-2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8</v>
      </c>
      <c r="E62" s="41">
        <v>19</v>
      </c>
      <c r="F62" s="42">
        <v>5.2341597796143252E-2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4.9586776859504134E-2</v>
      </c>
    </row>
    <row r="69" spans="1:6" ht="15" customHeight="1" x14ac:dyDescent="0.2">
      <c r="A69" s="12"/>
      <c r="B69" s="35">
        <v>55</v>
      </c>
      <c r="C69" s="94">
        <v>0</v>
      </c>
      <c r="D69" s="94">
        <v>4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11</v>
      </c>
      <c r="E74" s="41">
        <v>26</v>
      </c>
      <c r="F74" s="42">
        <v>7.1625344352617082E-2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12</v>
      </c>
      <c r="E80" s="41">
        <v>24</v>
      </c>
      <c r="F80" s="42">
        <v>6.6115702479338845E-2</v>
      </c>
    </row>
    <row r="81" spans="1:6" ht="15" customHeight="1" x14ac:dyDescent="0.2">
      <c r="A81" s="12"/>
      <c r="B81" s="35">
        <v>65</v>
      </c>
      <c r="C81" s="94">
        <v>5</v>
      </c>
      <c r="D81" s="94">
        <v>0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15</v>
      </c>
      <c r="E86" s="44">
        <v>31</v>
      </c>
      <c r="F86" s="45">
        <v>8.5399449035812675E-2</v>
      </c>
    </row>
    <row r="87" spans="1:6" ht="15" customHeight="1" x14ac:dyDescent="0.2">
      <c r="A87" s="12"/>
      <c r="B87" s="35">
        <v>70</v>
      </c>
      <c r="C87" s="94">
        <v>4</v>
      </c>
      <c r="D87" s="94">
        <v>7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4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22</v>
      </c>
      <c r="E92" s="44">
        <v>44</v>
      </c>
      <c r="F92" s="45">
        <v>0.12121212121212122</v>
      </c>
    </row>
    <row r="93" spans="1:6" ht="15" customHeight="1" x14ac:dyDescent="0.2">
      <c r="A93" s="12"/>
      <c r="B93" s="35">
        <v>75</v>
      </c>
      <c r="C93" s="94">
        <v>7</v>
      </c>
      <c r="D93" s="94">
        <v>0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7</v>
      </c>
      <c r="E98" s="44">
        <v>26</v>
      </c>
      <c r="F98" s="45">
        <v>7.1625344352617082E-2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9</v>
      </c>
      <c r="E104" s="44">
        <v>14</v>
      </c>
      <c r="F104" s="45">
        <v>3.8567493112947659E-2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11</v>
      </c>
      <c r="E110" s="44">
        <v>19</v>
      </c>
      <c r="F110" s="45">
        <v>5.2341597796143252E-2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10</v>
      </c>
      <c r="E116" s="44">
        <v>11</v>
      </c>
      <c r="F116" s="45">
        <v>3.0303030303030304E-2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8.2644628099173556E-3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5.5096418732782371E-3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106">
        <v>109</v>
      </c>
      <c r="C133" s="109">
        <v>0</v>
      </c>
      <c r="D133" s="94">
        <v>0</v>
      </c>
      <c r="E133" s="95">
        <v>0</v>
      </c>
      <c r="F133" s="32"/>
    </row>
    <row r="134" spans="1:6" ht="15" customHeight="1" x14ac:dyDescent="0.2">
      <c r="A134" s="107"/>
      <c r="B134" s="110" t="s">
        <v>48</v>
      </c>
      <c r="C134" s="71">
        <v>0</v>
      </c>
      <c r="D134" s="71">
        <v>0</v>
      </c>
      <c r="E134" s="60">
        <v>0</v>
      </c>
      <c r="F134" s="45">
        <v>0</v>
      </c>
    </row>
    <row r="135" spans="1:6" ht="15" customHeight="1" x14ac:dyDescent="0.2">
      <c r="A135" s="107"/>
      <c r="B135" s="111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107"/>
      <c r="B136" s="111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07"/>
      <c r="B137" s="111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07"/>
      <c r="B138" s="111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07"/>
      <c r="B139" s="111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107"/>
      <c r="B140" s="110" t="s">
        <v>374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107"/>
      <c r="B141" s="111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107"/>
      <c r="B142" s="111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107"/>
      <c r="B143" s="111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107"/>
      <c r="B144" s="111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107"/>
      <c r="B145" s="111">
        <v>119</v>
      </c>
      <c r="C145" s="109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108"/>
      <c r="B146" s="112" t="s">
        <v>375</v>
      </c>
      <c r="C146" s="71">
        <v>0</v>
      </c>
      <c r="D146" s="71">
        <v>0</v>
      </c>
      <c r="E146" s="60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181</v>
      </c>
      <c r="D147" s="77">
        <v>182</v>
      </c>
      <c r="E147" s="62">
        <v>363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23</v>
      </c>
      <c r="E150" s="17">
        <v>40</v>
      </c>
      <c r="F150" s="32">
        <v>0.11019283746556474</v>
      </c>
    </row>
    <row r="151" spans="1:6" ht="15" customHeight="1" x14ac:dyDescent="0.2">
      <c r="A151" s="18"/>
      <c r="B151" s="18" t="s">
        <v>49</v>
      </c>
      <c r="C151" s="19">
        <v>91</v>
      </c>
      <c r="D151" s="19">
        <v>82</v>
      </c>
      <c r="E151" s="19">
        <v>173</v>
      </c>
      <c r="F151" s="32">
        <v>0.47658402203856748</v>
      </c>
    </row>
    <row r="152" spans="1:6" ht="15" customHeight="1" x14ac:dyDescent="0.2">
      <c r="A152" s="33"/>
      <c r="B152" s="20" t="s">
        <v>6</v>
      </c>
      <c r="C152" s="21">
        <v>73</v>
      </c>
      <c r="D152" s="21">
        <v>77</v>
      </c>
      <c r="E152" s="21">
        <v>150</v>
      </c>
      <c r="F152" s="32">
        <v>0.41322314049586778</v>
      </c>
    </row>
    <row r="153" spans="1:6" ht="15" customHeight="1" x14ac:dyDescent="0.2">
      <c r="B153" s="2" t="s">
        <v>8</v>
      </c>
      <c r="C153" s="1">
        <v>181</v>
      </c>
      <c r="D153" s="1">
        <v>182</v>
      </c>
      <c r="E153" s="1">
        <v>363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23</v>
      </c>
      <c r="E155" s="17">
        <v>40</v>
      </c>
      <c r="F155" s="32">
        <v>0.11019283746556474</v>
      </c>
    </row>
    <row r="156" spans="1:6" ht="15" customHeight="1" x14ac:dyDescent="0.2">
      <c r="A156" s="28"/>
      <c r="B156" s="18" t="s">
        <v>49</v>
      </c>
      <c r="C156" s="19">
        <v>91</v>
      </c>
      <c r="D156" s="19">
        <v>82</v>
      </c>
      <c r="E156" s="19">
        <v>173</v>
      </c>
      <c r="F156" s="32">
        <v>0.47658402203856748</v>
      </c>
    </row>
    <row r="157" spans="1:6" ht="15" customHeight="1" x14ac:dyDescent="0.2">
      <c r="A157" s="25"/>
      <c r="B157" s="20" t="s">
        <v>10</v>
      </c>
      <c r="C157" s="21">
        <v>38</v>
      </c>
      <c r="D157" s="21">
        <v>37</v>
      </c>
      <c r="E157" s="21">
        <v>75</v>
      </c>
      <c r="F157" s="32">
        <v>0.20661157024793389</v>
      </c>
    </row>
    <row r="158" spans="1:6" ht="15" customHeight="1" x14ac:dyDescent="0.2">
      <c r="A158" s="26"/>
      <c r="B158" s="29" t="s">
        <v>11</v>
      </c>
      <c r="C158" s="27">
        <v>35</v>
      </c>
      <c r="D158" s="27">
        <v>40</v>
      </c>
      <c r="E158" s="27">
        <v>75</v>
      </c>
      <c r="F158" s="32">
        <v>0.20661157024793389</v>
      </c>
    </row>
    <row r="159" spans="1:6" ht="15" customHeight="1" x14ac:dyDescent="0.2">
      <c r="B159" s="2" t="s">
        <v>8</v>
      </c>
      <c r="C159" s="1">
        <v>181</v>
      </c>
      <c r="D159" s="1">
        <v>182</v>
      </c>
      <c r="E159" s="1">
        <v>363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24</v>
      </c>
      <c r="E161" s="31">
        <v>35</v>
      </c>
      <c r="F161" s="32">
        <v>9.6418732782369149E-2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13</v>
      </c>
      <c r="E162" s="31">
        <v>16</v>
      </c>
      <c r="F162" s="32">
        <v>4.4077134986225897E-2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1.3774104683195593E-2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5.5096418732782371E-3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 codeName="Sheet287">
    <tabColor rgb="FF33330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5.3278688524590161E-2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3</v>
      </c>
      <c r="E14" s="48">
        <v>12</v>
      </c>
      <c r="F14" s="39">
        <v>4.9180327868852458E-2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5</v>
      </c>
      <c r="E20" s="48">
        <v>13</v>
      </c>
      <c r="F20" s="39">
        <v>5.3278688524590161E-2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3</v>
      </c>
      <c r="E26" s="41">
        <v>11</v>
      </c>
      <c r="F26" s="42">
        <v>4.5081967213114756E-2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5.3278688524590161E-2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2.4590163934426229E-2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4.5081967213114756E-2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6.9672131147540978E-2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5.737704918032787E-2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4</v>
      </c>
      <c r="E62" s="41">
        <v>15</v>
      </c>
      <c r="F62" s="42">
        <v>6.1475409836065573E-2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12</v>
      </c>
      <c r="E68" s="41">
        <v>18</v>
      </c>
      <c r="F68" s="42">
        <v>7.3770491803278687E-2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5.3278688524590161E-2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5.3278688524590161E-2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6.9672131147540978E-2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16</v>
      </c>
      <c r="E92" s="44">
        <v>25</v>
      </c>
      <c r="F92" s="45">
        <v>0.10245901639344263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6.1475409836065573E-2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2.4590163934426229E-2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3.2786885245901641E-2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1.2295081967213115E-2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4.0983606557377051E-3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106">
        <v>109</v>
      </c>
      <c r="C133" s="109">
        <v>0</v>
      </c>
      <c r="D133" s="94">
        <v>0</v>
      </c>
      <c r="E133" s="95">
        <v>0</v>
      </c>
      <c r="F133" s="32"/>
    </row>
    <row r="134" spans="1:6" ht="15" customHeight="1" x14ac:dyDescent="0.2">
      <c r="A134" s="107"/>
      <c r="B134" s="110" t="s">
        <v>48</v>
      </c>
      <c r="C134" s="71">
        <v>0</v>
      </c>
      <c r="D134" s="71">
        <v>0</v>
      </c>
      <c r="E134" s="60">
        <v>0</v>
      </c>
      <c r="F134" s="45">
        <v>0</v>
      </c>
    </row>
    <row r="135" spans="1:6" ht="15" customHeight="1" x14ac:dyDescent="0.2">
      <c r="A135" s="107"/>
      <c r="B135" s="111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107"/>
      <c r="B136" s="111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07"/>
      <c r="B137" s="111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07"/>
      <c r="B138" s="111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07"/>
      <c r="B139" s="111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107"/>
      <c r="B140" s="110" t="s">
        <v>374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107"/>
      <c r="B141" s="111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107"/>
      <c r="B142" s="111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107"/>
      <c r="B143" s="111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107"/>
      <c r="B144" s="111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107"/>
      <c r="B145" s="111">
        <v>119</v>
      </c>
      <c r="C145" s="109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108"/>
      <c r="B146" s="112" t="s">
        <v>375</v>
      </c>
      <c r="C146" s="71">
        <v>0</v>
      </c>
      <c r="D146" s="71">
        <v>0</v>
      </c>
      <c r="E146" s="60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122</v>
      </c>
      <c r="D147" s="77">
        <v>122</v>
      </c>
      <c r="E147" s="62">
        <v>244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15</v>
      </c>
      <c r="E150" s="17">
        <v>38</v>
      </c>
      <c r="F150" s="32">
        <v>0.15573770491803279</v>
      </c>
    </row>
    <row r="151" spans="1:6" ht="15" customHeight="1" x14ac:dyDescent="0.2">
      <c r="A151" s="18"/>
      <c r="B151" s="18" t="s">
        <v>49</v>
      </c>
      <c r="C151" s="19">
        <v>69</v>
      </c>
      <c r="D151" s="19">
        <v>62</v>
      </c>
      <c r="E151" s="19">
        <v>131</v>
      </c>
      <c r="F151" s="32">
        <v>0.53688524590163933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45</v>
      </c>
      <c r="E152" s="21">
        <v>75</v>
      </c>
      <c r="F152" s="32">
        <v>0.30737704918032788</v>
      </c>
    </row>
    <row r="153" spans="1:6" ht="15" customHeight="1" x14ac:dyDescent="0.2">
      <c r="B153" s="2" t="s">
        <v>8</v>
      </c>
      <c r="C153" s="1">
        <v>122</v>
      </c>
      <c r="D153" s="1">
        <v>122</v>
      </c>
      <c r="E153" s="1">
        <v>244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15</v>
      </c>
      <c r="E155" s="17">
        <v>38</v>
      </c>
      <c r="F155" s="32">
        <v>0.15573770491803279</v>
      </c>
    </row>
    <row r="156" spans="1:6" ht="15" customHeight="1" x14ac:dyDescent="0.2">
      <c r="A156" s="28"/>
      <c r="B156" s="18" t="s">
        <v>49</v>
      </c>
      <c r="C156" s="19">
        <v>69</v>
      </c>
      <c r="D156" s="19">
        <v>62</v>
      </c>
      <c r="E156" s="19">
        <v>131</v>
      </c>
      <c r="F156" s="32">
        <v>0.53688524590163933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25</v>
      </c>
      <c r="E157" s="21">
        <v>42</v>
      </c>
      <c r="F157" s="32">
        <v>0.1721311475409836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20</v>
      </c>
      <c r="E158" s="27">
        <v>33</v>
      </c>
      <c r="F158" s="32">
        <v>0.13524590163934427</v>
      </c>
    </row>
    <row r="159" spans="1:6" ht="15" customHeight="1" x14ac:dyDescent="0.2">
      <c r="B159" s="2" t="s">
        <v>8</v>
      </c>
      <c r="C159" s="1">
        <v>122</v>
      </c>
      <c r="D159" s="1">
        <v>122</v>
      </c>
      <c r="E159" s="1">
        <v>244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7</v>
      </c>
      <c r="E161" s="31">
        <v>12</v>
      </c>
      <c r="F161" s="32">
        <v>4.9180327868852458E-2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1.6393442622950821E-2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4.0983606557377051E-3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4.0983606557377051E-3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285</vt:i4>
      </vt:variant>
      <vt:variant>
        <vt:lpstr>名前付き一覧</vt:lpstr>
      </vt:variant>
      <vt:variant>
        <vt:i4>570</vt:i4>
      </vt:variant>
    </vt:vector>
  </HeadingPairs>
  <TitlesOfParts>
    <vt:vector size="855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御牧原(浅科）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御牧原（望月）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'御牧原(浅科）'!Print_Titles</vt:lpstr>
      <vt:lpstr>'御牧原（望月）'!Print_Titles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'御牧原(浅科）'!人口統計年齢別00900827</vt:lpstr>
      <vt:lpstr>'御牧原（望月）'!人口統計年齢別00900827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企画課統計係</dc:creator>
  <cp:lastModifiedBy>DensanUser</cp:lastModifiedBy>
  <cp:lastPrinted>2020-04-15T09:26:44Z</cp:lastPrinted>
  <dcterms:created xsi:type="dcterms:W3CDTF">2008-04-17T07:45:22Z</dcterms:created>
  <dcterms:modified xsi:type="dcterms:W3CDTF">2025-04-10T08:17:44Z</dcterms:modified>
</cp:coreProperties>
</file>