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n3175\Desktop\人口統計10月分\5歳階級別\"/>
    </mc:Choice>
  </mc:AlternateContent>
  <xr:revisionPtr revIDLastSave="0" documentId="13_ncr:1_{8CC5DAEB-CBF5-42D9-994F-5F7549DCBDC2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佐久市" sheetId="1" r:id="rId1"/>
    <sheet name="旧佐久市" sheetId="2" r:id="rId2"/>
    <sheet name="旧臼田町" sheetId="3" r:id="rId3"/>
    <sheet name="旧望月町" sheetId="5" r:id="rId4"/>
    <sheet name="旧浅科村" sheetId="4" r:id="rId5"/>
  </sheets>
  <definedNames>
    <definedName name="_xlnm.Print_Area" localSheetId="2">旧臼田町!$A$1:$Q$44</definedName>
    <definedName name="_xlnm.Print_Area" localSheetId="1">旧佐久市!$A$1:$Q$44</definedName>
    <definedName name="_xlnm.Print_Area" localSheetId="4">旧浅科村!$A$1:$Q$44</definedName>
    <definedName name="_xlnm.Print_Area" localSheetId="3">旧望月町!$A$1:$Q$44</definedName>
    <definedName name="_xlnm.Print_Area" localSheetId="0">佐久市!$A$1:$Q$44</definedName>
  </definedNames>
  <calcPr calcId="191029"/>
</workbook>
</file>

<file path=xl/calcChain.xml><?xml version="1.0" encoding="utf-8"?>
<calcChain xmlns="http://schemas.openxmlformats.org/spreadsheetml/2006/main">
  <c r="N43" i="1" l="1"/>
  <c r="N7" i="3" l="1"/>
  <c r="B25" i="2" l="1"/>
  <c r="O19" i="5" l="1"/>
  <c r="P19" i="5" s="1"/>
  <c r="N19" i="5"/>
  <c r="K13" i="5"/>
  <c r="J13" i="5"/>
  <c r="G7" i="5"/>
  <c r="F7" i="5"/>
  <c r="P18" i="5"/>
  <c r="P17" i="5"/>
  <c r="P16" i="5"/>
  <c r="P15" i="5"/>
  <c r="P14" i="5"/>
  <c r="O13" i="5"/>
  <c r="N13" i="5"/>
  <c r="K7" i="5"/>
  <c r="J7" i="5"/>
  <c r="C43" i="5"/>
  <c r="B43" i="5"/>
  <c r="P12" i="5"/>
  <c r="P11" i="5"/>
  <c r="P10" i="5"/>
  <c r="P9" i="5"/>
  <c r="P8" i="5"/>
  <c r="O7" i="5"/>
  <c r="N7" i="5"/>
  <c r="G43" i="5"/>
  <c r="F43" i="5"/>
  <c r="C37" i="5"/>
  <c r="B37" i="5"/>
  <c r="K43" i="5"/>
  <c r="J43" i="5"/>
  <c r="G37" i="5"/>
  <c r="F37" i="5"/>
  <c r="C31" i="5"/>
  <c r="B31" i="5"/>
  <c r="K37" i="5"/>
  <c r="J37" i="5"/>
  <c r="L37" i="5" s="1"/>
  <c r="G31" i="5"/>
  <c r="F31" i="5"/>
  <c r="C25" i="5"/>
  <c r="B25" i="5"/>
  <c r="D25" i="5" s="1"/>
  <c r="K31" i="5"/>
  <c r="J31" i="5"/>
  <c r="G25" i="5"/>
  <c r="F25" i="5"/>
  <c r="H25" i="5" s="1"/>
  <c r="C19" i="5"/>
  <c r="B19" i="5"/>
  <c r="K25" i="5"/>
  <c r="J25" i="5"/>
  <c r="G19" i="5"/>
  <c r="F19" i="5"/>
  <c r="C13" i="5"/>
  <c r="B13" i="5"/>
  <c r="K19" i="5"/>
  <c r="J19" i="5"/>
  <c r="G13" i="5"/>
  <c r="F13" i="5"/>
  <c r="C7" i="5"/>
  <c r="B7" i="5"/>
  <c r="O19" i="4"/>
  <c r="N19" i="4"/>
  <c r="K13" i="4"/>
  <c r="J13" i="4"/>
  <c r="G7" i="4"/>
  <c r="F7" i="4"/>
  <c r="P18" i="4"/>
  <c r="P17" i="4"/>
  <c r="P16" i="4"/>
  <c r="P15" i="4"/>
  <c r="P14" i="4"/>
  <c r="O13" i="4"/>
  <c r="N13" i="4"/>
  <c r="P13" i="4" s="1"/>
  <c r="K7" i="4"/>
  <c r="J7" i="4"/>
  <c r="C43" i="4"/>
  <c r="B43" i="4"/>
  <c r="P12" i="4"/>
  <c r="P11" i="4"/>
  <c r="P10" i="4"/>
  <c r="P9" i="4"/>
  <c r="P8" i="4"/>
  <c r="O7" i="4"/>
  <c r="N7" i="4"/>
  <c r="G43" i="4"/>
  <c r="F43" i="4"/>
  <c r="C37" i="4"/>
  <c r="B37" i="4"/>
  <c r="K43" i="4"/>
  <c r="J43" i="4"/>
  <c r="G37" i="4"/>
  <c r="F37" i="4"/>
  <c r="C31" i="4"/>
  <c r="B31" i="4"/>
  <c r="K37" i="4"/>
  <c r="J37" i="4"/>
  <c r="L37" i="4" s="1"/>
  <c r="G31" i="4"/>
  <c r="F31" i="4"/>
  <c r="C25" i="4"/>
  <c r="B25" i="4"/>
  <c r="K31" i="4"/>
  <c r="J31" i="4"/>
  <c r="G25" i="4"/>
  <c r="F25" i="4"/>
  <c r="C19" i="4"/>
  <c r="B19" i="4"/>
  <c r="K25" i="4"/>
  <c r="J25" i="4"/>
  <c r="G19" i="4"/>
  <c r="F19" i="4"/>
  <c r="C13" i="4"/>
  <c r="B13" i="4"/>
  <c r="K19" i="4"/>
  <c r="J19" i="4"/>
  <c r="G13" i="4"/>
  <c r="F13" i="4"/>
  <c r="C7" i="4"/>
  <c r="B7" i="4"/>
  <c r="O19" i="3"/>
  <c r="N19" i="3"/>
  <c r="K13" i="3"/>
  <c r="J13" i="3"/>
  <c r="G7" i="3"/>
  <c r="F7" i="3"/>
  <c r="P18" i="3"/>
  <c r="P17" i="3"/>
  <c r="P16" i="3"/>
  <c r="P15" i="3"/>
  <c r="P14" i="3"/>
  <c r="O13" i="3"/>
  <c r="N13" i="3"/>
  <c r="K7" i="3"/>
  <c r="J7" i="3"/>
  <c r="C43" i="3"/>
  <c r="B43" i="3"/>
  <c r="D43" i="3" s="1"/>
  <c r="P12" i="3"/>
  <c r="P11" i="3"/>
  <c r="P10" i="3"/>
  <c r="P9" i="3"/>
  <c r="P8" i="3"/>
  <c r="O7" i="3"/>
  <c r="G43" i="3"/>
  <c r="F43" i="3"/>
  <c r="C37" i="3"/>
  <c r="B37" i="3"/>
  <c r="K43" i="3"/>
  <c r="J43" i="3"/>
  <c r="G37" i="3"/>
  <c r="F37" i="3"/>
  <c r="C31" i="3"/>
  <c r="B31" i="3"/>
  <c r="D31" i="3" s="1"/>
  <c r="K37" i="3"/>
  <c r="J37" i="3"/>
  <c r="G31" i="3"/>
  <c r="F31" i="3"/>
  <c r="C25" i="3"/>
  <c r="B25" i="3"/>
  <c r="K31" i="3"/>
  <c r="J31" i="3"/>
  <c r="G25" i="3"/>
  <c r="F25" i="3"/>
  <c r="C19" i="3"/>
  <c r="B19" i="3"/>
  <c r="K25" i="3"/>
  <c r="J25" i="3"/>
  <c r="G19" i="3"/>
  <c r="F19" i="3"/>
  <c r="C13" i="3"/>
  <c r="B13" i="3"/>
  <c r="K19" i="3"/>
  <c r="J19" i="3"/>
  <c r="G13" i="3"/>
  <c r="F13" i="3"/>
  <c r="C7" i="3"/>
  <c r="B7" i="3"/>
  <c r="O18" i="1"/>
  <c r="N18" i="1"/>
  <c r="O17" i="1"/>
  <c r="N17" i="1"/>
  <c r="O16" i="1"/>
  <c r="N16" i="1"/>
  <c r="O15" i="1"/>
  <c r="N15" i="1"/>
  <c r="O14" i="1"/>
  <c r="N14" i="1"/>
  <c r="O12" i="1"/>
  <c r="N12" i="1"/>
  <c r="O11" i="1"/>
  <c r="N11" i="1"/>
  <c r="O10" i="1"/>
  <c r="N10" i="1"/>
  <c r="O9" i="1"/>
  <c r="N9" i="1"/>
  <c r="O8" i="1"/>
  <c r="N8" i="1"/>
  <c r="O13" i="2"/>
  <c r="N13" i="2"/>
  <c r="P13" i="2" s="1"/>
  <c r="O19" i="2"/>
  <c r="N19" i="2"/>
  <c r="H13" i="4" l="1"/>
  <c r="D43" i="4"/>
  <c r="H43" i="5"/>
  <c r="D43" i="5"/>
  <c r="N43" i="5"/>
  <c r="P7" i="4"/>
  <c r="H25" i="4"/>
  <c r="D37" i="4"/>
  <c r="D31" i="4"/>
  <c r="D13" i="4"/>
  <c r="D7" i="4"/>
  <c r="D13" i="5"/>
  <c r="D7" i="5"/>
  <c r="P7" i="5"/>
  <c r="L43" i="4"/>
  <c r="H7" i="4"/>
  <c r="L31" i="3"/>
  <c r="H7" i="3"/>
  <c r="D37" i="3"/>
  <c r="D19" i="3"/>
  <c r="D13" i="3"/>
  <c r="P7" i="3"/>
  <c r="L25" i="3"/>
  <c r="L31" i="5"/>
  <c r="L25" i="5"/>
  <c r="D37" i="5"/>
  <c r="D31" i="5"/>
  <c r="D19" i="5"/>
  <c r="D19" i="4"/>
  <c r="H43" i="3"/>
  <c r="N36" i="3"/>
  <c r="H7" i="5"/>
  <c r="H19" i="5"/>
  <c r="H37" i="4"/>
  <c r="H19" i="4"/>
  <c r="H31" i="4"/>
  <c r="H43" i="4"/>
  <c r="L13" i="4"/>
  <c r="L31" i="4"/>
  <c r="O40" i="4"/>
  <c r="P19" i="4"/>
  <c r="H19" i="3"/>
  <c r="H31" i="3"/>
  <c r="H13" i="3"/>
  <c r="P11" i="1"/>
  <c r="P18" i="1"/>
  <c r="N43" i="3"/>
  <c r="P19" i="3"/>
  <c r="O41" i="5"/>
  <c r="P13" i="5"/>
  <c r="O43" i="5"/>
  <c r="O40" i="5"/>
  <c r="O42" i="5"/>
  <c r="N42" i="5"/>
  <c r="L43" i="5"/>
  <c r="N41" i="5"/>
  <c r="L19" i="5"/>
  <c r="N40" i="5"/>
  <c r="L7" i="5"/>
  <c r="O37" i="5"/>
  <c r="H37" i="5"/>
  <c r="H31" i="5"/>
  <c r="H13" i="5"/>
  <c r="O36" i="5"/>
  <c r="N36" i="5"/>
  <c r="O33" i="5"/>
  <c r="N35" i="5"/>
  <c r="O35" i="5"/>
  <c r="N42" i="4"/>
  <c r="N43" i="4"/>
  <c r="O42" i="4"/>
  <c r="O43" i="4"/>
  <c r="N41" i="4"/>
  <c r="O41" i="4"/>
  <c r="L25" i="4"/>
  <c r="N40" i="4"/>
  <c r="N37" i="4"/>
  <c r="L19" i="4"/>
  <c r="O37" i="4"/>
  <c r="L7" i="4"/>
  <c r="N36" i="4"/>
  <c r="O33" i="4"/>
  <c r="D25" i="4"/>
  <c r="N35" i="4"/>
  <c r="O35" i="4"/>
  <c r="P13" i="3"/>
  <c r="P9" i="1"/>
  <c r="N42" i="3"/>
  <c r="O43" i="3"/>
  <c r="O42" i="3"/>
  <c r="L43" i="3"/>
  <c r="L37" i="3"/>
  <c r="N41" i="3"/>
  <c r="O41" i="3"/>
  <c r="L19" i="3"/>
  <c r="N37" i="3"/>
  <c r="N40" i="3"/>
  <c r="L13" i="3"/>
  <c r="L7" i="3"/>
  <c r="H37" i="3"/>
  <c r="H25" i="3"/>
  <c r="N33" i="3"/>
  <c r="D25" i="3"/>
  <c r="O35" i="3"/>
  <c r="D7" i="3"/>
  <c r="P16" i="1"/>
  <c r="P19" i="2"/>
  <c r="P14" i="1"/>
  <c r="P10" i="1"/>
  <c r="P12" i="1"/>
  <c r="N33" i="5"/>
  <c r="N37" i="5"/>
  <c r="L13" i="5"/>
  <c r="P8" i="1"/>
  <c r="O13" i="1"/>
  <c r="P15" i="1"/>
  <c r="P17" i="1"/>
  <c r="N13" i="1"/>
  <c r="O36" i="4"/>
  <c r="N33" i="4"/>
  <c r="N35" i="3"/>
  <c r="O40" i="3"/>
  <c r="O36" i="3"/>
  <c r="O19" i="1"/>
  <c r="O37" i="3"/>
  <c r="O33" i="3"/>
  <c r="N19" i="1"/>
  <c r="P43" i="5" l="1"/>
  <c r="P42" i="4"/>
  <c r="P41" i="4"/>
  <c r="P42" i="5"/>
  <c r="P35" i="5"/>
  <c r="P40" i="4"/>
  <c r="P43" i="4"/>
  <c r="P33" i="3"/>
  <c r="P41" i="5"/>
  <c r="P37" i="5"/>
  <c r="P40" i="5"/>
  <c r="P36" i="5"/>
  <c r="P37" i="4"/>
  <c r="P33" i="4"/>
  <c r="P36" i="4"/>
  <c r="P35" i="4"/>
  <c r="P43" i="3"/>
  <c r="P41" i="3"/>
  <c r="P42" i="3"/>
  <c r="P37" i="3"/>
  <c r="P40" i="3"/>
  <c r="P36" i="3"/>
  <c r="P35" i="3"/>
  <c r="P13" i="1"/>
  <c r="P33" i="5"/>
  <c r="P19" i="1"/>
  <c r="B31" i="2"/>
  <c r="C31" i="2"/>
  <c r="Q43" i="4" l="1"/>
  <c r="Q42" i="5"/>
  <c r="Q37" i="3"/>
  <c r="Q40" i="3"/>
  <c r="Q42" i="3"/>
  <c r="Q41" i="3"/>
  <c r="Q43" i="3"/>
  <c r="Q35" i="3"/>
  <c r="Q36" i="3"/>
  <c r="Q43" i="5"/>
  <c r="Q37" i="5"/>
  <c r="Q41" i="5"/>
  <c r="Q40" i="5"/>
  <c r="Q37" i="4"/>
  <c r="Q41" i="4"/>
  <c r="Q42" i="4"/>
  <c r="Q36" i="4"/>
  <c r="Q40" i="4"/>
  <c r="Q35" i="4"/>
  <c r="Q35" i="5"/>
  <c r="Q36" i="5"/>
  <c r="B7" i="2"/>
  <c r="C7" i="2"/>
  <c r="K19" i="2" l="1"/>
  <c r="J19" i="2"/>
  <c r="B13" i="2" l="1"/>
  <c r="G37" i="2"/>
  <c r="C4" i="1"/>
  <c r="N7" i="2"/>
  <c r="O6" i="1"/>
  <c r="N6" i="1"/>
  <c r="O5" i="1"/>
  <c r="N5" i="1"/>
  <c r="O4" i="1"/>
  <c r="N4" i="1"/>
  <c r="O3" i="1"/>
  <c r="N3" i="1"/>
  <c r="O2" i="1"/>
  <c r="N2" i="1"/>
  <c r="K42" i="1"/>
  <c r="J42" i="1"/>
  <c r="K41" i="1"/>
  <c r="J41" i="1"/>
  <c r="K40" i="1"/>
  <c r="J40" i="1"/>
  <c r="K39" i="1"/>
  <c r="J39" i="1"/>
  <c r="K38" i="1"/>
  <c r="J38" i="1"/>
  <c r="K36" i="1"/>
  <c r="J36" i="1"/>
  <c r="K35" i="1"/>
  <c r="J35" i="1"/>
  <c r="K34" i="1"/>
  <c r="J34" i="1"/>
  <c r="K33" i="1"/>
  <c r="J33" i="1"/>
  <c r="K32" i="1"/>
  <c r="J32" i="1"/>
  <c r="K30" i="1"/>
  <c r="J30" i="1"/>
  <c r="K29" i="1"/>
  <c r="J29" i="1"/>
  <c r="K28" i="1"/>
  <c r="J28" i="1"/>
  <c r="K27" i="1"/>
  <c r="J27" i="1"/>
  <c r="K26" i="1"/>
  <c r="J26" i="1"/>
  <c r="K24" i="1"/>
  <c r="J24" i="1"/>
  <c r="K23" i="1"/>
  <c r="J23" i="1"/>
  <c r="K22" i="1"/>
  <c r="J22" i="1"/>
  <c r="K21" i="1"/>
  <c r="J21" i="1"/>
  <c r="K20" i="1"/>
  <c r="J20" i="1"/>
  <c r="K18" i="1"/>
  <c r="J18" i="1"/>
  <c r="K17" i="1"/>
  <c r="J17" i="1"/>
  <c r="K16" i="1"/>
  <c r="J16" i="1"/>
  <c r="K15" i="1"/>
  <c r="J15" i="1"/>
  <c r="K14" i="1"/>
  <c r="J14" i="1"/>
  <c r="K12" i="1"/>
  <c r="J12" i="1"/>
  <c r="K11" i="1"/>
  <c r="J11" i="1"/>
  <c r="K10" i="1"/>
  <c r="J10" i="1"/>
  <c r="K9" i="1"/>
  <c r="J9" i="1"/>
  <c r="K8" i="1"/>
  <c r="J8" i="1"/>
  <c r="K6" i="1"/>
  <c r="J6" i="1"/>
  <c r="K5" i="1"/>
  <c r="J5" i="1"/>
  <c r="K4" i="1"/>
  <c r="J4" i="1"/>
  <c r="K3" i="1"/>
  <c r="J3" i="1"/>
  <c r="K2" i="1"/>
  <c r="J2" i="1"/>
  <c r="G42" i="1"/>
  <c r="F42" i="1"/>
  <c r="G41" i="1"/>
  <c r="F41" i="1"/>
  <c r="G40" i="1"/>
  <c r="F40" i="1"/>
  <c r="G39" i="1"/>
  <c r="F39" i="1"/>
  <c r="G38" i="1"/>
  <c r="F38" i="1"/>
  <c r="G36" i="1"/>
  <c r="F36" i="1"/>
  <c r="G35" i="1"/>
  <c r="F35" i="1"/>
  <c r="G34" i="1"/>
  <c r="F34" i="1"/>
  <c r="G33" i="1"/>
  <c r="F33" i="1"/>
  <c r="G32" i="1"/>
  <c r="F32" i="1"/>
  <c r="G30" i="1"/>
  <c r="F30" i="1"/>
  <c r="G29" i="1"/>
  <c r="F29" i="1"/>
  <c r="G28" i="1"/>
  <c r="F28" i="1"/>
  <c r="G27" i="1"/>
  <c r="F27" i="1"/>
  <c r="G26" i="1"/>
  <c r="F26" i="1"/>
  <c r="G24" i="1"/>
  <c r="F24" i="1"/>
  <c r="G23" i="1"/>
  <c r="F23" i="1"/>
  <c r="G22" i="1"/>
  <c r="F22" i="1"/>
  <c r="G21" i="1"/>
  <c r="F21" i="1"/>
  <c r="G20" i="1"/>
  <c r="F20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6" i="1"/>
  <c r="F6" i="1"/>
  <c r="G5" i="1"/>
  <c r="F5" i="1"/>
  <c r="G4" i="1"/>
  <c r="F4" i="1"/>
  <c r="G3" i="1"/>
  <c r="F3" i="1"/>
  <c r="G2" i="1"/>
  <c r="F2" i="1"/>
  <c r="C42" i="1"/>
  <c r="B42" i="1"/>
  <c r="C41" i="1"/>
  <c r="B41" i="1"/>
  <c r="C40" i="1"/>
  <c r="B40" i="1"/>
  <c r="C39" i="1"/>
  <c r="B39" i="1"/>
  <c r="C38" i="1"/>
  <c r="B38" i="1"/>
  <c r="C36" i="1"/>
  <c r="B36" i="1"/>
  <c r="C35" i="1"/>
  <c r="B35" i="1"/>
  <c r="C34" i="1"/>
  <c r="B34" i="1"/>
  <c r="C33" i="1"/>
  <c r="B33" i="1"/>
  <c r="C32" i="1"/>
  <c r="B32" i="1"/>
  <c r="C30" i="1"/>
  <c r="B30" i="1"/>
  <c r="C29" i="1"/>
  <c r="B29" i="1"/>
  <c r="C28" i="1"/>
  <c r="B28" i="1"/>
  <c r="C27" i="1"/>
  <c r="B27" i="1"/>
  <c r="C26" i="1"/>
  <c r="B26" i="1"/>
  <c r="C24" i="1"/>
  <c r="B24" i="1"/>
  <c r="C23" i="1"/>
  <c r="B23" i="1"/>
  <c r="C22" i="1"/>
  <c r="B22" i="1"/>
  <c r="C21" i="1"/>
  <c r="B21" i="1"/>
  <c r="C20" i="1"/>
  <c r="B20" i="1"/>
  <c r="C18" i="1"/>
  <c r="B18" i="1"/>
  <c r="C17" i="1"/>
  <c r="B17" i="1"/>
  <c r="C16" i="1"/>
  <c r="B16" i="1"/>
  <c r="C15" i="1"/>
  <c r="B15" i="1"/>
  <c r="C14" i="1"/>
  <c r="B14" i="1"/>
  <c r="C12" i="1"/>
  <c r="B12" i="1"/>
  <c r="C11" i="1"/>
  <c r="B11" i="1"/>
  <c r="C10" i="1"/>
  <c r="B10" i="1"/>
  <c r="C9" i="1"/>
  <c r="B9" i="1"/>
  <c r="C8" i="1"/>
  <c r="C6" i="1"/>
  <c r="C5" i="1"/>
  <c r="C3" i="1"/>
  <c r="C2" i="1"/>
  <c r="B6" i="1"/>
  <c r="B5" i="1"/>
  <c r="B4" i="1"/>
  <c r="B3" i="1"/>
  <c r="B2" i="1"/>
  <c r="F13" i="2"/>
  <c r="G13" i="2"/>
  <c r="C13" i="2"/>
  <c r="F19" i="2"/>
  <c r="G19" i="2"/>
  <c r="J25" i="2"/>
  <c r="K25" i="2"/>
  <c r="B19" i="2"/>
  <c r="C19" i="2"/>
  <c r="F25" i="2"/>
  <c r="G25" i="2"/>
  <c r="J31" i="2"/>
  <c r="K31" i="2"/>
  <c r="C25" i="2"/>
  <c r="F31" i="2"/>
  <c r="G31" i="2"/>
  <c r="J37" i="2"/>
  <c r="K37" i="2"/>
  <c r="F37" i="2"/>
  <c r="J43" i="2"/>
  <c r="K43" i="2"/>
  <c r="B37" i="2"/>
  <c r="C37" i="2"/>
  <c r="F43" i="2"/>
  <c r="G43" i="2"/>
  <c r="O7" i="2"/>
  <c r="B43" i="2"/>
  <c r="F7" i="2"/>
  <c r="J7" i="2"/>
  <c r="J13" i="2"/>
  <c r="C43" i="2"/>
  <c r="G7" i="2"/>
  <c r="K7" i="2"/>
  <c r="K13" i="2"/>
  <c r="B8" i="1"/>
  <c r="N43" i="2" l="1"/>
  <c r="O43" i="2"/>
  <c r="N42" i="2"/>
  <c r="N40" i="2"/>
  <c r="O42" i="2"/>
  <c r="O41" i="2"/>
  <c r="N41" i="2"/>
  <c r="O40" i="2"/>
  <c r="N37" i="2"/>
  <c r="O37" i="2"/>
  <c r="O36" i="2"/>
  <c r="N36" i="2"/>
  <c r="O33" i="2"/>
  <c r="O35" i="2"/>
  <c r="N33" i="2"/>
  <c r="N35" i="2"/>
  <c r="H19" i="2"/>
  <c r="D43" i="2"/>
  <c r="L6" i="1"/>
  <c r="H37" i="2"/>
  <c r="H31" i="2"/>
  <c r="L26" i="1"/>
  <c r="L39" i="1"/>
  <c r="H17" i="1"/>
  <c r="H3" i="1"/>
  <c r="L7" i="2"/>
  <c r="D37" i="2"/>
  <c r="H12" i="1"/>
  <c r="H26" i="1"/>
  <c r="H5" i="1"/>
  <c r="L19" i="2"/>
  <c r="L37" i="2"/>
  <c r="H43" i="2"/>
  <c r="H29" i="1"/>
  <c r="L8" i="1"/>
  <c r="H25" i="2"/>
  <c r="H8" i="1"/>
  <c r="H36" i="1"/>
  <c r="D25" i="2"/>
  <c r="D32" i="1"/>
  <c r="L42" i="1"/>
  <c r="L35" i="1"/>
  <c r="L24" i="1"/>
  <c r="L3" i="1"/>
  <c r="F37" i="1"/>
  <c r="H2" i="1"/>
  <c r="B37" i="1"/>
  <c r="D11" i="1"/>
  <c r="H23" i="1"/>
  <c r="J25" i="1"/>
  <c r="H40" i="1"/>
  <c r="H32" i="1"/>
  <c r="H33" i="1"/>
  <c r="H30" i="1"/>
  <c r="H14" i="1"/>
  <c r="D38" i="1"/>
  <c r="D22" i="1"/>
  <c r="D23" i="1"/>
  <c r="D16" i="1"/>
  <c r="D17" i="1"/>
  <c r="D5" i="1"/>
  <c r="P4" i="1"/>
  <c r="P5" i="1"/>
  <c r="J43" i="1"/>
  <c r="L32" i="1"/>
  <c r="L36" i="1"/>
  <c r="J37" i="1"/>
  <c r="L28" i="1"/>
  <c r="J31" i="1"/>
  <c r="L21" i="1"/>
  <c r="L14" i="1"/>
  <c r="H20" i="1"/>
  <c r="H9" i="1"/>
  <c r="H4" i="1"/>
  <c r="D33" i="1"/>
  <c r="D26" i="1"/>
  <c r="D8" i="1"/>
  <c r="D12" i="1"/>
  <c r="D9" i="1"/>
  <c r="P3" i="1"/>
  <c r="L41" i="1"/>
  <c r="L33" i="1"/>
  <c r="L27" i="1"/>
  <c r="J19" i="1"/>
  <c r="K13" i="1"/>
  <c r="L10" i="1"/>
  <c r="L12" i="1"/>
  <c r="H42" i="1"/>
  <c r="H38" i="1"/>
  <c r="H22" i="1"/>
  <c r="H24" i="1"/>
  <c r="F19" i="1"/>
  <c r="H16" i="1"/>
  <c r="H18" i="1"/>
  <c r="F13" i="1"/>
  <c r="H10" i="1"/>
  <c r="D42" i="1"/>
  <c r="D39" i="1"/>
  <c r="D35" i="1"/>
  <c r="D28" i="1"/>
  <c r="D30" i="1"/>
  <c r="D24" i="1"/>
  <c r="D14" i="1"/>
  <c r="D15" i="1"/>
  <c r="D2" i="1"/>
  <c r="P2" i="1"/>
  <c r="P6" i="1"/>
  <c r="L40" i="1"/>
  <c r="L34" i="1"/>
  <c r="L22" i="1"/>
  <c r="K25" i="1"/>
  <c r="L23" i="1"/>
  <c r="L20" i="1"/>
  <c r="L16" i="1"/>
  <c r="L17" i="1"/>
  <c r="L18" i="1"/>
  <c r="L5" i="1"/>
  <c r="G43" i="1"/>
  <c r="H41" i="1"/>
  <c r="H39" i="1"/>
  <c r="H34" i="1"/>
  <c r="H35" i="1"/>
  <c r="H27" i="1"/>
  <c r="H28" i="1"/>
  <c r="H21" i="1"/>
  <c r="H15" i="1"/>
  <c r="H6" i="1"/>
  <c r="D40" i="1"/>
  <c r="D41" i="1"/>
  <c r="C43" i="1"/>
  <c r="D34" i="1"/>
  <c r="D27" i="1"/>
  <c r="B25" i="1"/>
  <c r="D20" i="1"/>
  <c r="D18" i="1"/>
  <c r="B13" i="1"/>
  <c r="D10" i="1"/>
  <c r="D4" i="1"/>
  <c r="D6" i="1"/>
  <c r="O7" i="1"/>
  <c r="K43" i="1"/>
  <c r="L31" i="2"/>
  <c r="L30" i="1"/>
  <c r="L15" i="1"/>
  <c r="J13" i="1"/>
  <c r="F43" i="1"/>
  <c r="G37" i="1"/>
  <c r="F25" i="1"/>
  <c r="G19" i="1"/>
  <c r="G13" i="1"/>
  <c r="H7" i="2"/>
  <c r="B43" i="1"/>
  <c r="D36" i="1"/>
  <c r="B31" i="1"/>
  <c r="B19" i="1"/>
  <c r="D19" i="2"/>
  <c r="C13" i="1"/>
  <c r="N7" i="1"/>
  <c r="L38" i="1"/>
  <c r="L43" i="2"/>
  <c r="K37" i="1"/>
  <c r="K31" i="1"/>
  <c r="L29" i="1"/>
  <c r="K19" i="1"/>
  <c r="L11" i="1"/>
  <c r="L13" i="2"/>
  <c r="L9" i="1"/>
  <c r="K7" i="1"/>
  <c r="L2" i="1"/>
  <c r="J7" i="1"/>
  <c r="L4" i="1"/>
  <c r="F31" i="1"/>
  <c r="G31" i="1"/>
  <c r="G25" i="1"/>
  <c r="H13" i="2"/>
  <c r="H11" i="1"/>
  <c r="G7" i="1"/>
  <c r="F7" i="1"/>
  <c r="C37" i="1"/>
  <c r="D31" i="2"/>
  <c r="D29" i="1"/>
  <c r="C31" i="1"/>
  <c r="C25" i="1"/>
  <c r="D21" i="1"/>
  <c r="C19" i="1"/>
  <c r="D13" i="2"/>
  <c r="C7" i="1"/>
  <c r="D3" i="1"/>
  <c r="B7" i="1"/>
  <c r="D7" i="2"/>
  <c r="P7" i="2"/>
  <c r="L25" i="2"/>
  <c r="O35" i="1" l="1"/>
  <c r="P36" i="2"/>
  <c r="O36" i="1"/>
  <c r="N35" i="1"/>
  <c r="N36" i="1"/>
  <c r="O37" i="1"/>
  <c r="O40" i="1"/>
  <c r="O43" i="1"/>
  <c r="O42" i="1"/>
  <c r="O41" i="1"/>
  <c r="O33" i="1"/>
  <c r="N42" i="1"/>
  <c r="N33" i="1"/>
  <c r="N40" i="1"/>
  <c r="N41" i="1"/>
  <c r="N37" i="1"/>
  <c r="P43" i="2"/>
  <c r="P42" i="2"/>
  <c r="P41" i="2"/>
  <c r="P37" i="2"/>
  <c r="P40" i="2"/>
  <c r="P33" i="2"/>
  <c r="P35" i="2"/>
  <c r="H37" i="1"/>
  <c r="D37" i="1"/>
  <c r="L13" i="1"/>
  <c r="L25" i="1"/>
  <c r="H25" i="1"/>
  <c r="D31" i="1"/>
  <c r="L43" i="1"/>
  <c r="H19" i="1"/>
  <c r="L19" i="1"/>
  <c r="L31" i="1"/>
  <c r="H43" i="1"/>
  <c r="H13" i="1"/>
  <c r="D43" i="1"/>
  <c r="D25" i="1"/>
  <c r="D13" i="1"/>
  <c r="D7" i="1"/>
  <c r="P7" i="1"/>
  <c r="H7" i="1"/>
  <c r="D19" i="1"/>
  <c r="L37" i="1"/>
  <c r="L7" i="1"/>
  <c r="H31" i="1"/>
  <c r="P35" i="1" l="1"/>
  <c r="Q36" i="2"/>
  <c r="P36" i="1"/>
  <c r="P37" i="1"/>
  <c r="P40" i="1"/>
  <c r="P43" i="1"/>
  <c r="P42" i="1"/>
  <c r="P33" i="1"/>
  <c r="P41" i="1"/>
  <c r="Q37" i="2"/>
  <c r="Q40" i="2"/>
  <c r="Q41" i="2"/>
  <c r="Q42" i="2"/>
  <c r="Q35" i="2"/>
  <c r="Q43" i="2"/>
  <c r="Q37" i="1" l="1"/>
  <c r="Q41" i="1"/>
  <c r="Q42" i="1"/>
  <c r="Q43" i="1"/>
  <c r="Q35" i="1"/>
  <c r="Q36" i="1"/>
  <c r="Q40" i="1"/>
</calcChain>
</file>

<file path=xl/sharedStrings.xml><?xml version="1.0" encoding="utf-8"?>
<sst xmlns="http://schemas.openxmlformats.org/spreadsheetml/2006/main" count="260" uniqueCount="16">
  <si>
    <t>合計</t>
    <rPh sb="0" eb="2">
      <t>ゴウケイ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</si>
  <si>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</si>
  <si>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</si>
  <si>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</si>
  <si>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小計</t>
    <rPh sb="0" eb="2">
      <t>ショウケイ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</si>
  <si>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</si>
  <si>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</si>
  <si>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</si>
  <si>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75歳以上</t>
    <rPh sb="2" eb="3">
      <t>サイ</t>
    </rPh>
    <rPh sb="3" eb="5">
      <t>イジョウ</t>
    </rPh>
    <phoneticPr fontId="3"/>
  </si>
  <si>
    <t>85歳以上</t>
    <rPh sb="2" eb="3">
      <t>サイ</t>
    </rPh>
    <rPh sb="3" eb="5">
      <t>イジョウ</t>
    </rPh>
    <phoneticPr fontId="3"/>
  </si>
  <si>
    <t>95歳以上</t>
    <rPh sb="2" eb="3">
      <t>サイ</t>
    </rPh>
    <rPh sb="3" eb="5">
      <t>イジョウ</t>
    </rPh>
    <phoneticPr fontId="3"/>
  </si>
  <si>
    <t>100歳以上</t>
    <rPh sb="3" eb="4">
      <t>サイ</t>
    </rPh>
    <rPh sb="4" eb="6">
      <t>イジョウ</t>
    </rPh>
    <phoneticPr fontId="3"/>
  </si>
  <si>
    <t>平均年齢</t>
    <rPh sb="0" eb="2">
      <t>ヘイキン</t>
    </rPh>
    <rPh sb="2" eb="4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</si>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</sst>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38" fontId="2" fillId="0" borderId="46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2" xfId="1" applyFont="1" applyBorder="1" applyAlignment="1">
      <alignment horizontal="center" vertical="center"/>
    </xf>
    <xf numFmtId="38" fontId="2" fillId="0" borderId="53" xfId="1" applyFont="1" applyBorder="1" applyAlignment="1">
      <alignment horizontal="center" vertical="center"/>
    </xf>
    <xf numFmtId="38" fontId="2" fillId="0" borderId="54" xfId="1" applyFont="1" applyBorder="1" applyAlignment="1">
      <alignment horizontal="center" vertical="center"/>
    </xf>
    <xf numFmtId="38" fontId="2" fillId="0" borderId="55" xfId="1" applyFont="1" applyBorder="1" applyAlignment="1">
      <alignment horizontal="center" vertical="center"/>
    </xf>
    <xf numFmtId="38" fontId="2" fillId="0" borderId="56" xfId="1" applyFont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47" xfId="1" applyFont="1" applyBorder="1" applyAlignment="1">
      <alignment horizontal="center"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42" xfId="1" applyFont="1" applyBorder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0" xfId="1" applyFont="1" applyBorder="1">
      <alignment vertical="center"/>
    </xf>
    <xf numFmtId="38" fontId="2" fillId="0" borderId="11" xfId="1" applyFont="1" applyBorder="1" applyAlignment="1">
      <alignment horizontal="center" vertical="center"/>
    </xf>
    <xf numFmtId="38" fontId="2" fillId="0" borderId="13" xfId="1" applyFont="1" applyBorder="1">
      <alignment vertical="center"/>
    </xf>
    <xf numFmtId="38" fontId="2" fillId="0" borderId="0" xfId="1" applyFont="1">
      <alignment vertical="center"/>
    </xf>
    <xf numFmtId="0" fontId="2" fillId="0" borderId="0" xfId="0" applyFont="1">
      <alignment vertical="center"/>
    </xf>
    <xf numFmtId="38" fontId="2" fillId="0" borderId="48" xfId="1" applyFont="1" applyBorder="1" applyAlignment="1">
      <alignment horizontal="center" vertical="center"/>
    </xf>
    <xf numFmtId="38" fontId="2" fillId="0" borderId="41" xfId="1" applyFont="1" applyBorder="1">
      <alignment vertical="center"/>
    </xf>
    <xf numFmtId="38" fontId="2" fillId="2" borderId="48" xfId="1" applyFont="1" applyFill="1" applyBorder="1" applyAlignment="1">
      <alignment horizontal="center" vertical="center"/>
    </xf>
    <xf numFmtId="38" fontId="2" fillId="2" borderId="9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38" fontId="2" fillId="2" borderId="43" xfId="1" applyFont="1" applyFill="1" applyBorder="1">
      <alignment vertical="center"/>
    </xf>
    <xf numFmtId="38" fontId="2" fillId="2" borderId="25" xfId="1" applyFont="1" applyFill="1" applyBorder="1" applyAlignment="1">
      <alignment horizontal="center" vertical="center"/>
    </xf>
    <xf numFmtId="38" fontId="2" fillId="2" borderId="22" xfId="1" applyFont="1" applyFill="1" applyBorder="1">
      <alignment vertical="center"/>
    </xf>
    <xf numFmtId="38" fontId="2" fillId="2" borderId="23" xfId="1" applyFont="1" applyFill="1" applyBorder="1">
      <alignment vertical="center"/>
    </xf>
    <xf numFmtId="38" fontId="2" fillId="2" borderId="26" xfId="1" applyFont="1" applyFill="1" applyBorder="1">
      <alignment vertical="center"/>
    </xf>
    <xf numFmtId="38" fontId="2" fillId="2" borderId="11" xfId="1" applyFont="1" applyFill="1" applyBorder="1" applyAlignment="1">
      <alignment horizontal="center" vertical="center"/>
    </xf>
    <xf numFmtId="38" fontId="2" fillId="2" borderId="41" xfId="1" applyFont="1" applyFill="1" applyBorder="1">
      <alignment vertical="center"/>
    </xf>
    <xf numFmtId="38" fontId="2" fillId="2" borderId="24" xfId="1" applyFont="1" applyFill="1" applyBorder="1" applyAlignment="1">
      <alignment horizontal="center" vertical="center"/>
    </xf>
    <xf numFmtId="38" fontId="2" fillId="2" borderId="27" xfId="1" applyFont="1" applyFill="1" applyBorder="1">
      <alignment vertical="center"/>
    </xf>
    <xf numFmtId="38" fontId="2" fillId="0" borderId="49" xfId="1" applyFont="1" applyBorder="1" applyAlignment="1">
      <alignment horizontal="center" vertical="center"/>
    </xf>
    <xf numFmtId="38" fontId="2" fillId="0" borderId="15" xfId="1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2" xfId="1" applyFont="1" applyBorder="1">
      <alignment vertical="center"/>
    </xf>
    <xf numFmtId="38" fontId="2" fillId="0" borderId="18" xfId="1" applyFont="1" applyBorder="1" applyAlignment="1">
      <alignment horizontal="center" vertical="center"/>
    </xf>
    <xf numFmtId="38" fontId="2" fillId="0" borderId="44" xfId="1" applyFont="1" applyBorder="1">
      <alignment vertical="center"/>
    </xf>
    <xf numFmtId="38" fontId="2" fillId="0" borderId="17" xfId="1" applyFont="1" applyBorder="1" applyAlignment="1">
      <alignment horizontal="center" vertical="center"/>
    </xf>
    <xf numFmtId="38" fontId="2" fillId="0" borderId="20" xfId="1" applyFont="1" applyBorder="1">
      <alignment vertical="center"/>
    </xf>
    <xf numFmtId="38" fontId="2" fillId="2" borderId="50" xfId="1" applyFont="1" applyFill="1" applyBorder="1" applyAlignment="1">
      <alignment horizontal="center" vertical="center"/>
    </xf>
    <xf numFmtId="38" fontId="2" fillId="2" borderId="24" xfId="1" applyFont="1" applyFill="1" applyBorder="1">
      <alignment vertical="center"/>
    </xf>
    <xf numFmtId="38" fontId="2" fillId="2" borderId="12" xfId="1" applyFont="1" applyFill="1" applyBorder="1">
      <alignment vertical="center"/>
    </xf>
    <xf numFmtId="38" fontId="2" fillId="0" borderId="19" xfId="1" applyFont="1" applyBorder="1">
      <alignment vertical="center"/>
    </xf>
    <xf numFmtId="38" fontId="2" fillId="2" borderId="0" xfId="1" applyFont="1" applyFill="1" applyBorder="1">
      <alignment vertical="center"/>
    </xf>
    <xf numFmtId="38" fontId="2" fillId="2" borderId="0" xfId="1" applyFont="1" applyFill="1" applyBorder="1" applyAlignment="1">
      <alignment horizontal="center" vertical="center"/>
    </xf>
    <xf numFmtId="38" fontId="2" fillId="0" borderId="31" xfId="1" applyFont="1" applyBorder="1">
      <alignment vertical="center"/>
    </xf>
    <xf numFmtId="38" fontId="2" fillId="0" borderId="34" xfId="1" applyFont="1" applyBorder="1">
      <alignment vertical="center"/>
    </xf>
    <xf numFmtId="38" fontId="2" fillId="0" borderId="9" xfId="1" applyFont="1" applyBorder="1" applyAlignment="1">
      <alignment horizontal="center" vertical="center"/>
    </xf>
    <xf numFmtId="38" fontId="2" fillId="0" borderId="39" xfId="1" applyFont="1" applyBorder="1" applyAlignment="1">
      <alignment horizontal="center" vertical="center"/>
    </xf>
    <xf numFmtId="38" fontId="2" fillId="3" borderId="0" xfId="1" applyFont="1" applyFill="1" applyBorder="1" applyAlignment="1">
      <alignment horizontal="center" vertical="center"/>
    </xf>
    <xf numFmtId="176" fontId="2" fillId="3" borderId="9" xfId="1" applyNumberFormat="1" applyFont="1" applyFill="1" applyBorder="1">
      <alignment vertical="center"/>
    </xf>
    <xf numFmtId="176" fontId="2" fillId="3" borderId="36" xfId="1" applyNumberFormat="1" applyFont="1" applyFill="1" applyBorder="1">
      <alignment vertical="center"/>
    </xf>
    <xf numFmtId="176" fontId="2" fillId="3" borderId="39" xfId="1" applyNumberFormat="1" applyFont="1" applyFill="1" applyBorder="1">
      <alignment vertical="center"/>
    </xf>
    <xf numFmtId="9" fontId="2" fillId="0" borderId="0" xfId="1" applyNumberFormat="1" applyFont="1">
      <alignment vertical="center"/>
    </xf>
    <xf numFmtId="38" fontId="2" fillId="0" borderId="39" xfId="1" applyFont="1" applyBorder="1">
      <alignment vertical="center"/>
    </xf>
    <xf numFmtId="10" fontId="2" fillId="0" borderId="0" xfId="1" applyNumberFormat="1" applyFont="1">
      <alignment vertical="center"/>
    </xf>
    <xf numFmtId="176" fontId="2" fillId="0" borderId="9" xfId="1" applyNumberFormat="1" applyFont="1" applyBorder="1">
      <alignment vertical="center"/>
    </xf>
    <xf numFmtId="176" fontId="2" fillId="0" borderId="35" xfId="1" applyNumberFormat="1" applyFont="1" applyBorder="1">
      <alignment vertical="center"/>
    </xf>
    <xf numFmtId="176" fontId="2" fillId="0" borderId="39" xfId="1" applyNumberFormat="1" applyFont="1" applyBorder="1">
      <alignment vertical="center"/>
    </xf>
    <xf numFmtId="176" fontId="2" fillId="0" borderId="9" xfId="1" applyNumberFormat="1" applyFont="1" applyBorder="1" applyAlignment="1">
      <alignment horizontal="right" vertical="center"/>
    </xf>
    <xf numFmtId="176" fontId="2" fillId="0" borderId="36" xfId="1" applyNumberFormat="1" applyFont="1" applyBorder="1" applyAlignment="1">
      <alignment horizontal="right" vertical="center"/>
    </xf>
    <xf numFmtId="176" fontId="2" fillId="0" borderId="39" xfId="1" applyNumberFormat="1" applyFont="1" applyBorder="1" applyAlignment="1">
      <alignment horizontal="right" vertical="center"/>
    </xf>
    <xf numFmtId="38" fontId="2" fillId="4" borderId="0" xfId="1" applyFont="1" applyFill="1" applyBorder="1" applyAlignment="1">
      <alignment horizontal="center" vertical="center"/>
    </xf>
    <xf numFmtId="177" fontId="2" fillId="4" borderId="9" xfId="1" applyNumberFormat="1" applyFont="1" applyFill="1" applyBorder="1" applyAlignment="1">
      <alignment horizontal="right" vertical="center"/>
    </xf>
    <xf numFmtId="177" fontId="2" fillId="4" borderId="35" xfId="1" applyNumberFormat="1" applyFont="1" applyFill="1" applyBorder="1" applyAlignment="1">
      <alignment horizontal="right" vertical="center"/>
    </xf>
    <xf numFmtId="177" fontId="2" fillId="4" borderId="39" xfId="1" applyNumberFormat="1" applyFont="1" applyFill="1" applyBorder="1" applyAlignment="1">
      <alignment horizontal="right" vertical="center"/>
    </xf>
    <xf numFmtId="40" fontId="2" fillId="0" borderId="0" xfId="1" applyNumberFormat="1" applyFont="1">
      <alignment vertical="center"/>
    </xf>
    <xf numFmtId="176" fontId="2" fillId="0" borderId="35" xfId="1" applyNumberFormat="1" applyFont="1" applyBorder="1" applyAlignment="1">
      <alignment horizontal="right" vertical="center"/>
    </xf>
    <xf numFmtId="176" fontId="2" fillId="0" borderId="36" xfId="1" applyNumberFormat="1" applyFont="1" applyBorder="1">
      <alignment vertical="center"/>
    </xf>
    <xf numFmtId="38" fontId="2" fillId="2" borderId="51" xfId="1" applyFont="1" applyFill="1" applyBorder="1" applyAlignment="1">
      <alignment horizontal="center" vertical="center"/>
    </xf>
    <xf numFmtId="38" fontId="2" fillId="2" borderId="29" xfId="1" applyFont="1" applyFill="1" applyBorder="1">
      <alignment vertical="center"/>
    </xf>
    <xf numFmtId="38" fontId="2" fillId="2" borderId="30" xfId="1" applyFont="1" applyFill="1" applyBorder="1">
      <alignment vertical="center"/>
    </xf>
    <xf numFmtId="38" fontId="2" fillId="2" borderId="31" xfId="1" applyFont="1" applyFill="1" applyBorder="1">
      <alignment vertical="center"/>
    </xf>
    <xf numFmtId="38" fontId="2" fillId="2" borderId="32" xfId="1" applyFont="1" applyFill="1" applyBorder="1" applyAlignment="1">
      <alignment horizontal="center" vertical="center"/>
    </xf>
    <xf numFmtId="38" fontId="2" fillId="2" borderId="33" xfId="1" applyFont="1" applyFill="1" applyBorder="1">
      <alignment vertical="center"/>
    </xf>
    <xf numFmtId="38" fontId="2" fillId="2" borderId="31" xfId="1" applyFont="1" applyFill="1" applyBorder="1" applyAlignment="1">
      <alignment horizontal="center" vertical="center"/>
    </xf>
    <xf numFmtId="38" fontId="2" fillId="2" borderId="45" xfId="1" applyFont="1" applyFill="1" applyBorder="1">
      <alignment vertical="center"/>
    </xf>
    <xf numFmtId="38" fontId="2" fillId="0" borderId="31" xfId="1" applyFont="1" applyBorder="1" applyAlignment="1">
      <alignment horizontal="center" vertical="center"/>
    </xf>
    <xf numFmtId="176" fontId="2" fillId="0" borderId="29" xfId="1" applyNumberFormat="1" applyFont="1" applyBorder="1">
      <alignment vertical="center"/>
    </xf>
    <xf numFmtId="176" fontId="2" fillId="0" borderId="37" xfId="1" applyNumberFormat="1" applyFont="1" applyBorder="1">
      <alignment vertical="center"/>
    </xf>
    <xf numFmtId="176" fontId="2" fillId="0" borderId="38" xfId="1" applyNumberFormat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57" xfId="1" applyFont="1" applyBorder="1" applyAlignment="1">
      <alignment horizontal="center" vertical="center"/>
    </xf>
    <xf numFmtId="38" fontId="2" fillId="0" borderId="58" xfId="1" applyFont="1" applyBorder="1" applyAlignment="1">
      <alignment horizontal="center" vertical="center"/>
    </xf>
    <xf numFmtId="38" fontId="2" fillId="0" borderId="59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2" borderId="8" xfId="1" applyFont="1" applyFill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2" borderId="21" xfId="1" applyFont="1" applyFill="1" applyBorder="1" applyAlignment="1">
      <alignment horizontal="center" vertical="center"/>
    </xf>
    <xf numFmtId="38" fontId="2" fillId="2" borderId="36" xfId="1" applyFont="1" applyFill="1" applyBorder="1">
      <alignment vertical="center"/>
    </xf>
    <xf numFmtId="38" fontId="2" fillId="2" borderId="34" xfId="1" applyFont="1" applyFill="1" applyBorder="1">
      <alignment vertical="center"/>
    </xf>
    <xf numFmtId="38" fontId="2" fillId="0" borderId="0" xfId="1" applyFont="1" applyFill="1" applyBorder="1">
      <alignment vertical="center"/>
    </xf>
    <xf numFmtId="38" fontId="2" fillId="0" borderId="13" xfId="1" applyFont="1" applyFill="1" applyBorder="1">
      <alignment vertical="center"/>
    </xf>
    <xf numFmtId="38" fontId="2" fillId="0" borderId="32" xfId="1" applyFont="1" applyFill="1" applyBorder="1">
      <alignment vertical="center"/>
    </xf>
    <xf numFmtId="38" fontId="2" fillId="0" borderId="31" xfId="1" applyFont="1" applyFill="1" applyBorder="1">
      <alignment vertical="center"/>
    </xf>
    <xf numFmtId="38" fontId="2" fillId="0" borderId="34" xfId="1" applyFont="1" applyFill="1" applyBorder="1">
      <alignment vertical="center"/>
    </xf>
    <xf numFmtId="176" fontId="2" fillId="3" borderId="10" xfId="1" applyNumberFormat="1" applyFont="1" applyFill="1" applyBorder="1">
      <alignment vertical="center"/>
    </xf>
    <xf numFmtId="176" fontId="2" fillId="3" borderId="13" xfId="1" applyNumberFormat="1" applyFont="1" applyFill="1" applyBorder="1">
      <alignment vertical="center"/>
    </xf>
    <xf numFmtId="176" fontId="2" fillId="0" borderId="10" xfId="1" applyNumberFormat="1" applyFont="1" applyBorder="1">
      <alignment vertical="center"/>
    </xf>
    <xf numFmtId="176" fontId="2" fillId="0" borderId="13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7" fontId="2" fillId="4" borderId="10" xfId="1" applyNumberFormat="1" applyFont="1" applyFill="1" applyBorder="1" applyAlignment="1">
      <alignment horizontal="right" vertical="center"/>
    </xf>
    <xf numFmtId="177" fontId="2" fillId="4" borderId="13" xfId="1" applyNumberFormat="1" applyFont="1" applyFill="1" applyBorder="1" applyAlignment="1">
      <alignment horizontal="right" vertical="center"/>
    </xf>
    <xf numFmtId="38" fontId="2" fillId="2" borderId="28" xfId="1" applyFont="1" applyFill="1" applyBorder="1" applyAlignment="1">
      <alignment horizontal="center" vertical="center"/>
    </xf>
    <xf numFmtId="176" fontId="2" fillId="0" borderId="30" xfId="1" applyNumberFormat="1" applyFont="1" applyBorder="1">
      <alignment vertical="center"/>
    </xf>
    <xf numFmtId="176" fontId="2" fillId="0" borderId="34" xfId="1" applyNumberFormat="1" applyFont="1" applyBorder="1">
      <alignment vertical="center"/>
    </xf>
    <xf numFmtId="38" fontId="2" fillId="2" borderId="60" xfId="1" applyFont="1" applyFill="1" applyBorder="1" applyAlignment="1">
      <alignment horizontal="center" vertical="center"/>
    </xf>
    <xf numFmtId="38" fontId="2" fillId="2" borderId="40" xfId="1" applyFont="1" applyFill="1" applyBorder="1">
      <alignment vertical="center"/>
    </xf>
    <xf numFmtId="38" fontId="0" fillId="0" borderId="9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0" xfId="1" applyFont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0"/>
  <sheetViews>
    <sheetView tabSelected="1" view="pageBreakPreview" topLeftCell="B1" zoomScale="90" zoomScaleNormal="90" zoomScaleSheetLayoutView="90" workbookViewId="0">
      <selection activeCell="U44" sqref="U44"/>
    </sheetView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9" width="7.6640625" style="21" customWidth="1"/>
    <col min="20" max="21" width="9.109375" style="21" bestFit="1" customWidth="1"/>
    <col min="22" max="16384" width="9" style="21"/>
  </cols>
  <sheetData>
    <row r="1" spans="1:23" s="10" customFormat="1" ht="15.9" customHeight="1" thickBot="1" x14ac:dyDescent="0.25">
      <c r="A1" s="1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5" t="s">
        <v>1</v>
      </c>
      <c r="J1" s="6" t="s">
        <v>2</v>
      </c>
      <c r="K1" s="7" t="s">
        <v>3</v>
      </c>
      <c r="L1" s="9" t="s">
        <v>0</v>
      </c>
      <c r="M1" s="5" t="s">
        <v>1</v>
      </c>
      <c r="N1" s="6" t="s">
        <v>2</v>
      </c>
      <c r="O1" s="7" t="s">
        <v>3</v>
      </c>
      <c r="P1" s="9" t="s">
        <v>0</v>
      </c>
    </row>
    <row r="2" spans="1:23" ht="15.9" customHeight="1" thickTop="1" x14ac:dyDescent="0.2">
      <c r="A2" s="11">
        <v>0</v>
      </c>
      <c r="B2" s="12">
        <f>旧佐久市!B2+旧臼田町!B2+旧浅科村!B2+旧望月町!B2</f>
        <v>289</v>
      </c>
      <c r="C2" s="13">
        <f>旧佐久市!C2+旧臼田町!C2+旧浅科村!C2+旧望月町!C2</f>
        <v>255</v>
      </c>
      <c r="D2" s="14">
        <f>旧佐久市!D2+旧臼田町!D2+旧浅科村!D2+旧望月町!D2</f>
        <v>544</v>
      </c>
      <c r="E2" s="15">
        <v>35</v>
      </c>
      <c r="F2" s="16">
        <f>旧佐久市!F2+旧臼田町!F2+旧浅科村!F2+旧望月町!F2</f>
        <v>472</v>
      </c>
      <c r="G2" s="17">
        <f>旧佐久市!G2+旧臼田町!G2+旧浅科村!G2+旧望月町!G2</f>
        <v>494</v>
      </c>
      <c r="H2" s="18">
        <f>旧佐久市!H2+旧臼田町!H2+旧浅科村!H2+旧望月町!H2</f>
        <v>966</v>
      </c>
      <c r="I2" s="19">
        <v>70</v>
      </c>
      <c r="J2" s="16">
        <f>旧佐久市!J2+旧臼田町!J2+旧浅科村!J2+旧望月町!J2</f>
        <v>660</v>
      </c>
      <c r="K2" s="17">
        <f>旧佐久市!K2+旧臼田町!K2+旧浅科村!K2+旧望月町!K2</f>
        <v>648</v>
      </c>
      <c r="L2" s="14">
        <f>旧佐久市!L2+旧臼田町!L2+旧浅科村!L2+旧望月町!L2</f>
        <v>1308</v>
      </c>
      <c r="M2" s="15">
        <v>105</v>
      </c>
      <c r="N2" s="16">
        <f>旧佐久市!N2+旧臼田町!N2+旧浅科村!N2+旧望月町!N2</f>
        <v>1</v>
      </c>
      <c r="O2" s="17">
        <f>旧佐久市!O2+旧臼田町!O2+旧浅科村!O2+旧望月町!O2</f>
        <v>3</v>
      </c>
      <c r="P2" s="20">
        <f>旧佐久市!P2+旧臼田町!P2+旧浅科村!P2+旧望月町!P2</f>
        <v>4</v>
      </c>
      <c r="T2" s="22"/>
      <c r="U2" s="22"/>
      <c r="V2" s="22"/>
      <c r="W2" s="22"/>
    </row>
    <row r="3" spans="1:23" ht="15.9" customHeight="1" x14ac:dyDescent="0.2">
      <c r="A3" s="23">
        <v>1</v>
      </c>
      <c r="B3" s="16">
        <f>旧佐久市!B3+旧臼田町!B3+旧浅科村!B3+旧望月町!B3</f>
        <v>296</v>
      </c>
      <c r="C3" s="17">
        <f>旧佐久市!C3+旧臼田町!C3+旧浅科村!C3+旧望月町!C3</f>
        <v>279</v>
      </c>
      <c r="D3" s="24">
        <f>旧佐久市!D3+旧臼田町!D3+旧浅科村!D3+旧望月町!D3</f>
        <v>575</v>
      </c>
      <c r="E3" s="15">
        <v>36</v>
      </c>
      <c r="F3" s="16">
        <f>旧佐久市!F3+旧臼田町!F3+旧浅科村!F3+旧望月町!F3</f>
        <v>584</v>
      </c>
      <c r="G3" s="17">
        <f>旧佐久市!G3+旧臼田町!G3+旧浅科村!G3+旧望月町!G3</f>
        <v>446</v>
      </c>
      <c r="H3" s="18">
        <f>旧佐久市!H3+旧臼田町!H3+旧浅科村!H3+旧望月町!H3</f>
        <v>1030</v>
      </c>
      <c r="I3" s="19">
        <v>71</v>
      </c>
      <c r="J3" s="16">
        <f>旧佐久市!J3+旧臼田町!J3+旧浅科村!J3+旧望月町!J3</f>
        <v>645</v>
      </c>
      <c r="K3" s="17">
        <f>旧佐久市!K3+旧臼田町!K3+旧浅科村!K3+旧望月町!K3</f>
        <v>636</v>
      </c>
      <c r="L3" s="24">
        <f>旧佐久市!L3+旧臼田町!L3+旧浅科村!L3+旧望月町!L3</f>
        <v>1281</v>
      </c>
      <c r="M3" s="15">
        <v>106</v>
      </c>
      <c r="N3" s="16">
        <f>旧佐久市!N3+旧臼田町!N3+旧浅科村!N3+旧望月町!N3</f>
        <v>0</v>
      </c>
      <c r="O3" s="17">
        <f>旧佐久市!O3+旧臼田町!O3+旧浅科村!O3+旧望月町!O3</f>
        <v>4</v>
      </c>
      <c r="P3" s="20">
        <f>旧佐久市!P3+旧臼田町!P3+旧浅科村!P3+旧望月町!P3</f>
        <v>4</v>
      </c>
      <c r="T3" s="22"/>
      <c r="U3" s="22"/>
      <c r="V3" s="22"/>
      <c r="W3" s="22"/>
    </row>
    <row r="4" spans="1:23" ht="15.9" customHeight="1" x14ac:dyDescent="0.2">
      <c r="A4" s="23">
        <v>2</v>
      </c>
      <c r="B4" s="16">
        <f>旧佐久市!B4+旧臼田町!B4+旧浅科村!B4+旧望月町!B4</f>
        <v>330</v>
      </c>
      <c r="C4" s="17">
        <f>旧佐久市!C4+旧臼田町!C4+旧浅科村!C4+旧望月町!C4</f>
        <v>294</v>
      </c>
      <c r="D4" s="24">
        <f>旧佐久市!D4+旧臼田町!D4+旧浅科村!D4+旧望月町!D4</f>
        <v>624</v>
      </c>
      <c r="E4" s="15">
        <v>37</v>
      </c>
      <c r="F4" s="16">
        <f>旧佐久市!F4+旧臼田町!F4+旧浅科村!F4+旧望月町!F4</f>
        <v>542</v>
      </c>
      <c r="G4" s="17">
        <f>旧佐久市!G4+旧臼田町!G4+旧浅科村!G4+旧望月町!G4</f>
        <v>558</v>
      </c>
      <c r="H4" s="18">
        <f>旧佐久市!H4+旧臼田町!H4+旧浅科村!H4+旧望月町!H4</f>
        <v>1100</v>
      </c>
      <c r="I4" s="19">
        <v>72</v>
      </c>
      <c r="J4" s="16">
        <f>旧佐久市!J4+旧臼田町!J4+旧浅科村!J4+旧望月町!J4</f>
        <v>617</v>
      </c>
      <c r="K4" s="17">
        <f>旧佐久市!K4+旧臼田町!K4+旧浅科村!K4+旧望月町!K4</f>
        <v>645</v>
      </c>
      <c r="L4" s="24">
        <f>旧佐久市!L4+旧臼田町!L4+旧浅科村!L4+旧望月町!L4</f>
        <v>1262</v>
      </c>
      <c r="M4" s="15">
        <v>107</v>
      </c>
      <c r="N4" s="16">
        <f>旧佐久市!N4+旧臼田町!N4+旧浅科村!N4+旧望月町!N4</f>
        <v>1</v>
      </c>
      <c r="O4" s="17">
        <f>旧佐久市!O4+旧臼田町!O4+旧浅科村!O4+旧望月町!O4</f>
        <v>1</v>
      </c>
      <c r="P4" s="20">
        <f>旧佐久市!P4+旧臼田町!P4+旧浅科村!P4+旧望月町!P4</f>
        <v>2</v>
      </c>
      <c r="T4" s="22"/>
      <c r="U4" s="22"/>
      <c r="V4" s="22"/>
      <c r="W4" s="22"/>
    </row>
    <row r="5" spans="1:23" ht="15.9" customHeight="1" x14ac:dyDescent="0.2">
      <c r="A5" s="23">
        <v>3</v>
      </c>
      <c r="B5" s="16">
        <f>旧佐久市!B5+旧臼田町!B5+旧浅科村!B5+旧望月町!B5</f>
        <v>356</v>
      </c>
      <c r="C5" s="17">
        <f>旧佐久市!C5+旧臼田町!C5+旧浅科村!C5+旧望月町!C5</f>
        <v>356</v>
      </c>
      <c r="D5" s="24">
        <f>旧佐久市!D5+旧臼田町!D5+旧浅科村!D5+旧望月町!D5</f>
        <v>712</v>
      </c>
      <c r="E5" s="15">
        <v>38</v>
      </c>
      <c r="F5" s="16">
        <f>旧佐久市!F5+旧臼田町!F5+旧浅科村!F5+旧望月町!F5</f>
        <v>588</v>
      </c>
      <c r="G5" s="17">
        <f>旧佐久市!G5+旧臼田町!G5+旧浅科村!G5+旧望月町!G5</f>
        <v>505</v>
      </c>
      <c r="H5" s="18">
        <f>旧佐久市!H5+旧臼田町!H5+旧浅科村!H5+旧望月町!H5</f>
        <v>1093</v>
      </c>
      <c r="I5" s="19">
        <v>73</v>
      </c>
      <c r="J5" s="16">
        <f>旧佐久市!J5+旧臼田町!J5+旧浅科村!J5+旧望月町!J5</f>
        <v>650</v>
      </c>
      <c r="K5" s="17">
        <f>旧佐久市!K5+旧臼田町!K5+旧浅科村!K5+旧望月町!K5</f>
        <v>716</v>
      </c>
      <c r="L5" s="24">
        <f>旧佐久市!L5+旧臼田町!L5+旧浅科村!L5+旧望月町!L5</f>
        <v>1366</v>
      </c>
      <c r="M5" s="15">
        <v>108</v>
      </c>
      <c r="N5" s="16">
        <f>旧佐久市!N5+旧臼田町!N5+旧浅科村!N5+旧望月町!N5</f>
        <v>0</v>
      </c>
      <c r="O5" s="17">
        <f>旧佐久市!O5+旧臼田町!O5+旧浅科村!O5+旧望月町!O5</f>
        <v>1</v>
      </c>
      <c r="P5" s="20">
        <f>旧佐久市!P5+旧臼田町!P5+旧浅科村!P5+旧望月町!P5</f>
        <v>1</v>
      </c>
      <c r="T5" s="22"/>
      <c r="U5" s="22"/>
      <c r="V5" s="22"/>
      <c r="W5" s="22"/>
    </row>
    <row r="6" spans="1:23" ht="15.9" customHeight="1" x14ac:dyDescent="0.2">
      <c r="A6" s="23">
        <v>4</v>
      </c>
      <c r="B6" s="16">
        <f>旧佐久市!B6+旧臼田町!B6+旧浅科村!B6+旧望月町!B6</f>
        <v>367</v>
      </c>
      <c r="C6" s="17">
        <f>旧佐久市!C6+旧臼田町!C6+旧浅科村!C6+旧望月町!C6</f>
        <v>375</v>
      </c>
      <c r="D6" s="24">
        <f>旧佐久市!D6+旧臼田町!D6+旧浅科村!D6+旧望月町!D6</f>
        <v>742</v>
      </c>
      <c r="E6" s="15">
        <v>39</v>
      </c>
      <c r="F6" s="16">
        <f>旧佐久市!F6+旧臼田町!F6+旧浅科村!F6+旧望月町!F6</f>
        <v>597</v>
      </c>
      <c r="G6" s="17">
        <f>旧佐久市!G6+旧臼田町!G6+旧浅科村!G6+旧望月町!G6</f>
        <v>556</v>
      </c>
      <c r="H6" s="18">
        <f>旧佐久市!H6+旧臼田町!H6+旧浅科村!H6+旧望月町!H6</f>
        <v>1153</v>
      </c>
      <c r="I6" s="19">
        <v>74</v>
      </c>
      <c r="J6" s="16">
        <f>旧佐久市!J6+旧臼田町!J6+旧浅科村!J6+旧望月町!J6</f>
        <v>740</v>
      </c>
      <c r="K6" s="17">
        <f>旧佐久市!K6+旧臼田町!K6+旧浅科村!K6+旧望月町!K6</f>
        <v>764</v>
      </c>
      <c r="L6" s="24">
        <f>旧佐久市!L6+旧臼田町!L6+旧浅科村!L6+旧望月町!L6</f>
        <v>1504</v>
      </c>
      <c r="M6" s="15">
        <v>109</v>
      </c>
      <c r="N6" s="16">
        <f>旧佐久市!N6+旧臼田町!N6+旧浅科村!N6+旧望月町!N6</f>
        <v>0</v>
      </c>
      <c r="O6" s="17">
        <f>旧佐久市!O6+旧臼田町!O6+旧浅科村!O6+旧望月町!O6</f>
        <v>0</v>
      </c>
      <c r="P6" s="20">
        <f>旧佐久市!P6+旧臼田町!P6+旧浅科村!P6+旧望月町!P6</f>
        <v>0</v>
      </c>
      <c r="T6" s="22"/>
      <c r="U6" s="22"/>
      <c r="V6" s="22"/>
      <c r="W6" s="22"/>
    </row>
    <row r="7" spans="1:23" ht="15.9" customHeight="1" x14ac:dyDescent="0.2">
      <c r="A7" s="25" t="s">
        <v>4</v>
      </c>
      <c r="B7" s="26">
        <f>SUM(B2:B6)</f>
        <v>1638</v>
      </c>
      <c r="C7" s="27">
        <f>SUM(C2:C6)</f>
        <v>1559</v>
      </c>
      <c r="D7" s="28">
        <f>SUM(B7:C7)</f>
        <v>3197</v>
      </c>
      <c r="E7" s="29" t="s">
        <v>4</v>
      </c>
      <c r="F7" s="30">
        <f>SUM(F2:F6)</f>
        <v>2783</v>
      </c>
      <c r="G7" s="31">
        <f>SUM(G2:G6)</f>
        <v>2559</v>
      </c>
      <c r="H7" s="32">
        <f>SUM(F7:G7)</f>
        <v>5342</v>
      </c>
      <c r="I7" s="33" t="s">
        <v>4</v>
      </c>
      <c r="J7" s="26">
        <f>SUM(J2:J6)</f>
        <v>3312</v>
      </c>
      <c r="K7" s="27">
        <f>SUM(K2:K6)</f>
        <v>3409</v>
      </c>
      <c r="L7" s="34">
        <f>SUM(J7:K7)</f>
        <v>6721</v>
      </c>
      <c r="M7" s="35" t="s">
        <v>4</v>
      </c>
      <c r="N7" s="26">
        <f>SUM(N2:N6)</f>
        <v>2</v>
      </c>
      <c r="O7" s="31">
        <f>SUM(O2:O6)</f>
        <v>9</v>
      </c>
      <c r="P7" s="36">
        <f>SUM(N7:O7)</f>
        <v>11</v>
      </c>
      <c r="T7" s="22"/>
      <c r="U7" s="22"/>
      <c r="V7" s="22"/>
      <c r="W7" s="22"/>
    </row>
    <row r="8" spans="1:23" ht="15.9" customHeight="1" x14ac:dyDescent="0.2">
      <c r="A8" s="37">
        <v>5</v>
      </c>
      <c r="B8" s="38">
        <f>旧佐久市!B8+旧臼田町!B8+旧浅科村!B8+旧望月町!B8</f>
        <v>412</v>
      </c>
      <c r="C8" s="39">
        <f>旧佐久市!C8+旧臼田町!C8+旧浅科村!C8+旧望月町!C8</f>
        <v>371</v>
      </c>
      <c r="D8" s="40">
        <f>旧佐久市!D8+旧臼田町!D8+旧浅科村!D8+旧望月町!D8</f>
        <v>783</v>
      </c>
      <c r="E8" s="19">
        <v>40</v>
      </c>
      <c r="F8" s="16">
        <f>旧佐久市!F8+旧臼田町!F8+旧浅科村!F8+旧望月町!F8</f>
        <v>549</v>
      </c>
      <c r="G8" s="17">
        <f>旧佐久市!G8+旧臼田町!G8+旧浅科村!G8+旧望月町!G8</f>
        <v>534</v>
      </c>
      <c r="H8" s="41">
        <f>旧佐久市!H8+旧臼田町!H8+旧浅科村!H8+旧望月町!H8</f>
        <v>1083</v>
      </c>
      <c r="I8" s="42">
        <v>75</v>
      </c>
      <c r="J8" s="38">
        <f>旧佐久市!J8+旧臼田町!J8+旧浅科村!J8+旧望月町!J8</f>
        <v>701</v>
      </c>
      <c r="K8" s="39">
        <f>旧佐久市!K8+旧臼田町!K8+旧浅科村!K8+旧望月町!K8</f>
        <v>810</v>
      </c>
      <c r="L8" s="43">
        <f>旧佐久市!L8+旧臼田町!L8+旧浅科村!L8+旧望月町!L8</f>
        <v>1511</v>
      </c>
      <c r="M8" s="44">
        <v>110</v>
      </c>
      <c r="N8" s="38">
        <f>旧佐久市!N8+旧臼田町!N8+旧浅科村!N8+旧望月町!N8</f>
        <v>0</v>
      </c>
      <c r="O8" s="39">
        <f>旧佐久市!O8+旧臼田町!O8+旧浅科村!O8+旧望月町!O8</f>
        <v>0</v>
      </c>
      <c r="P8" s="45">
        <f>旧佐久市!P8+旧臼田町!P8+旧浅科村!P8+旧望月町!P8</f>
        <v>0</v>
      </c>
      <c r="T8" s="22"/>
      <c r="U8" s="22"/>
      <c r="V8" s="22"/>
      <c r="W8" s="22"/>
    </row>
    <row r="9" spans="1:23" ht="15.9" customHeight="1" x14ac:dyDescent="0.2">
      <c r="A9" s="23">
        <v>6</v>
      </c>
      <c r="B9" s="16">
        <f>旧佐久市!B9+旧臼田町!B9+旧浅科村!B9+旧望月町!B9</f>
        <v>408</v>
      </c>
      <c r="C9" s="17">
        <f>旧佐久市!C9+旧臼田町!C9+旧浅科村!C9+旧望月町!C9</f>
        <v>403</v>
      </c>
      <c r="D9" s="18">
        <f>旧佐久市!D9+旧臼田町!D9+旧浅科村!D9+旧望月町!D9</f>
        <v>811</v>
      </c>
      <c r="E9" s="19">
        <v>41</v>
      </c>
      <c r="F9" s="16">
        <f>旧佐久市!F9+旧臼田町!F9+旧浅科村!F9+旧望月町!F9</f>
        <v>589</v>
      </c>
      <c r="G9" s="17">
        <f>旧佐久市!G9+旧臼田町!G9+旧浅科村!G9+旧望月町!G9</f>
        <v>596</v>
      </c>
      <c r="H9" s="41">
        <f>旧佐久市!H9+旧臼田町!H9+旧浅科村!H9+旧望月町!H9</f>
        <v>1185</v>
      </c>
      <c r="I9" s="19">
        <v>76</v>
      </c>
      <c r="J9" s="16">
        <f>旧佐久市!J9+旧臼田町!J9+旧浅科村!J9+旧望月町!J9</f>
        <v>746</v>
      </c>
      <c r="K9" s="17">
        <f>旧佐久市!K9+旧臼田町!K9+旧浅科村!K9+旧望月町!K9</f>
        <v>785</v>
      </c>
      <c r="L9" s="24">
        <f>旧佐久市!L9+旧臼田町!L9+旧浅科村!L9+旧望月町!L9</f>
        <v>1531</v>
      </c>
      <c r="M9" s="15">
        <v>111</v>
      </c>
      <c r="N9" s="16">
        <f>旧佐久市!N9+旧臼田町!N9+旧浅科村!N9+旧望月町!N9</f>
        <v>0</v>
      </c>
      <c r="O9" s="17">
        <f>旧佐久市!O9+旧臼田町!O9+旧浅科村!O9+旧望月町!O9</f>
        <v>0</v>
      </c>
      <c r="P9" s="20">
        <f>旧佐久市!P9+旧臼田町!P9+旧浅科村!P9+旧望月町!P9</f>
        <v>0</v>
      </c>
      <c r="T9" s="22"/>
      <c r="U9" s="22"/>
      <c r="V9" s="22"/>
      <c r="W9" s="22"/>
    </row>
    <row r="10" spans="1:23" ht="15.9" customHeight="1" x14ac:dyDescent="0.2">
      <c r="A10" s="23">
        <v>7</v>
      </c>
      <c r="B10" s="16">
        <f>旧佐久市!B10+旧臼田町!B10+旧浅科村!B10+旧望月町!B10</f>
        <v>442</v>
      </c>
      <c r="C10" s="17">
        <f>旧佐久市!C10+旧臼田町!C10+旧浅科村!C10+旧望月町!C10</f>
        <v>416</v>
      </c>
      <c r="D10" s="18">
        <f>旧佐久市!D10+旧臼田町!D10+旧浅科村!D10+旧望月町!D10</f>
        <v>858</v>
      </c>
      <c r="E10" s="19">
        <v>42</v>
      </c>
      <c r="F10" s="16">
        <f>旧佐久市!F10+旧臼田町!F10+旧浅科村!F10+旧望月町!F10</f>
        <v>598</v>
      </c>
      <c r="G10" s="17">
        <f>旧佐久市!G10+旧臼田町!G10+旧浅科村!G10+旧望月町!G10</f>
        <v>582</v>
      </c>
      <c r="H10" s="41">
        <f>旧佐久市!H10+旧臼田町!H10+旧浅科村!H10+旧望月町!H10</f>
        <v>1180</v>
      </c>
      <c r="I10" s="19">
        <v>77</v>
      </c>
      <c r="J10" s="16">
        <f>旧佐久市!J10+旧臼田町!J10+旧浅科村!J10+旧望月町!J10</f>
        <v>680</v>
      </c>
      <c r="K10" s="17">
        <f>旧佐久市!K10+旧臼田町!K10+旧浅科村!K10+旧望月町!K10</f>
        <v>707</v>
      </c>
      <c r="L10" s="24">
        <f>旧佐久市!L10+旧臼田町!L10+旧浅科村!L10+旧望月町!L10</f>
        <v>1387</v>
      </c>
      <c r="M10" s="15">
        <v>112</v>
      </c>
      <c r="N10" s="16">
        <f>旧佐久市!N10+旧臼田町!N10+旧浅科村!N10+旧望月町!N10</f>
        <v>0</v>
      </c>
      <c r="O10" s="17">
        <f>旧佐久市!O10+旧臼田町!O10+旧浅科村!O10+旧望月町!O10</f>
        <v>0</v>
      </c>
      <c r="P10" s="20">
        <f>旧佐久市!P10+旧臼田町!P10+旧浅科村!P10+旧望月町!P10</f>
        <v>0</v>
      </c>
      <c r="T10" s="22"/>
      <c r="U10" s="22"/>
      <c r="V10" s="22"/>
      <c r="W10" s="22"/>
    </row>
    <row r="11" spans="1:23" ht="15.9" customHeight="1" x14ac:dyDescent="0.2">
      <c r="A11" s="23">
        <v>8</v>
      </c>
      <c r="B11" s="16">
        <f>旧佐久市!B11+旧臼田町!B11+旧浅科村!B11+旧望月町!B11</f>
        <v>434</v>
      </c>
      <c r="C11" s="17">
        <f>旧佐久市!C11+旧臼田町!C11+旧浅科村!C11+旧望月町!C11</f>
        <v>410</v>
      </c>
      <c r="D11" s="18">
        <f>旧佐久市!D11+旧臼田町!D11+旧浅科村!D11+旧望月町!D11</f>
        <v>844</v>
      </c>
      <c r="E11" s="19">
        <v>43</v>
      </c>
      <c r="F11" s="16">
        <f>旧佐久市!F11+旧臼田町!F11+旧浅科村!F11+旧望月町!F11</f>
        <v>619</v>
      </c>
      <c r="G11" s="17">
        <f>旧佐久市!G11+旧臼田町!G11+旧浅科村!G11+旧望月町!G11</f>
        <v>585</v>
      </c>
      <c r="H11" s="41">
        <f>旧佐久市!H11+旧臼田町!H11+旧浅科村!H11+旧望月町!H11</f>
        <v>1204</v>
      </c>
      <c r="I11" s="19">
        <v>78</v>
      </c>
      <c r="J11" s="16">
        <f>旧佐久市!J11+旧臼田町!J11+旧浅科村!J11+旧望月町!J11</f>
        <v>595</v>
      </c>
      <c r="K11" s="17">
        <f>旧佐久市!K11+旧臼田町!K11+旧浅科村!K11+旧望月町!K11</f>
        <v>746</v>
      </c>
      <c r="L11" s="24">
        <f>旧佐久市!L11+旧臼田町!L11+旧浅科村!L11+旧望月町!L11</f>
        <v>1341</v>
      </c>
      <c r="M11" s="15">
        <v>113</v>
      </c>
      <c r="N11" s="16">
        <f>旧佐久市!N11+旧臼田町!N11+旧浅科村!N11+旧望月町!N11</f>
        <v>0</v>
      </c>
      <c r="O11" s="17">
        <f>旧佐久市!O11+旧臼田町!O11+旧浅科村!O11+旧望月町!O11</f>
        <v>0</v>
      </c>
      <c r="P11" s="20">
        <f>旧佐久市!P11+旧臼田町!P11+旧浅科村!P11+旧望月町!P11</f>
        <v>0</v>
      </c>
      <c r="T11" s="22"/>
      <c r="U11" s="22"/>
      <c r="V11" s="22"/>
      <c r="W11" s="22"/>
    </row>
    <row r="12" spans="1:23" ht="15.9" customHeight="1" x14ac:dyDescent="0.2">
      <c r="A12" s="23">
        <v>9</v>
      </c>
      <c r="B12" s="16">
        <f>旧佐久市!B12+旧臼田町!B12+旧浅科村!B12+旧望月町!B12</f>
        <v>462</v>
      </c>
      <c r="C12" s="17">
        <f>旧佐久市!C12+旧臼田町!C12+旧浅科村!C12+旧望月町!C12</f>
        <v>432</v>
      </c>
      <c r="D12" s="18">
        <f>旧佐久市!D12+旧臼田町!D12+旧浅科村!D12+旧望月町!D12</f>
        <v>894</v>
      </c>
      <c r="E12" s="19">
        <v>44</v>
      </c>
      <c r="F12" s="16">
        <f>旧佐久市!F12+旧臼田町!F12+旧浅科村!F12+旧望月町!F12</f>
        <v>641</v>
      </c>
      <c r="G12" s="17">
        <f>旧佐久市!G12+旧臼田町!G12+旧浅科村!G12+旧望月町!G12</f>
        <v>553</v>
      </c>
      <c r="H12" s="41">
        <f>旧佐久市!H12+旧臼田町!H12+旧浅科村!H12+旧望月町!H12</f>
        <v>1194</v>
      </c>
      <c r="I12" s="19">
        <v>79</v>
      </c>
      <c r="J12" s="16">
        <f>旧佐久市!J12+旧臼田町!J12+旧浅科村!J12+旧望月町!J12</f>
        <v>411</v>
      </c>
      <c r="K12" s="17">
        <f>旧佐久市!K12+旧臼田町!K12+旧浅科村!K12+旧望月町!K12</f>
        <v>412</v>
      </c>
      <c r="L12" s="24">
        <f>旧佐久市!L12+旧臼田町!L12+旧浅科村!L12+旧望月町!L12</f>
        <v>823</v>
      </c>
      <c r="M12" s="15">
        <v>114</v>
      </c>
      <c r="N12" s="16">
        <f>旧佐久市!N12+旧臼田町!N12+旧浅科村!N12+旧望月町!N12</f>
        <v>0</v>
      </c>
      <c r="O12" s="17">
        <f>旧佐久市!O12+旧臼田町!O12+旧浅科村!O12+旧望月町!O12</f>
        <v>0</v>
      </c>
      <c r="P12" s="20">
        <f>旧佐久市!P12+旧臼田町!P12+旧浅科村!P12+旧望月町!P12</f>
        <v>0</v>
      </c>
      <c r="T12" s="22"/>
      <c r="U12" s="22"/>
      <c r="V12" s="22"/>
      <c r="W12" s="22"/>
    </row>
    <row r="13" spans="1:23" ht="15.9" customHeight="1" x14ac:dyDescent="0.2">
      <c r="A13" s="46" t="s">
        <v>4</v>
      </c>
      <c r="B13" s="30">
        <f>SUM(B8:B12)</f>
        <v>2158</v>
      </c>
      <c r="C13" s="31">
        <f>SUM(C8:C12)</f>
        <v>2032</v>
      </c>
      <c r="D13" s="47">
        <f>SUM(B13:C13)</f>
        <v>4190</v>
      </c>
      <c r="E13" s="33" t="s">
        <v>4</v>
      </c>
      <c r="F13" s="26">
        <f>SUM(F8:F12)</f>
        <v>2996</v>
      </c>
      <c r="G13" s="27">
        <f>SUM(G8:G12)</f>
        <v>2850</v>
      </c>
      <c r="H13" s="48">
        <f>SUM(F13:G13)</f>
        <v>5846</v>
      </c>
      <c r="I13" s="29" t="s">
        <v>4</v>
      </c>
      <c r="J13" s="30">
        <f>SUM(J8:J12)</f>
        <v>3133</v>
      </c>
      <c r="K13" s="31">
        <f>SUM(K8:K12)</f>
        <v>3460</v>
      </c>
      <c r="L13" s="28">
        <f>SUM(J13:K13)</f>
        <v>6593</v>
      </c>
      <c r="M13" s="35" t="s">
        <v>4</v>
      </c>
      <c r="N13" s="26">
        <f>SUM(N8:N12)</f>
        <v>0</v>
      </c>
      <c r="O13" s="31">
        <f>SUM(O8:O12)</f>
        <v>0</v>
      </c>
      <c r="P13" s="36">
        <f>SUM(N13:O13)</f>
        <v>0</v>
      </c>
      <c r="T13" s="22"/>
      <c r="U13" s="22"/>
      <c r="V13" s="22"/>
      <c r="W13" s="22"/>
    </row>
    <row r="14" spans="1:23" ht="15.9" customHeight="1" x14ac:dyDescent="0.2">
      <c r="A14" s="23">
        <v>10</v>
      </c>
      <c r="B14" s="16">
        <f>旧佐久市!B14+旧臼田町!B14+旧浅科村!B14+旧望月町!B14</f>
        <v>431</v>
      </c>
      <c r="C14" s="17">
        <f>旧佐久市!C14+旧臼田町!C14+旧浅科村!C14+旧望月町!C14</f>
        <v>400</v>
      </c>
      <c r="D14" s="18">
        <f>旧佐久市!D14+旧臼田町!D14+旧浅科村!D14+旧望月町!D14</f>
        <v>831</v>
      </c>
      <c r="E14" s="42">
        <v>45</v>
      </c>
      <c r="F14" s="38">
        <f>旧佐久市!F14+旧臼田町!F14+旧浅科村!F14+旧望月町!F14</f>
        <v>645</v>
      </c>
      <c r="G14" s="39">
        <f>旧佐久市!G14+旧臼田町!G14+旧浅科村!G14+旧望月町!G14</f>
        <v>616</v>
      </c>
      <c r="H14" s="49">
        <f>旧佐久市!H14+旧臼田町!H14+旧浅科村!H14+旧望月町!H14</f>
        <v>1261</v>
      </c>
      <c r="I14" s="15">
        <v>80</v>
      </c>
      <c r="J14" s="16">
        <f>旧佐久市!J14+旧臼田町!J14+旧浅科村!J14+旧望月町!J14</f>
        <v>411</v>
      </c>
      <c r="K14" s="17">
        <f>旧佐久市!K14+旧臼田町!K14+旧浅科村!K14+旧望月町!K14</f>
        <v>516</v>
      </c>
      <c r="L14" s="43">
        <f>旧佐久市!L14+旧臼田町!L14+旧浅科村!L14+旧望月町!L14</f>
        <v>927</v>
      </c>
      <c r="M14" s="44">
        <v>115</v>
      </c>
      <c r="N14" s="38">
        <f>旧佐久市!N14+旧臼田町!N14+旧浅科村!N14+旧望月町!N14</f>
        <v>0</v>
      </c>
      <c r="O14" s="39">
        <f>旧佐久市!O14+旧臼田町!O14+旧浅科村!O14+旧望月町!O14</f>
        <v>0</v>
      </c>
      <c r="P14" s="45">
        <f>旧佐久市!P14+旧臼田町!P14+旧浅科村!P14+旧望月町!P14</f>
        <v>0</v>
      </c>
      <c r="T14" s="22"/>
      <c r="U14" s="22"/>
      <c r="V14" s="22"/>
      <c r="W14" s="22"/>
    </row>
    <row r="15" spans="1:23" ht="15.9" customHeight="1" x14ac:dyDescent="0.2">
      <c r="A15" s="23">
        <v>11</v>
      </c>
      <c r="B15" s="16">
        <f>旧佐久市!B15+旧臼田町!B15+旧浅科村!B15+旧望月町!B15</f>
        <v>461</v>
      </c>
      <c r="C15" s="17">
        <f>旧佐久市!C15+旧臼田町!C15+旧浅科村!C15+旧望月町!C15</f>
        <v>430</v>
      </c>
      <c r="D15" s="18">
        <f>旧佐久市!D15+旧臼田町!D15+旧浅科村!D15+旧望月町!D15</f>
        <v>891</v>
      </c>
      <c r="E15" s="19">
        <v>46</v>
      </c>
      <c r="F15" s="16">
        <f>旧佐久市!F15+旧臼田町!F15+旧浅科村!F15+旧望月町!F15</f>
        <v>683</v>
      </c>
      <c r="G15" s="17">
        <f>旧佐久市!G15+旧臼田町!G15+旧浅科村!G15+旧望月町!G15</f>
        <v>654</v>
      </c>
      <c r="H15" s="41">
        <f>旧佐久市!H15+旧臼田町!H15+旧浅科村!H15+旧望月町!H15</f>
        <v>1337</v>
      </c>
      <c r="I15" s="15">
        <v>81</v>
      </c>
      <c r="J15" s="16">
        <f>旧佐久市!J15+旧臼田町!J15+旧浅科村!J15+旧望月町!J15</f>
        <v>490</v>
      </c>
      <c r="K15" s="17">
        <f>旧佐久市!K15+旧臼田町!K15+旧浅科村!K15+旧望月町!K15</f>
        <v>614</v>
      </c>
      <c r="L15" s="24">
        <f>旧佐久市!L15+旧臼田町!L15+旧浅科村!L15+旧望月町!L15</f>
        <v>1104</v>
      </c>
      <c r="M15" s="15">
        <v>116</v>
      </c>
      <c r="N15" s="16">
        <f>旧佐久市!N15+旧臼田町!N15+旧浅科村!N15+旧望月町!N15</f>
        <v>0</v>
      </c>
      <c r="O15" s="17">
        <f>旧佐久市!O15+旧臼田町!O15+旧浅科村!O15+旧望月町!O15</f>
        <v>0</v>
      </c>
      <c r="P15" s="20">
        <f>旧佐久市!P15+旧臼田町!P15+旧浅科村!P15+旧望月町!P15</f>
        <v>0</v>
      </c>
      <c r="T15" s="22"/>
      <c r="U15" s="22"/>
      <c r="V15" s="22"/>
      <c r="W15" s="22"/>
    </row>
    <row r="16" spans="1:23" ht="15.9" customHeight="1" x14ac:dyDescent="0.2">
      <c r="A16" s="23">
        <v>12</v>
      </c>
      <c r="B16" s="16">
        <f>旧佐久市!B16+旧臼田町!B16+旧浅科村!B16+旧望月町!B16</f>
        <v>433</v>
      </c>
      <c r="C16" s="17">
        <f>旧佐久市!C16+旧臼田町!C16+旧浅科村!C16+旧望月町!C16</f>
        <v>446</v>
      </c>
      <c r="D16" s="18">
        <f>旧佐久市!D16+旧臼田町!D16+旧浅科村!D16+旧望月町!D16</f>
        <v>879</v>
      </c>
      <c r="E16" s="19">
        <v>47</v>
      </c>
      <c r="F16" s="16">
        <f>旧佐久市!F16+旧臼田町!F16+旧浅科村!F16+旧望月町!F16</f>
        <v>654</v>
      </c>
      <c r="G16" s="17">
        <f>旧佐久市!G16+旧臼田町!G16+旧浅科村!G16+旧望月町!G16</f>
        <v>648</v>
      </c>
      <c r="H16" s="41">
        <f>旧佐久市!H16+旧臼田町!H16+旧浅科村!H16+旧望月町!H16</f>
        <v>1302</v>
      </c>
      <c r="I16" s="15">
        <v>82</v>
      </c>
      <c r="J16" s="16">
        <f>旧佐久市!J16+旧臼田町!J16+旧浅科村!J16+旧望月町!J16</f>
        <v>431</v>
      </c>
      <c r="K16" s="17">
        <f>旧佐久市!K16+旧臼田町!K16+旧浅科村!K16+旧望月町!K16</f>
        <v>501</v>
      </c>
      <c r="L16" s="24">
        <f>旧佐久市!L16+旧臼田町!L16+旧浅科村!L16+旧望月町!L16</f>
        <v>932</v>
      </c>
      <c r="M16" s="15">
        <v>117</v>
      </c>
      <c r="N16" s="16">
        <f>旧佐久市!N16+旧臼田町!N16+旧浅科村!N16+旧望月町!N16</f>
        <v>0</v>
      </c>
      <c r="O16" s="17">
        <f>旧佐久市!O16+旧臼田町!O16+旧浅科村!O16+旧望月町!O16</f>
        <v>0</v>
      </c>
      <c r="P16" s="20">
        <f>旧佐久市!P16+旧臼田町!P16+旧浅科村!P16+旧望月町!P16</f>
        <v>0</v>
      </c>
      <c r="T16" s="22"/>
      <c r="U16" s="22"/>
      <c r="V16" s="22"/>
      <c r="W16" s="22"/>
    </row>
    <row r="17" spans="1:23" ht="15.9" customHeight="1" x14ac:dyDescent="0.2">
      <c r="A17" s="23">
        <v>13</v>
      </c>
      <c r="B17" s="16">
        <f>旧佐久市!B17+旧臼田町!B17+旧浅科村!B17+旧望月町!B17</f>
        <v>462</v>
      </c>
      <c r="C17" s="17">
        <f>旧佐久市!C17+旧臼田町!C17+旧浅科村!C17+旧望月町!C17</f>
        <v>429</v>
      </c>
      <c r="D17" s="18">
        <f>旧佐久市!D17+旧臼田町!D17+旧浅科村!D17+旧望月町!D17</f>
        <v>891</v>
      </c>
      <c r="E17" s="19">
        <v>48</v>
      </c>
      <c r="F17" s="16">
        <f>旧佐久市!F17+旧臼田町!F17+旧浅科村!F17+旧望月町!F17</f>
        <v>725</v>
      </c>
      <c r="G17" s="17">
        <f>旧佐久市!G17+旧臼田町!G17+旧浅科村!G17+旧望月町!G17</f>
        <v>590</v>
      </c>
      <c r="H17" s="41">
        <f>旧佐久市!H17+旧臼田町!H17+旧浅科村!H17+旧望月町!H17</f>
        <v>1315</v>
      </c>
      <c r="I17" s="15">
        <v>83</v>
      </c>
      <c r="J17" s="16">
        <f>旧佐久市!J17+旧臼田町!J17+旧浅科村!J17+旧望月町!J17</f>
        <v>405</v>
      </c>
      <c r="K17" s="17">
        <f>旧佐久市!K17+旧臼田町!K17+旧浅科村!K17+旧望月町!K17</f>
        <v>517</v>
      </c>
      <c r="L17" s="24">
        <f>旧佐久市!L17+旧臼田町!L17+旧浅科村!L17+旧望月町!L17</f>
        <v>922</v>
      </c>
      <c r="M17" s="15">
        <v>118</v>
      </c>
      <c r="N17" s="16">
        <f>旧佐久市!N17+旧臼田町!N17+旧浅科村!N17+旧望月町!N17</f>
        <v>0</v>
      </c>
      <c r="O17" s="17">
        <f>旧佐久市!O17+旧臼田町!O17+旧浅科村!O17+旧望月町!O17</f>
        <v>0</v>
      </c>
      <c r="P17" s="20">
        <f>旧佐久市!P17+旧臼田町!P17+旧浅科村!P17+旧望月町!P17</f>
        <v>0</v>
      </c>
      <c r="T17" s="22"/>
      <c r="U17" s="22"/>
      <c r="V17" s="22"/>
      <c r="W17" s="22"/>
    </row>
    <row r="18" spans="1:23" ht="15.9" customHeight="1" x14ac:dyDescent="0.2">
      <c r="A18" s="23">
        <v>14</v>
      </c>
      <c r="B18" s="16">
        <f>旧佐久市!B18+旧臼田町!B18+旧浅科村!B18+旧望月町!B18</f>
        <v>465</v>
      </c>
      <c r="C18" s="17">
        <f>旧佐久市!C18+旧臼田町!C18+旧浅科村!C18+旧望月町!C18</f>
        <v>434</v>
      </c>
      <c r="D18" s="18">
        <f>旧佐久市!D18+旧臼田町!D18+旧浅科村!D18+旧望月町!D18</f>
        <v>899</v>
      </c>
      <c r="E18" s="19">
        <v>49</v>
      </c>
      <c r="F18" s="16">
        <f>旧佐久市!F18+旧臼田町!F18+旧浅科村!F18+旧望月町!F18</f>
        <v>670</v>
      </c>
      <c r="G18" s="17">
        <f>旧佐久市!G18+旧臼田町!G18+旧浅科村!G18+旧望月町!G18</f>
        <v>665</v>
      </c>
      <c r="H18" s="41">
        <f>旧佐久市!H18+旧臼田町!H18+旧浅科村!H18+旧望月町!H18</f>
        <v>1335</v>
      </c>
      <c r="I18" s="15">
        <v>84</v>
      </c>
      <c r="J18" s="16">
        <f>旧佐久市!J18+旧臼田町!J18+旧浅科村!J18+旧望月町!J18</f>
        <v>393</v>
      </c>
      <c r="K18" s="17">
        <f>旧佐久市!K18+旧臼田町!K18+旧浅科村!K18+旧望月町!K18</f>
        <v>518</v>
      </c>
      <c r="L18" s="24">
        <f>旧佐久市!L18+旧臼田町!L18+旧浅科村!L18+旧望月町!L18</f>
        <v>911</v>
      </c>
      <c r="M18" s="15">
        <v>119</v>
      </c>
      <c r="N18" s="16">
        <f>旧佐久市!N18+旧臼田町!N18+旧浅科村!N18+旧望月町!N18</f>
        <v>0</v>
      </c>
      <c r="O18" s="17">
        <f>旧佐久市!O18+旧臼田町!O18+旧浅科村!O18+旧望月町!O18</f>
        <v>0</v>
      </c>
      <c r="P18" s="20">
        <f>旧佐久市!P18+旧臼田町!P18+旧浅科村!P18+旧望月町!P18</f>
        <v>0</v>
      </c>
      <c r="T18" s="22"/>
      <c r="U18" s="22"/>
      <c r="V18" s="22"/>
      <c r="W18" s="22"/>
    </row>
    <row r="19" spans="1:23" ht="15.9" customHeight="1" x14ac:dyDescent="0.2">
      <c r="A19" s="25" t="s">
        <v>4</v>
      </c>
      <c r="B19" s="26">
        <f>SUM(B14:B18)</f>
        <v>2252</v>
      </c>
      <c r="C19" s="27">
        <f>SUM(C14:C18)</f>
        <v>2139</v>
      </c>
      <c r="D19" s="50">
        <f>SUM(B19:C19)</f>
        <v>4391</v>
      </c>
      <c r="E19" s="29" t="s">
        <v>4</v>
      </c>
      <c r="F19" s="30">
        <f>SUM(F14:F18)</f>
        <v>3377</v>
      </c>
      <c r="G19" s="31">
        <f>SUM(G14:G18)</f>
        <v>3173</v>
      </c>
      <c r="H19" s="32">
        <f>SUM(F19:G19)</f>
        <v>6550</v>
      </c>
      <c r="I19" s="51" t="s">
        <v>4</v>
      </c>
      <c r="J19" s="26">
        <f>SUM(J14:J18)</f>
        <v>2130</v>
      </c>
      <c r="K19" s="27">
        <f>SUM(K14:K18)</f>
        <v>2666</v>
      </c>
      <c r="L19" s="34">
        <f>SUM(J19:K19)</f>
        <v>4796</v>
      </c>
      <c r="M19" s="29" t="s">
        <v>4</v>
      </c>
      <c r="N19" s="30">
        <f>SUM(N14:N18)</f>
        <v>0</v>
      </c>
      <c r="O19" s="31">
        <f>SUM(O14:O18)</f>
        <v>0</v>
      </c>
      <c r="P19" s="36">
        <f>SUM(N19:O19)</f>
        <v>0</v>
      </c>
      <c r="T19" s="22"/>
      <c r="U19" s="22"/>
      <c r="V19" s="22"/>
      <c r="W19" s="22"/>
    </row>
    <row r="20" spans="1:23" ht="15.9" customHeight="1" x14ac:dyDescent="0.2">
      <c r="A20" s="37">
        <v>15</v>
      </c>
      <c r="B20" s="38">
        <f>旧佐久市!B20+旧臼田町!B20+旧浅科村!B20+旧望月町!B20</f>
        <v>437</v>
      </c>
      <c r="C20" s="39">
        <f>旧佐久市!C20+旧臼田町!C20+旧浅科村!C20+旧望月町!C20</f>
        <v>478</v>
      </c>
      <c r="D20" s="40">
        <f>旧佐久市!D20+旧臼田町!D20+旧浅科村!D20+旧望月町!D20</f>
        <v>915</v>
      </c>
      <c r="E20" s="19">
        <v>50</v>
      </c>
      <c r="F20" s="16">
        <f>旧佐久市!F20+旧臼田町!F20+旧浅科村!F20+旧望月町!F20</f>
        <v>685</v>
      </c>
      <c r="G20" s="17">
        <f>旧佐久市!G20+旧臼田町!G20+旧浅科村!G20+旧望月町!G20</f>
        <v>620</v>
      </c>
      <c r="H20" s="41">
        <f>旧佐久市!H20+旧臼田町!H20+旧浅科村!H20+旧望月町!H20</f>
        <v>1305</v>
      </c>
      <c r="I20" s="44">
        <v>85</v>
      </c>
      <c r="J20" s="38">
        <f>旧佐久市!J20+旧臼田町!J20+旧浅科村!J20+旧望月町!J20</f>
        <v>332</v>
      </c>
      <c r="K20" s="39">
        <f>旧佐久市!K20+旧臼田町!K20+旧浅科村!K20+旧望月町!K20</f>
        <v>473</v>
      </c>
      <c r="L20" s="43">
        <f>旧佐久市!L20+旧臼田町!L20+旧浅科村!L20+旧望月町!L20</f>
        <v>805</v>
      </c>
      <c r="P20" s="20"/>
      <c r="T20" s="22"/>
      <c r="U20" s="22"/>
      <c r="V20" s="22"/>
      <c r="W20" s="22"/>
    </row>
    <row r="21" spans="1:23" ht="15.9" customHeight="1" x14ac:dyDescent="0.2">
      <c r="A21" s="23">
        <v>16</v>
      </c>
      <c r="B21" s="16">
        <f>旧佐久市!B21+旧臼田町!B21+旧浅科村!B21+旧望月町!B21</f>
        <v>462</v>
      </c>
      <c r="C21" s="17">
        <f>旧佐久市!C21+旧臼田町!C21+旧浅科村!C21+旧望月町!C21</f>
        <v>405</v>
      </c>
      <c r="D21" s="18">
        <f>旧佐久市!D21+旧臼田町!D21+旧浅科村!D21+旧望月町!D21</f>
        <v>867</v>
      </c>
      <c r="E21" s="19">
        <v>51</v>
      </c>
      <c r="F21" s="16">
        <f>旧佐久市!F21+旧臼田町!F21+旧浅科村!F21+旧望月町!F21</f>
        <v>718</v>
      </c>
      <c r="G21" s="17">
        <f>旧佐久市!G21+旧臼田町!G21+旧浅科村!G21+旧望月町!G21</f>
        <v>700</v>
      </c>
      <c r="H21" s="41">
        <f>旧佐久市!H21+旧臼田町!H21+旧浅科村!H21+旧望月町!H21</f>
        <v>1418</v>
      </c>
      <c r="I21" s="15">
        <v>86</v>
      </c>
      <c r="J21" s="16">
        <f>旧佐久市!J21+旧臼田町!J21+旧浅科村!J21+旧望月町!J21</f>
        <v>253</v>
      </c>
      <c r="K21" s="17">
        <f>旧佐久市!K21+旧臼田町!K21+旧浅科村!K21+旧望月町!K21</f>
        <v>365</v>
      </c>
      <c r="L21" s="24">
        <f>旧佐久市!L21+旧臼田町!L21+旧浅科村!L21+旧望月町!L21</f>
        <v>618</v>
      </c>
      <c r="P21" s="20"/>
      <c r="T21" s="22"/>
      <c r="U21" s="22"/>
      <c r="V21" s="22"/>
      <c r="W21" s="22"/>
    </row>
    <row r="22" spans="1:23" ht="15.9" customHeight="1" x14ac:dyDescent="0.2">
      <c r="A22" s="23">
        <v>17</v>
      </c>
      <c r="B22" s="16">
        <f>旧佐久市!B22+旧臼田町!B22+旧浅科村!B22+旧望月町!B22</f>
        <v>421</v>
      </c>
      <c r="C22" s="17">
        <f>旧佐久市!C22+旧臼田町!C22+旧浅科村!C22+旧望月町!C22</f>
        <v>443</v>
      </c>
      <c r="D22" s="18">
        <f>旧佐久市!D22+旧臼田町!D22+旧浅科村!D22+旧望月町!D22</f>
        <v>864</v>
      </c>
      <c r="E22" s="19">
        <v>52</v>
      </c>
      <c r="F22" s="16">
        <f>旧佐久市!F22+旧臼田町!F22+旧浅科村!F22+旧望月町!F22</f>
        <v>776</v>
      </c>
      <c r="G22" s="17">
        <f>旧佐久市!G22+旧臼田町!G22+旧浅科村!G22+旧望月町!G22</f>
        <v>735</v>
      </c>
      <c r="H22" s="41">
        <f>旧佐久市!H22+旧臼田町!H22+旧浅科村!H22+旧望月町!H22</f>
        <v>1511</v>
      </c>
      <c r="I22" s="15">
        <v>87</v>
      </c>
      <c r="J22" s="16">
        <f>旧佐久市!J22+旧臼田町!J22+旧浅科村!J22+旧望月町!J22</f>
        <v>288</v>
      </c>
      <c r="K22" s="17">
        <f>旧佐久市!K22+旧臼田町!K22+旧浅科村!K22+旧望月町!K22</f>
        <v>417</v>
      </c>
      <c r="L22" s="24">
        <f>旧佐久市!L22+旧臼田町!L22+旧浅科村!L22+旧望月町!L22</f>
        <v>705</v>
      </c>
      <c r="P22" s="20"/>
      <c r="T22" s="22"/>
      <c r="U22" s="22"/>
      <c r="V22" s="22"/>
      <c r="W22" s="22"/>
    </row>
    <row r="23" spans="1:23" ht="15.9" customHeight="1" x14ac:dyDescent="0.2">
      <c r="A23" s="23">
        <v>18</v>
      </c>
      <c r="B23" s="16">
        <f>旧佐久市!B23+旧臼田町!B23+旧浅科村!B23+旧望月町!B23</f>
        <v>450</v>
      </c>
      <c r="C23" s="17">
        <f>旧佐久市!C23+旧臼田町!C23+旧浅科村!C23+旧望月町!C23</f>
        <v>429</v>
      </c>
      <c r="D23" s="18">
        <f>旧佐久市!D23+旧臼田町!D23+旧浅科村!D23+旧望月町!D23</f>
        <v>879</v>
      </c>
      <c r="E23" s="19">
        <v>53</v>
      </c>
      <c r="F23" s="16">
        <f>旧佐久市!F23+旧臼田町!F23+旧浅科村!F23+旧望月町!F23</f>
        <v>705</v>
      </c>
      <c r="G23" s="17">
        <f>旧佐久市!G23+旧臼田町!G23+旧浅科村!G23+旧望月町!G23</f>
        <v>661</v>
      </c>
      <c r="H23" s="41">
        <f>旧佐久市!H23+旧臼田町!H23+旧浅科村!H23+旧望月町!H23</f>
        <v>1366</v>
      </c>
      <c r="I23" s="15">
        <v>88</v>
      </c>
      <c r="J23" s="16">
        <f>旧佐久市!J23+旧臼田町!J23+旧浅科村!J23+旧望月町!J23</f>
        <v>252</v>
      </c>
      <c r="K23" s="17">
        <f>旧佐久市!K23+旧臼田町!K23+旧浅科村!K23+旧望月町!K23</f>
        <v>433</v>
      </c>
      <c r="L23" s="24">
        <f>旧佐久市!L23+旧臼田町!L23+旧浅科村!L23+旧望月町!L23</f>
        <v>685</v>
      </c>
      <c r="P23" s="20"/>
      <c r="T23" s="22"/>
      <c r="U23" s="22"/>
      <c r="V23" s="22"/>
      <c r="W23" s="22"/>
    </row>
    <row r="24" spans="1:23" ht="15.9" customHeight="1" x14ac:dyDescent="0.2">
      <c r="A24" s="23">
        <v>19</v>
      </c>
      <c r="B24" s="16">
        <f>旧佐久市!B24+旧臼田町!B24+旧浅科村!B24+旧望月町!B24</f>
        <v>437</v>
      </c>
      <c r="C24" s="17">
        <f>旧佐久市!C24+旧臼田町!C24+旧浅科村!C24+旧望月町!C24</f>
        <v>413</v>
      </c>
      <c r="D24" s="18">
        <f>旧佐久市!D24+旧臼田町!D24+旧浅科村!D24+旧望月町!D24</f>
        <v>850</v>
      </c>
      <c r="E24" s="19">
        <v>54</v>
      </c>
      <c r="F24" s="16">
        <f>旧佐久市!F24+旧臼田町!F24+旧浅科村!F24+旧望月町!F24</f>
        <v>709</v>
      </c>
      <c r="G24" s="17">
        <f>旧佐久市!G24+旧臼田町!G24+旧浅科村!G24+旧望月町!G24</f>
        <v>677</v>
      </c>
      <c r="H24" s="41">
        <f>旧佐久市!H24+旧臼田町!H24+旧浅科村!H24+旧望月町!H24</f>
        <v>1386</v>
      </c>
      <c r="I24" s="15">
        <v>89</v>
      </c>
      <c r="J24" s="16">
        <f>旧佐久市!J24+旧臼田町!J24+旧浅科村!J24+旧望月町!J24</f>
        <v>206</v>
      </c>
      <c r="K24" s="17">
        <f>旧佐久市!K24+旧臼田町!K24+旧浅科村!K24+旧望月町!K24</f>
        <v>386</v>
      </c>
      <c r="L24" s="24">
        <f>旧佐久市!L24+旧臼田町!L24+旧浅科村!L24+旧望月町!L24</f>
        <v>592</v>
      </c>
      <c r="P24" s="20"/>
      <c r="T24" s="22"/>
      <c r="U24" s="22"/>
      <c r="V24" s="22"/>
      <c r="W24" s="22"/>
    </row>
    <row r="25" spans="1:23" ht="15.9" customHeight="1" x14ac:dyDescent="0.2">
      <c r="A25" s="46" t="s">
        <v>4</v>
      </c>
      <c r="B25" s="30">
        <f>SUM(B20:B24)</f>
        <v>2207</v>
      </c>
      <c r="C25" s="31">
        <f>SUM(C20:C24)</f>
        <v>2168</v>
      </c>
      <c r="D25" s="47">
        <f>SUM(B25:C25)</f>
        <v>4375</v>
      </c>
      <c r="E25" s="33" t="s">
        <v>4</v>
      </c>
      <c r="F25" s="26">
        <f>SUM(F20:F24)</f>
        <v>3593</v>
      </c>
      <c r="G25" s="27">
        <f>SUM(G20:G24)</f>
        <v>3393</v>
      </c>
      <c r="H25" s="48">
        <f>SUM(F25:G25)</f>
        <v>6986</v>
      </c>
      <c r="I25" s="35" t="s">
        <v>4</v>
      </c>
      <c r="J25" s="30">
        <f>SUM(J20:J24)</f>
        <v>1331</v>
      </c>
      <c r="K25" s="31">
        <f>SUM(K20:K24)</f>
        <v>2074</v>
      </c>
      <c r="L25" s="28">
        <f>SUM(J25:K25)</f>
        <v>3405</v>
      </c>
      <c r="P25" s="20"/>
      <c r="T25" s="22"/>
      <c r="U25" s="22"/>
      <c r="V25" s="22"/>
      <c r="W25" s="22"/>
    </row>
    <row r="26" spans="1:23" ht="15.9" customHeight="1" x14ac:dyDescent="0.2">
      <c r="A26" s="23">
        <v>20</v>
      </c>
      <c r="B26" s="16">
        <f>旧佐久市!B26+旧臼田町!B26+旧浅科村!B26+旧望月町!B26</f>
        <v>422</v>
      </c>
      <c r="C26" s="17">
        <f>旧佐久市!C26+旧臼田町!C26+旧浅科村!C26+旧望月町!C26</f>
        <v>374</v>
      </c>
      <c r="D26" s="18">
        <f>旧佐久市!D26+旧臼田町!D26+旧浅科村!D26+旧望月町!D26</f>
        <v>796</v>
      </c>
      <c r="E26" s="42">
        <v>55</v>
      </c>
      <c r="F26" s="38">
        <f>旧佐久市!F26+旧臼田町!F26+旧浅科村!F26+旧望月町!F26</f>
        <v>658</v>
      </c>
      <c r="G26" s="39">
        <f>旧佐久市!G26+旧臼田町!G26+旧浅科村!G26+旧望月町!G26</f>
        <v>680</v>
      </c>
      <c r="H26" s="49">
        <f>旧佐久市!H26+旧臼田町!H26+旧浅科村!H26+旧望月町!H26</f>
        <v>1338</v>
      </c>
      <c r="I26" s="15">
        <v>90</v>
      </c>
      <c r="J26" s="16">
        <f>旧佐久市!J26+旧臼田町!J26+旧浅科村!J26+旧望月町!J26</f>
        <v>187</v>
      </c>
      <c r="K26" s="17">
        <f>旧佐久市!K26+旧臼田町!K26+旧浅科村!K26+旧望月町!K26</f>
        <v>335</v>
      </c>
      <c r="L26" s="24">
        <f>旧佐久市!L26+旧臼田町!L26+旧浅科村!L26+旧望月町!L26</f>
        <v>522</v>
      </c>
      <c r="P26" s="20"/>
      <c r="T26" s="22"/>
      <c r="U26" s="22"/>
      <c r="V26" s="22"/>
      <c r="W26" s="22"/>
    </row>
    <row r="27" spans="1:23" ht="15.9" customHeight="1" x14ac:dyDescent="0.2">
      <c r="A27" s="23">
        <v>21</v>
      </c>
      <c r="B27" s="16">
        <f>旧佐久市!B27+旧臼田町!B27+旧浅科村!B27+旧望月町!B27</f>
        <v>435</v>
      </c>
      <c r="C27" s="17">
        <f>旧佐久市!C27+旧臼田町!C27+旧浅科村!C27+旧望月町!C27</f>
        <v>438</v>
      </c>
      <c r="D27" s="18">
        <f>旧佐久市!D27+旧臼田町!D27+旧浅科村!D27+旧望月町!D27</f>
        <v>873</v>
      </c>
      <c r="E27" s="19">
        <v>56</v>
      </c>
      <c r="F27" s="16">
        <f>旧佐久市!F27+旧臼田町!F27+旧浅科村!F27+旧望月町!F27</f>
        <v>665</v>
      </c>
      <c r="G27" s="17">
        <f>旧佐久市!G27+旧臼田町!G27+旧浅科村!G27+旧望月町!G27</f>
        <v>667</v>
      </c>
      <c r="H27" s="41">
        <f>旧佐久市!H27+旧臼田町!H27+旧浅科村!H27+旧望月町!H27</f>
        <v>1332</v>
      </c>
      <c r="I27" s="15">
        <v>91</v>
      </c>
      <c r="J27" s="16">
        <f>旧佐久市!J27+旧臼田町!J27+旧浅科村!J27+旧望月町!J27</f>
        <v>149</v>
      </c>
      <c r="K27" s="17">
        <f>旧佐久市!K27+旧臼田町!K27+旧浅科村!K27+旧望月町!K27</f>
        <v>321</v>
      </c>
      <c r="L27" s="24">
        <f>旧佐久市!L27+旧臼田町!L27+旧浅科村!L27+旧望月町!L27</f>
        <v>470</v>
      </c>
      <c r="P27" s="20"/>
      <c r="T27" s="22"/>
      <c r="U27" s="22"/>
      <c r="V27" s="22"/>
      <c r="W27" s="22"/>
    </row>
    <row r="28" spans="1:23" ht="15.9" customHeight="1" x14ac:dyDescent="0.2">
      <c r="A28" s="23">
        <v>22</v>
      </c>
      <c r="B28" s="16">
        <f>旧佐久市!B28+旧臼田町!B28+旧浅科村!B28+旧望月町!B28</f>
        <v>425</v>
      </c>
      <c r="C28" s="17">
        <f>旧佐久市!C28+旧臼田町!C28+旧浅科村!C28+旧望月町!C28</f>
        <v>386</v>
      </c>
      <c r="D28" s="18">
        <f>旧佐久市!D28+旧臼田町!D28+旧浅科村!D28+旧望月町!D28</f>
        <v>811</v>
      </c>
      <c r="E28" s="19">
        <v>57</v>
      </c>
      <c r="F28" s="16">
        <f>旧佐久市!F28+旧臼田町!F28+旧浅科村!F28+旧望月町!F28</f>
        <v>595</v>
      </c>
      <c r="G28" s="17">
        <f>旧佐久市!G28+旧臼田町!G28+旧浅科村!G28+旧望月町!G28</f>
        <v>677</v>
      </c>
      <c r="H28" s="41">
        <f>旧佐久市!H28+旧臼田町!H28+旧浅科村!H28+旧望月町!H28</f>
        <v>1272</v>
      </c>
      <c r="I28" s="15">
        <v>92</v>
      </c>
      <c r="J28" s="16">
        <f>旧佐久市!J28+旧臼田町!J28+旧浅科村!J28+旧望月町!J28</f>
        <v>129</v>
      </c>
      <c r="K28" s="17">
        <f>旧佐久市!K28+旧臼田町!K28+旧浅科村!K28+旧望月町!K28</f>
        <v>286</v>
      </c>
      <c r="L28" s="24">
        <f>旧佐久市!L28+旧臼田町!L28+旧浅科村!L28+旧望月町!L28</f>
        <v>415</v>
      </c>
      <c r="P28" s="20"/>
      <c r="T28" s="22"/>
      <c r="U28" s="22"/>
      <c r="V28" s="22"/>
      <c r="W28" s="22"/>
    </row>
    <row r="29" spans="1:23" ht="15.9" customHeight="1" x14ac:dyDescent="0.2">
      <c r="A29" s="23">
        <v>23</v>
      </c>
      <c r="B29" s="16">
        <f>旧佐久市!B29+旧臼田町!B29+旧浅科村!B29+旧望月町!B29</f>
        <v>437</v>
      </c>
      <c r="C29" s="17">
        <f>旧佐久市!C29+旧臼田町!C29+旧浅科村!C29+旧望月町!C29</f>
        <v>375</v>
      </c>
      <c r="D29" s="18">
        <f>旧佐久市!D29+旧臼田町!D29+旧浅科村!D29+旧望月町!D29</f>
        <v>812</v>
      </c>
      <c r="E29" s="19">
        <v>58</v>
      </c>
      <c r="F29" s="16">
        <f>旧佐久市!F29+旧臼田町!F29+旧浅科村!F29+旧望月町!F29</f>
        <v>652</v>
      </c>
      <c r="G29" s="17">
        <f>旧佐久市!G29+旧臼田町!G29+旧浅科村!G29+旧望月町!G29</f>
        <v>651</v>
      </c>
      <c r="H29" s="41">
        <f>旧佐久市!H29+旧臼田町!H29+旧浅科村!H29+旧望月町!H29</f>
        <v>1303</v>
      </c>
      <c r="I29" s="15">
        <v>93</v>
      </c>
      <c r="J29" s="16">
        <f>旧佐久市!J29+旧臼田町!J29+旧浅科村!J29+旧望月町!J29</f>
        <v>85</v>
      </c>
      <c r="K29" s="17">
        <f>旧佐久市!K29+旧臼田町!K29+旧浅科村!K29+旧望月町!K29</f>
        <v>269</v>
      </c>
      <c r="L29" s="24">
        <f>旧佐久市!L29+旧臼田町!L29+旧浅科村!L29+旧望月町!L29</f>
        <v>354</v>
      </c>
      <c r="P29" s="20"/>
      <c r="T29" s="22"/>
      <c r="U29" s="22"/>
      <c r="V29" s="22"/>
      <c r="W29" s="22"/>
    </row>
    <row r="30" spans="1:23" ht="15.9" customHeight="1" x14ac:dyDescent="0.2">
      <c r="A30" s="23">
        <v>24</v>
      </c>
      <c r="B30" s="16">
        <f>旧佐久市!B30+旧臼田町!B30+旧浅科村!B30+旧望月町!B30</f>
        <v>431</v>
      </c>
      <c r="C30" s="17">
        <f>旧佐久市!C30+旧臼田町!C30+旧浅科村!C30+旧望月町!C30</f>
        <v>371</v>
      </c>
      <c r="D30" s="18">
        <f>旧佐久市!D30+旧臼田町!D30+旧浅科村!D30+旧望月町!D30</f>
        <v>802</v>
      </c>
      <c r="E30" s="19">
        <v>59</v>
      </c>
      <c r="F30" s="16">
        <f>旧佐久市!F30+旧臼田町!F30+旧浅科村!F30+旧望月町!F30</f>
        <v>554</v>
      </c>
      <c r="G30" s="17">
        <f>旧佐久市!G30+旧臼田町!G30+旧浅科村!G30+旧望月町!G30</f>
        <v>516</v>
      </c>
      <c r="H30" s="41">
        <f>旧佐久市!H30+旧臼田町!H30+旧浅科村!H30+旧望月町!H30</f>
        <v>1070</v>
      </c>
      <c r="I30" s="15">
        <v>94</v>
      </c>
      <c r="J30" s="16">
        <f>旧佐久市!J30+旧臼田町!J30+旧浅科村!J30+旧望月町!J30</f>
        <v>78</v>
      </c>
      <c r="K30" s="17">
        <f>旧佐久市!K30+旧臼田町!K30+旧浅科村!K30+旧望月町!K30</f>
        <v>235</v>
      </c>
      <c r="L30" s="24">
        <f>旧佐久市!L30+旧臼田町!L30+旧浅科村!L30+旧望月町!L30</f>
        <v>313</v>
      </c>
      <c r="P30" s="20"/>
      <c r="T30" s="22"/>
      <c r="U30" s="22"/>
      <c r="V30" s="22"/>
      <c r="W30" s="22"/>
    </row>
    <row r="31" spans="1:23" ht="15.9" customHeight="1" thickBot="1" x14ac:dyDescent="0.25">
      <c r="A31" s="25" t="s">
        <v>4</v>
      </c>
      <c r="B31" s="26">
        <f>SUM(B26:B30)</f>
        <v>2150</v>
      </c>
      <c r="C31" s="27">
        <f>SUM(C26:C30)</f>
        <v>1944</v>
      </c>
      <c r="D31" s="50">
        <f>SUM(B31:C31)</f>
        <v>4094</v>
      </c>
      <c r="E31" s="29" t="s">
        <v>4</v>
      </c>
      <c r="F31" s="30">
        <f>SUM(F26:F30)</f>
        <v>3124</v>
      </c>
      <c r="G31" s="31">
        <f>SUM(G26:G30)</f>
        <v>3191</v>
      </c>
      <c r="H31" s="32">
        <f>SUM(F31:G31)</f>
        <v>6315</v>
      </c>
      <c r="I31" s="51" t="s">
        <v>4</v>
      </c>
      <c r="J31" s="26">
        <f>SUM(J26:J30)</f>
        <v>628</v>
      </c>
      <c r="K31" s="27">
        <f>SUM(K26:K30)</f>
        <v>1446</v>
      </c>
      <c r="L31" s="34">
        <f>SUM(J31:K31)</f>
        <v>2074</v>
      </c>
      <c r="M31" s="52"/>
      <c r="N31" s="52"/>
      <c r="O31" s="52"/>
      <c r="P31" s="53"/>
      <c r="T31" s="22"/>
      <c r="U31" s="22"/>
      <c r="V31" s="22"/>
      <c r="W31" s="22"/>
    </row>
    <row r="32" spans="1:23" ht="15.9" customHeight="1" x14ac:dyDescent="0.2">
      <c r="A32" s="37">
        <v>25</v>
      </c>
      <c r="B32" s="38">
        <f>旧佐久市!B32+旧臼田町!B32+旧浅科村!B32+旧望月町!B32</f>
        <v>437</v>
      </c>
      <c r="C32" s="39">
        <f>旧佐久市!C32+旧臼田町!C32+旧浅科村!C32+旧望月町!C32</f>
        <v>397</v>
      </c>
      <c r="D32" s="40">
        <f>旧佐久市!D32+旧臼田町!D32+旧浅科村!D32+旧望月町!D32</f>
        <v>834</v>
      </c>
      <c r="E32" s="19">
        <v>60</v>
      </c>
      <c r="F32" s="16">
        <f>旧佐久市!F32+旧臼田町!F32+旧浅科村!F32+旧望月町!F32</f>
        <v>672</v>
      </c>
      <c r="G32" s="17">
        <f>旧佐久市!G32+旧臼田町!G32+旧浅科村!G32+旧望月町!G32</f>
        <v>645</v>
      </c>
      <c r="H32" s="41">
        <f>旧佐久市!H32+旧臼田町!H32+旧浅科村!H32+旧望月町!H32</f>
        <v>1317</v>
      </c>
      <c r="I32" s="44">
        <v>95</v>
      </c>
      <c r="J32" s="38">
        <f>旧佐久市!J32+旧臼田町!J32+旧浅科村!J32+旧望月町!J32</f>
        <v>60</v>
      </c>
      <c r="K32" s="39">
        <f>旧佐久市!K32+旧臼田町!K32+旧浅科村!K32+旧望月町!K32</f>
        <v>163</v>
      </c>
      <c r="L32" s="43">
        <f>旧佐久市!L32+旧臼田町!L32+旧浅科村!L32+旧望月町!L32</f>
        <v>223</v>
      </c>
      <c r="M32" s="15"/>
      <c r="N32" s="54" t="s">
        <v>13</v>
      </c>
      <c r="O32" s="15" t="s">
        <v>14</v>
      </c>
      <c r="P32" s="55" t="s">
        <v>15</v>
      </c>
      <c r="T32" s="22"/>
      <c r="U32" s="22"/>
      <c r="V32" s="22"/>
      <c r="W32" s="22"/>
    </row>
    <row r="33" spans="1:26" ht="15.9" customHeight="1" x14ac:dyDescent="0.2">
      <c r="A33" s="23">
        <v>26</v>
      </c>
      <c r="B33" s="16">
        <f>旧佐久市!B33+旧臼田町!B33+旧浅科村!B33+旧望月町!B33</f>
        <v>457</v>
      </c>
      <c r="C33" s="17">
        <f>旧佐久市!C33+旧臼田町!C33+旧浅科村!C33+旧望月町!C33</f>
        <v>390</v>
      </c>
      <c r="D33" s="18">
        <f>旧佐久市!D33+旧臼田町!D33+旧浅科村!D33+旧望月町!D33</f>
        <v>847</v>
      </c>
      <c r="E33" s="19">
        <v>61</v>
      </c>
      <c r="F33" s="16">
        <f>旧佐久市!F33+旧臼田町!F33+旧浅科村!F33+旧望月町!F33</f>
        <v>632</v>
      </c>
      <c r="G33" s="17">
        <f>旧佐久市!G33+旧臼田町!G33+旧浅科村!G33+旧望月町!G33</f>
        <v>593</v>
      </c>
      <c r="H33" s="41">
        <f>旧佐久市!H33+旧臼田町!H33+旧浅科村!H33+旧望月町!H33</f>
        <v>1225</v>
      </c>
      <c r="I33" s="15">
        <v>96</v>
      </c>
      <c r="J33" s="16">
        <f>旧佐久市!J33+旧臼田町!J33+旧浅科村!J33+旧望月町!J33</f>
        <v>37</v>
      </c>
      <c r="K33" s="17">
        <f>旧佐久市!K33+旧臼田町!K33+旧浅科村!K33+旧望月町!K33</f>
        <v>158</v>
      </c>
      <c r="L33" s="24">
        <f>旧佐久市!L33+旧臼田町!L33+旧浅科村!L33+旧望月町!L33</f>
        <v>195</v>
      </c>
      <c r="M33" s="56" t="s">
        <v>0</v>
      </c>
      <c r="N33" s="57">
        <f>B7+B13+B19+B25+B31+B37+B43+F7+F13+F19+F25+F31+F37+F43+J7+J13+J19+J25+J31+J37+J43+N7+N13+N19</f>
        <v>47868</v>
      </c>
      <c r="O33" s="58">
        <f>C7+C13+C19+C25+C31+C37+C43+G7+G13+G19+G25+G31+G37+G43+K7+K13+K19+K25+K31+K37+K43+O7+O13+O19</f>
        <v>49373</v>
      </c>
      <c r="P33" s="59">
        <f>D7+D13+D19+D25+D31+D37+D43+H7+H13+H19+H25+H31+H37+H43+L7+L13+L19+L25+L31+L37+L43+P7+P13+P19</f>
        <v>97241</v>
      </c>
      <c r="Q33" s="60"/>
      <c r="T33" s="22"/>
      <c r="U33" s="22"/>
      <c r="V33" s="22"/>
      <c r="W33" s="22"/>
    </row>
    <row r="34" spans="1:26" ht="15.9" customHeight="1" x14ac:dyDescent="0.2">
      <c r="A34" s="23">
        <v>27</v>
      </c>
      <c r="B34" s="16">
        <f>旧佐久市!B34+旧臼田町!B34+旧浅科村!B34+旧望月町!B34</f>
        <v>441</v>
      </c>
      <c r="C34" s="17">
        <f>旧佐久市!C34+旧臼田町!C34+旧浅科村!C34+旧望月町!C34</f>
        <v>384</v>
      </c>
      <c r="D34" s="18">
        <f>旧佐久市!D34+旧臼田町!D34+旧浅科村!D34+旧望月町!D34</f>
        <v>825</v>
      </c>
      <c r="E34" s="19">
        <v>62</v>
      </c>
      <c r="F34" s="16">
        <f>旧佐久市!F34+旧臼田町!F34+旧浅科村!F34+旧望月町!F34</f>
        <v>611</v>
      </c>
      <c r="G34" s="17">
        <f>旧佐久市!G34+旧臼田町!G34+旧浅科村!G34+旧望月町!G34</f>
        <v>611</v>
      </c>
      <c r="H34" s="41">
        <f>旧佐久市!H34+旧臼田町!H34+旧浅科村!H34+旧望月町!H34</f>
        <v>1222</v>
      </c>
      <c r="I34" s="15">
        <v>97</v>
      </c>
      <c r="J34" s="16">
        <f>旧佐久市!J34+旧臼田町!J34+旧浅科村!J34+旧望月町!J34</f>
        <v>28</v>
      </c>
      <c r="K34" s="17">
        <f>旧佐久市!K34+旧臼田町!K34+旧浅科村!K34+旧望月町!K34</f>
        <v>130</v>
      </c>
      <c r="L34" s="24">
        <f>旧佐久市!L34+旧臼田町!L34+旧浅科村!L34+旧望月町!L34</f>
        <v>158</v>
      </c>
      <c r="M34" s="10"/>
      <c r="N34" s="16"/>
      <c r="O34" s="17"/>
      <c r="P34" s="61"/>
      <c r="Q34" s="62"/>
      <c r="T34" s="22"/>
      <c r="U34" s="22"/>
      <c r="V34" s="22"/>
      <c r="W34" s="22"/>
    </row>
    <row r="35" spans="1:26" ht="15.9" customHeight="1" x14ac:dyDescent="0.2">
      <c r="A35" s="23">
        <v>28</v>
      </c>
      <c r="B35" s="16">
        <f>旧佐久市!B35+旧臼田町!B35+旧浅科村!B35+旧望月町!B35</f>
        <v>479</v>
      </c>
      <c r="C35" s="17">
        <f>旧佐久市!C35+旧臼田町!C35+旧浅科村!C35+旧望月町!C35</f>
        <v>391</v>
      </c>
      <c r="D35" s="18">
        <f>旧佐久市!D35+旧臼田町!D35+旧浅科村!D35+旧望月町!D35</f>
        <v>870</v>
      </c>
      <c r="E35" s="19">
        <v>63</v>
      </c>
      <c r="F35" s="16">
        <f>旧佐久市!F35+旧臼田町!F35+旧浅科村!F35+旧望月町!F35</f>
        <v>612</v>
      </c>
      <c r="G35" s="17">
        <f>旧佐久市!G35+旧臼田町!G35+旧浅科村!G35+旧望月町!G35</f>
        <v>607</v>
      </c>
      <c r="H35" s="41">
        <f>旧佐久市!H35+旧臼田町!H35+旧浅科村!H35+旧望月町!H35</f>
        <v>1219</v>
      </c>
      <c r="I35" s="15">
        <v>98</v>
      </c>
      <c r="J35" s="16">
        <f>旧佐久市!J35+旧臼田町!J35+旧浅科村!J35+旧望月町!J35</f>
        <v>26</v>
      </c>
      <c r="K35" s="17">
        <f>旧佐久市!K35+旧臼田町!K35+旧浅科村!K35+旧望月町!K35</f>
        <v>90</v>
      </c>
      <c r="L35" s="24">
        <f>旧佐久市!L35+旧臼田町!L35+旧浅科村!L35+旧望月町!L35</f>
        <v>116</v>
      </c>
      <c r="M35" s="15" t="s">
        <v>5</v>
      </c>
      <c r="N35" s="63">
        <f>B7+B13+B19</f>
        <v>6048</v>
      </c>
      <c r="O35" s="64">
        <f>C7+C13+C19</f>
        <v>5730</v>
      </c>
      <c r="P35" s="65">
        <f>SUM(N35:O35)</f>
        <v>11778</v>
      </c>
      <c r="Q35" s="62">
        <f>P35/P33</f>
        <v>0.12112174905646796</v>
      </c>
      <c r="T35" s="22"/>
      <c r="U35" s="22"/>
      <c r="V35" s="22"/>
      <c r="W35" s="22"/>
    </row>
    <row r="36" spans="1:26" ht="15.9" customHeight="1" x14ac:dyDescent="0.2">
      <c r="A36" s="23">
        <v>29</v>
      </c>
      <c r="B36" s="16">
        <f>旧佐久市!B36+旧臼田町!B36+旧浅科村!B36+旧望月町!B36</f>
        <v>455</v>
      </c>
      <c r="C36" s="17">
        <f>旧佐久市!C36+旧臼田町!C36+旧浅科村!C36+旧望月町!C36</f>
        <v>424</v>
      </c>
      <c r="D36" s="18">
        <f>旧佐久市!D36+旧臼田町!D36+旧浅科村!D36+旧望月町!D36</f>
        <v>879</v>
      </c>
      <c r="E36" s="19">
        <v>64</v>
      </c>
      <c r="F36" s="16">
        <f>旧佐久市!F36+旧臼田町!F36+旧浅科村!F36+旧望月町!F36</f>
        <v>622</v>
      </c>
      <c r="G36" s="17">
        <f>旧佐久市!G36+旧臼田町!G36+旧浅科村!G36+旧望月町!G36</f>
        <v>640</v>
      </c>
      <c r="H36" s="41">
        <f>旧佐久市!H36+旧臼田町!H36+旧浅科村!H36+旧望月町!H36</f>
        <v>1262</v>
      </c>
      <c r="I36" s="15">
        <v>99</v>
      </c>
      <c r="J36" s="16">
        <f>旧佐久市!J36+旧臼田町!J36+旧浅科村!J36+旧望月町!J36</f>
        <v>13</v>
      </c>
      <c r="K36" s="17">
        <f>旧佐久市!K36+旧臼田町!K36+旧浅科村!K36+旧望月町!K36</f>
        <v>65</v>
      </c>
      <c r="L36" s="24">
        <f>旧佐久市!L36+旧臼田町!L36+旧浅科村!L36+旧望月町!L36</f>
        <v>78</v>
      </c>
      <c r="M36" s="15" t="s">
        <v>6</v>
      </c>
      <c r="N36" s="63">
        <f>B25+B31+B37+B43+F7+F13+F19+F25+F31+F37</f>
        <v>28009</v>
      </c>
      <c r="O36" s="64">
        <f>C25+C31+C37+C43+G7+G13+G19+G25+G31+G37</f>
        <v>26669</v>
      </c>
      <c r="P36" s="65">
        <f>SUM(N36:O36)</f>
        <v>54678</v>
      </c>
      <c r="Q36" s="62">
        <f>P36/P33</f>
        <v>0.56229368270585456</v>
      </c>
      <c r="T36" s="22"/>
      <c r="U36" s="22"/>
      <c r="V36" s="22"/>
      <c r="W36" s="22"/>
    </row>
    <row r="37" spans="1:26" ht="15.9" customHeight="1" x14ac:dyDescent="0.2">
      <c r="A37" s="46" t="s">
        <v>4</v>
      </c>
      <c r="B37" s="30">
        <f>SUM(B32:B36)</f>
        <v>2269</v>
      </c>
      <c r="C37" s="31">
        <f>SUM(C32:C36)</f>
        <v>1986</v>
      </c>
      <c r="D37" s="47">
        <f>SUM(B37:C37)</f>
        <v>4255</v>
      </c>
      <c r="E37" s="33" t="s">
        <v>4</v>
      </c>
      <c r="F37" s="26">
        <f>SUM(F32:F36)</f>
        <v>3149</v>
      </c>
      <c r="G37" s="27">
        <f>SUM(G32:G36)</f>
        <v>3096</v>
      </c>
      <c r="H37" s="48">
        <f>SUM(F37:G37)</f>
        <v>6245</v>
      </c>
      <c r="I37" s="35" t="s">
        <v>4</v>
      </c>
      <c r="J37" s="30">
        <f>SUM(J32:J36)</f>
        <v>164</v>
      </c>
      <c r="K37" s="31">
        <f>SUM(K32:K36)</f>
        <v>606</v>
      </c>
      <c r="L37" s="28">
        <f>SUM(J37:K37)</f>
        <v>770</v>
      </c>
      <c r="M37" s="15" t="s">
        <v>7</v>
      </c>
      <c r="N37" s="66">
        <f>F43+J7+J13+J19+J25+J31+J37+J43+N7+N13+N19</f>
        <v>13811</v>
      </c>
      <c r="O37" s="67">
        <f>G43+K7+K13+K19+K25+K31+K37+K43+O7+O13+O19</f>
        <v>16974</v>
      </c>
      <c r="P37" s="68">
        <f>SUM(N37:O37)</f>
        <v>30785</v>
      </c>
      <c r="Q37" s="62">
        <f>P37/P33</f>
        <v>0.3165845682376775</v>
      </c>
      <c r="T37" s="22"/>
      <c r="U37" s="22"/>
      <c r="V37" s="22"/>
      <c r="W37" s="22"/>
    </row>
    <row r="38" spans="1:26" ht="15.9" customHeight="1" x14ac:dyDescent="0.2">
      <c r="A38" s="23">
        <v>30</v>
      </c>
      <c r="B38" s="16">
        <f>旧佐久市!B38+旧臼田町!B38+旧浅科村!B38+旧望月町!B38</f>
        <v>459</v>
      </c>
      <c r="C38" s="17">
        <f>旧佐久市!C38+旧臼田町!C38+旧浅科村!C38+旧望月町!C38</f>
        <v>462</v>
      </c>
      <c r="D38" s="18">
        <f>旧佐久市!D38+旧臼田町!D38+旧浅科村!D38+旧望月町!D38</f>
        <v>921</v>
      </c>
      <c r="E38" s="42">
        <v>65</v>
      </c>
      <c r="F38" s="38">
        <f>旧佐久市!F38+旧臼田町!F38+旧浅科村!F38+旧望月町!F38</f>
        <v>638</v>
      </c>
      <c r="G38" s="39">
        <f>旧佐久市!G38+旧臼田町!G38+旧浅科村!G38+旧望月町!G38</f>
        <v>628</v>
      </c>
      <c r="H38" s="49">
        <f>旧佐久市!H38+旧臼田町!H38+旧浅科村!H38+旧望月町!H38</f>
        <v>1266</v>
      </c>
      <c r="I38" s="15">
        <v>100</v>
      </c>
      <c r="J38" s="16">
        <f>旧佐久市!J38+旧臼田町!J38+旧浅科村!J38+旧望月町!J38</f>
        <v>10</v>
      </c>
      <c r="K38" s="17">
        <f>旧佐久市!K38+旧臼田町!K38+旧浅科村!K38+旧望月町!K38</f>
        <v>57</v>
      </c>
      <c r="L38" s="24">
        <f>旧佐久市!L38+旧臼田町!L38+旧浅科村!L38+旧望月町!L38</f>
        <v>67</v>
      </c>
      <c r="M38" s="69" t="s">
        <v>12</v>
      </c>
      <c r="N38" s="70">
        <v>47.367489763516339</v>
      </c>
      <c r="O38" s="71">
        <v>50.484880400218742</v>
      </c>
      <c r="P38" s="72">
        <v>48.950309026028116</v>
      </c>
      <c r="Q38" s="62"/>
      <c r="S38" s="73"/>
      <c r="T38" s="73"/>
      <c r="U38" s="73"/>
      <c r="V38" s="22"/>
      <c r="W38" s="22"/>
    </row>
    <row r="39" spans="1:26" ht="15.9" customHeight="1" x14ac:dyDescent="0.2">
      <c r="A39" s="23">
        <v>31</v>
      </c>
      <c r="B39" s="16">
        <f>旧佐久市!B39+旧臼田町!B39+旧浅科村!B39+旧望月町!B39</f>
        <v>471</v>
      </c>
      <c r="C39" s="17">
        <f>旧佐久市!C39+旧臼田町!C39+旧浅科村!C39+旧望月町!C39</f>
        <v>484</v>
      </c>
      <c r="D39" s="18">
        <f>旧佐久市!D39+旧臼田町!D39+旧浅科村!D39+旧望月町!D39</f>
        <v>955</v>
      </c>
      <c r="E39" s="19">
        <v>66</v>
      </c>
      <c r="F39" s="16">
        <f>旧佐久市!F39+旧臼田町!F39+旧浅科村!F39+旧望月町!F39</f>
        <v>603</v>
      </c>
      <c r="G39" s="17">
        <f>旧佐久市!G39+旧臼田町!G39+旧浅科村!G39+旧望月町!G39</f>
        <v>649</v>
      </c>
      <c r="H39" s="41">
        <f>旧佐久市!H39+旧臼田町!H39+旧浅科村!H39+旧望月町!H39</f>
        <v>1252</v>
      </c>
      <c r="I39" s="15">
        <v>101</v>
      </c>
      <c r="J39" s="16">
        <f>旧佐久市!J39+旧臼田町!J39+旧浅科村!J39+旧望月町!J39</f>
        <v>6</v>
      </c>
      <c r="K39" s="17">
        <f>旧佐久市!K39+旧臼田町!K39+旧浅科村!K39+旧望月町!K39</f>
        <v>40</v>
      </c>
      <c r="L39" s="24">
        <f>旧佐久市!L39+旧臼田町!L39+旧浅科村!L39+旧望月町!L39</f>
        <v>46</v>
      </c>
      <c r="M39" s="15"/>
      <c r="N39" s="66"/>
      <c r="O39" s="74"/>
      <c r="P39" s="68"/>
      <c r="Q39" s="62"/>
      <c r="T39" s="22"/>
      <c r="U39" s="22"/>
      <c r="V39" s="22"/>
      <c r="W39" s="22"/>
    </row>
    <row r="40" spans="1:26" ht="15.9" customHeight="1" x14ac:dyDescent="0.2">
      <c r="A40" s="23">
        <v>32</v>
      </c>
      <c r="B40" s="16">
        <f>旧佐久市!B40+旧臼田町!B40+旧浅科村!B40+旧望月町!B40</f>
        <v>475</v>
      </c>
      <c r="C40" s="17">
        <f>旧佐久市!C40+旧臼田町!C40+旧浅科村!C40+旧望月町!C40</f>
        <v>448</v>
      </c>
      <c r="D40" s="18">
        <f>旧佐久市!D40+旧臼田町!D40+旧浅科村!D40+旧望月町!D40</f>
        <v>923</v>
      </c>
      <c r="E40" s="19">
        <v>67</v>
      </c>
      <c r="F40" s="16">
        <f>旧佐久市!F40+旧臼田町!F40+旧浅科村!F40+旧望月町!F40</f>
        <v>638</v>
      </c>
      <c r="G40" s="17">
        <f>旧佐久市!G40+旧臼田町!G40+旧浅科村!G40+旧望月町!G40</f>
        <v>620</v>
      </c>
      <c r="H40" s="41">
        <f>旧佐久市!H40+旧臼田町!H40+旧浅科村!H40+旧望月町!H40</f>
        <v>1258</v>
      </c>
      <c r="I40" s="15">
        <v>102</v>
      </c>
      <c r="J40" s="16">
        <f>旧佐久市!J40+旧臼田町!J40+旧浅科村!J40+旧望月町!J40</f>
        <v>5</v>
      </c>
      <c r="K40" s="17">
        <f>旧佐久市!K40+旧臼田町!K40+旧浅科村!K40+旧望月町!K40</f>
        <v>14</v>
      </c>
      <c r="L40" s="24">
        <f>旧佐久市!L40+旧臼田町!L40+旧浅科村!L40+旧望月町!L40</f>
        <v>19</v>
      </c>
      <c r="M40" s="15" t="s">
        <v>8</v>
      </c>
      <c r="N40" s="63">
        <f>J13+J19+J25+J31+J37+J43+N7+N13+N19</f>
        <v>7411</v>
      </c>
      <c r="O40" s="75">
        <f>K13+K19+K25+K31+K37+K43+O7+O13+O19</f>
        <v>10392</v>
      </c>
      <c r="P40" s="65">
        <f>L13+L19+L25+L31+L37+L43+P7+P13+P19</f>
        <v>17803</v>
      </c>
      <c r="Q40" s="62">
        <f>P40/P33</f>
        <v>0.18308121060046689</v>
      </c>
      <c r="T40" s="22"/>
      <c r="U40" s="22"/>
      <c r="V40" s="22"/>
      <c r="W40" s="22"/>
    </row>
    <row r="41" spans="1:26" ht="15.9" customHeight="1" x14ac:dyDescent="0.2">
      <c r="A41" s="23">
        <v>33</v>
      </c>
      <c r="B41" s="16">
        <f>旧佐久市!B41+旧臼田町!B41+旧浅科村!B41+旧望月町!B41</f>
        <v>481</v>
      </c>
      <c r="C41" s="17">
        <f>旧佐久市!C41+旧臼田町!C41+旧浅科村!C41+旧望月町!C41</f>
        <v>444</v>
      </c>
      <c r="D41" s="18">
        <f>旧佐久市!D41+旧臼田町!D41+旧浅科村!D41+旧望月町!D41</f>
        <v>925</v>
      </c>
      <c r="E41" s="19">
        <v>68</v>
      </c>
      <c r="F41" s="16">
        <f>旧佐久市!F41+旧臼田町!F41+旧浅科村!F41+旧望月町!F41</f>
        <v>579</v>
      </c>
      <c r="G41" s="17">
        <f>旧佐久市!G41+旧臼田町!G41+旧浅科村!G41+旧望月町!G41</f>
        <v>619</v>
      </c>
      <c r="H41" s="41">
        <f>旧佐久市!H41+旧臼田町!H41+旧浅科村!H41+旧望月町!H41</f>
        <v>1198</v>
      </c>
      <c r="I41" s="15">
        <v>103</v>
      </c>
      <c r="J41" s="16">
        <f>旧佐久市!J41+旧臼田町!J41+旧浅科村!J41+旧望月町!J41</f>
        <v>1</v>
      </c>
      <c r="K41" s="17">
        <f>旧佐久市!K41+旧臼田町!K41+旧浅科村!K41+旧望月町!K41</f>
        <v>8</v>
      </c>
      <c r="L41" s="24">
        <f>旧佐久市!L41+旧臼田町!L41+旧浅科村!L41+旧望月町!L41</f>
        <v>9</v>
      </c>
      <c r="M41" s="15" t="s">
        <v>9</v>
      </c>
      <c r="N41" s="63">
        <f>J25+J31+J37+J43+N7+N13+N19</f>
        <v>2148</v>
      </c>
      <c r="O41" s="75">
        <f>K25+K31+K37+K43+O7+O13+O19</f>
        <v>4266</v>
      </c>
      <c r="P41" s="65">
        <f>L25+L31+L37+L43+P7+P13+P19</f>
        <v>6414</v>
      </c>
      <c r="Q41" s="62">
        <f>P41/P33</f>
        <v>6.5959831758208992E-2</v>
      </c>
      <c r="T41" s="22"/>
      <c r="U41" s="22"/>
      <c r="V41" s="22"/>
      <c r="W41" s="22"/>
    </row>
    <row r="42" spans="1:26" ht="15.9" customHeight="1" x14ac:dyDescent="0.2">
      <c r="A42" s="23">
        <v>34</v>
      </c>
      <c r="B42" s="16">
        <f>旧佐久市!B42+旧臼田町!B42+旧浅科村!B42+旧望月町!B42</f>
        <v>475</v>
      </c>
      <c r="C42" s="17">
        <f>旧佐久市!C42+旧臼田町!C42+旧浅科村!C42+旧望月町!C42</f>
        <v>471</v>
      </c>
      <c r="D42" s="18">
        <f>旧佐久市!D42+旧臼田町!D42+旧浅科村!D42+旧望月町!D42</f>
        <v>946</v>
      </c>
      <c r="E42" s="19">
        <v>69</v>
      </c>
      <c r="F42" s="16">
        <f>旧佐久市!F42+旧臼田町!F42+旧浅科村!F42+旧望月町!F42</f>
        <v>630</v>
      </c>
      <c r="G42" s="17">
        <f>旧佐久市!G42+旧臼田町!G42+旧浅科村!G42+旧望月町!G42</f>
        <v>657</v>
      </c>
      <c r="H42" s="41">
        <f>旧佐久市!H42+旧臼田町!H42+旧浅科村!H42+旧望月町!H42</f>
        <v>1287</v>
      </c>
      <c r="I42" s="15">
        <v>104</v>
      </c>
      <c r="J42" s="16">
        <f>旧佐久市!J42+旧臼田町!J42+旧浅科村!J42+旧望月町!J42</f>
        <v>1</v>
      </c>
      <c r="K42" s="17">
        <f>旧佐久市!K42+旧臼田町!K42+旧浅科村!K42+旧望月町!K42</f>
        <v>12</v>
      </c>
      <c r="L42" s="24">
        <f>旧佐久市!L42+旧臼田町!L42+旧浅科村!L42+旧望月町!L42</f>
        <v>13</v>
      </c>
      <c r="M42" s="15" t="s">
        <v>10</v>
      </c>
      <c r="N42" s="63">
        <f>J37+J43+N7+N13+N19</f>
        <v>189</v>
      </c>
      <c r="O42" s="75">
        <f>K37+K43+O7+O13+O19</f>
        <v>746</v>
      </c>
      <c r="P42" s="65">
        <f>L37+L43+P7+P13+P19</f>
        <v>935</v>
      </c>
      <c r="Q42" s="62">
        <f>P42/P33</f>
        <v>9.6152857333840665E-3</v>
      </c>
      <c r="T42" s="22"/>
      <c r="U42" s="22"/>
      <c r="V42" s="22"/>
      <c r="W42" s="22"/>
      <c r="Z42" s="73"/>
    </row>
    <row r="43" spans="1:26" ht="15.9" customHeight="1" thickBot="1" x14ac:dyDescent="0.25">
      <c r="A43" s="76" t="s">
        <v>4</v>
      </c>
      <c r="B43" s="77">
        <f>SUM(B38:B42)</f>
        <v>2361</v>
      </c>
      <c r="C43" s="78">
        <f>SUM(C38:C42)</f>
        <v>2309</v>
      </c>
      <c r="D43" s="79">
        <f>SUM(B43:C43)</f>
        <v>4670</v>
      </c>
      <c r="E43" s="80" t="s">
        <v>4</v>
      </c>
      <c r="F43" s="77">
        <f>SUM(F38:F42)</f>
        <v>3088</v>
      </c>
      <c r="G43" s="78">
        <f>SUM(G38:G42)</f>
        <v>3173</v>
      </c>
      <c r="H43" s="81">
        <f>SUM(F43:G43)</f>
        <v>6261</v>
      </c>
      <c r="I43" s="82" t="s">
        <v>4</v>
      </c>
      <c r="J43" s="77">
        <f>SUM(J38:J42)</f>
        <v>23</v>
      </c>
      <c r="K43" s="78">
        <f>SUM(K38:K42)</f>
        <v>131</v>
      </c>
      <c r="L43" s="83">
        <f>SUM(J43:K43)</f>
        <v>154</v>
      </c>
      <c r="M43" s="84" t="s">
        <v>11</v>
      </c>
      <c r="N43" s="85">
        <f>J43+N7+N13+N19</f>
        <v>25</v>
      </c>
      <c r="O43" s="86">
        <f>K43+O7+O13+O19</f>
        <v>140</v>
      </c>
      <c r="P43" s="87">
        <f>L43+P7+P13+P19</f>
        <v>165</v>
      </c>
      <c r="Q43" s="62">
        <f>P43/P33</f>
        <v>1.6968151294207176E-3</v>
      </c>
      <c r="T43" s="22"/>
      <c r="U43" s="22"/>
      <c r="V43" s="22"/>
      <c r="W43" s="22"/>
    </row>
    <row r="44" spans="1:26" ht="14.1" customHeight="1" x14ac:dyDescent="0.2">
      <c r="A44" s="21"/>
      <c r="E44" s="21"/>
      <c r="I44" s="21"/>
      <c r="L44" s="88"/>
      <c r="V44" s="22"/>
      <c r="W44" s="22"/>
    </row>
    <row r="45" spans="1:26" ht="14.1" customHeight="1" x14ac:dyDescent="0.2">
      <c r="A45" s="21"/>
      <c r="E45" s="21"/>
      <c r="I45" s="21"/>
      <c r="V45" s="22"/>
      <c r="W45" s="22"/>
    </row>
    <row r="46" spans="1:26" ht="14.1" customHeight="1" x14ac:dyDescent="0.2">
      <c r="A46" s="21"/>
      <c r="E46" s="21"/>
      <c r="I46" s="21"/>
      <c r="V46" s="22"/>
      <c r="W46" s="22"/>
    </row>
    <row r="47" spans="1:26" ht="14.1" customHeight="1" x14ac:dyDescent="0.2">
      <c r="A47" s="21"/>
      <c r="E47" s="21"/>
      <c r="I47" s="21"/>
      <c r="V47" s="22"/>
      <c r="W47" s="22"/>
    </row>
    <row r="48" spans="1:26" ht="14.1" customHeight="1" x14ac:dyDescent="0.2">
      <c r="A48" s="21"/>
      <c r="E48" s="21"/>
      <c r="I48" s="21"/>
      <c r="V48" s="22"/>
      <c r="W48" s="22"/>
    </row>
    <row r="49" spans="1:23" ht="14.1" customHeight="1" x14ac:dyDescent="0.2">
      <c r="A49" s="21"/>
      <c r="E49" s="21"/>
      <c r="I49" s="21"/>
      <c r="V49" s="22"/>
      <c r="W49" s="22"/>
    </row>
    <row r="50" spans="1:23" ht="9.9" customHeight="1" x14ac:dyDescent="0.2">
      <c r="T50" s="22"/>
      <c r="U50" s="22"/>
      <c r="V50" s="22"/>
      <c r="W50" s="22"/>
    </row>
  </sheetData>
  <phoneticPr fontId="3"/>
  <pageMargins left="0.78740157480314965" right="0.59055118110236227" top="0.78740157480314965" bottom="0.19685039370078741" header="0.51181102362204722" footer="0.51181102362204722"/>
  <pageSetup paperSize="9" scale="75" fitToHeight="0" orientation="landscape" r:id="rId1"/>
  <headerFooter alignWithMargins="0">
    <oddHeader>&amp;L&amp;"ＭＳ 明朝,標準"&amp;12『佐久市の年齢別男女別人口』　（令和7年10月1日現在）&amp;R&amp;12佐久市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49"/>
  <sheetViews>
    <sheetView view="pageBreakPreview" topLeftCell="A19" zoomScale="90" zoomScaleNormal="90" zoomScaleSheetLayoutView="90" workbookViewId="0">
      <selection activeCell="S39" sqref="S38:V39"/>
    </sheetView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8" width="7.6640625" style="21" customWidth="1"/>
    <col min="19" max="21" width="9.109375" style="22" bestFit="1" customWidth="1"/>
    <col min="22" max="23" width="9" style="22"/>
    <col min="24" max="16384" width="9" style="21"/>
  </cols>
  <sheetData>
    <row r="1" spans="1:16" s="10" customFormat="1" ht="15.9" customHeight="1" thickBot="1" x14ac:dyDescent="0.25">
      <c r="A1" s="89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90" t="s">
        <v>1</v>
      </c>
      <c r="J1" s="6" t="s">
        <v>2</v>
      </c>
      <c r="K1" s="7" t="s">
        <v>3</v>
      </c>
      <c r="L1" s="91" t="s">
        <v>0</v>
      </c>
      <c r="M1" s="90" t="s">
        <v>1</v>
      </c>
      <c r="N1" s="6" t="s">
        <v>2</v>
      </c>
      <c r="O1" s="7" t="s">
        <v>3</v>
      </c>
      <c r="P1" s="92" t="s">
        <v>0</v>
      </c>
    </row>
    <row r="2" spans="1:16" ht="15.9" customHeight="1" thickTop="1" x14ac:dyDescent="0.2">
      <c r="A2" s="93">
        <v>0</v>
      </c>
      <c r="B2" s="12">
        <v>240</v>
      </c>
      <c r="C2" s="13">
        <v>215</v>
      </c>
      <c r="D2" s="14">
        <v>455</v>
      </c>
      <c r="E2" s="15">
        <v>35</v>
      </c>
      <c r="F2" s="16">
        <v>374</v>
      </c>
      <c r="G2" s="17">
        <v>417</v>
      </c>
      <c r="H2" s="18">
        <v>791</v>
      </c>
      <c r="I2" s="19">
        <v>70</v>
      </c>
      <c r="J2" s="16">
        <v>444</v>
      </c>
      <c r="K2" s="17">
        <v>420</v>
      </c>
      <c r="L2" s="24">
        <v>864</v>
      </c>
      <c r="M2" s="15">
        <v>105</v>
      </c>
      <c r="N2" s="16">
        <v>1</v>
      </c>
      <c r="O2" s="17">
        <v>1</v>
      </c>
      <c r="P2" s="20">
        <v>2</v>
      </c>
    </row>
    <row r="3" spans="1:16" ht="15.9" customHeight="1" x14ac:dyDescent="0.2">
      <c r="A3" s="94">
        <v>1</v>
      </c>
      <c r="B3" s="16">
        <v>234</v>
      </c>
      <c r="C3" s="17">
        <v>227</v>
      </c>
      <c r="D3" s="24">
        <v>461</v>
      </c>
      <c r="E3" s="15">
        <v>36</v>
      </c>
      <c r="F3" s="16">
        <v>449</v>
      </c>
      <c r="G3" s="17">
        <v>359</v>
      </c>
      <c r="H3" s="18">
        <v>808</v>
      </c>
      <c r="I3" s="19">
        <v>71</v>
      </c>
      <c r="J3" s="16">
        <v>427</v>
      </c>
      <c r="K3" s="17">
        <v>415</v>
      </c>
      <c r="L3" s="24">
        <v>842</v>
      </c>
      <c r="M3" s="15">
        <v>106</v>
      </c>
      <c r="N3" s="16">
        <v>0</v>
      </c>
      <c r="O3" s="17">
        <v>1</v>
      </c>
      <c r="P3" s="20">
        <v>1</v>
      </c>
    </row>
    <row r="4" spans="1:16" ht="15.9" customHeight="1" x14ac:dyDescent="0.2">
      <c r="A4" s="94">
        <v>2</v>
      </c>
      <c r="B4" s="16">
        <v>277</v>
      </c>
      <c r="C4" s="17">
        <v>235</v>
      </c>
      <c r="D4" s="24">
        <v>512</v>
      </c>
      <c r="E4" s="15">
        <v>37</v>
      </c>
      <c r="F4" s="16">
        <v>433</v>
      </c>
      <c r="G4" s="17">
        <v>456</v>
      </c>
      <c r="H4" s="18">
        <v>889</v>
      </c>
      <c r="I4" s="19">
        <v>72</v>
      </c>
      <c r="J4" s="16">
        <v>410</v>
      </c>
      <c r="K4" s="17">
        <v>436</v>
      </c>
      <c r="L4" s="24">
        <v>846</v>
      </c>
      <c r="M4" s="15">
        <v>107</v>
      </c>
      <c r="N4" s="16">
        <v>1</v>
      </c>
      <c r="O4" s="17">
        <v>1</v>
      </c>
      <c r="P4" s="20">
        <v>2</v>
      </c>
    </row>
    <row r="5" spans="1:16" ht="15.9" customHeight="1" x14ac:dyDescent="0.2">
      <c r="A5" s="94">
        <v>3</v>
      </c>
      <c r="B5" s="16">
        <v>283</v>
      </c>
      <c r="C5" s="17">
        <v>287</v>
      </c>
      <c r="D5" s="24">
        <v>570</v>
      </c>
      <c r="E5" s="15">
        <v>38</v>
      </c>
      <c r="F5" s="16">
        <v>458</v>
      </c>
      <c r="G5" s="17">
        <v>394</v>
      </c>
      <c r="H5" s="18">
        <v>852</v>
      </c>
      <c r="I5" s="19">
        <v>73</v>
      </c>
      <c r="J5" s="16">
        <v>444</v>
      </c>
      <c r="K5" s="17">
        <v>493</v>
      </c>
      <c r="L5" s="24">
        <v>937</v>
      </c>
      <c r="M5" s="15">
        <v>108</v>
      </c>
      <c r="N5" s="16">
        <v>0</v>
      </c>
      <c r="O5" s="17">
        <v>1</v>
      </c>
      <c r="P5" s="20">
        <v>1</v>
      </c>
    </row>
    <row r="6" spans="1:16" ht="15.9" customHeight="1" x14ac:dyDescent="0.2">
      <c r="A6" s="94">
        <v>4</v>
      </c>
      <c r="B6" s="16">
        <v>282</v>
      </c>
      <c r="C6" s="17">
        <v>305</v>
      </c>
      <c r="D6" s="24">
        <v>587</v>
      </c>
      <c r="E6" s="15">
        <v>39</v>
      </c>
      <c r="F6" s="16">
        <v>451</v>
      </c>
      <c r="G6" s="17">
        <v>428</v>
      </c>
      <c r="H6" s="18">
        <v>879</v>
      </c>
      <c r="I6" s="19">
        <v>74</v>
      </c>
      <c r="J6" s="16">
        <v>481</v>
      </c>
      <c r="K6" s="17">
        <v>509</v>
      </c>
      <c r="L6" s="24">
        <v>990</v>
      </c>
      <c r="M6" s="15">
        <v>109</v>
      </c>
      <c r="N6" s="16">
        <v>0</v>
      </c>
      <c r="O6" s="17">
        <v>0</v>
      </c>
      <c r="P6" s="20">
        <v>0</v>
      </c>
    </row>
    <row r="7" spans="1:16" ht="15.9" customHeight="1" x14ac:dyDescent="0.2">
      <c r="A7" s="95" t="s">
        <v>4</v>
      </c>
      <c r="B7" s="26">
        <f>SUM(B2:B6)</f>
        <v>1316</v>
      </c>
      <c r="C7" s="27">
        <f>SUM(C2:C6)</f>
        <v>1269</v>
      </c>
      <c r="D7" s="34">
        <f t="shared" ref="D7:D43" si="0">SUM(B7:C7)</f>
        <v>2585</v>
      </c>
      <c r="E7" s="29" t="s">
        <v>4</v>
      </c>
      <c r="F7" s="30">
        <f>SUM(F2:F6)</f>
        <v>2165</v>
      </c>
      <c r="G7" s="31">
        <f>SUM(G2:G6)</f>
        <v>2054</v>
      </c>
      <c r="H7" s="32">
        <f t="shared" ref="H7:H43" si="1">SUM(F7:G7)</f>
        <v>4219</v>
      </c>
      <c r="I7" s="33" t="s">
        <v>4</v>
      </c>
      <c r="J7" s="26">
        <f>SUM(J2:J6)</f>
        <v>2206</v>
      </c>
      <c r="K7" s="27">
        <f>SUM(K2:K6)</f>
        <v>2273</v>
      </c>
      <c r="L7" s="34">
        <f t="shared" ref="L7:L13" si="2">SUM(J7:K7)</f>
        <v>4479</v>
      </c>
      <c r="M7" s="35" t="s">
        <v>4</v>
      </c>
      <c r="N7" s="30">
        <f>SUM(N2:N6)</f>
        <v>2</v>
      </c>
      <c r="O7" s="31">
        <f>SUM(O2:O6)</f>
        <v>4</v>
      </c>
      <c r="P7" s="36">
        <f t="shared" ref="P7" si="3">SUM(N7:O7)</f>
        <v>6</v>
      </c>
    </row>
    <row r="8" spans="1:16" ht="15.9" customHeight="1" x14ac:dyDescent="0.2">
      <c r="A8" s="96">
        <v>5</v>
      </c>
      <c r="B8" s="38">
        <v>327</v>
      </c>
      <c r="C8" s="39">
        <v>297</v>
      </c>
      <c r="D8" s="43">
        <v>624</v>
      </c>
      <c r="E8" s="15">
        <v>40</v>
      </c>
      <c r="F8" s="16">
        <v>427</v>
      </c>
      <c r="G8" s="17">
        <v>408</v>
      </c>
      <c r="H8" s="41">
        <v>835</v>
      </c>
      <c r="I8" s="42">
        <v>75</v>
      </c>
      <c r="J8" s="38">
        <v>456</v>
      </c>
      <c r="K8" s="39">
        <v>544</v>
      </c>
      <c r="L8" s="43">
        <v>1000</v>
      </c>
      <c r="M8" s="44">
        <v>110</v>
      </c>
      <c r="N8" s="38">
        <v>0</v>
      </c>
      <c r="O8" s="39">
        <v>0</v>
      </c>
      <c r="P8" s="45">
        <v>0</v>
      </c>
    </row>
    <row r="9" spans="1:16" ht="15.9" customHeight="1" x14ac:dyDescent="0.2">
      <c r="A9" s="94">
        <v>6</v>
      </c>
      <c r="B9" s="16">
        <v>328</v>
      </c>
      <c r="C9" s="17">
        <v>319</v>
      </c>
      <c r="D9" s="18">
        <v>647</v>
      </c>
      <c r="E9" s="19">
        <v>41</v>
      </c>
      <c r="F9" s="16">
        <v>459</v>
      </c>
      <c r="G9" s="17">
        <v>456</v>
      </c>
      <c r="H9" s="41">
        <v>915</v>
      </c>
      <c r="I9" s="19">
        <v>76</v>
      </c>
      <c r="J9" s="16">
        <v>493</v>
      </c>
      <c r="K9" s="17">
        <v>525</v>
      </c>
      <c r="L9" s="24">
        <v>1018</v>
      </c>
      <c r="M9" s="15">
        <v>111</v>
      </c>
      <c r="N9" s="16">
        <v>0</v>
      </c>
      <c r="O9" s="17">
        <v>0</v>
      </c>
      <c r="P9" s="20">
        <v>0</v>
      </c>
    </row>
    <row r="10" spans="1:16" ht="15.9" customHeight="1" x14ac:dyDescent="0.2">
      <c r="A10" s="94">
        <v>7</v>
      </c>
      <c r="B10" s="16">
        <v>349</v>
      </c>
      <c r="C10" s="17">
        <v>327</v>
      </c>
      <c r="D10" s="18">
        <v>676</v>
      </c>
      <c r="E10" s="19">
        <v>42</v>
      </c>
      <c r="F10" s="16">
        <v>464</v>
      </c>
      <c r="G10" s="17">
        <v>443</v>
      </c>
      <c r="H10" s="41">
        <v>907</v>
      </c>
      <c r="I10" s="19">
        <v>77</v>
      </c>
      <c r="J10" s="16">
        <v>462</v>
      </c>
      <c r="K10" s="17">
        <v>495</v>
      </c>
      <c r="L10" s="24">
        <v>957</v>
      </c>
      <c r="M10" s="15">
        <v>112</v>
      </c>
      <c r="N10" s="16">
        <v>0</v>
      </c>
      <c r="O10" s="17">
        <v>0</v>
      </c>
      <c r="P10" s="20">
        <v>0</v>
      </c>
    </row>
    <row r="11" spans="1:16" ht="15.9" customHeight="1" x14ac:dyDescent="0.2">
      <c r="A11" s="94">
        <v>8</v>
      </c>
      <c r="B11" s="16">
        <v>338</v>
      </c>
      <c r="C11" s="17">
        <v>319</v>
      </c>
      <c r="D11" s="18">
        <v>657</v>
      </c>
      <c r="E11" s="19">
        <v>43</v>
      </c>
      <c r="F11" s="16">
        <v>471</v>
      </c>
      <c r="G11" s="17">
        <v>453</v>
      </c>
      <c r="H11" s="41">
        <v>924</v>
      </c>
      <c r="I11" s="19">
        <v>78</v>
      </c>
      <c r="J11" s="16">
        <v>404</v>
      </c>
      <c r="K11" s="17">
        <v>509</v>
      </c>
      <c r="L11" s="24">
        <v>913</v>
      </c>
      <c r="M11" s="15">
        <v>113</v>
      </c>
      <c r="N11" s="16">
        <v>0</v>
      </c>
      <c r="O11" s="17">
        <v>0</v>
      </c>
      <c r="P11" s="20">
        <v>0</v>
      </c>
    </row>
    <row r="12" spans="1:16" ht="15.9" customHeight="1" x14ac:dyDescent="0.2">
      <c r="A12" s="94">
        <v>9</v>
      </c>
      <c r="B12" s="16">
        <v>372</v>
      </c>
      <c r="C12" s="17">
        <v>332</v>
      </c>
      <c r="D12" s="18">
        <v>704</v>
      </c>
      <c r="E12" s="19">
        <v>44</v>
      </c>
      <c r="F12" s="16">
        <v>474</v>
      </c>
      <c r="G12" s="17">
        <v>419</v>
      </c>
      <c r="H12" s="41">
        <v>893</v>
      </c>
      <c r="I12" s="19">
        <v>79</v>
      </c>
      <c r="J12" s="16">
        <v>281</v>
      </c>
      <c r="K12" s="17">
        <v>280</v>
      </c>
      <c r="L12" s="24">
        <v>561</v>
      </c>
      <c r="M12" s="15">
        <v>114</v>
      </c>
      <c r="N12" s="16">
        <v>0</v>
      </c>
      <c r="O12" s="17">
        <v>0</v>
      </c>
      <c r="P12" s="20">
        <v>0</v>
      </c>
    </row>
    <row r="13" spans="1:16" ht="15.9" customHeight="1" x14ac:dyDescent="0.2">
      <c r="A13" s="97" t="s">
        <v>4</v>
      </c>
      <c r="B13" s="30">
        <f>SUM(B8:B12)</f>
        <v>1714</v>
      </c>
      <c r="C13" s="31">
        <f>SUM(C8:C12)</f>
        <v>1594</v>
      </c>
      <c r="D13" s="47">
        <f t="shared" si="0"/>
        <v>3308</v>
      </c>
      <c r="E13" s="33" t="s">
        <v>4</v>
      </c>
      <c r="F13" s="26">
        <f>SUM(F8:F12)</f>
        <v>2295</v>
      </c>
      <c r="G13" s="27">
        <f>SUM(G8:G12)</f>
        <v>2179</v>
      </c>
      <c r="H13" s="48">
        <f t="shared" si="1"/>
        <v>4474</v>
      </c>
      <c r="I13" s="29" t="s">
        <v>4</v>
      </c>
      <c r="J13" s="30">
        <f>SUM(J8:J12)</f>
        <v>2096</v>
      </c>
      <c r="K13" s="31">
        <f>SUM(K8:K12)</f>
        <v>2353</v>
      </c>
      <c r="L13" s="28">
        <f t="shared" si="2"/>
        <v>4449</v>
      </c>
      <c r="M13" s="35" t="s">
        <v>4</v>
      </c>
      <c r="N13" s="30">
        <f>SUM(N8:N12)</f>
        <v>0</v>
      </c>
      <c r="O13" s="31">
        <f>SUM(O8:O12)</f>
        <v>0</v>
      </c>
      <c r="P13" s="36">
        <f t="shared" ref="P13" si="4">SUM(N13:O13)</f>
        <v>0</v>
      </c>
    </row>
    <row r="14" spans="1:16" ht="15.9" customHeight="1" x14ac:dyDescent="0.2">
      <c r="A14" s="94">
        <v>10</v>
      </c>
      <c r="B14" s="16">
        <v>322</v>
      </c>
      <c r="C14" s="17">
        <v>311</v>
      </c>
      <c r="D14" s="18">
        <v>633</v>
      </c>
      <c r="E14" s="42">
        <v>45</v>
      </c>
      <c r="F14" s="38">
        <v>501</v>
      </c>
      <c r="G14" s="39">
        <v>481</v>
      </c>
      <c r="H14" s="49">
        <v>982</v>
      </c>
      <c r="I14" s="15">
        <v>80</v>
      </c>
      <c r="J14" s="16">
        <v>264</v>
      </c>
      <c r="K14" s="17">
        <v>362</v>
      </c>
      <c r="L14" s="24">
        <v>626</v>
      </c>
      <c r="M14" s="44">
        <v>115</v>
      </c>
      <c r="N14" s="38">
        <v>0</v>
      </c>
      <c r="O14" s="39">
        <v>0</v>
      </c>
      <c r="P14" s="45">
        <v>0</v>
      </c>
    </row>
    <row r="15" spans="1:16" ht="15.9" customHeight="1" x14ac:dyDescent="0.2">
      <c r="A15" s="94">
        <v>11</v>
      </c>
      <c r="B15" s="16">
        <v>367</v>
      </c>
      <c r="C15" s="17">
        <v>327</v>
      </c>
      <c r="D15" s="18">
        <v>694</v>
      </c>
      <c r="E15" s="19">
        <v>46</v>
      </c>
      <c r="F15" s="16">
        <v>544</v>
      </c>
      <c r="G15" s="17">
        <v>518</v>
      </c>
      <c r="H15" s="41">
        <v>1062</v>
      </c>
      <c r="I15" s="15">
        <v>81</v>
      </c>
      <c r="J15" s="16">
        <v>327</v>
      </c>
      <c r="K15" s="17">
        <v>412</v>
      </c>
      <c r="L15" s="24">
        <v>739</v>
      </c>
      <c r="M15" s="15">
        <v>116</v>
      </c>
      <c r="N15" s="16">
        <v>0</v>
      </c>
      <c r="O15" s="17">
        <v>0</v>
      </c>
      <c r="P15" s="20">
        <v>0</v>
      </c>
    </row>
    <row r="16" spans="1:16" ht="15.9" customHeight="1" x14ac:dyDescent="0.2">
      <c r="A16" s="94">
        <v>12</v>
      </c>
      <c r="B16" s="16">
        <v>332</v>
      </c>
      <c r="C16" s="17">
        <v>323</v>
      </c>
      <c r="D16" s="18">
        <v>655</v>
      </c>
      <c r="E16" s="19">
        <v>47</v>
      </c>
      <c r="F16" s="16">
        <v>496</v>
      </c>
      <c r="G16" s="17">
        <v>492</v>
      </c>
      <c r="H16" s="41">
        <v>988</v>
      </c>
      <c r="I16" s="15">
        <v>82</v>
      </c>
      <c r="J16" s="16">
        <v>300</v>
      </c>
      <c r="K16" s="17">
        <v>337</v>
      </c>
      <c r="L16" s="24">
        <v>637</v>
      </c>
      <c r="M16" s="15">
        <v>117</v>
      </c>
      <c r="N16" s="16">
        <v>0</v>
      </c>
      <c r="O16" s="17">
        <v>0</v>
      </c>
      <c r="P16" s="20">
        <v>0</v>
      </c>
    </row>
    <row r="17" spans="1:16" ht="15.9" customHeight="1" x14ac:dyDescent="0.2">
      <c r="A17" s="94">
        <v>13</v>
      </c>
      <c r="B17" s="16">
        <v>346</v>
      </c>
      <c r="C17" s="17">
        <v>334</v>
      </c>
      <c r="D17" s="18">
        <v>680</v>
      </c>
      <c r="E17" s="19">
        <v>48</v>
      </c>
      <c r="F17" s="16">
        <v>557</v>
      </c>
      <c r="G17" s="17">
        <v>460</v>
      </c>
      <c r="H17" s="41">
        <v>1017</v>
      </c>
      <c r="I17" s="15">
        <v>83</v>
      </c>
      <c r="J17" s="16">
        <v>276</v>
      </c>
      <c r="K17" s="17">
        <v>335</v>
      </c>
      <c r="L17" s="24">
        <v>611</v>
      </c>
      <c r="M17" s="15">
        <v>118</v>
      </c>
      <c r="N17" s="16">
        <v>0</v>
      </c>
      <c r="O17" s="17">
        <v>0</v>
      </c>
      <c r="P17" s="20">
        <v>0</v>
      </c>
    </row>
    <row r="18" spans="1:16" ht="15.9" customHeight="1" x14ac:dyDescent="0.2">
      <c r="A18" s="94">
        <v>14</v>
      </c>
      <c r="B18" s="16">
        <v>340</v>
      </c>
      <c r="C18" s="17">
        <v>335</v>
      </c>
      <c r="D18" s="18">
        <v>675</v>
      </c>
      <c r="E18" s="19">
        <v>49</v>
      </c>
      <c r="F18" s="16">
        <v>500</v>
      </c>
      <c r="G18" s="17">
        <v>495</v>
      </c>
      <c r="H18" s="41">
        <v>995</v>
      </c>
      <c r="I18" s="15">
        <v>84</v>
      </c>
      <c r="J18" s="16">
        <v>271</v>
      </c>
      <c r="K18" s="17">
        <v>339</v>
      </c>
      <c r="L18" s="24">
        <v>610</v>
      </c>
      <c r="M18" s="15">
        <v>119</v>
      </c>
      <c r="N18" s="16">
        <v>0</v>
      </c>
      <c r="O18" s="17">
        <v>0</v>
      </c>
      <c r="P18" s="20">
        <v>0</v>
      </c>
    </row>
    <row r="19" spans="1:16" ht="15.9" customHeight="1" thickBot="1" x14ac:dyDescent="0.25">
      <c r="A19" s="95" t="s">
        <v>4</v>
      </c>
      <c r="B19" s="26">
        <f>SUM(B14:B18)</f>
        <v>1707</v>
      </c>
      <c r="C19" s="27">
        <f>SUM(C14:C18)</f>
        <v>1630</v>
      </c>
      <c r="D19" s="50">
        <f t="shared" si="0"/>
        <v>3337</v>
      </c>
      <c r="E19" s="29" t="s">
        <v>4</v>
      </c>
      <c r="F19" s="30">
        <f>SUM(F14:F18)</f>
        <v>2598</v>
      </c>
      <c r="G19" s="31">
        <f>SUM(G14:G18)</f>
        <v>2446</v>
      </c>
      <c r="H19" s="32">
        <f t="shared" si="1"/>
        <v>5044</v>
      </c>
      <c r="I19" s="51" t="s">
        <v>4</v>
      </c>
      <c r="J19" s="30">
        <f>SUM(J14:J18)</f>
        <v>1438</v>
      </c>
      <c r="K19" s="98">
        <f t="shared" ref="K19:L19" si="5">SUM(K14:K18)</f>
        <v>1785</v>
      </c>
      <c r="L19" s="28">
        <f t="shared" si="5"/>
        <v>3223</v>
      </c>
      <c r="M19" s="82" t="s">
        <v>4</v>
      </c>
      <c r="N19" s="77">
        <f>SUM(N14:N18)</f>
        <v>0</v>
      </c>
      <c r="O19" s="78">
        <f>SUM(O14:O18)</f>
        <v>0</v>
      </c>
      <c r="P19" s="99">
        <f t="shared" ref="P19" si="6">SUM(N19:O19)</f>
        <v>0</v>
      </c>
    </row>
    <row r="20" spans="1:16" ht="15.9" customHeight="1" x14ac:dyDescent="0.2">
      <c r="A20" s="96">
        <v>15</v>
      </c>
      <c r="B20" s="38">
        <v>339</v>
      </c>
      <c r="C20" s="119">
        <v>373</v>
      </c>
      <c r="D20" s="40">
        <v>712</v>
      </c>
      <c r="E20" s="19">
        <v>50</v>
      </c>
      <c r="F20" s="16">
        <v>509</v>
      </c>
      <c r="G20" s="17">
        <v>484</v>
      </c>
      <c r="H20" s="41">
        <v>993</v>
      </c>
      <c r="I20" s="44">
        <v>85</v>
      </c>
      <c r="J20" s="38">
        <v>209</v>
      </c>
      <c r="K20" s="39">
        <v>306</v>
      </c>
      <c r="L20" s="43">
        <v>515</v>
      </c>
      <c r="M20" s="100"/>
      <c r="N20" s="100"/>
      <c r="O20" s="100"/>
      <c r="P20" s="101"/>
    </row>
    <row r="21" spans="1:16" ht="15.9" customHeight="1" x14ac:dyDescent="0.2">
      <c r="A21" s="94">
        <v>16</v>
      </c>
      <c r="B21" s="16">
        <v>353</v>
      </c>
      <c r="C21" s="17">
        <v>300</v>
      </c>
      <c r="D21" s="18">
        <v>653</v>
      </c>
      <c r="E21" s="19">
        <v>51</v>
      </c>
      <c r="F21" s="16">
        <v>548</v>
      </c>
      <c r="G21" s="17">
        <v>545</v>
      </c>
      <c r="H21" s="41">
        <v>1093</v>
      </c>
      <c r="I21" s="15">
        <v>86</v>
      </c>
      <c r="J21" s="16">
        <v>164</v>
      </c>
      <c r="K21" s="17">
        <v>239</v>
      </c>
      <c r="L21" s="24">
        <v>403</v>
      </c>
      <c r="M21" s="100"/>
      <c r="N21" s="100"/>
      <c r="O21" s="100"/>
      <c r="P21" s="101"/>
    </row>
    <row r="22" spans="1:16" ht="15.9" customHeight="1" x14ac:dyDescent="0.2">
      <c r="A22" s="94">
        <v>17</v>
      </c>
      <c r="B22" s="16">
        <v>334</v>
      </c>
      <c r="C22" s="17">
        <v>328</v>
      </c>
      <c r="D22" s="18">
        <v>662</v>
      </c>
      <c r="E22" s="19">
        <v>52</v>
      </c>
      <c r="F22" s="16">
        <v>581</v>
      </c>
      <c r="G22" s="17">
        <v>537</v>
      </c>
      <c r="H22" s="41">
        <v>1118</v>
      </c>
      <c r="I22" s="15">
        <v>87</v>
      </c>
      <c r="J22" s="16">
        <v>189</v>
      </c>
      <c r="K22" s="17">
        <v>291</v>
      </c>
      <c r="L22" s="24">
        <v>480</v>
      </c>
      <c r="M22" s="100"/>
      <c r="N22" s="100"/>
      <c r="O22" s="100"/>
      <c r="P22" s="101"/>
    </row>
    <row r="23" spans="1:16" ht="15.9" customHeight="1" x14ac:dyDescent="0.2">
      <c r="A23" s="94">
        <v>18</v>
      </c>
      <c r="B23" s="16">
        <v>336</v>
      </c>
      <c r="C23" s="17">
        <v>337</v>
      </c>
      <c r="D23" s="18">
        <v>673</v>
      </c>
      <c r="E23" s="19">
        <v>53</v>
      </c>
      <c r="F23" s="16">
        <v>534</v>
      </c>
      <c r="G23" s="17">
        <v>491</v>
      </c>
      <c r="H23" s="41">
        <v>1025</v>
      </c>
      <c r="I23" s="15">
        <v>88</v>
      </c>
      <c r="J23" s="16">
        <v>159</v>
      </c>
      <c r="K23" s="17">
        <v>275</v>
      </c>
      <c r="L23" s="24">
        <v>434</v>
      </c>
      <c r="M23" s="100"/>
      <c r="N23" s="100"/>
      <c r="O23" s="100"/>
      <c r="P23" s="101"/>
    </row>
    <row r="24" spans="1:16" ht="15.9" customHeight="1" x14ac:dyDescent="0.2">
      <c r="A24" s="94">
        <v>19</v>
      </c>
      <c r="B24" s="16">
        <v>308</v>
      </c>
      <c r="C24" s="17">
        <v>315</v>
      </c>
      <c r="D24" s="18">
        <v>623</v>
      </c>
      <c r="E24" s="19">
        <v>54</v>
      </c>
      <c r="F24" s="16">
        <v>511</v>
      </c>
      <c r="G24" s="17">
        <v>523</v>
      </c>
      <c r="H24" s="41">
        <v>1034</v>
      </c>
      <c r="I24" s="15">
        <v>89</v>
      </c>
      <c r="J24" s="16">
        <v>123</v>
      </c>
      <c r="K24" s="17">
        <v>254</v>
      </c>
      <c r="L24" s="24">
        <v>377</v>
      </c>
      <c r="M24" s="100"/>
      <c r="N24" s="100"/>
      <c r="O24" s="100"/>
      <c r="P24" s="101"/>
    </row>
    <row r="25" spans="1:16" ht="15.9" customHeight="1" x14ac:dyDescent="0.2">
      <c r="A25" s="97" t="s">
        <v>4</v>
      </c>
      <c r="B25" s="30">
        <f>SUM(B20:B24)</f>
        <v>1670</v>
      </c>
      <c r="C25" s="31">
        <f>SUM(C20:C24)</f>
        <v>1653</v>
      </c>
      <c r="D25" s="47">
        <f t="shared" si="0"/>
        <v>3323</v>
      </c>
      <c r="E25" s="33" t="s">
        <v>4</v>
      </c>
      <c r="F25" s="26">
        <f>SUM(F20:F24)</f>
        <v>2683</v>
      </c>
      <c r="G25" s="27">
        <f>SUM(G20:G24)</f>
        <v>2580</v>
      </c>
      <c r="H25" s="48">
        <f t="shared" si="1"/>
        <v>5263</v>
      </c>
      <c r="I25" s="35" t="s">
        <v>4</v>
      </c>
      <c r="J25" s="30">
        <f>SUM(J20:J24)</f>
        <v>844</v>
      </c>
      <c r="K25" s="31">
        <f>SUM(K20:K24)</f>
        <v>1365</v>
      </c>
      <c r="L25" s="28">
        <f t="shared" ref="L25:L43" si="7">SUM(J25:K25)</f>
        <v>2209</v>
      </c>
      <c r="M25" s="100"/>
      <c r="N25" s="100"/>
      <c r="O25" s="100"/>
      <c r="P25" s="101"/>
    </row>
    <row r="26" spans="1:16" ht="15.9" customHeight="1" x14ac:dyDescent="0.2">
      <c r="A26" s="94">
        <v>20</v>
      </c>
      <c r="B26" s="16">
        <v>325</v>
      </c>
      <c r="C26" s="17">
        <v>293</v>
      </c>
      <c r="D26" s="18">
        <v>618</v>
      </c>
      <c r="E26" s="42">
        <v>55</v>
      </c>
      <c r="F26" s="38">
        <v>487</v>
      </c>
      <c r="G26" s="39">
        <v>498</v>
      </c>
      <c r="H26" s="49">
        <v>985</v>
      </c>
      <c r="I26" s="15">
        <v>90</v>
      </c>
      <c r="J26" s="16">
        <v>131</v>
      </c>
      <c r="K26" s="17">
        <v>222</v>
      </c>
      <c r="L26" s="24">
        <v>353</v>
      </c>
      <c r="M26" s="100"/>
      <c r="N26" s="100"/>
      <c r="O26" s="100"/>
      <c r="P26" s="101"/>
    </row>
    <row r="27" spans="1:16" ht="15.9" customHeight="1" x14ac:dyDescent="0.2">
      <c r="A27" s="94">
        <v>21</v>
      </c>
      <c r="B27" s="16">
        <v>332</v>
      </c>
      <c r="C27" s="17">
        <v>343</v>
      </c>
      <c r="D27" s="18">
        <v>675</v>
      </c>
      <c r="E27" s="19">
        <v>56</v>
      </c>
      <c r="F27" s="16">
        <v>469</v>
      </c>
      <c r="G27" s="17">
        <v>495</v>
      </c>
      <c r="H27" s="41">
        <v>964</v>
      </c>
      <c r="I27" s="15">
        <v>91</v>
      </c>
      <c r="J27" s="16">
        <v>87</v>
      </c>
      <c r="K27" s="17">
        <v>195</v>
      </c>
      <c r="L27" s="24">
        <v>282</v>
      </c>
      <c r="M27" s="100"/>
      <c r="N27" s="100"/>
      <c r="O27" s="100"/>
      <c r="P27" s="101"/>
    </row>
    <row r="28" spans="1:16" ht="15.9" customHeight="1" x14ac:dyDescent="0.2">
      <c r="A28" s="94">
        <v>22</v>
      </c>
      <c r="B28" s="16">
        <v>306</v>
      </c>
      <c r="C28" s="17">
        <v>296</v>
      </c>
      <c r="D28" s="18">
        <v>602</v>
      </c>
      <c r="E28" s="19">
        <v>57</v>
      </c>
      <c r="F28" s="16">
        <v>421</v>
      </c>
      <c r="G28" s="17">
        <v>484</v>
      </c>
      <c r="H28" s="41">
        <v>905</v>
      </c>
      <c r="I28" s="15">
        <v>92</v>
      </c>
      <c r="J28" s="16">
        <v>87</v>
      </c>
      <c r="K28" s="17">
        <v>183</v>
      </c>
      <c r="L28" s="24">
        <v>270</v>
      </c>
      <c r="M28" s="100"/>
      <c r="N28" s="100"/>
      <c r="O28" s="100"/>
      <c r="P28" s="101"/>
    </row>
    <row r="29" spans="1:16" ht="15.9" customHeight="1" x14ac:dyDescent="0.2">
      <c r="A29" s="94">
        <v>23</v>
      </c>
      <c r="B29" s="16">
        <v>311</v>
      </c>
      <c r="C29" s="17">
        <v>292</v>
      </c>
      <c r="D29" s="18">
        <v>603</v>
      </c>
      <c r="E29" s="19">
        <v>58</v>
      </c>
      <c r="F29" s="16">
        <v>491</v>
      </c>
      <c r="G29" s="17">
        <v>479</v>
      </c>
      <c r="H29" s="41">
        <v>970</v>
      </c>
      <c r="I29" s="15">
        <v>93</v>
      </c>
      <c r="J29" s="16">
        <v>51</v>
      </c>
      <c r="K29" s="17">
        <v>162</v>
      </c>
      <c r="L29" s="24">
        <v>213</v>
      </c>
      <c r="M29" s="100"/>
      <c r="N29" s="100"/>
      <c r="O29" s="100"/>
      <c r="P29" s="101"/>
    </row>
    <row r="30" spans="1:16" ht="15.9" customHeight="1" x14ac:dyDescent="0.2">
      <c r="A30" s="94">
        <v>24</v>
      </c>
      <c r="B30" s="118">
        <v>344</v>
      </c>
      <c r="C30" s="17">
        <v>285</v>
      </c>
      <c r="D30" s="18">
        <v>629</v>
      </c>
      <c r="E30" s="19">
        <v>59</v>
      </c>
      <c r="F30" s="16">
        <v>400</v>
      </c>
      <c r="G30" s="17">
        <v>376</v>
      </c>
      <c r="H30" s="41">
        <v>776</v>
      </c>
      <c r="I30" s="15">
        <v>94</v>
      </c>
      <c r="J30" s="16">
        <v>49</v>
      </c>
      <c r="K30" s="17">
        <v>150</v>
      </c>
      <c r="L30" s="24">
        <v>199</v>
      </c>
      <c r="M30" s="100"/>
      <c r="N30" s="100"/>
      <c r="O30" s="100"/>
      <c r="P30" s="101"/>
    </row>
    <row r="31" spans="1:16" ht="15.9" customHeight="1" thickBot="1" x14ac:dyDescent="0.25">
      <c r="A31" s="95" t="s">
        <v>4</v>
      </c>
      <c r="B31" s="26">
        <f>SUM(B26:B30)</f>
        <v>1618</v>
      </c>
      <c r="C31" s="27">
        <f>SUM(C26:C30)</f>
        <v>1509</v>
      </c>
      <c r="D31" s="50">
        <f t="shared" si="0"/>
        <v>3127</v>
      </c>
      <c r="E31" s="29" t="s">
        <v>4</v>
      </c>
      <c r="F31" s="30">
        <f>SUM(F26:F30)</f>
        <v>2268</v>
      </c>
      <c r="G31" s="31">
        <f>SUM(G26:G30)</f>
        <v>2332</v>
      </c>
      <c r="H31" s="32">
        <f t="shared" si="1"/>
        <v>4600</v>
      </c>
      <c r="I31" s="51" t="s">
        <v>4</v>
      </c>
      <c r="J31" s="26">
        <f>SUM(J26:J30)</f>
        <v>405</v>
      </c>
      <c r="K31" s="27">
        <f>SUM(K26:K30)</f>
        <v>912</v>
      </c>
      <c r="L31" s="34">
        <f t="shared" si="7"/>
        <v>1317</v>
      </c>
      <c r="M31" s="102"/>
      <c r="N31" s="103"/>
      <c r="O31" s="103"/>
      <c r="P31" s="104"/>
    </row>
    <row r="32" spans="1:16" ht="15.9" customHeight="1" x14ac:dyDescent="0.2">
      <c r="A32" s="96">
        <v>25</v>
      </c>
      <c r="B32" s="38">
        <v>336</v>
      </c>
      <c r="C32" s="39">
        <v>309</v>
      </c>
      <c r="D32" s="40">
        <v>645</v>
      </c>
      <c r="E32" s="19">
        <v>60</v>
      </c>
      <c r="F32" s="16">
        <v>504</v>
      </c>
      <c r="G32" s="17">
        <v>474</v>
      </c>
      <c r="H32" s="41">
        <v>978</v>
      </c>
      <c r="I32" s="44">
        <v>95</v>
      </c>
      <c r="J32" s="38">
        <v>42</v>
      </c>
      <c r="K32" s="39">
        <v>112</v>
      </c>
      <c r="L32" s="43">
        <v>154</v>
      </c>
      <c r="M32" s="15"/>
      <c r="N32" s="54" t="s">
        <v>13</v>
      </c>
      <c r="O32" s="15" t="s">
        <v>14</v>
      </c>
      <c r="P32" s="55" t="s">
        <v>15</v>
      </c>
    </row>
    <row r="33" spans="1:26" ht="15.9" customHeight="1" x14ac:dyDescent="0.2">
      <c r="A33" s="94">
        <v>26</v>
      </c>
      <c r="B33" s="16">
        <v>360</v>
      </c>
      <c r="C33" s="17">
        <v>317</v>
      </c>
      <c r="D33" s="18">
        <v>677</v>
      </c>
      <c r="E33" s="19">
        <v>61</v>
      </c>
      <c r="F33" s="16">
        <v>447</v>
      </c>
      <c r="G33" s="17">
        <v>420</v>
      </c>
      <c r="H33" s="41">
        <v>867</v>
      </c>
      <c r="I33" s="15">
        <v>96</v>
      </c>
      <c r="J33" s="16">
        <v>26</v>
      </c>
      <c r="K33" s="17">
        <v>91</v>
      </c>
      <c r="L33" s="24">
        <v>117</v>
      </c>
      <c r="M33" s="56" t="s">
        <v>0</v>
      </c>
      <c r="N33" s="57">
        <f>B7+B13+B19+B25+B31+B37+B43+F7+F13+F19+F25+F31+F37+F43+J7+J13+J19+J25+J31+J37+J43+N7+N13+N19</f>
        <v>35111</v>
      </c>
      <c r="O33" s="105">
        <f>C7+C13+C19+C25+C31+C37+C43+G7+G13+G19+G25+G31+G37+G43+K7+K13+K19+K25+K31+K37+K43+O7+O13+O19</f>
        <v>36254</v>
      </c>
      <c r="P33" s="106">
        <f>D7+D13+D19+D25+D31+D37+D43+H7+H13+H19+H25+H31+H37+H43+L7+L13+L19+L25+L31+L37+L43+P7+P13+P19</f>
        <v>71365</v>
      </c>
      <c r="Q33" s="60"/>
    </row>
    <row r="34" spans="1:26" ht="15.9" customHeight="1" x14ac:dyDescent="0.2">
      <c r="A34" s="94">
        <v>27</v>
      </c>
      <c r="B34" s="16">
        <v>355</v>
      </c>
      <c r="C34" s="17">
        <v>302</v>
      </c>
      <c r="D34" s="18">
        <v>657</v>
      </c>
      <c r="E34" s="19">
        <v>62</v>
      </c>
      <c r="F34" s="16">
        <v>424</v>
      </c>
      <c r="G34" s="17">
        <v>437</v>
      </c>
      <c r="H34" s="41">
        <v>861</v>
      </c>
      <c r="I34" s="15">
        <v>97</v>
      </c>
      <c r="J34" s="16">
        <v>15</v>
      </c>
      <c r="K34" s="17">
        <v>95</v>
      </c>
      <c r="L34" s="24">
        <v>110</v>
      </c>
      <c r="M34" s="15"/>
      <c r="N34" s="63"/>
      <c r="O34" s="107"/>
      <c r="P34" s="108"/>
      <c r="Q34" s="62"/>
    </row>
    <row r="35" spans="1:26" ht="15.9" customHeight="1" x14ac:dyDescent="0.2">
      <c r="A35" s="94">
        <v>28</v>
      </c>
      <c r="B35" s="16">
        <v>376</v>
      </c>
      <c r="C35" s="17">
        <v>319</v>
      </c>
      <c r="D35" s="18">
        <v>695</v>
      </c>
      <c r="E35" s="19">
        <v>63</v>
      </c>
      <c r="F35" s="16">
        <v>411</v>
      </c>
      <c r="G35" s="17">
        <v>428</v>
      </c>
      <c r="H35" s="41">
        <v>839</v>
      </c>
      <c r="I35" s="15">
        <v>98</v>
      </c>
      <c r="J35" s="16">
        <v>16</v>
      </c>
      <c r="K35" s="17">
        <v>60</v>
      </c>
      <c r="L35" s="24">
        <v>76</v>
      </c>
      <c r="M35" s="15" t="s">
        <v>5</v>
      </c>
      <c r="N35" s="63">
        <f>B7+B13+B19</f>
        <v>4737</v>
      </c>
      <c r="O35" s="107">
        <f>C7+C13+C19</f>
        <v>4493</v>
      </c>
      <c r="P35" s="108">
        <f>SUM(N35:O35)</f>
        <v>9230</v>
      </c>
      <c r="Q35" s="62">
        <f>P35/P33</f>
        <v>0.12933510824633923</v>
      </c>
    </row>
    <row r="36" spans="1:26" ht="15.9" customHeight="1" x14ac:dyDescent="0.2">
      <c r="A36" s="94">
        <v>29</v>
      </c>
      <c r="B36" s="16">
        <v>354</v>
      </c>
      <c r="C36" s="17">
        <v>337</v>
      </c>
      <c r="D36" s="18">
        <v>691</v>
      </c>
      <c r="E36" s="19">
        <v>64</v>
      </c>
      <c r="F36" s="16">
        <v>443</v>
      </c>
      <c r="G36" s="17">
        <v>463</v>
      </c>
      <c r="H36" s="41">
        <v>906</v>
      </c>
      <c r="I36" s="15">
        <v>99</v>
      </c>
      <c r="J36" s="16">
        <v>8</v>
      </c>
      <c r="K36" s="17">
        <v>43</v>
      </c>
      <c r="L36" s="24">
        <v>51</v>
      </c>
      <c r="M36" s="15" t="s">
        <v>6</v>
      </c>
      <c r="N36" s="63">
        <f>B25+B31+B37+B43+F7+F13+F19+F25+F31+F37</f>
        <v>21167</v>
      </c>
      <c r="O36" s="107">
        <f>C25+C31+C37+C43+G7+G13+G19+G25+G31+G37</f>
        <v>20416</v>
      </c>
      <c r="P36" s="108">
        <f>SUM(N36:O36)</f>
        <v>41583</v>
      </c>
      <c r="Q36" s="62">
        <f>P36/P33</f>
        <v>0.582680585721292</v>
      </c>
    </row>
    <row r="37" spans="1:26" ht="15.9" customHeight="1" x14ac:dyDescent="0.2">
      <c r="A37" s="97" t="s">
        <v>4</v>
      </c>
      <c r="B37" s="30">
        <f>SUM(B32:B36)</f>
        <v>1781</v>
      </c>
      <c r="C37" s="31">
        <f>SUM(C32:C36)</f>
        <v>1584</v>
      </c>
      <c r="D37" s="47">
        <f t="shared" si="0"/>
        <v>3365</v>
      </c>
      <c r="E37" s="33" t="s">
        <v>4</v>
      </c>
      <c r="F37" s="26">
        <f>SUM(F32:F36)</f>
        <v>2229</v>
      </c>
      <c r="G37" s="27">
        <f>SUM(G32:G36)</f>
        <v>2222</v>
      </c>
      <c r="H37" s="48">
        <f t="shared" si="1"/>
        <v>4451</v>
      </c>
      <c r="I37" s="35" t="s">
        <v>4</v>
      </c>
      <c r="J37" s="30">
        <f>SUM(J32:J36)</f>
        <v>107</v>
      </c>
      <c r="K37" s="31">
        <f>SUM(K32:K36)</f>
        <v>401</v>
      </c>
      <c r="L37" s="28">
        <f t="shared" si="7"/>
        <v>508</v>
      </c>
      <c r="M37" s="15" t="s">
        <v>7</v>
      </c>
      <c r="N37" s="66">
        <f>F43+J7+J13+J19+J25+J31+J37+J43+N7+N13+N19</f>
        <v>9207</v>
      </c>
      <c r="O37" s="109">
        <f>G43+K7+K13+K19+K25+K31+K37+K43+O7+O13+O19</f>
        <v>11345</v>
      </c>
      <c r="P37" s="110">
        <f>SUM(N37:O37)</f>
        <v>20552</v>
      </c>
      <c r="Q37" s="62">
        <f>P37/P33</f>
        <v>0.2879843060323688</v>
      </c>
    </row>
    <row r="38" spans="1:26" ht="15.9" customHeight="1" x14ac:dyDescent="0.2">
      <c r="A38" s="94">
        <v>30</v>
      </c>
      <c r="B38" s="118">
        <v>367</v>
      </c>
      <c r="C38" s="17">
        <v>384</v>
      </c>
      <c r="D38" s="18">
        <v>751</v>
      </c>
      <c r="E38" s="42">
        <v>65</v>
      </c>
      <c r="F38" s="38">
        <v>444</v>
      </c>
      <c r="G38" s="39">
        <v>441</v>
      </c>
      <c r="H38" s="49">
        <v>885</v>
      </c>
      <c r="I38" s="15">
        <v>100</v>
      </c>
      <c r="J38" s="16">
        <v>7</v>
      </c>
      <c r="K38" s="17">
        <v>39</v>
      </c>
      <c r="L38" s="24">
        <v>46</v>
      </c>
      <c r="M38" s="69" t="s">
        <v>12</v>
      </c>
      <c r="N38" s="70">
        <v>45.931389023382984</v>
      </c>
      <c r="O38" s="111">
        <v>48.82801897721631</v>
      </c>
      <c r="P38" s="112">
        <v>47.402900581517549</v>
      </c>
      <c r="Q38" s="62"/>
      <c r="S38" s="73"/>
      <c r="T38" s="73"/>
      <c r="U38" s="73"/>
    </row>
    <row r="39" spans="1:26" ht="15.9" customHeight="1" x14ac:dyDescent="0.2">
      <c r="A39" s="94">
        <v>31</v>
      </c>
      <c r="B39" s="16">
        <v>369</v>
      </c>
      <c r="C39" s="17">
        <v>393</v>
      </c>
      <c r="D39" s="18">
        <v>762</v>
      </c>
      <c r="E39" s="19">
        <v>66</v>
      </c>
      <c r="F39" s="16">
        <v>435</v>
      </c>
      <c r="G39" s="17">
        <v>453</v>
      </c>
      <c r="H39" s="41">
        <v>888</v>
      </c>
      <c r="I39" s="15">
        <v>101</v>
      </c>
      <c r="J39" s="16">
        <v>3</v>
      </c>
      <c r="K39" s="17">
        <v>27</v>
      </c>
      <c r="L39" s="24">
        <v>30</v>
      </c>
      <c r="M39" s="15"/>
      <c r="N39" s="66"/>
      <c r="O39" s="109"/>
      <c r="P39" s="110"/>
      <c r="Q39" s="62"/>
    </row>
    <row r="40" spans="1:26" ht="15.9" customHeight="1" x14ac:dyDescent="0.2">
      <c r="A40" s="94">
        <v>32</v>
      </c>
      <c r="B40" s="16">
        <v>373</v>
      </c>
      <c r="C40" s="17">
        <v>360</v>
      </c>
      <c r="D40" s="18">
        <v>733</v>
      </c>
      <c r="E40" s="19">
        <v>67</v>
      </c>
      <c r="F40" s="16">
        <v>415</v>
      </c>
      <c r="G40" s="17">
        <v>414</v>
      </c>
      <c r="H40" s="41">
        <v>829</v>
      </c>
      <c r="I40" s="15">
        <v>102</v>
      </c>
      <c r="J40" s="16">
        <v>1</v>
      </c>
      <c r="K40" s="17">
        <v>8</v>
      </c>
      <c r="L40" s="24">
        <v>9</v>
      </c>
      <c r="M40" s="15" t="s">
        <v>8</v>
      </c>
      <c r="N40" s="63">
        <f>J13+J19+J25+J31+J37+J43+N7+N13+N19</f>
        <v>4904</v>
      </c>
      <c r="O40" s="107">
        <f>K13+K19+K25+K31+K37+K43+O7+O13+O19</f>
        <v>6906</v>
      </c>
      <c r="P40" s="108">
        <f>L13+L19+L25+L31+L37+L43+P7+P13+P19</f>
        <v>11810</v>
      </c>
      <c r="Q40" s="62">
        <f>P40/P33</f>
        <v>0.16548728368247739</v>
      </c>
    </row>
    <row r="41" spans="1:26" ht="15.9" customHeight="1" x14ac:dyDescent="0.2">
      <c r="A41" s="94">
        <v>33</v>
      </c>
      <c r="B41" s="16">
        <v>382</v>
      </c>
      <c r="C41" s="17">
        <v>343</v>
      </c>
      <c r="D41" s="18">
        <v>725</v>
      </c>
      <c r="E41" s="19">
        <v>68</v>
      </c>
      <c r="F41" s="16">
        <v>386</v>
      </c>
      <c r="G41" s="17">
        <v>425</v>
      </c>
      <c r="H41" s="41">
        <v>811</v>
      </c>
      <c r="I41" s="15">
        <v>103</v>
      </c>
      <c r="J41" s="16">
        <v>0</v>
      </c>
      <c r="K41" s="17">
        <v>4</v>
      </c>
      <c r="L41" s="24">
        <v>4</v>
      </c>
      <c r="M41" s="15" t="s">
        <v>9</v>
      </c>
      <c r="N41" s="63">
        <f>J25+J31+J37+J43+N7+N13+N19</f>
        <v>1370</v>
      </c>
      <c r="O41" s="107">
        <f>K25+K31+K37+K43+O7+O13+O19</f>
        <v>2768</v>
      </c>
      <c r="P41" s="108">
        <f>L25+L31+L37+L43+P7+P13+P19</f>
        <v>4138</v>
      </c>
      <c r="Q41" s="62">
        <f>P41/P33</f>
        <v>5.7983605408813844E-2</v>
      </c>
    </row>
    <row r="42" spans="1:26" ht="15.9" customHeight="1" x14ac:dyDescent="0.2">
      <c r="A42" s="94">
        <v>34</v>
      </c>
      <c r="B42" s="16">
        <v>369</v>
      </c>
      <c r="C42" s="17">
        <v>377</v>
      </c>
      <c r="D42" s="18">
        <v>746</v>
      </c>
      <c r="E42" s="19">
        <v>69</v>
      </c>
      <c r="F42" s="16">
        <v>417</v>
      </c>
      <c r="G42" s="17">
        <v>433</v>
      </c>
      <c r="H42" s="41">
        <v>850</v>
      </c>
      <c r="I42" s="15">
        <v>104</v>
      </c>
      <c r="J42" s="16">
        <v>1</v>
      </c>
      <c r="K42" s="17">
        <v>8</v>
      </c>
      <c r="L42" s="24">
        <v>9</v>
      </c>
      <c r="M42" s="15" t="s">
        <v>10</v>
      </c>
      <c r="N42" s="63">
        <f>J37+J43+N7+N13+N19</f>
        <v>121</v>
      </c>
      <c r="O42" s="107">
        <f>K37+K43+O7+O13+O19</f>
        <v>491</v>
      </c>
      <c r="P42" s="108">
        <f>L37+L43+P7+P13+P19</f>
        <v>612</v>
      </c>
      <c r="Q42" s="62">
        <f>P42/P33</f>
        <v>8.5756323127583554E-3</v>
      </c>
      <c r="Z42" s="73"/>
    </row>
    <row r="43" spans="1:26" ht="15.9" customHeight="1" thickBot="1" x14ac:dyDescent="0.25">
      <c r="A43" s="113" t="s">
        <v>4</v>
      </c>
      <c r="B43" s="77">
        <f>SUM(B38:B42)</f>
        <v>1860</v>
      </c>
      <c r="C43" s="78">
        <f>SUM(C38:C42)</f>
        <v>1857</v>
      </c>
      <c r="D43" s="79">
        <f t="shared" si="0"/>
        <v>3717</v>
      </c>
      <c r="E43" s="80" t="s">
        <v>4</v>
      </c>
      <c r="F43" s="77">
        <f>SUM(F38:F42)</f>
        <v>2097</v>
      </c>
      <c r="G43" s="78">
        <f>SUM(G38:G42)</f>
        <v>2166</v>
      </c>
      <c r="H43" s="81">
        <f t="shared" si="1"/>
        <v>4263</v>
      </c>
      <c r="I43" s="82" t="s">
        <v>4</v>
      </c>
      <c r="J43" s="77">
        <f>SUM(J38:J42)</f>
        <v>12</v>
      </c>
      <c r="K43" s="78">
        <f>SUM(K38:K42)</f>
        <v>86</v>
      </c>
      <c r="L43" s="83">
        <f t="shared" si="7"/>
        <v>98</v>
      </c>
      <c r="M43" s="84" t="s">
        <v>11</v>
      </c>
      <c r="N43" s="85">
        <f>J43+N7+N13+N19</f>
        <v>14</v>
      </c>
      <c r="O43" s="114">
        <f>K43+O7+O13+O19</f>
        <v>90</v>
      </c>
      <c r="P43" s="115">
        <f>L43+P7+P13+P19</f>
        <v>104</v>
      </c>
      <c r="Q43" s="62">
        <f>P43/P33</f>
        <v>1.4572969943249493E-3</v>
      </c>
    </row>
    <row r="44" spans="1:26" ht="14.1" customHeight="1" x14ac:dyDescent="0.2">
      <c r="A44" s="21"/>
      <c r="E44" s="21"/>
      <c r="I44" s="21"/>
      <c r="S44" s="21"/>
      <c r="T44" s="21"/>
      <c r="U44" s="21"/>
    </row>
    <row r="45" spans="1:26" ht="14.1" customHeight="1" x14ac:dyDescent="0.2">
      <c r="A45" s="21"/>
      <c r="E45" s="21"/>
      <c r="I45" s="21"/>
      <c r="S45" s="21"/>
      <c r="T45" s="21"/>
      <c r="U45" s="21"/>
    </row>
    <row r="46" spans="1:26" ht="14.1" customHeight="1" x14ac:dyDescent="0.2">
      <c r="A46" s="21"/>
      <c r="E46" s="21"/>
      <c r="I46" s="21"/>
      <c r="S46" s="21"/>
      <c r="T46" s="21"/>
      <c r="U46" s="21"/>
    </row>
    <row r="47" spans="1:26" ht="14.1" customHeight="1" x14ac:dyDescent="0.2">
      <c r="A47" s="21"/>
      <c r="E47" s="21"/>
      <c r="I47" s="21"/>
      <c r="S47" s="21"/>
      <c r="T47" s="21"/>
      <c r="U47" s="21"/>
    </row>
    <row r="48" spans="1:26" ht="14.1" customHeight="1" x14ac:dyDescent="0.2">
      <c r="A48" s="21"/>
      <c r="E48" s="21"/>
      <c r="I48" s="21"/>
      <c r="S48" s="21"/>
      <c r="T48" s="21"/>
      <c r="U48" s="21"/>
    </row>
    <row r="49" spans="1:21" ht="14.1" customHeight="1" x14ac:dyDescent="0.2">
      <c r="A49" s="21"/>
      <c r="E49" s="21"/>
      <c r="I49" s="21"/>
      <c r="S49" s="21"/>
      <c r="T49" s="21"/>
      <c r="U49" s="21"/>
    </row>
  </sheetData>
  <phoneticPr fontId="3"/>
  <printOptions horizontalCentered="1"/>
  <pageMargins left="0.78740157480314965" right="0.59055118110236227" top="0.78740157480314965" bottom="0.19685039370078741" header="0.51181102362204722" footer="0.51181102362204722"/>
  <pageSetup paperSize="9" scale="75" orientation="landscape" r:id="rId1"/>
  <headerFooter alignWithMargins="0">
    <oddHeader>&amp;L&amp;"ＭＳ 明朝,標準"&amp;12『佐久市の年齢別男女別人口』　（令和7年10月1日現在）&amp;R&amp;12旧佐久市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49"/>
  <sheetViews>
    <sheetView view="pageBreakPreview" topLeftCell="A16" zoomScale="90" zoomScaleNormal="90" zoomScaleSheetLayoutView="90" workbookViewId="0">
      <selection activeCell="S38" sqref="S38:U38"/>
    </sheetView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8" width="7.6640625" style="21" customWidth="1"/>
    <col min="19" max="21" width="9.109375" style="22" bestFit="1" customWidth="1"/>
    <col min="22" max="23" width="9" style="22"/>
    <col min="24" max="16384" width="9" style="21"/>
  </cols>
  <sheetData>
    <row r="1" spans="1:16" s="10" customFormat="1" ht="15.9" customHeight="1" thickBot="1" x14ac:dyDescent="0.25">
      <c r="A1" s="89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90" t="s">
        <v>1</v>
      </c>
      <c r="J1" s="6" t="s">
        <v>2</v>
      </c>
      <c r="K1" s="7" t="s">
        <v>3</v>
      </c>
      <c r="L1" s="91" t="s">
        <v>0</v>
      </c>
      <c r="M1" s="90" t="s">
        <v>1</v>
      </c>
      <c r="N1" s="6" t="s">
        <v>2</v>
      </c>
      <c r="O1" s="7" t="s">
        <v>3</v>
      </c>
      <c r="P1" s="92" t="s">
        <v>0</v>
      </c>
    </row>
    <row r="2" spans="1:16" ht="15.9" customHeight="1" thickTop="1" x14ac:dyDescent="0.2">
      <c r="A2" s="93">
        <v>0</v>
      </c>
      <c r="B2" s="12">
        <v>25</v>
      </c>
      <c r="C2" s="13">
        <v>18</v>
      </c>
      <c r="D2" s="14">
        <v>43</v>
      </c>
      <c r="E2" s="15">
        <v>35</v>
      </c>
      <c r="F2" s="16">
        <v>44</v>
      </c>
      <c r="G2" s="17">
        <v>40</v>
      </c>
      <c r="H2" s="18">
        <v>84</v>
      </c>
      <c r="I2" s="19">
        <v>70</v>
      </c>
      <c r="J2" s="16">
        <v>102</v>
      </c>
      <c r="K2" s="17">
        <v>96</v>
      </c>
      <c r="L2" s="41">
        <v>198</v>
      </c>
      <c r="M2" s="15">
        <v>105</v>
      </c>
      <c r="N2" s="16">
        <v>0</v>
      </c>
      <c r="O2" s="17">
        <v>1</v>
      </c>
      <c r="P2" s="20">
        <v>1</v>
      </c>
    </row>
    <row r="3" spans="1:16" ht="15.9" customHeight="1" x14ac:dyDescent="0.2">
      <c r="A3" s="94">
        <v>1</v>
      </c>
      <c r="B3" s="16">
        <v>32</v>
      </c>
      <c r="C3" s="17">
        <v>28</v>
      </c>
      <c r="D3" s="24">
        <v>60</v>
      </c>
      <c r="E3" s="15">
        <v>36</v>
      </c>
      <c r="F3" s="16">
        <v>76</v>
      </c>
      <c r="G3" s="17">
        <v>50</v>
      </c>
      <c r="H3" s="18">
        <v>126</v>
      </c>
      <c r="I3" s="19">
        <v>71</v>
      </c>
      <c r="J3" s="16">
        <v>103</v>
      </c>
      <c r="K3" s="17">
        <v>108</v>
      </c>
      <c r="L3" s="41">
        <v>211</v>
      </c>
      <c r="M3" s="15">
        <v>106</v>
      </c>
      <c r="N3" s="16">
        <v>0</v>
      </c>
      <c r="O3" s="17">
        <v>1</v>
      </c>
      <c r="P3" s="20">
        <v>1</v>
      </c>
    </row>
    <row r="4" spans="1:16" ht="15.9" customHeight="1" x14ac:dyDescent="0.2">
      <c r="A4" s="94">
        <v>2</v>
      </c>
      <c r="B4" s="16">
        <v>32</v>
      </c>
      <c r="C4" s="17">
        <v>35</v>
      </c>
      <c r="D4" s="24">
        <v>67</v>
      </c>
      <c r="E4" s="15">
        <v>37</v>
      </c>
      <c r="F4" s="16">
        <v>64</v>
      </c>
      <c r="G4" s="17">
        <v>49</v>
      </c>
      <c r="H4" s="18">
        <v>113</v>
      </c>
      <c r="I4" s="19">
        <v>72</v>
      </c>
      <c r="J4" s="16">
        <v>90</v>
      </c>
      <c r="K4" s="17">
        <v>95</v>
      </c>
      <c r="L4" s="41">
        <v>185</v>
      </c>
      <c r="M4" s="15">
        <v>107</v>
      </c>
      <c r="N4" s="16">
        <v>0</v>
      </c>
      <c r="O4" s="17">
        <v>0</v>
      </c>
      <c r="P4" s="20">
        <v>0</v>
      </c>
    </row>
    <row r="5" spans="1:16" ht="15.9" customHeight="1" x14ac:dyDescent="0.2">
      <c r="A5" s="94">
        <v>3</v>
      </c>
      <c r="B5" s="16">
        <v>40</v>
      </c>
      <c r="C5" s="17">
        <v>40</v>
      </c>
      <c r="D5" s="24">
        <v>80</v>
      </c>
      <c r="E5" s="15">
        <v>38</v>
      </c>
      <c r="F5" s="16">
        <v>60</v>
      </c>
      <c r="G5" s="17">
        <v>55</v>
      </c>
      <c r="H5" s="18">
        <v>115</v>
      </c>
      <c r="I5" s="19">
        <v>73</v>
      </c>
      <c r="J5" s="16">
        <v>89</v>
      </c>
      <c r="K5" s="17">
        <v>98</v>
      </c>
      <c r="L5" s="41">
        <v>187</v>
      </c>
      <c r="M5" s="15">
        <v>108</v>
      </c>
      <c r="N5" s="16">
        <v>0</v>
      </c>
      <c r="O5" s="17">
        <v>0</v>
      </c>
      <c r="P5" s="20">
        <v>0</v>
      </c>
    </row>
    <row r="6" spans="1:16" ht="15.9" customHeight="1" x14ac:dyDescent="0.2">
      <c r="A6" s="94">
        <v>4</v>
      </c>
      <c r="B6" s="16">
        <v>50</v>
      </c>
      <c r="C6" s="17">
        <v>31</v>
      </c>
      <c r="D6" s="24">
        <v>81</v>
      </c>
      <c r="E6" s="15">
        <v>39</v>
      </c>
      <c r="F6" s="16">
        <v>83</v>
      </c>
      <c r="G6" s="17">
        <v>74</v>
      </c>
      <c r="H6" s="18">
        <v>157</v>
      </c>
      <c r="I6" s="19">
        <v>74</v>
      </c>
      <c r="J6" s="16">
        <v>108</v>
      </c>
      <c r="K6" s="17">
        <v>119</v>
      </c>
      <c r="L6" s="41">
        <v>227</v>
      </c>
      <c r="M6" s="15">
        <v>109</v>
      </c>
      <c r="N6" s="16">
        <v>0</v>
      </c>
      <c r="O6" s="17">
        <v>0</v>
      </c>
      <c r="P6" s="20">
        <v>0</v>
      </c>
    </row>
    <row r="7" spans="1:16" ht="15.9" customHeight="1" x14ac:dyDescent="0.2">
      <c r="A7" s="95" t="s">
        <v>4</v>
      </c>
      <c r="B7" s="26">
        <f>SUM(B2:B6)</f>
        <v>179</v>
      </c>
      <c r="C7" s="27">
        <f>SUM(C2:C6)</f>
        <v>152</v>
      </c>
      <c r="D7" s="34">
        <f t="shared" ref="D7:D43" si="0">SUM(B7:C7)</f>
        <v>331</v>
      </c>
      <c r="E7" s="29" t="s">
        <v>4</v>
      </c>
      <c r="F7" s="30">
        <f>SUM(F2:F6)</f>
        <v>327</v>
      </c>
      <c r="G7" s="31">
        <f>SUM(G2:G6)</f>
        <v>268</v>
      </c>
      <c r="H7" s="47">
        <f t="shared" ref="H7:H43" si="1">SUM(F7:G7)</f>
        <v>595</v>
      </c>
      <c r="I7" s="116" t="s">
        <v>4</v>
      </c>
      <c r="J7" s="26">
        <f>SUM(J2:J6)</f>
        <v>492</v>
      </c>
      <c r="K7" s="27">
        <f>SUM(K2:K6)</f>
        <v>516</v>
      </c>
      <c r="L7" s="48">
        <f t="shared" ref="L7:L13" si="2">SUM(J7:K7)</f>
        <v>1008</v>
      </c>
      <c r="M7" s="35" t="s">
        <v>4</v>
      </c>
      <c r="N7" s="30">
        <f>SUM(N2:N6)</f>
        <v>0</v>
      </c>
      <c r="O7" s="31">
        <f>SUM(O2:O6)</f>
        <v>2</v>
      </c>
      <c r="P7" s="36">
        <f t="shared" ref="P7:P19" si="3">SUM(N7:O7)</f>
        <v>2</v>
      </c>
    </row>
    <row r="8" spans="1:16" ht="15.9" customHeight="1" x14ac:dyDescent="0.2">
      <c r="A8" s="96">
        <v>5</v>
      </c>
      <c r="B8" s="38">
        <v>49</v>
      </c>
      <c r="C8" s="39">
        <v>40</v>
      </c>
      <c r="D8" s="43">
        <v>89</v>
      </c>
      <c r="E8" s="15">
        <v>40</v>
      </c>
      <c r="F8" s="16">
        <v>48</v>
      </c>
      <c r="G8" s="17">
        <v>66</v>
      </c>
      <c r="H8" s="41">
        <v>114</v>
      </c>
      <c r="I8" s="19">
        <v>75</v>
      </c>
      <c r="J8" s="38">
        <v>106</v>
      </c>
      <c r="K8" s="39">
        <v>138</v>
      </c>
      <c r="L8" s="49">
        <v>244</v>
      </c>
      <c r="M8" s="44">
        <v>110</v>
      </c>
      <c r="N8" s="38">
        <v>0</v>
      </c>
      <c r="O8" s="39">
        <v>0</v>
      </c>
      <c r="P8" s="45">
        <f t="shared" si="3"/>
        <v>0</v>
      </c>
    </row>
    <row r="9" spans="1:16" ht="15.9" customHeight="1" x14ac:dyDescent="0.2">
      <c r="A9" s="94">
        <v>6</v>
      </c>
      <c r="B9" s="16">
        <v>54</v>
      </c>
      <c r="C9" s="17">
        <v>37</v>
      </c>
      <c r="D9" s="18">
        <v>91</v>
      </c>
      <c r="E9" s="19">
        <v>41</v>
      </c>
      <c r="F9" s="16">
        <v>72</v>
      </c>
      <c r="G9" s="17">
        <v>76</v>
      </c>
      <c r="H9" s="41">
        <v>148</v>
      </c>
      <c r="I9" s="19">
        <v>76</v>
      </c>
      <c r="J9" s="16">
        <v>125</v>
      </c>
      <c r="K9" s="17">
        <v>105</v>
      </c>
      <c r="L9" s="41">
        <v>230</v>
      </c>
      <c r="M9" s="15">
        <v>111</v>
      </c>
      <c r="N9" s="16">
        <v>0</v>
      </c>
      <c r="O9" s="17">
        <v>0</v>
      </c>
      <c r="P9" s="20">
        <f t="shared" si="3"/>
        <v>0</v>
      </c>
    </row>
    <row r="10" spans="1:16" ht="15.9" customHeight="1" x14ac:dyDescent="0.2">
      <c r="A10" s="94">
        <v>7</v>
      </c>
      <c r="B10" s="16">
        <v>55</v>
      </c>
      <c r="C10" s="17">
        <v>42</v>
      </c>
      <c r="D10" s="18">
        <v>97</v>
      </c>
      <c r="E10" s="19">
        <v>42</v>
      </c>
      <c r="F10" s="16">
        <v>66</v>
      </c>
      <c r="G10" s="17">
        <v>81</v>
      </c>
      <c r="H10" s="41">
        <v>147</v>
      </c>
      <c r="I10" s="19">
        <v>77</v>
      </c>
      <c r="J10" s="16">
        <v>81</v>
      </c>
      <c r="K10" s="17">
        <v>104</v>
      </c>
      <c r="L10" s="41">
        <v>185</v>
      </c>
      <c r="M10" s="15">
        <v>112</v>
      </c>
      <c r="N10" s="16">
        <v>0</v>
      </c>
      <c r="O10" s="17">
        <v>0</v>
      </c>
      <c r="P10" s="20">
        <f t="shared" si="3"/>
        <v>0</v>
      </c>
    </row>
    <row r="11" spans="1:16" ht="15.9" customHeight="1" x14ac:dyDescent="0.2">
      <c r="A11" s="94">
        <v>8</v>
      </c>
      <c r="B11" s="16">
        <v>47</v>
      </c>
      <c r="C11" s="17">
        <v>52</v>
      </c>
      <c r="D11" s="18">
        <v>99</v>
      </c>
      <c r="E11" s="19">
        <v>43</v>
      </c>
      <c r="F11" s="16">
        <v>68</v>
      </c>
      <c r="G11" s="17">
        <v>62</v>
      </c>
      <c r="H11" s="41">
        <v>130</v>
      </c>
      <c r="I11" s="19">
        <v>78</v>
      </c>
      <c r="J11" s="16">
        <v>76</v>
      </c>
      <c r="K11" s="17">
        <v>121</v>
      </c>
      <c r="L11" s="41">
        <v>197</v>
      </c>
      <c r="M11" s="15">
        <v>113</v>
      </c>
      <c r="N11" s="16">
        <v>0</v>
      </c>
      <c r="O11" s="17">
        <v>0</v>
      </c>
      <c r="P11" s="20">
        <f t="shared" si="3"/>
        <v>0</v>
      </c>
    </row>
    <row r="12" spans="1:16" ht="15.9" customHeight="1" x14ac:dyDescent="0.2">
      <c r="A12" s="94">
        <v>9</v>
      </c>
      <c r="B12" s="16">
        <v>43</v>
      </c>
      <c r="C12" s="17">
        <v>58</v>
      </c>
      <c r="D12" s="18">
        <v>101</v>
      </c>
      <c r="E12" s="19">
        <v>44</v>
      </c>
      <c r="F12" s="16">
        <v>77</v>
      </c>
      <c r="G12" s="17">
        <v>70</v>
      </c>
      <c r="H12" s="41">
        <v>147</v>
      </c>
      <c r="I12" s="19">
        <v>79</v>
      </c>
      <c r="J12" s="16">
        <v>57</v>
      </c>
      <c r="K12" s="17">
        <v>67</v>
      </c>
      <c r="L12" s="41">
        <v>124</v>
      </c>
      <c r="M12" s="15">
        <v>114</v>
      </c>
      <c r="N12" s="16">
        <v>0</v>
      </c>
      <c r="O12" s="17">
        <v>0</v>
      </c>
      <c r="P12" s="20">
        <f t="shared" si="3"/>
        <v>0</v>
      </c>
    </row>
    <row r="13" spans="1:16" ht="15.9" customHeight="1" x14ac:dyDescent="0.2">
      <c r="A13" s="97" t="s">
        <v>4</v>
      </c>
      <c r="B13" s="30">
        <f>SUM(B8:B12)</f>
        <v>248</v>
      </c>
      <c r="C13" s="31">
        <f>SUM(C8:C12)</f>
        <v>229</v>
      </c>
      <c r="D13" s="47">
        <f t="shared" si="0"/>
        <v>477</v>
      </c>
      <c r="E13" s="33" t="s">
        <v>4</v>
      </c>
      <c r="F13" s="26">
        <f>SUM(F8:F12)</f>
        <v>331</v>
      </c>
      <c r="G13" s="27">
        <f>SUM(G8:G12)</f>
        <v>355</v>
      </c>
      <c r="H13" s="48">
        <f t="shared" si="1"/>
        <v>686</v>
      </c>
      <c r="I13" s="29" t="s">
        <v>4</v>
      </c>
      <c r="J13" s="30">
        <f>SUM(J8:J12)</f>
        <v>445</v>
      </c>
      <c r="K13" s="31">
        <f>SUM(K8:K12)</f>
        <v>535</v>
      </c>
      <c r="L13" s="32">
        <f t="shared" si="2"/>
        <v>980</v>
      </c>
      <c r="M13" s="35" t="s">
        <v>4</v>
      </c>
      <c r="N13" s="30">
        <f>SUM(N8:N12)</f>
        <v>0</v>
      </c>
      <c r="O13" s="31">
        <f>SUM(O8:O12)</f>
        <v>0</v>
      </c>
      <c r="P13" s="36">
        <f t="shared" si="3"/>
        <v>0</v>
      </c>
    </row>
    <row r="14" spans="1:16" ht="15.9" customHeight="1" x14ac:dyDescent="0.2">
      <c r="A14" s="94">
        <v>10</v>
      </c>
      <c r="B14" s="16">
        <v>57</v>
      </c>
      <c r="C14" s="17">
        <v>43</v>
      </c>
      <c r="D14" s="18">
        <v>100</v>
      </c>
      <c r="E14" s="42">
        <v>45</v>
      </c>
      <c r="F14" s="38">
        <v>71</v>
      </c>
      <c r="G14" s="39">
        <v>63</v>
      </c>
      <c r="H14" s="49">
        <v>134</v>
      </c>
      <c r="I14" s="15">
        <v>80</v>
      </c>
      <c r="J14" s="16">
        <v>75</v>
      </c>
      <c r="K14" s="17">
        <v>78</v>
      </c>
      <c r="L14" s="24">
        <v>153</v>
      </c>
      <c r="M14" s="44">
        <v>115</v>
      </c>
      <c r="N14" s="38">
        <v>0</v>
      </c>
      <c r="O14" s="39">
        <v>0</v>
      </c>
      <c r="P14" s="45">
        <f t="shared" si="3"/>
        <v>0</v>
      </c>
    </row>
    <row r="15" spans="1:16" ht="15.9" customHeight="1" x14ac:dyDescent="0.2">
      <c r="A15" s="94">
        <v>11</v>
      </c>
      <c r="B15" s="16">
        <v>53</v>
      </c>
      <c r="C15" s="17">
        <v>52</v>
      </c>
      <c r="D15" s="18">
        <v>105</v>
      </c>
      <c r="E15" s="19">
        <v>46</v>
      </c>
      <c r="F15" s="16">
        <v>74</v>
      </c>
      <c r="G15" s="17">
        <v>67</v>
      </c>
      <c r="H15" s="41">
        <v>141</v>
      </c>
      <c r="I15" s="15">
        <v>81</v>
      </c>
      <c r="J15" s="16">
        <v>89</v>
      </c>
      <c r="K15" s="17">
        <v>89</v>
      </c>
      <c r="L15" s="20">
        <v>178</v>
      </c>
      <c r="M15" s="19">
        <v>116</v>
      </c>
      <c r="N15" s="16">
        <v>0</v>
      </c>
      <c r="O15" s="17">
        <v>0</v>
      </c>
      <c r="P15" s="20">
        <f t="shared" si="3"/>
        <v>0</v>
      </c>
    </row>
    <row r="16" spans="1:16" ht="15.9" customHeight="1" x14ac:dyDescent="0.2">
      <c r="A16" s="94">
        <v>12</v>
      </c>
      <c r="B16" s="16">
        <v>43</v>
      </c>
      <c r="C16" s="17">
        <v>68</v>
      </c>
      <c r="D16" s="18">
        <v>111</v>
      </c>
      <c r="E16" s="19">
        <v>47</v>
      </c>
      <c r="F16" s="16">
        <v>81</v>
      </c>
      <c r="G16" s="17">
        <v>78</v>
      </c>
      <c r="H16" s="41">
        <v>159</v>
      </c>
      <c r="I16" s="15">
        <v>82</v>
      </c>
      <c r="J16" s="16">
        <v>57</v>
      </c>
      <c r="K16" s="17">
        <v>93</v>
      </c>
      <c r="L16" s="20">
        <v>150</v>
      </c>
      <c r="M16" s="19">
        <v>117</v>
      </c>
      <c r="N16" s="16">
        <v>0</v>
      </c>
      <c r="O16" s="17">
        <v>0</v>
      </c>
      <c r="P16" s="20">
        <f t="shared" si="3"/>
        <v>0</v>
      </c>
    </row>
    <row r="17" spans="1:16" ht="15.9" customHeight="1" x14ac:dyDescent="0.2">
      <c r="A17" s="94">
        <v>13</v>
      </c>
      <c r="B17" s="16">
        <v>57</v>
      </c>
      <c r="C17" s="17">
        <v>44</v>
      </c>
      <c r="D17" s="18">
        <v>101</v>
      </c>
      <c r="E17" s="19">
        <v>48</v>
      </c>
      <c r="F17" s="16">
        <v>77</v>
      </c>
      <c r="G17" s="17">
        <v>55</v>
      </c>
      <c r="H17" s="41">
        <v>132</v>
      </c>
      <c r="I17" s="15">
        <v>83</v>
      </c>
      <c r="J17" s="16">
        <v>57</v>
      </c>
      <c r="K17" s="17">
        <v>84</v>
      </c>
      <c r="L17" s="20">
        <v>141</v>
      </c>
      <c r="M17" s="19">
        <v>118</v>
      </c>
      <c r="N17" s="16">
        <v>0</v>
      </c>
      <c r="O17" s="17">
        <v>0</v>
      </c>
      <c r="P17" s="20">
        <f t="shared" si="3"/>
        <v>0</v>
      </c>
    </row>
    <row r="18" spans="1:16" ht="15.9" customHeight="1" x14ac:dyDescent="0.2">
      <c r="A18" s="94">
        <v>14</v>
      </c>
      <c r="B18" s="16">
        <v>64</v>
      </c>
      <c r="C18" s="17">
        <v>48</v>
      </c>
      <c r="D18" s="18">
        <v>112</v>
      </c>
      <c r="E18" s="19">
        <v>49</v>
      </c>
      <c r="F18" s="16">
        <v>79</v>
      </c>
      <c r="G18" s="17">
        <v>89</v>
      </c>
      <c r="H18" s="41">
        <v>168</v>
      </c>
      <c r="I18" s="15">
        <v>84</v>
      </c>
      <c r="J18" s="16">
        <v>58</v>
      </c>
      <c r="K18" s="17">
        <v>83</v>
      </c>
      <c r="L18" s="20">
        <v>141</v>
      </c>
      <c r="M18" s="19">
        <v>119</v>
      </c>
      <c r="N18" s="16">
        <v>0</v>
      </c>
      <c r="O18" s="17">
        <v>0</v>
      </c>
      <c r="P18" s="20">
        <f t="shared" si="3"/>
        <v>0</v>
      </c>
    </row>
    <row r="19" spans="1:16" ht="15.9" customHeight="1" thickBot="1" x14ac:dyDescent="0.25">
      <c r="A19" s="95" t="s">
        <v>4</v>
      </c>
      <c r="B19" s="26">
        <f>SUM(B14:B18)</f>
        <v>274</v>
      </c>
      <c r="C19" s="27">
        <f>SUM(C14:C18)</f>
        <v>255</v>
      </c>
      <c r="D19" s="50">
        <f t="shared" si="0"/>
        <v>529</v>
      </c>
      <c r="E19" s="29" t="s">
        <v>4</v>
      </c>
      <c r="F19" s="30">
        <f>SUM(F14:F18)</f>
        <v>382</v>
      </c>
      <c r="G19" s="31">
        <f>SUM(G14:G18)</f>
        <v>352</v>
      </c>
      <c r="H19" s="32">
        <f t="shared" si="1"/>
        <v>734</v>
      </c>
      <c r="I19" s="51" t="s">
        <v>4</v>
      </c>
      <c r="J19" s="30">
        <f>SUM(J14:J18)</f>
        <v>336</v>
      </c>
      <c r="K19" s="98">
        <f t="shared" ref="K19:L19" si="4">SUM(K14:K18)</f>
        <v>427</v>
      </c>
      <c r="L19" s="117">
        <f t="shared" si="4"/>
        <v>763</v>
      </c>
      <c r="M19" s="80" t="s">
        <v>4</v>
      </c>
      <c r="N19" s="77">
        <f>SUM(N14:N18)</f>
        <v>0</v>
      </c>
      <c r="O19" s="78">
        <f>SUM(O14:O18)</f>
        <v>0</v>
      </c>
      <c r="P19" s="99">
        <f t="shared" si="3"/>
        <v>0</v>
      </c>
    </row>
    <row r="20" spans="1:16" ht="15.9" customHeight="1" x14ac:dyDescent="0.2">
      <c r="A20" s="96">
        <v>15</v>
      </c>
      <c r="B20" s="38">
        <v>45</v>
      </c>
      <c r="C20" s="39">
        <v>54</v>
      </c>
      <c r="D20" s="40">
        <v>99</v>
      </c>
      <c r="E20" s="19">
        <v>50</v>
      </c>
      <c r="F20" s="16">
        <v>91</v>
      </c>
      <c r="G20" s="17">
        <v>71</v>
      </c>
      <c r="H20" s="41">
        <v>162</v>
      </c>
      <c r="I20" s="44">
        <v>85</v>
      </c>
      <c r="J20" s="38">
        <v>62</v>
      </c>
      <c r="K20" s="39">
        <v>84</v>
      </c>
      <c r="L20" s="43">
        <v>146</v>
      </c>
      <c r="M20" s="100"/>
      <c r="N20" s="100"/>
      <c r="O20" s="100"/>
      <c r="P20" s="101"/>
    </row>
    <row r="21" spans="1:16" ht="15.9" customHeight="1" x14ac:dyDescent="0.2">
      <c r="A21" s="94">
        <v>16</v>
      </c>
      <c r="B21" s="16">
        <v>52</v>
      </c>
      <c r="C21" s="17">
        <v>42</v>
      </c>
      <c r="D21" s="18">
        <v>94</v>
      </c>
      <c r="E21" s="19">
        <v>51</v>
      </c>
      <c r="F21" s="16">
        <v>80</v>
      </c>
      <c r="G21" s="17">
        <v>78</v>
      </c>
      <c r="H21" s="41">
        <v>158</v>
      </c>
      <c r="I21" s="15">
        <v>86</v>
      </c>
      <c r="J21" s="16">
        <v>44</v>
      </c>
      <c r="K21" s="17">
        <v>68</v>
      </c>
      <c r="L21" s="24">
        <v>112</v>
      </c>
      <c r="M21" s="100"/>
      <c r="N21" s="100"/>
      <c r="O21" s="100"/>
      <c r="P21" s="101"/>
    </row>
    <row r="22" spans="1:16" ht="15.9" customHeight="1" x14ac:dyDescent="0.2">
      <c r="A22" s="94">
        <v>17</v>
      </c>
      <c r="B22" s="16">
        <v>45</v>
      </c>
      <c r="C22" s="17">
        <v>58</v>
      </c>
      <c r="D22" s="18">
        <v>103</v>
      </c>
      <c r="E22" s="19">
        <v>52</v>
      </c>
      <c r="F22" s="16">
        <v>91</v>
      </c>
      <c r="G22" s="17">
        <v>80</v>
      </c>
      <c r="H22" s="41">
        <v>171</v>
      </c>
      <c r="I22" s="15">
        <v>87</v>
      </c>
      <c r="J22" s="16">
        <v>43</v>
      </c>
      <c r="K22" s="17">
        <v>50</v>
      </c>
      <c r="L22" s="24">
        <v>93</v>
      </c>
      <c r="M22" s="100"/>
      <c r="N22" s="100"/>
      <c r="O22" s="100"/>
      <c r="P22" s="101"/>
    </row>
    <row r="23" spans="1:16" ht="15.9" customHeight="1" x14ac:dyDescent="0.2">
      <c r="A23" s="94">
        <v>18</v>
      </c>
      <c r="B23" s="16">
        <v>58</v>
      </c>
      <c r="C23" s="17">
        <v>43</v>
      </c>
      <c r="D23" s="18">
        <v>101</v>
      </c>
      <c r="E23" s="19">
        <v>53</v>
      </c>
      <c r="F23" s="16">
        <v>85</v>
      </c>
      <c r="G23" s="17">
        <v>79</v>
      </c>
      <c r="H23" s="41">
        <v>164</v>
      </c>
      <c r="I23" s="15">
        <v>88</v>
      </c>
      <c r="J23" s="16">
        <v>42</v>
      </c>
      <c r="K23" s="17">
        <v>82</v>
      </c>
      <c r="L23" s="24">
        <v>124</v>
      </c>
      <c r="M23" s="100"/>
      <c r="N23" s="100"/>
      <c r="O23" s="100"/>
      <c r="P23" s="101"/>
    </row>
    <row r="24" spans="1:16" ht="15.9" customHeight="1" x14ac:dyDescent="0.2">
      <c r="A24" s="94">
        <v>19</v>
      </c>
      <c r="B24" s="16">
        <v>59</v>
      </c>
      <c r="C24" s="17">
        <v>47</v>
      </c>
      <c r="D24" s="18">
        <v>106</v>
      </c>
      <c r="E24" s="19">
        <v>54</v>
      </c>
      <c r="F24" s="16">
        <v>81</v>
      </c>
      <c r="G24" s="17">
        <v>60</v>
      </c>
      <c r="H24" s="41">
        <v>141</v>
      </c>
      <c r="I24" s="15">
        <v>89</v>
      </c>
      <c r="J24" s="16">
        <v>34</v>
      </c>
      <c r="K24" s="17">
        <v>65</v>
      </c>
      <c r="L24" s="24">
        <v>99</v>
      </c>
      <c r="M24" s="100"/>
      <c r="N24" s="100"/>
      <c r="O24" s="100"/>
      <c r="P24" s="101"/>
    </row>
    <row r="25" spans="1:16" ht="15.9" customHeight="1" x14ac:dyDescent="0.2">
      <c r="A25" s="97" t="s">
        <v>4</v>
      </c>
      <c r="B25" s="30">
        <f>SUM(B20:B24)</f>
        <v>259</v>
      </c>
      <c r="C25" s="31">
        <f>SUM(C20:C24)</f>
        <v>244</v>
      </c>
      <c r="D25" s="47">
        <f t="shared" si="0"/>
        <v>503</v>
      </c>
      <c r="E25" s="33" t="s">
        <v>4</v>
      </c>
      <c r="F25" s="26">
        <f>SUM(F20:F24)</f>
        <v>428</v>
      </c>
      <c r="G25" s="27">
        <f>SUM(G20:G24)</f>
        <v>368</v>
      </c>
      <c r="H25" s="48">
        <f t="shared" si="1"/>
        <v>796</v>
      </c>
      <c r="I25" s="35" t="s">
        <v>4</v>
      </c>
      <c r="J25" s="30">
        <f>SUM(J20:J24)</f>
        <v>225</v>
      </c>
      <c r="K25" s="31">
        <f>SUM(K20:K24)</f>
        <v>349</v>
      </c>
      <c r="L25" s="28">
        <f t="shared" ref="L25:L31" si="5">SUM(J25:K25)</f>
        <v>574</v>
      </c>
      <c r="M25" s="100"/>
      <c r="N25" s="100"/>
      <c r="O25" s="100"/>
      <c r="P25" s="101"/>
    </row>
    <row r="26" spans="1:16" ht="15.9" customHeight="1" x14ac:dyDescent="0.2">
      <c r="A26" s="94">
        <v>20</v>
      </c>
      <c r="B26" s="16">
        <v>52</v>
      </c>
      <c r="C26" s="17">
        <v>48</v>
      </c>
      <c r="D26" s="18">
        <v>100</v>
      </c>
      <c r="E26" s="42">
        <v>55</v>
      </c>
      <c r="F26" s="38">
        <v>65</v>
      </c>
      <c r="G26" s="39">
        <v>85</v>
      </c>
      <c r="H26" s="49">
        <v>150</v>
      </c>
      <c r="I26" s="15">
        <v>90</v>
      </c>
      <c r="J26" s="16">
        <v>22</v>
      </c>
      <c r="K26" s="17">
        <v>53</v>
      </c>
      <c r="L26" s="24">
        <v>75</v>
      </c>
      <c r="M26" s="100"/>
      <c r="N26" s="100"/>
      <c r="O26" s="100"/>
      <c r="P26" s="101"/>
    </row>
    <row r="27" spans="1:16" ht="15.9" customHeight="1" x14ac:dyDescent="0.2">
      <c r="A27" s="94">
        <v>21</v>
      </c>
      <c r="B27" s="16">
        <v>48</v>
      </c>
      <c r="C27" s="17">
        <v>46</v>
      </c>
      <c r="D27" s="18">
        <v>94</v>
      </c>
      <c r="E27" s="19">
        <v>56</v>
      </c>
      <c r="F27" s="16">
        <v>90</v>
      </c>
      <c r="G27" s="17">
        <v>89</v>
      </c>
      <c r="H27" s="41">
        <v>179</v>
      </c>
      <c r="I27" s="15">
        <v>91</v>
      </c>
      <c r="J27" s="16">
        <v>37</v>
      </c>
      <c r="K27" s="17">
        <v>56</v>
      </c>
      <c r="L27" s="24">
        <v>93</v>
      </c>
      <c r="M27" s="100"/>
      <c r="N27" s="100"/>
      <c r="O27" s="100"/>
      <c r="P27" s="101"/>
    </row>
    <row r="28" spans="1:16" ht="15.9" customHeight="1" x14ac:dyDescent="0.2">
      <c r="A28" s="94">
        <v>22</v>
      </c>
      <c r="B28" s="16">
        <v>63</v>
      </c>
      <c r="C28" s="17">
        <v>37</v>
      </c>
      <c r="D28" s="18">
        <v>100</v>
      </c>
      <c r="E28" s="19">
        <v>57</v>
      </c>
      <c r="F28" s="16">
        <v>85</v>
      </c>
      <c r="G28" s="17">
        <v>94</v>
      </c>
      <c r="H28" s="41">
        <v>179</v>
      </c>
      <c r="I28" s="15">
        <v>92</v>
      </c>
      <c r="J28" s="16">
        <v>24</v>
      </c>
      <c r="K28" s="17">
        <v>53</v>
      </c>
      <c r="L28" s="24">
        <v>77</v>
      </c>
      <c r="M28" s="100"/>
      <c r="N28" s="100"/>
      <c r="O28" s="100"/>
      <c r="P28" s="101"/>
    </row>
    <row r="29" spans="1:16" ht="15.9" customHeight="1" x14ac:dyDescent="0.2">
      <c r="A29" s="94">
        <v>23</v>
      </c>
      <c r="B29" s="16">
        <v>62</v>
      </c>
      <c r="C29" s="17">
        <v>45</v>
      </c>
      <c r="D29" s="18">
        <v>107</v>
      </c>
      <c r="E29" s="19">
        <v>58</v>
      </c>
      <c r="F29" s="16">
        <v>85</v>
      </c>
      <c r="G29" s="17">
        <v>82</v>
      </c>
      <c r="H29" s="41">
        <v>167</v>
      </c>
      <c r="I29" s="15">
        <v>93</v>
      </c>
      <c r="J29" s="16">
        <v>12</v>
      </c>
      <c r="K29" s="17">
        <v>57</v>
      </c>
      <c r="L29" s="24">
        <v>69</v>
      </c>
      <c r="M29" s="100"/>
      <c r="N29" s="100"/>
      <c r="O29" s="100"/>
      <c r="P29" s="101"/>
    </row>
    <row r="30" spans="1:16" ht="15.9" customHeight="1" x14ac:dyDescent="0.2">
      <c r="A30" s="94">
        <v>24</v>
      </c>
      <c r="B30" s="16">
        <v>47</v>
      </c>
      <c r="C30" s="17">
        <v>41</v>
      </c>
      <c r="D30" s="18">
        <v>88</v>
      </c>
      <c r="E30" s="19">
        <v>59</v>
      </c>
      <c r="F30" s="16">
        <v>83</v>
      </c>
      <c r="G30" s="17">
        <v>72</v>
      </c>
      <c r="H30" s="41">
        <v>155</v>
      </c>
      <c r="I30" s="15">
        <v>94</v>
      </c>
      <c r="J30" s="16">
        <v>14</v>
      </c>
      <c r="K30" s="17">
        <v>31</v>
      </c>
      <c r="L30" s="24">
        <v>45</v>
      </c>
      <c r="M30" s="100"/>
      <c r="N30" s="100"/>
      <c r="O30" s="100"/>
      <c r="P30" s="101"/>
    </row>
    <row r="31" spans="1:16" ht="15.9" customHeight="1" thickBot="1" x14ac:dyDescent="0.25">
      <c r="A31" s="95" t="s">
        <v>4</v>
      </c>
      <c r="B31" s="26">
        <f>SUM(B26:B30)</f>
        <v>272</v>
      </c>
      <c r="C31" s="27">
        <f>SUM(C26:C30)</f>
        <v>217</v>
      </c>
      <c r="D31" s="50">
        <f t="shared" si="0"/>
        <v>489</v>
      </c>
      <c r="E31" s="29" t="s">
        <v>4</v>
      </c>
      <c r="F31" s="30">
        <f>SUM(F26:F30)</f>
        <v>408</v>
      </c>
      <c r="G31" s="31">
        <f>SUM(G26:G30)</f>
        <v>422</v>
      </c>
      <c r="H31" s="32">
        <f t="shared" si="1"/>
        <v>830</v>
      </c>
      <c r="I31" s="51" t="s">
        <v>4</v>
      </c>
      <c r="J31" s="26">
        <f>SUM(J26:J30)</f>
        <v>109</v>
      </c>
      <c r="K31" s="27">
        <f>SUM(K26:K30)</f>
        <v>250</v>
      </c>
      <c r="L31" s="28">
        <f t="shared" si="5"/>
        <v>359</v>
      </c>
      <c r="M31" s="102"/>
      <c r="N31" s="103"/>
      <c r="O31" s="103"/>
      <c r="P31" s="104"/>
    </row>
    <row r="32" spans="1:16" ht="15.9" customHeight="1" x14ac:dyDescent="0.2">
      <c r="A32" s="96">
        <v>25</v>
      </c>
      <c r="B32" s="38">
        <v>46</v>
      </c>
      <c r="C32" s="39">
        <v>43</v>
      </c>
      <c r="D32" s="40">
        <v>89</v>
      </c>
      <c r="E32" s="19">
        <v>60</v>
      </c>
      <c r="F32" s="16">
        <v>89</v>
      </c>
      <c r="G32" s="17">
        <v>86</v>
      </c>
      <c r="H32" s="41">
        <v>175</v>
      </c>
      <c r="I32" s="44">
        <v>95</v>
      </c>
      <c r="J32" s="38">
        <v>5</v>
      </c>
      <c r="K32" s="39">
        <v>21</v>
      </c>
      <c r="L32" s="24">
        <v>26</v>
      </c>
      <c r="M32" s="15"/>
      <c r="N32" s="54" t="s">
        <v>13</v>
      </c>
      <c r="O32" s="15" t="s">
        <v>14</v>
      </c>
      <c r="P32" s="55" t="s">
        <v>15</v>
      </c>
    </row>
    <row r="33" spans="1:26" ht="15.9" customHeight="1" x14ac:dyDescent="0.2">
      <c r="A33" s="94">
        <v>26</v>
      </c>
      <c r="B33" s="16">
        <v>53</v>
      </c>
      <c r="C33" s="17">
        <v>40</v>
      </c>
      <c r="D33" s="18">
        <v>93</v>
      </c>
      <c r="E33" s="19">
        <v>61</v>
      </c>
      <c r="F33" s="16">
        <v>103</v>
      </c>
      <c r="G33" s="17">
        <v>82</v>
      </c>
      <c r="H33" s="41">
        <v>185</v>
      </c>
      <c r="I33" s="15">
        <v>96</v>
      </c>
      <c r="J33" s="16">
        <v>3</v>
      </c>
      <c r="K33" s="17">
        <v>33</v>
      </c>
      <c r="L33" s="24">
        <v>36</v>
      </c>
      <c r="M33" s="56" t="s">
        <v>0</v>
      </c>
      <c r="N33" s="57">
        <f>B7+B13+B19+B25+B31+B37+B43+F7+F13+F19+F25+F31+F37+F43+J7+J13+J19+J25+J31+J37+J43+N7+N13+N19</f>
        <v>6133</v>
      </c>
      <c r="O33" s="105">
        <f>C7+C13+C19+C25+C31+C37+C43+G7+G13+G19+G25+G31+G37+G43+K7+K13+K19+K25+K31+K37+K43+O7+O13+O19</f>
        <v>6376</v>
      </c>
      <c r="P33" s="106">
        <f>D7+D13+D19+D25+D31+D37+D43+H7+H13+H19+H25+H31+H37+H43+L7+L13+L19+L25+L31+L37+L43+P7+P13+P19</f>
        <v>12509</v>
      </c>
      <c r="Q33" s="60"/>
    </row>
    <row r="34" spans="1:26" ht="15.9" customHeight="1" x14ac:dyDescent="0.2">
      <c r="A34" s="94">
        <v>27</v>
      </c>
      <c r="B34" s="16">
        <v>45</v>
      </c>
      <c r="C34" s="17">
        <v>41</v>
      </c>
      <c r="D34" s="18">
        <v>86</v>
      </c>
      <c r="E34" s="19">
        <v>62</v>
      </c>
      <c r="F34" s="16">
        <v>94</v>
      </c>
      <c r="G34" s="17">
        <v>72</v>
      </c>
      <c r="H34" s="41">
        <v>166</v>
      </c>
      <c r="I34" s="15">
        <v>97</v>
      </c>
      <c r="J34" s="16">
        <v>6</v>
      </c>
      <c r="K34" s="17">
        <v>15</v>
      </c>
      <c r="L34" s="24">
        <v>21</v>
      </c>
      <c r="M34" s="15"/>
      <c r="N34" s="63"/>
      <c r="O34" s="107"/>
      <c r="P34" s="108"/>
      <c r="Q34" s="62"/>
    </row>
    <row r="35" spans="1:26" ht="15.9" customHeight="1" x14ac:dyDescent="0.2">
      <c r="A35" s="94">
        <v>28</v>
      </c>
      <c r="B35" s="16">
        <v>55</v>
      </c>
      <c r="C35" s="17">
        <v>44</v>
      </c>
      <c r="D35" s="18">
        <v>99</v>
      </c>
      <c r="E35" s="19">
        <v>63</v>
      </c>
      <c r="F35" s="16">
        <v>102</v>
      </c>
      <c r="G35" s="17">
        <v>77</v>
      </c>
      <c r="H35" s="41">
        <v>179</v>
      </c>
      <c r="I35" s="15">
        <v>98</v>
      </c>
      <c r="J35" s="16">
        <v>4</v>
      </c>
      <c r="K35" s="17">
        <v>14</v>
      </c>
      <c r="L35" s="24">
        <v>18</v>
      </c>
      <c r="M35" s="15" t="s">
        <v>5</v>
      </c>
      <c r="N35" s="63">
        <f>B7+B13+B19</f>
        <v>701</v>
      </c>
      <c r="O35" s="107">
        <f>C7+C13+C19</f>
        <v>636</v>
      </c>
      <c r="P35" s="108">
        <f>SUM(N35:O35)</f>
        <v>1337</v>
      </c>
      <c r="Q35" s="62">
        <f>P35/P33</f>
        <v>0.10688304420817012</v>
      </c>
    </row>
    <row r="36" spans="1:26" ht="15.9" customHeight="1" x14ac:dyDescent="0.2">
      <c r="A36" s="94">
        <v>29</v>
      </c>
      <c r="B36" s="16">
        <v>57</v>
      </c>
      <c r="C36" s="17">
        <v>44</v>
      </c>
      <c r="D36" s="18">
        <v>101</v>
      </c>
      <c r="E36" s="19">
        <v>64</v>
      </c>
      <c r="F36" s="16">
        <v>73</v>
      </c>
      <c r="G36" s="17">
        <v>69</v>
      </c>
      <c r="H36" s="41">
        <v>142</v>
      </c>
      <c r="I36" s="15">
        <v>99</v>
      </c>
      <c r="J36" s="16">
        <v>3</v>
      </c>
      <c r="K36" s="17">
        <v>14</v>
      </c>
      <c r="L36" s="24">
        <v>17</v>
      </c>
      <c r="M36" s="15" t="s">
        <v>6</v>
      </c>
      <c r="N36" s="63">
        <f>B25+B31+B37+B43+F7+F13+F19+F25+F31+F37</f>
        <v>3365</v>
      </c>
      <c r="O36" s="107">
        <f>C25+C31+C37+C43+G7+G13+G19+G25+G31+G37</f>
        <v>3059</v>
      </c>
      <c r="P36" s="108">
        <f>SUM(N36:O36)</f>
        <v>6424</v>
      </c>
      <c r="Q36" s="62">
        <f>P36/P33</f>
        <v>0.51355024382444636</v>
      </c>
    </row>
    <row r="37" spans="1:26" ht="15.9" customHeight="1" x14ac:dyDescent="0.2">
      <c r="A37" s="97" t="s">
        <v>4</v>
      </c>
      <c r="B37" s="30">
        <f>SUM(B32:B36)</f>
        <v>256</v>
      </c>
      <c r="C37" s="31">
        <f>SUM(C32:C36)</f>
        <v>212</v>
      </c>
      <c r="D37" s="47">
        <f t="shared" si="0"/>
        <v>468</v>
      </c>
      <c r="E37" s="33" t="s">
        <v>4</v>
      </c>
      <c r="F37" s="26">
        <f>SUM(F32:F36)</f>
        <v>461</v>
      </c>
      <c r="G37" s="27">
        <f>SUM(G32:G36)</f>
        <v>386</v>
      </c>
      <c r="H37" s="48">
        <f t="shared" si="1"/>
        <v>847</v>
      </c>
      <c r="I37" s="35" t="s">
        <v>4</v>
      </c>
      <c r="J37" s="30">
        <f>SUM(J32:J36)</f>
        <v>21</v>
      </c>
      <c r="K37" s="31">
        <f>SUM(K32:K36)</f>
        <v>97</v>
      </c>
      <c r="L37" s="28">
        <f>SUM(J37:K37)</f>
        <v>118</v>
      </c>
      <c r="M37" s="15" t="s">
        <v>7</v>
      </c>
      <c r="N37" s="66">
        <f>F43+J7+J13+J19+J25+J31+J37+J43+N7+N13+N19</f>
        <v>2067</v>
      </c>
      <c r="O37" s="109">
        <f>G43+K7+K13+K19+K25+K31+K37+K43+O7+O13+O19</f>
        <v>2681</v>
      </c>
      <c r="P37" s="110">
        <f>SUM(N37:O37)</f>
        <v>4748</v>
      </c>
      <c r="Q37" s="62">
        <f>P37/P33</f>
        <v>0.37956671196738351</v>
      </c>
    </row>
    <row r="38" spans="1:26" ht="15.9" customHeight="1" x14ac:dyDescent="0.2">
      <c r="A38" s="94">
        <v>30</v>
      </c>
      <c r="B38" s="16">
        <v>44</v>
      </c>
      <c r="C38" s="17">
        <v>40</v>
      </c>
      <c r="D38" s="18">
        <v>84</v>
      </c>
      <c r="E38" s="42">
        <v>65</v>
      </c>
      <c r="F38" s="38">
        <v>94</v>
      </c>
      <c r="G38" s="39">
        <v>93</v>
      </c>
      <c r="H38" s="49">
        <v>187</v>
      </c>
      <c r="I38" s="15">
        <v>100</v>
      </c>
      <c r="J38" s="16">
        <v>2</v>
      </c>
      <c r="K38" s="17">
        <v>9</v>
      </c>
      <c r="L38" s="24">
        <v>11</v>
      </c>
      <c r="M38" s="69" t="s">
        <v>12</v>
      </c>
      <c r="N38" s="70">
        <v>50.034893200717427</v>
      </c>
      <c r="O38" s="111">
        <v>54.355865746549561</v>
      </c>
      <c r="P38" s="112">
        <v>52.23734910864178</v>
      </c>
      <c r="Q38" s="62"/>
      <c r="S38" s="73"/>
      <c r="T38" s="73"/>
      <c r="U38" s="73"/>
    </row>
    <row r="39" spans="1:26" ht="15.9" customHeight="1" x14ac:dyDescent="0.2">
      <c r="A39" s="94">
        <v>31</v>
      </c>
      <c r="B39" s="16">
        <v>52</v>
      </c>
      <c r="C39" s="17">
        <v>51</v>
      </c>
      <c r="D39" s="18">
        <v>103</v>
      </c>
      <c r="E39" s="19">
        <v>66</v>
      </c>
      <c r="F39" s="16">
        <v>75</v>
      </c>
      <c r="G39" s="17">
        <v>88</v>
      </c>
      <c r="H39" s="41">
        <v>163</v>
      </c>
      <c r="I39" s="15">
        <v>101</v>
      </c>
      <c r="J39" s="16">
        <v>2</v>
      </c>
      <c r="K39" s="17">
        <v>8</v>
      </c>
      <c r="L39" s="24">
        <v>10</v>
      </c>
      <c r="M39" s="15"/>
      <c r="N39" s="66"/>
      <c r="O39" s="109"/>
      <c r="P39" s="110"/>
      <c r="Q39" s="62"/>
    </row>
    <row r="40" spans="1:26" ht="15.9" customHeight="1" x14ac:dyDescent="0.2">
      <c r="A40" s="94">
        <v>32</v>
      </c>
      <c r="B40" s="16">
        <v>55</v>
      </c>
      <c r="C40" s="17">
        <v>48</v>
      </c>
      <c r="D40" s="18">
        <v>103</v>
      </c>
      <c r="E40" s="19">
        <v>67</v>
      </c>
      <c r="F40" s="16">
        <v>89</v>
      </c>
      <c r="G40" s="17">
        <v>96</v>
      </c>
      <c r="H40" s="41">
        <v>185</v>
      </c>
      <c r="I40" s="15">
        <v>102</v>
      </c>
      <c r="J40" s="16">
        <v>1</v>
      </c>
      <c r="K40" s="17">
        <v>4</v>
      </c>
      <c r="L40" s="24">
        <v>5</v>
      </c>
      <c r="M40" s="15" t="s">
        <v>8</v>
      </c>
      <c r="N40" s="63">
        <f>J13+J19+J25+J31+J37+J43+N7+N13+N19</f>
        <v>1142</v>
      </c>
      <c r="O40" s="107">
        <f>K13+K19+K25+K31+K37+K43+O7+O13+O19</f>
        <v>1684</v>
      </c>
      <c r="P40" s="108">
        <f>L13+L19+L25+L31+L37+L43+P7+P13+P19</f>
        <v>2826</v>
      </c>
      <c r="Q40" s="62">
        <f>P40/P33</f>
        <v>0.22591733951554879</v>
      </c>
    </row>
    <row r="41" spans="1:26" ht="15.9" customHeight="1" x14ac:dyDescent="0.2">
      <c r="A41" s="94">
        <v>33</v>
      </c>
      <c r="B41" s="16">
        <v>40</v>
      </c>
      <c r="C41" s="17">
        <v>48</v>
      </c>
      <c r="D41" s="18">
        <v>88</v>
      </c>
      <c r="E41" s="19">
        <v>68</v>
      </c>
      <c r="F41" s="16">
        <v>84</v>
      </c>
      <c r="G41" s="17">
        <v>94</v>
      </c>
      <c r="H41" s="41">
        <v>178</v>
      </c>
      <c r="I41" s="15">
        <v>103</v>
      </c>
      <c r="J41" s="16">
        <v>1</v>
      </c>
      <c r="K41" s="17">
        <v>2</v>
      </c>
      <c r="L41" s="24">
        <v>3</v>
      </c>
      <c r="M41" s="15" t="s">
        <v>9</v>
      </c>
      <c r="N41" s="63">
        <f>J25+J31+J37+J43+N7+N13+N19</f>
        <v>361</v>
      </c>
      <c r="O41" s="107">
        <f>K25+K31+K37+K43+O7+O13+O19</f>
        <v>722</v>
      </c>
      <c r="P41" s="108">
        <f>L25+L31+L37+L43+P7+P13+P19</f>
        <v>1083</v>
      </c>
      <c r="Q41" s="62">
        <f>P41/P33</f>
        <v>8.6577664081861058E-2</v>
      </c>
    </row>
    <row r="42" spans="1:26" ht="15.9" customHeight="1" x14ac:dyDescent="0.2">
      <c r="A42" s="94">
        <v>34</v>
      </c>
      <c r="B42" s="16">
        <v>50</v>
      </c>
      <c r="C42" s="17">
        <v>48</v>
      </c>
      <c r="D42" s="18">
        <v>98</v>
      </c>
      <c r="E42" s="19">
        <v>69</v>
      </c>
      <c r="F42" s="16">
        <v>91</v>
      </c>
      <c r="G42" s="17">
        <v>110</v>
      </c>
      <c r="H42" s="41">
        <v>201</v>
      </c>
      <c r="I42" s="15">
        <v>104</v>
      </c>
      <c r="J42" s="16">
        <v>0</v>
      </c>
      <c r="K42" s="17">
        <v>1</v>
      </c>
      <c r="L42" s="24">
        <v>1</v>
      </c>
      <c r="M42" s="15" t="s">
        <v>10</v>
      </c>
      <c r="N42" s="63">
        <f>J37+J43+N7+N13+N19</f>
        <v>27</v>
      </c>
      <c r="O42" s="107">
        <f>K37+K43+O7+O13+O19</f>
        <v>123</v>
      </c>
      <c r="P42" s="108">
        <f>L37+L43+P7+P13+P19</f>
        <v>150</v>
      </c>
      <c r="Q42" s="62">
        <f>P42/P33</f>
        <v>1.1991366216324247E-2</v>
      </c>
      <c r="Z42" s="73"/>
    </row>
    <row r="43" spans="1:26" ht="15.9" customHeight="1" thickBot="1" x14ac:dyDescent="0.25">
      <c r="A43" s="113" t="s">
        <v>4</v>
      </c>
      <c r="B43" s="77">
        <f>SUM(B38:B42)</f>
        <v>241</v>
      </c>
      <c r="C43" s="78">
        <f>SUM(C38:C42)</f>
        <v>235</v>
      </c>
      <c r="D43" s="79">
        <f t="shared" si="0"/>
        <v>476</v>
      </c>
      <c r="E43" s="80" t="s">
        <v>4</v>
      </c>
      <c r="F43" s="77">
        <f>SUM(F38:F42)</f>
        <v>433</v>
      </c>
      <c r="G43" s="78">
        <f>SUM(G38:G42)</f>
        <v>481</v>
      </c>
      <c r="H43" s="81">
        <f t="shared" si="1"/>
        <v>914</v>
      </c>
      <c r="I43" s="82" t="s">
        <v>4</v>
      </c>
      <c r="J43" s="77">
        <f>SUM(J38:J42)</f>
        <v>6</v>
      </c>
      <c r="K43" s="78">
        <f>SUM(K38:K42)</f>
        <v>24</v>
      </c>
      <c r="L43" s="83">
        <f>SUM(J43:K43)</f>
        <v>30</v>
      </c>
      <c r="M43" s="84" t="s">
        <v>11</v>
      </c>
      <c r="N43" s="85">
        <f>J43+N7+N13+N19</f>
        <v>6</v>
      </c>
      <c r="O43" s="114">
        <f>K43+O7+O13+O19</f>
        <v>26</v>
      </c>
      <c r="P43" s="115">
        <f>L43+P7+P13+P19</f>
        <v>32</v>
      </c>
      <c r="Q43" s="62">
        <f>P43/P33</f>
        <v>2.5581581261491728E-3</v>
      </c>
    </row>
    <row r="44" spans="1:26" ht="14.1" customHeight="1" x14ac:dyDescent="0.2">
      <c r="A44" s="21"/>
      <c r="E44" s="21"/>
      <c r="I44" s="21"/>
      <c r="S44" s="21"/>
      <c r="T44" s="21"/>
      <c r="U44" s="21"/>
    </row>
    <row r="45" spans="1:26" ht="14.1" customHeight="1" x14ac:dyDescent="0.2">
      <c r="A45" s="21"/>
      <c r="E45" s="21"/>
      <c r="I45" s="21"/>
      <c r="S45" s="21"/>
      <c r="T45" s="21"/>
      <c r="U45" s="21"/>
    </row>
    <row r="46" spans="1:26" ht="14.1" customHeight="1" x14ac:dyDescent="0.2">
      <c r="A46" s="21"/>
      <c r="E46" s="21"/>
      <c r="I46" s="21"/>
      <c r="S46" s="21"/>
      <c r="T46" s="21"/>
      <c r="U46" s="21"/>
    </row>
    <row r="47" spans="1:26" ht="14.1" customHeight="1" x14ac:dyDescent="0.2">
      <c r="A47" s="21"/>
      <c r="E47" s="21"/>
      <c r="I47" s="21"/>
      <c r="S47" s="21"/>
      <c r="T47" s="21"/>
      <c r="U47" s="21"/>
    </row>
    <row r="48" spans="1:26" ht="14.1" customHeight="1" x14ac:dyDescent="0.2">
      <c r="A48" s="21"/>
      <c r="E48" s="21"/>
      <c r="I48" s="21"/>
      <c r="S48" s="21"/>
      <c r="T48" s="21"/>
      <c r="U48" s="21"/>
    </row>
    <row r="49" spans="1:21" ht="14.1" customHeight="1" x14ac:dyDescent="0.2">
      <c r="A49" s="21"/>
      <c r="E49" s="21"/>
      <c r="I49" s="21"/>
      <c r="S49" s="21"/>
      <c r="T49" s="21"/>
      <c r="U49" s="21"/>
    </row>
  </sheetData>
  <phoneticPr fontId="3"/>
  <printOptions horizontalCentered="1"/>
  <pageMargins left="0.78740157480314965" right="0.59055118110236227" top="0.78740157480314965" bottom="0.19685039370078741" header="0.51181102362204722" footer="0.51181102362204722"/>
  <pageSetup paperSize="9" scale="75" orientation="landscape" r:id="rId1"/>
  <headerFooter alignWithMargins="0">
    <oddHeader>&amp;L&amp;"ＭＳ 明朝,標準"&amp;12『佐久市の年齢別男女別人口』　（令和7年10月1日現在）&amp;R&amp;12旧臼田町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Z49"/>
  <sheetViews>
    <sheetView view="pageBreakPreview" topLeftCell="A22" zoomScale="90" zoomScaleNormal="90" zoomScaleSheetLayoutView="90" workbookViewId="0">
      <selection activeCell="S38" sqref="S38:V38"/>
    </sheetView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8" width="7.6640625" style="21" customWidth="1"/>
    <col min="19" max="21" width="9.109375" style="22" bestFit="1" customWidth="1"/>
    <col min="22" max="23" width="9" style="22"/>
    <col min="24" max="16384" width="9" style="21"/>
  </cols>
  <sheetData>
    <row r="1" spans="1:16" s="10" customFormat="1" ht="15.9" customHeight="1" thickBot="1" x14ac:dyDescent="0.25">
      <c r="A1" s="89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90" t="s">
        <v>1</v>
      </c>
      <c r="J1" s="6" t="s">
        <v>2</v>
      </c>
      <c r="K1" s="7" t="s">
        <v>3</v>
      </c>
      <c r="L1" s="91" t="s">
        <v>0</v>
      </c>
      <c r="M1" s="90" t="s">
        <v>1</v>
      </c>
      <c r="N1" s="6" t="s">
        <v>2</v>
      </c>
      <c r="O1" s="7" t="s">
        <v>3</v>
      </c>
      <c r="P1" s="92" t="s">
        <v>0</v>
      </c>
    </row>
    <row r="2" spans="1:16" ht="15.9" customHeight="1" thickTop="1" x14ac:dyDescent="0.2">
      <c r="A2" s="93">
        <v>0</v>
      </c>
      <c r="B2" s="12">
        <v>11</v>
      </c>
      <c r="C2" s="13">
        <v>16</v>
      </c>
      <c r="D2" s="14">
        <v>27</v>
      </c>
      <c r="E2" s="15">
        <v>35</v>
      </c>
      <c r="F2" s="16">
        <v>34</v>
      </c>
      <c r="G2" s="17">
        <v>23</v>
      </c>
      <c r="H2" s="18">
        <v>57</v>
      </c>
      <c r="I2" s="19">
        <v>70</v>
      </c>
      <c r="J2" s="16">
        <v>60</v>
      </c>
      <c r="K2" s="17">
        <v>79</v>
      </c>
      <c r="L2" s="41">
        <v>139</v>
      </c>
      <c r="M2" s="15">
        <v>105</v>
      </c>
      <c r="N2" s="16">
        <v>0</v>
      </c>
      <c r="O2" s="120">
        <v>0</v>
      </c>
      <c r="P2" s="20">
        <v>0</v>
      </c>
    </row>
    <row r="3" spans="1:16" ht="15.9" customHeight="1" x14ac:dyDescent="0.2">
      <c r="A3" s="94">
        <v>1</v>
      </c>
      <c r="B3" s="16">
        <v>17</v>
      </c>
      <c r="C3" s="17">
        <v>9</v>
      </c>
      <c r="D3" s="24">
        <v>26</v>
      </c>
      <c r="E3" s="15">
        <v>36</v>
      </c>
      <c r="F3" s="16">
        <v>31</v>
      </c>
      <c r="G3" s="17">
        <v>18</v>
      </c>
      <c r="H3" s="18">
        <v>49</v>
      </c>
      <c r="I3" s="19">
        <v>71</v>
      </c>
      <c r="J3" s="16">
        <v>79</v>
      </c>
      <c r="K3" s="17">
        <v>61</v>
      </c>
      <c r="L3" s="41">
        <v>140</v>
      </c>
      <c r="M3" s="15">
        <v>106</v>
      </c>
      <c r="N3" s="16">
        <v>0</v>
      </c>
      <c r="O3" s="17">
        <v>2</v>
      </c>
      <c r="P3" s="20">
        <v>2</v>
      </c>
    </row>
    <row r="4" spans="1:16" ht="15.9" customHeight="1" x14ac:dyDescent="0.2">
      <c r="A4" s="94">
        <v>2</v>
      </c>
      <c r="B4" s="16">
        <v>13</v>
      </c>
      <c r="C4" s="17">
        <v>12</v>
      </c>
      <c r="D4" s="24">
        <v>25</v>
      </c>
      <c r="E4" s="15">
        <v>37</v>
      </c>
      <c r="F4" s="16">
        <v>31</v>
      </c>
      <c r="G4" s="17">
        <v>30</v>
      </c>
      <c r="H4" s="18">
        <v>61</v>
      </c>
      <c r="I4" s="19">
        <v>72</v>
      </c>
      <c r="J4" s="16">
        <v>65</v>
      </c>
      <c r="K4" s="17">
        <v>69</v>
      </c>
      <c r="L4" s="41">
        <v>134</v>
      </c>
      <c r="M4" s="15">
        <v>107</v>
      </c>
      <c r="N4" s="16">
        <v>0</v>
      </c>
      <c r="O4" s="17">
        <v>0</v>
      </c>
      <c r="P4" s="20">
        <v>0</v>
      </c>
    </row>
    <row r="5" spans="1:16" ht="15.9" customHeight="1" x14ac:dyDescent="0.2">
      <c r="A5" s="94">
        <v>3</v>
      </c>
      <c r="B5" s="16">
        <v>14</v>
      </c>
      <c r="C5" s="17">
        <v>13</v>
      </c>
      <c r="D5" s="24">
        <v>27</v>
      </c>
      <c r="E5" s="15">
        <v>38</v>
      </c>
      <c r="F5" s="16">
        <v>39</v>
      </c>
      <c r="G5" s="120">
        <v>29</v>
      </c>
      <c r="H5" s="18">
        <v>68</v>
      </c>
      <c r="I5" s="19">
        <v>73</v>
      </c>
      <c r="J5" s="16">
        <v>63</v>
      </c>
      <c r="K5" s="17">
        <v>77</v>
      </c>
      <c r="L5" s="41">
        <v>140</v>
      </c>
      <c r="M5" s="15">
        <v>108</v>
      </c>
      <c r="N5" s="16">
        <v>0</v>
      </c>
      <c r="O5" s="17">
        <v>0</v>
      </c>
      <c r="P5" s="20">
        <v>0</v>
      </c>
    </row>
    <row r="6" spans="1:16" ht="15.9" customHeight="1" x14ac:dyDescent="0.2">
      <c r="A6" s="94">
        <v>4</v>
      </c>
      <c r="B6" s="16">
        <v>20</v>
      </c>
      <c r="C6" s="17">
        <v>20</v>
      </c>
      <c r="D6" s="24">
        <v>40</v>
      </c>
      <c r="E6" s="15">
        <v>39</v>
      </c>
      <c r="F6" s="16">
        <v>36</v>
      </c>
      <c r="G6" s="17">
        <v>26</v>
      </c>
      <c r="H6" s="18">
        <v>62</v>
      </c>
      <c r="I6" s="19">
        <v>74</v>
      </c>
      <c r="J6" s="16">
        <v>91</v>
      </c>
      <c r="K6" s="17">
        <v>77</v>
      </c>
      <c r="L6" s="41">
        <v>168</v>
      </c>
      <c r="M6" s="15">
        <v>109</v>
      </c>
      <c r="N6" s="16">
        <v>0</v>
      </c>
      <c r="O6" s="17">
        <v>0</v>
      </c>
      <c r="P6" s="20">
        <v>0</v>
      </c>
    </row>
    <row r="7" spans="1:16" ht="15.9" customHeight="1" x14ac:dyDescent="0.2">
      <c r="A7" s="95" t="s">
        <v>4</v>
      </c>
      <c r="B7" s="26">
        <f>SUM(B2:B6)</f>
        <v>75</v>
      </c>
      <c r="C7" s="27">
        <f>SUM(C2:C6)</f>
        <v>70</v>
      </c>
      <c r="D7" s="28">
        <f t="shared" ref="D7:D43" si="0">SUM(B7:C7)</f>
        <v>145</v>
      </c>
      <c r="E7" s="29" t="s">
        <v>4</v>
      </c>
      <c r="F7" s="30">
        <f>SUM(F2:F6)</f>
        <v>171</v>
      </c>
      <c r="G7" s="31">
        <f>SUM(G2:G6)</f>
        <v>126</v>
      </c>
      <c r="H7" s="32">
        <f t="shared" ref="H7:H43" si="1">SUM(F7:G7)</f>
        <v>297</v>
      </c>
      <c r="I7" s="33" t="s">
        <v>4</v>
      </c>
      <c r="J7" s="26">
        <f>SUM(J2:J6)</f>
        <v>358</v>
      </c>
      <c r="K7" s="27">
        <f>SUM(K2:K6)</f>
        <v>363</v>
      </c>
      <c r="L7" s="48">
        <f t="shared" ref="L7:L13" si="2">SUM(J7:K7)</f>
        <v>721</v>
      </c>
      <c r="M7" s="35" t="s">
        <v>4</v>
      </c>
      <c r="N7" s="30">
        <f>SUM(N2:N6)</f>
        <v>0</v>
      </c>
      <c r="O7" s="31">
        <f>SUM(O2:O6)</f>
        <v>2</v>
      </c>
      <c r="P7" s="36">
        <f t="shared" ref="P7:P19" si="3">SUM(N7:O7)</f>
        <v>2</v>
      </c>
    </row>
    <row r="8" spans="1:16" ht="15.9" customHeight="1" x14ac:dyDescent="0.2">
      <c r="A8" s="96">
        <v>5</v>
      </c>
      <c r="B8" s="38">
        <v>16</v>
      </c>
      <c r="C8" s="39">
        <v>21</v>
      </c>
      <c r="D8" s="40">
        <v>37</v>
      </c>
      <c r="E8" s="19">
        <v>40</v>
      </c>
      <c r="F8" s="16">
        <v>46</v>
      </c>
      <c r="G8" s="17">
        <v>28</v>
      </c>
      <c r="H8" s="41">
        <v>74</v>
      </c>
      <c r="I8" s="42">
        <v>75</v>
      </c>
      <c r="J8" s="38">
        <v>76</v>
      </c>
      <c r="K8" s="39">
        <v>76</v>
      </c>
      <c r="L8" s="49">
        <v>152</v>
      </c>
      <c r="M8" s="44">
        <v>110</v>
      </c>
      <c r="N8" s="38">
        <v>0</v>
      </c>
      <c r="O8" s="39">
        <v>0</v>
      </c>
      <c r="P8" s="45">
        <f t="shared" si="3"/>
        <v>0</v>
      </c>
    </row>
    <row r="9" spans="1:16" ht="15.9" customHeight="1" x14ac:dyDescent="0.2">
      <c r="A9" s="94">
        <v>6</v>
      </c>
      <c r="B9" s="16">
        <v>16</v>
      </c>
      <c r="C9" s="17">
        <v>18</v>
      </c>
      <c r="D9" s="18">
        <v>34</v>
      </c>
      <c r="E9" s="19">
        <v>41</v>
      </c>
      <c r="F9" s="16">
        <v>35</v>
      </c>
      <c r="G9" s="17">
        <v>37</v>
      </c>
      <c r="H9" s="41">
        <v>72</v>
      </c>
      <c r="I9" s="19">
        <v>76</v>
      </c>
      <c r="J9" s="16">
        <v>79</v>
      </c>
      <c r="K9" s="17">
        <v>89</v>
      </c>
      <c r="L9" s="41">
        <v>168</v>
      </c>
      <c r="M9" s="15">
        <v>111</v>
      </c>
      <c r="N9" s="16">
        <v>0</v>
      </c>
      <c r="O9" s="17">
        <v>0</v>
      </c>
      <c r="P9" s="20">
        <f t="shared" si="3"/>
        <v>0</v>
      </c>
    </row>
    <row r="10" spans="1:16" ht="15.9" customHeight="1" x14ac:dyDescent="0.2">
      <c r="A10" s="94">
        <v>7</v>
      </c>
      <c r="B10" s="16">
        <v>20</v>
      </c>
      <c r="C10" s="17">
        <v>28</v>
      </c>
      <c r="D10" s="18">
        <v>48</v>
      </c>
      <c r="E10" s="19">
        <v>42</v>
      </c>
      <c r="F10" s="16">
        <v>34</v>
      </c>
      <c r="G10" s="17">
        <v>35</v>
      </c>
      <c r="H10" s="41">
        <v>69</v>
      </c>
      <c r="I10" s="19">
        <v>77</v>
      </c>
      <c r="J10" s="16">
        <v>89</v>
      </c>
      <c r="K10" s="17">
        <v>64</v>
      </c>
      <c r="L10" s="41">
        <v>153</v>
      </c>
      <c r="M10" s="15">
        <v>112</v>
      </c>
      <c r="N10" s="16">
        <v>0</v>
      </c>
      <c r="O10" s="17">
        <v>0</v>
      </c>
      <c r="P10" s="20">
        <f t="shared" si="3"/>
        <v>0</v>
      </c>
    </row>
    <row r="11" spans="1:16" ht="15.9" customHeight="1" x14ac:dyDescent="0.2">
      <c r="A11" s="94">
        <v>8</v>
      </c>
      <c r="B11" s="16">
        <v>20</v>
      </c>
      <c r="C11" s="17">
        <v>19</v>
      </c>
      <c r="D11" s="18">
        <v>39</v>
      </c>
      <c r="E11" s="19">
        <v>43</v>
      </c>
      <c r="F11" s="16">
        <v>46</v>
      </c>
      <c r="G11" s="17">
        <v>39</v>
      </c>
      <c r="H11" s="41">
        <v>85</v>
      </c>
      <c r="I11" s="19">
        <v>78</v>
      </c>
      <c r="J11" s="16">
        <v>79</v>
      </c>
      <c r="K11" s="17">
        <v>81</v>
      </c>
      <c r="L11" s="41">
        <v>160</v>
      </c>
      <c r="M11" s="15">
        <v>113</v>
      </c>
      <c r="N11" s="16">
        <v>0</v>
      </c>
      <c r="O11" s="17">
        <v>0</v>
      </c>
      <c r="P11" s="20">
        <f t="shared" si="3"/>
        <v>0</v>
      </c>
    </row>
    <row r="12" spans="1:16" ht="15.9" customHeight="1" x14ac:dyDescent="0.2">
      <c r="A12" s="94">
        <v>9</v>
      </c>
      <c r="B12" s="16">
        <v>25</v>
      </c>
      <c r="C12" s="17">
        <v>19</v>
      </c>
      <c r="D12" s="18">
        <v>44</v>
      </c>
      <c r="E12" s="19">
        <v>44</v>
      </c>
      <c r="F12" s="16">
        <v>52</v>
      </c>
      <c r="G12" s="17">
        <v>34</v>
      </c>
      <c r="H12" s="41">
        <v>86</v>
      </c>
      <c r="I12" s="19">
        <v>79</v>
      </c>
      <c r="J12" s="16">
        <v>48</v>
      </c>
      <c r="K12" s="17">
        <v>36</v>
      </c>
      <c r="L12" s="41">
        <v>84</v>
      </c>
      <c r="M12" s="15">
        <v>114</v>
      </c>
      <c r="N12" s="16">
        <v>0</v>
      </c>
      <c r="O12" s="17">
        <v>0</v>
      </c>
      <c r="P12" s="20">
        <f t="shared" si="3"/>
        <v>0</v>
      </c>
    </row>
    <row r="13" spans="1:16" ht="15.9" customHeight="1" x14ac:dyDescent="0.2">
      <c r="A13" s="97" t="s">
        <v>4</v>
      </c>
      <c r="B13" s="30">
        <f>SUM(B8:B12)</f>
        <v>97</v>
      </c>
      <c r="C13" s="31">
        <f>SUM(C8:C12)</f>
        <v>105</v>
      </c>
      <c r="D13" s="47">
        <f t="shared" si="0"/>
        <v>202</v>
      </c>
      <c r="E13" s="33" t="s">
        <v>4</v>
      </c>
      <c r="F13" s="26">
        <f>SUM(F8:F12)</f>
        <v>213</v>
      </c>
      <c r="G13" s="27">
        <f>SUM(G8:G12)</f>
        <v>173</v>
      </c>
      <c r="H13" s="28">
        <f t="shared" si="1"/>
        <v>386</v>
      </c>
      <c r="I13" s="29" t="s">
        <v>4</v>
      </c>
      <c r="J13" s="30">
        <f>SUM(J8:J12)</f>
        <v>371</v>
      </c>
      <c r="K13" s="31">
        <f>SUM(K8:K12)</f>
        <v>346</v>
      </c>
      <c r="L13" s="32">
        <f t="shared" si="2"/>
        <v>717</v>
      </c>
      <c r="M13" s="35" t="s">
        <v>4</v>
      </c>
      <c r="N13" s="30">
        <f>SUM(N8:N12)</f>
        <v>0</v>
      </c>
      <c r="O13" s="31">
        <f>SUM(O8:O12)</f>
        <v>0</v>
      </c>
      <c r="P13" s="36">
        <f t="shared" si="3"/>
        <v>0</v>
      </c>
    </row>
    <row r="14" spans="1:16" ht="15.9" customHeight="1" x14ac:dyDescent="0.2">
      <c r="A14" s="94">
        <v>10</v>
      </c>
      <c r="B14" s="16">
        <v>23</v>
      </c>
      <c r="C14" s="17">
        <v>28</v>
      </c>
      <c r="D14" s="18">
        <v>51</v>
      </c>
      <c r="E14" s="42">
        <v>45</v>
      </c>
      <c r="F14" s="38">
        <v>42</v>
      </c>
      <c r="G14" s="39">
        <v>42</v>
      </c>
      <c r="H14" s="41">
        <v>84</v>
      </c>
      <c r="I14" s="15">
        <v>80</v>
      </c>
      <c r="J14" s="16">
        <v>43</v>
      </c>
      <c r="K14" s="17">
        <v>47</v>
      </c>
      <c r="L14" s="24">
        <v>90</v>
      </c>
      <c r="M14" s="44">
        <v>115</v>
      </c>
      <c r="N14" s="38">
        <v>0</v>
      </c>
      <c r="O14" s="39">
        <v>0</v>
      </c>
      <c r="P14" s="45">
        <f t="shared" si="3"/>
        <v>0</v>
      </c>
    </row>
    <row r="15" spans="1:16" ht="15.9" customHeight="1" x14ac:dyDescent="0.2">
      <c r="A15" s="94">
        <v>11</v>
      </c>
      <c r="B15" s="16">
        <v>20</v>
      </c>
      <c r="C15" s="17">
        <v>29</v>
      </c>
      <c r="D15" s="18">
        <v>49</v>
      </c>
      <c r="E15" s="19">
        <v>46</v>
      </c>
      <c r="F15" s="16">
        <v>32</v>
      </c>
      <c r="G15" s="17">
        <v>40</v>
      </c>
      <c r="H15" s="41">
        <v>72</v>
      </c>
      <c r="I15" s="15">
        <v>81</v>
      </c>
      <c r="J15" s="16">
        <v>40</v>
      </c>
      <c r="K15" s="17">
        <v>74</v>
      </c>
      <c r="L15" s="24">
        <v>114</v>
      </c>
      <c r="M15" s="19">
        <v>116</v>
      </c>
      <c r="N15" s="16">
        <v>0</v>
      </c>
      <c r="O15" s="17">
        <v>0</v>
      </c>
      <c r="P15" s="20">
        <f t="shared" si="3"/>
        <v>0</v>
      </c>
    </row>
    <row r="16" spans="1:16" ht="15.9" customHeight="1" x14ac:dyDescent="0.2">
      <c r="A16" s="94">
        <v>12</v>
      </c>
      <c r="B16" s="16">
        <v>31</v>
      </c>
      <c r="C16" s="17">
        <v>30</v>
      </c>
      <c r="D16" s="18">
        <v>61</v>
      </c>
      <c r="E16" s="19">
        <v>47</v>
      </c>
      <c r="F16" s="16">
        <v>46</v>
      </c>
      <c r="G16" s="17">
        <v>43</v>
      </c>
      <c r="H16" s="41">
        <v>89</v>
      </c>
      <c r="I16" s="15">
        <v>82</v>
      </c>
      <c r="J16" s="16">
        <v>46</v>
      </c>
      <c r="K16" s="17">
        <v>47</v>
      </c>
      <c r="L16" s="20">
        <v>93</v>
      </c>
      <c r="M16" s="19">
        <v>117</v>
      </c>
      <c r="N16" s="16">
        <v>0</v>
      </c>
      <c r="O16" s="17">
        <v>0</v>
      </c>
      <c r="P16" s="20">
        <f t="shared" si="3"/>
        <v>0</v>
      </c>
    </row>
    <row r="17" spans="1:16" ht="15.9" customHeight="1" x14ac:dyDescent="0.2">
      <c r="A17" s="94">
        <v>13</v>
      </c>
      <c r="B17" s="16">
        <v>37</v>
      </c>
      <c r="C17" s="17">
        <v>29</v>
      </c>
      <c r="D17" s="18">
        <v>66</v>
      </c>
      <c r="E17" s="19">
        <v>48</v>
      </c>
      <c r="F17" s="16">
        <v>51</v>
      </c>
      <c r="G17" s="17">
        <v>45</v>
      </c>
      <c r="H17" s="41">
        <v>96</v>
      </c>
      <c r="I17" s="15">
        <v>83</v>
      </c>
      <c r="J17" s="16">
        <v>41</v>
      </c>
      <c r="K17" s="17">
        <v>60</v>
      </c>
      <c r="L17" s="20">
        <v>101</v>
      </c>
      <c r="M17" s="19">
        <v>118</v>
      </c>
      <c r="N17" s="16">
        <v>0</v>
      </c>
      <c r="O17" s="17">
        <v>0</v>
      </c>
      <c r="P17" s="20">
        <f t="shared" si="3"/>
        <v>0</v>
      </c>
    </row>
    <row r="18" spans="1:16" ht="15.9" customHeight="1" x14ac:dyDescent="0.2">
      <c r="A18" s="94">
        <v>14</v>
      </c>
      <c r="B18" s="16">
        <v>24</v>
      </c>
      <c r="C18" s="17">
        <v>22</v>
      </c>
      <c r="D18" s="18">
        <v>46</v>
      </c>
      <c r="E18" s="19">
        <v>49</v>
      </c>
      <c r="F18" s="16">
        <v>58</v>
      </c>
      <c r="G18" s="17">
        <v>47</v>
      </c>
      <c r="H18" s="41">
        <v>105</v>
      </c>
      <c r="I18" s="15">
        <v>84</v>
      </c>
      <c r="J18" s="16">
        <v>42</v>
      </c>
      <c r="K18" s="17">
        <v>55</v>
      </c>
      <c r="L18" s="20">
        <v>97</v>
      </c>
      <c r="M18" s="19">
        <v>119</v>
      </c>
      <c r="N18" s="16">
        <v>0</v>
      </c>
      <c r="O18" s="17">
        <v>0</v>
      </c>
      <c r="P18" s="20">
        <f t="shared" si="3"/>
        <v>0</v>
      </c>
    </row>
    <row r="19" spans="1:16" ht="15.9" customHeight="1" x14ac:dyDescent="0.2">
      <c r="A19" s="95" t="s">
        <v>4</v>
      </c>
      <c r="B19" s="26">
        <f>SUM(B14:B18)</f>
        <v>135</v>
      </c>
      <c r="C19" s="27">
        <f>SUM(C14:C18)</f>
        <v>138</v>
      </c>
      <c r="D19" s="50">
        <f t="shared" si="0"/>
        <v>273</v>
      </c>
      <c r="E19" s="29" t="s">
        <v>4</v>
      </c>
      <c r="F19" s="30">
        <f>SUM(F14:F18)</f>
        <v>229</v>
      </c>
      <c r="G19" s="31">
        <f>SUM(G14:G18)</f>
        <v>217</v>
      </c>
      <c r="H19" s="32">
        <f t="shared" si="1"/>
        <v>446</v>
      </c>
      <c r="I19" s="51" t="s">
        <v>4</v>
      </c>
      <c r="J19" s="30">
        <f>SUM(J14:J18)</f>
        <v>212</v>
      </c>
      <c r="K19" s="98">
        <f t="shared" ref="K19:L19" si="4">SUM(K14:K18)</f>
        <v>283</v>
      </c>
      <c r="L19" s="28">
        <f t="shared" si="4"/>
        <v>495</v>
      </c>
      <c r="M19" s="29" t="s">
        <v>4</v>
      </c>
      <c r="N19" s="30">
        <f>SUM(N14:N18)</f>
        <v>0</v>
      </c>
      <c r="O19" s="31">
        <f>SUM(O14:O18)</f>
        <v>0</v>
      </c>
      <c r="P19" s="36">
        <f t="shared" si="3"/>
        <v>0</v>
      </c>
    </row>
    <row r="20" spans="1:16" ht="15.9" customHeight="1" x14ac:dyDescent="0.2">
      <c r="A20" s="96">
        <v>15</v>
      </c>
      <c r="B20" s="38">
        <v>34</v>
      </c>
      <c r="C20" s="39">
        <v>30</v>
      </c>
      <c r="D20" s="40">
        <v>64</v>
      </c>
      <c r="E20" s="19">
        <v>50</v>
      </c>
      <c r="F20" s="16">
        <v>56</v>
      </c>
      <c r="G20" s="17">
        <v>32</v>
      </c>
      <c r="H20" s="41">
        <v>88</v>
      </c>
      <c r="I20" s="44">
        <v>85</v>
      </c>
      <c r="J20" s="38">
        <v>39</v>
      </c>
      <c r="K20" s="39">
        <v>46</v>
      </c>
      <c r="L20" s="43">
        <v>85</v>
      </c>
      <c r="M20" s="100"/>
      <c r="N20" s="100"/>
      <c r="O20" s="100"/>
      <c r="P20" s="101"/>
    </row>
    <row r="21" spans="1:16" ht="15.9" customHeight="1" x14ac:dyDescent="0.2">
      <c r="A21" s="94">
        <v>16</v>
      </c>
      <c r="B21" s="16">
        <v>29</v>
      </c>
      <c r="C21" s="17">
        <v>33</v>
      </c>
      <c r="D21" s="18">
        <v>62</v>
      </c>
      <c r="E21" s="19">
        <v>51</v>
      </c>
      <c r="F21" s="16">
        <v>46</v>
      </c>
      <c r="G21" s="17">
        <v>36</v>
      </c>
      <c r="H21" s="41">
        <v>82</v>
      </c>
      <c r="I21" s="15">
        <v>86</v>
      </c>
      <c r="J21" s="16">
        <v>31</v>
      </c>
      <c r="K21" s="17">
        <v>38</v>
      </c>
      <c r="L21" s="24">
        <v>69</v>
      </c>
      <c r="M21" s="100"/>
      <c r="N21" s="100"/>
      <c r="O21" s="100"/>
      <c r="P21" s="101"/>
    </row>
    <row r="22" spans="1:16" ht="15.9" customHeight="1" x14ac:dyDescent="0.2">
      <c r="A22" s="94">
        <v>17</v>
      </c>
      <c r="B22" s="16">
        <v>20</v>
      </c>
      <c r="C22" s="17">
        <v>32</v>
      </c>
      <c r="D22" s="18">
        <v>52</v>
      </c>
      <c r="E22" s="19">
        <v>52</v>
      </c>
      <c r="F22" s="16">
        <v>59</v>
      </c>
      <c r="G22" s="17">
        <v>68</v>
      </c>
      <c r="H22" s="41">
        <v>127</v>
      </c>
      <c r="I22" s="15">
        <v>87</v>
      </c>
      <c r="J22" s="16">
        <v>36</v>
      </c>
      <c r="K22" s="17">
        <v>40</v>
      </c>
      <c r="L22" s="24">
        <v>76</v>
      </c>
      <c r="M22" s="100"/>
      <c r="N22" s="100"/>
      <c r="O22" s="100"/>
      <c r="P22" s="101"/>
    </row>
    <row r="23" spans="1:16" ht="15.9" customHeight="1" x14ac:dyDescent="0.2">
      <c r="A23" s="94">
        <v>18</v>
      </c>
      <c r="B23" s="16">
        <v>35</v>
      </c>
      <c r="C23" s="17">
        <v>23</v>
      </c>
      <c r="D23" s="18">
        <v>58</v>
      </c>
      <c r="E23" s="19">
        <v>53</v>
      </c>
      <c r="F23" s="16">
        <v>47</v>
      </c>
      <c r="G23" s="17">
        <v>52</v>
      </c>
      <c r="H23" s="41">
        <v>99</v>
      </c>
      <c r="I23" s="15">
        <v>88</v>
      </c>
      <c r="J23" s="16">
        <v>33</v>
      </c>
      <c r="K23" s="17">
        <v>51</v>
      </c>
      <c r="L23" s="24">
        <v>84</v>
      </c>
      <c r="M23" s="100"/>
      <c r="N23" s="100"/>
      <c r="O23" s="100"/>
      <c r="P23" s="101"/>
    </row>
    <row r="24" spans="1:16" ht="15.9" customHeight="1" x14ac:dyDescent="0.2">
      <c r="A24" s="94">
        <v>19</v>
      </c>
      <c r="B24" s="16">
        <v>35</v>
      </c>
      <c r="C24" s="17">
        <v>30</v>
      </c>
      <c r="D24" s="18">
        <v>65</v>
      </c>
      <c r="E24" s="19">
        <v>54</v>
      </c>
      <c r="F24" s="16">
        <v>63</v>
      </c>
      <c r="G24" s="17">
        <v>60</v>
      </c>
      <c r="H24" s="41">
        <v>123</v>
      </c>
      <c r="I24" s="15">
        <v>89</v>
      </c>
      <c r="J24" s="16">
        <v>33</v>
      </c>
      <c r="K24" s="17">
        <v>41</v>
      </c>
      <c r="L24" s="24">
        <v>74</v>
      </c>
      <c r="M24" s="100"/>
      <c r="N24" s="100"/>
      <c r="O24" s="100"/>
      <c r="P24" s="101"/>
    </row>
    <row r="25" spans="1:16" ht="15.9" customHeight="1" x14ac:dyDescent="0.2">
      <c r="A25" s="97" t="s">
        <v>4</v>
      </c>
      <c r="B25" s="30">
        <f>SUM(B20:B24)</f>
        <v>153</v>
      </c>
      <c r="C25" s="31">
        <f>SUM(C20:C24)</f>
        <v>148</v>
      </c>
      <c r="D25" s="47">
        <f t="shared" si="0"/>
        <v>301</v>
      </c>
      <c r="E25" s="33" t="s">
        <v>4</v>
      </c>
      <c r="F25" s="26">
        <f>SUM(F20:F24)</f>
        <v>271</v>
      </c>
      <c r="G25" s="27">
        <f>SUM(G20:G24)</f>
        <v>248</v>
      </c>
      <c r="H25" s="48">
        <f t="shared" si="1"/>
        <v>519</v>
      </c>
      <c r="I25" s="35" t="s">
        <v>4</v>
      </c>
      <c r="J25" s="30">
        <f>SUM(J20:J24)</f>
        <v>172</v>
      </c>
      <c r="K25" s="31">
        <f>SUM(K20:K24)</f>
        <v>216</v>
      </c>
      <c r="L25" s="28">
        <f t="shared" ref="L25:L43" si="5">SUM(J25:K25)</f>
        <v>388</v>
      </c>
      <c r="M25" s="100"/>
      <c r="N25" s="100"/>
      <c r="O25" s="100"/>
      <c r="P25" s="101"/>
    </row>
    <row r="26" spans="1:16" ht="15.9" customHeight="1" x14ac:dyDescent="0.2">
      <c r="A26" s="94">
        <v>20</v>
      </c>
      <c r="B26" s="16">
        <v>29</v>
      </c>
      <c r="C26" s="17">
        <v>19</v>
      </c>
      <c r="D26" s="18">
        <v>48</v>
      </c>
      <c r="E26" s="42">
        <v>55</v>
      </c>
      <c r="F26" s="38">
        <v>59</v>
      </c>
      <c r="G26" s="39">
        <v>56</v>
      </c>
      <c r="H26" s="49">
        <v>115</v>
      </c>
      <c r="I26" s="15">
        <v>90</v>
      </c>
      <c r="J26" s="16">
        <v>25</v>
      </c>
      <c r="K26" s="17">
        <v>39</v>
      </c>
      <c r="L26" s="24">
        <v>64</v>
      </c>
      <c r="M26" s="100"/>
      <c r="N26" s="100"/>
      <c r="O26" s="100"/>
      <c r="P26" s="101"/>
    </row>
    <row r="27" spans="1:16" ht="15.9" customHeight="1" x14ac:dyDescent="0.2">
      <c r="A27" s="94">
        <v>21</v>
      </c>
      <c r="B27" s="16">
        <v>32</v>
      </c>
      <c r="C27" s="17">
        <v>32</v>
      </c>
      <c r="D27" s="18">
        <v>64</v>
      </c>
      <c r="E27" s="19">
        <v>56</v>
      </c>
      <c r="F27" s="16">
        <v>64</v>
      </c>
      <c r="G27" s="17">
        <v>39</v>
      </c>
      <c r="H27" s="41">
        <v>103</v>
      </c>
      <c r="I27" s="15">
        <v>91</v>
      </c>
      <c r="J27" s="16">
        <v>18</v>
      </c>
      <c r="K27" s="17">
        <v>47</v>
      </c>
      <c r="L27" s="24">
        <v>65</v>
      </c>
      <c r="M27" s="100"/>
      <c r="N27" s="100"/>
      <c r="O27" s="100"/>
      <c r="P27" s="101"/>
    </row>
    <row r="28" spans="1:16" ht="15.9" customHeight="1" x14ac:dyDescent="0.2">
      <c r="A28" s="94">
        <v>22</v>
      </c>
      <c r="B28" s="16">
        <v>25</v>
      </c>
      <c r="C28" s="17">
        <v>29</v>
      </c>
      <c r="D28" s="18">
        <v>54</v>
      </c>
      <c r="E28" s="19">
        <v>57</v>
      </c>
      <c r="F28" s="16">
        <v>48</v>
      </c>
      <c r="G28" s="17">
        <v>55</v>
      </c>
      <c r="H28" s="41">
        <v>103</v>
      </c>
      <c r="I28" s="15">
        <v>92</v>
      </c>
      <c r="J28" s="16">
        <v>16</v>
      </c>
      <c r="K28" s="17">
        <v>29</v>
      </c>
      <c r="L28" s="24">
        <v>45</v>
      </c>
      <c r="M28" s="100"/>
      <c r="N28" s="100"/>
      <c r="O28" s="100"/>
      <c r="P28" s="101"/>
    </row>
    <row r="29" spans="1:16" ht="15.9" customHeight="1" x14ac:dyDescent="0.2">
      <c r="A29" s="94">
        <v>23</v>
      </c>
      <c r="B29" s="16">
        <v>39</v>
      </c>
      <c r="C29" s="17">
        <v>20</v>
      </c>
      <c r="D29" s="18">
        <v>59</v>
      </c>
      <c r="E29" s="19">
        <v>58</v>
      </c>
      <c r="F29" s="16">
        <v>45</v>
      </c>
      <c r="G29" s="17">
        <v>57</v>
      </c>
      <c r="H29" s="41">
        <v>102</v>
      </c>
      <c r="I29" s="15">
        <v>93</v>
      </c>
      <c r="J29" s="16">
        <v>11</v>
      </c>
      <c r="K29" s="17">
        <v>31</v>
      </c>
      <c r="L29" s="24">
        <v>42</v>
      </c>
      <c r="M29" s="100"/>
      <c r="N29" s="100"/>
      <c r="O29" s="100"/>
      <c r="P29" s="101"/>
    </row>
    <row r="30" spans="1:16" ht="15.9" customHeight="1" x14ac:dyDescent="0.2">
      <c r="A30" s="94">
        <v>24</v>
      </c>
      <c r="B30" s="16">
        <v>25</v>
      </c>
      <c r="C30" s="17">
        <v>26</v>
      </c>
      <c r="D30" s="18">
        <v>51</v>
      </c>
      <c r="E30" s="19">
        <v>59</v>
      </c>
      <c r="F30" s="16">
        <v>38</v>
      </c>
      <c r="G30" s="17">
        <v>44</v>
      </c>
      <c r="H30" s="41">
        <v>82</v>
      </c>
      <c r="I30" s="15">
        <v>94</v>
      </c>
      <c r="J30" s="16">
        <v>11</v>
      </c>
      <c r="K30" s="17">
        <v>33</v>
      </c>
      <c r="L30" s="24">
        <v>44</v>
      </c>
      <c r="M30" s="100"/>
      <c r="N30" s="100"/>
      <c r="O30" s="100"/>
      <c r="P30" s="101"/>
    </row>
    <row r="31" spans="1:16" ht="15.9" customHeight="1" thickBot="1" x14ac:dyDescent="0.25">
      <c r="A31" s="95" t="s">
        <v>4</v>
      </c>
      <c r="B31" s="26">
        <f>SUM(B26:B30)</f>
        <v>150</v>
      </c>
      <c r="C31" s="27">
        <f>SUM(C26:C30)</f>
        <v>126</v>
      </c>
      <c r="D31" s="50">
        <f t="shared" si="0"/>
        <v>276</v>
      </c>
      <c r="E31" s="29" t="s">
        <v>4</v>
      </c>
      <c r="F31" s="30">
        <f>SUM(F26:F30)</f>
        <v>254</v>
      </c>
      <c r="G31" s="31">
        <f>SUM(G26:G30)</f>
        <v>251</v>
      </c>
      <c r="H31" s="32">
        <f t="shared" si="1"/>
        <v>505</v>
      </c>
      <c r="I31" s="51" t="s">
        <v>4</v>
      </c>
      <c r="J31" s="26">
        <f>SUM(J26:J30)</f>
        <v>81</v>
      </c>
      <c r="K31" s="27">
        <f>SUM(K26:K30)</f>
        <v>179</v>
      </c>
      <c r="L31" s="34">
        <f t="shared" si="5"/>
        <v>260</v>
      </c>
      <c r="M31" s="102"/>
      <c r="N31" s="103"/>
      <c r="O31" s="103"/>
      <c r="P31" s="104"/>
    </row>
    <row r="32" spans="1:16" ht="15.9" customHeight="1" x14ac:dyDescent="0.2">
      <c r="A32" s="96">
        <v>25</v>
      </c>
      <c r="B32" s="38">
        <v>28</v>
      </c>
      <c r="C32" s="39">
        <v>28</v>
      </c>
      <c r="D32" s="40">
        <v>56</v>
      </c>
      <c r="E32" s="19">
        <v>60</v>
      </c>
      <c r="F32" s="16">
        <v>51</v>
      </c>
      <c r="G32" s="17">
        <v>47</v>
      </c>
      <c r="H32" s="41">
        <v>98</v>
      </c>
      <c r="I32" s="44">
        <v>95</v>
      </c>
      <c r="J32" s="38">
        <v>9</v>
      </c>
      <c r="K32" s="39">
        <v>17</v>
      </c>
      <c r="L32" s="43">
        <v>26</v>
      </c>
      <c r="M32" s="15"/>
      <c r="N32" s="54" t="s">
        <v>13</v>
      </c>
      <c r="O32" s="15" t="s">
        <v>14</v>
      </c>
      <c r="P32" s="55" t="s">
        <v>15</v>
      </c>
    </row>
    <row r="33" spans="1:26" ht="15.9" customHeight="1" x14ac:dyDescent="0.2">
      <c r="A33" s="94">
        <v>26</v>
      </c>
      <c r="B33" s="16">
        <v>27</v>
      </c>
      <c r="C33" s="17">
        <v>20</v>
      </c>
      <c r="D33" s="18">
        <v>47</v>
      </c>
      <c r="E33" s="19">
        <v>61</v>
      </c>
      <c r="F33" s="16">
        <v>45</v>
      </c>
      <c r="G33" s="17">
        <v>53</v>
      </c>
      <c r="H33" s="41">
        <v>98</v>
      </c>
      <c r="I33" s="15">
        <v>96</v>
      </c>
      <c r="J33" s="16">
        <v>5</v>
      </c>
      <c r="K33" s="17">
        <v>21</v>
      </c>
      <c r="L33" s="24">
        <v>26</v>
      </c>
      <c r="M33" s="56" t="s">
        <v>0</v>
      </c>
      <c r="N33" s="57">
        <f>B7+B13+B19+B25+B31+B37+B43+F7+F13+F19+F25+F31+F37+F43+J7+J13+J19+J25+J31+J37+J43+N7+N13+N19</f>
        <v>3839</v>
      </c>
      <c r="O33" s="105">
        <f>C7+C13+C19+C25+C31+C37+C43+G7+G13+G19+G25+G31+G37+G43+K7+K13+K19+K25+K31+K37+K43+O7+O13+O19</f>
        <v>3883</v>
      </c>
      <c r="P33" s="106">
        <f>D7+D13+D19+D25+D31+D37+D43+H7+H13+H19+H25+H31+H37+H43+L7+L13+L19+L25+L31+L37+L43+P7+P13+P19</f>
        <v>7722</v>
      </c>
      <c r="Q33" s="60"/>
    </row>
    <row r="34" spans="1:26" ht="15.9" customHeight="1" x14ac:dyDescent="0.2">
      <c r="A34" s="94">
        <v>27</v>
      </c>
      <c r="B34" s="16">
        <v>24</v>
      </c>
      <c r="C34" s="17">
        <v>22</v>
      </c>
      <c r="D34" s="18">
        <v>46</v>
      </c>
      <c r="E34" s="19">
        <v>62</v>
      </c>
      <c r="F34" s="16">
        <v>61</v>
      </c>
      <c r="G34" s="17">
        <v>62</v>
      </c>
      <c r="H34" s="41">
        <v>123</v>
      </c>
      <c r="I34" s="15">
        <v>97</v>
      </c>
      <c r="J34" s="16">
        <v>4</v>
      </c>
      <c r="K34" s="17">
        <v>13</v>
      </c>
      <c r="L34" s="24">
        <v>17</v>
      </c>
      <c r="M34" s="15"/>
      <c r="N34" s="63"/>
      <c r="O34" s="107"/>
      <c r="P34" s="108"/>
      <c r="Q34" s="62"/>
    </row>
    <row r="35" spans="1:26" ht="15.9" customHeight="1" x14ac:dyDescent="0.2">
      <c r="A35" s="94">
        <v>28</v>
      </c>
      <c r="B35" s="16">
        <v>23</v>
      </c>
      <c r="C35" s="17">
        <v>13</v>
      </c>
      <c r="D35" s="18">
        <v>36</v>
      </c>
      <c r="E35" s="19">
        <v>63</v>
      </c>
      <c r="F35" s="16">
        <v>55</v>
      </c>
      <c r="G35" s="17">
        <v>52</v>
      </c>
      <c r="H35" s="41">
        <v>107</v>
      </c>
      <c r="I35" s="15">
        <v>98</v>
      </c>
      <c r="J35" s="16">
        <v>3</v>
      </c>
      <c r="K35" s="17">
        <v>8</v>
      </c>
      <c r="L35" s="24">
        <v>11</v>
      </c>
      <c r="M35" s="15" t="s">
        <v>5</v>
      </c>
      <c r="N35" s="63">
        <f>B7+B13+B19</f>
        <v>307</v>
      </c>
      <c r="O35" s="107">
        <f>C7+C13+C19</f>
        <v>313</v>
      </c>
      <c r="P35" s="108">
        <f>SUM(N35:O35)</f>
        <v>620</v>
      </c>
      <c r="Q35" s="62">
        <f>P35/P33</f>
        <v>8.0290080290080293E-2</v>
      </c>
    </row>
    <row r="36" spans="1:26" ht="15.9" customHeight="1" x14ac:dyDescent="0.2">
      <c r="A36" s="94">
        <v>29</v>
      </c>
      <c r="B36" s="16">
        <v>24</v>
      </c>
      <c r="C36" s="17">
        <v>26</v>
      </c>
      <c r="D36" s="18">
        <v>50</v>
      </c>
      <c r="E36" s="19">
        <v>64</v>
      </c>
      <c r="F36" s="16">
        <v>62</v>
      </c>
      <c r="G36" s="17">
        <v>67</v>
      </c>
      <c r="H36" s="41">
        <v>129</v>
      </c>
      <c r="I36" s="15">
        <v>99</v>
      </c>
      <c r="J36" s="16">
        <v>2</v>
      </c>
      <c r="K36" s="17">
        <v>6</v>
      </c>
      <c r="L36" s="24">
        <v>8</v>
      </c>
      <c r="M36" s="15" t="s">
        <v>6</v>
      </c>
      <c r="N36" s="63">
        <f>B25+B31+B37+B43+F7+F13+F19+F25+F31+F37</f>
        <v>1986</v>
      </c>
      <c r="O36" s="107">
        <f>C25+C31+C37+C43+G7+G13+G19+G25+G31+G37</f>
        <v>1797</v>
      </c>
      <c r="P36" s="108">
        <f>SUM(N36:O36)</f>
        <v>3783</v>
      </c>
      <c r="Q36" s="62">
        <f>P36/P33</f>
        <v>0.48989898989898989</v>
      </c>
    </row>
    <row r="37" spans="1:26" ht="15.9" customHeight="1" x14ac:dyDescent="0.2">
      <c r="A37" s="97" t="s">
        <v>4</v>
      </c>
      <c r="B37" s="30">
        <f>SUM(B32:B36)</f>
        <v>126</v>
      </c>
      <c r="C37" s="31">
        <f>SUM(C32:C36)</f>
        <v>109</v>
      </c>
      <c r="D37" s="47">
        <f t="shared" si="0"/>
        <v>235</v>
      </c>
      <c r="E37" s="33" t="s">
        <v>4</v>
      </c>
      <c r="F37" s="26">
        <f>SUM(F32:F36)</f>
        <v>274</v>
      </c>
      <c r="G37" s="27">
        <f>SUM(G32:G36)</f>
        <v>281</v>
      </c>
      <c r="H37" s="48">
        <f t="shared" si="1"/>
        <v>555</v>
      </c>
      <c r="I37" s="35" t="s">
        <v>4</v>
      </c>
      <c r="J37" s="30">
        <f>SUM(J32:J36)</f>
        <v>23</v>
      </c>
      <c r="K37" s="31">
        <f>SUM(K32:K36)</f>
        <v>65</v>
      </c>
      <c r="L37" s="28">
        <f t="shared" si="5"/>
        <v>88</v>
      </c>
      <c r="M37" s="15" t="s">
        <v>7</v>
      </c>
      <c r="N37" s="66">
        <f>F43+J7+J13+J19+J25+J31+J37+J43+N7+N13+N19</f>
        <v>1546</v>
      </c>
      <c r="O37" s="109">
        <f>G43+K7+K13+K19+K25+K31+K37+K43+O7+O13+O19</f>
        <v>1773</v>
      </c>
      <c r="P37" s="110">
        <f>SUM(N37:O37)</f>
        <v>3319</v>
      </c>
      <c r="Q37" s="62">
        <f>P37/P33</f>
        <v>0.42981092981092983</v>
      </c>
    </row>
    <row r="38" spans="1:26" ht="15.9" customHeight="1" x14ac:dyDescent="0.2">
      <c r="A38" s="94">
        <v>30</v>
      </c>
      <c r="B38" s="16">
        <v>22</v>
      </c>
      <c r="C38" s="17">
        <v>29</v>
      </c>
      <c r="D38" s="18">
        <v>51</v>
      </c>
      <c r="E38" s="42">
        <v>65</v>
      </c>
      <c r="F38" s="38">
        <v>63</v>
      </c>
      <c r="G38" s="39">
        <v>56</v>
      </c>
      <c r="H38" s="49">
        <v>119</v>
      </c>
      <c r="I38" s="15">
        <v>100</v>
      </c>
      <c r="J38" s="16">
        <v>1</v>
      </c>
      <c r="K38" s="17">
        <v>3</v>
      </c>
      <c r="L38" s="24">
        <v>4</v>
      </c>
      <c r="M38" s="69" t="s">
        <v>12</v>
      </c>
      <c r="N38" s="70">
        <v>53.828601198228704</v>
      </c>
      <c r="O38" s="111">
        <v>56.876384238990468</v>
      </c>
      <c r="P38" s="112">
        <v>55.361175861175859</v>
      </c>
      <c r="Q38" s="62"/>
      <c r="S38" s="73"/>
      <c r="T38" s="73"/>
      <c r="U38" s="73"/>
    </row>
    <row r="39" spans="1:26" ht="15.9" customHeight="1" x14ac:dyDescent="0.2">
      <c r="A39" s="94">
        <v>31</v>
      </c>
      <c r="B39" s="16">
        <v>23</v>
      </c>
      <c r="C39" s="17">
        <v>18</v>
      </c>
      <c r="D39" s="18">
        <v>41</v>
      </c>
      <c r="E39" s="19">
        <v>66</v>
      </c>
      <c r="F39" s="16">
        <v>48</v>
      </c>
      <c r="G39" s="17">
        <v>64</v>
      </c>
      <c r="H39" s="41">
        <v>112</v>
      </c>
      <c r="I39" s="15">
        <v>101</v>
      </c>
      <c r="J39" s="16">
        <v>0</v>
      </c>
      <c r="K39" s="17">
        <v>2</v>
      </c>
      <c r="L39" s="24">
        <v>2</v>
      </c>
      <c r="M39" s="15"/>
      <c r="N39" s="66"/>
      <c r="O39" s="109"/>
      <c r="P39" s="110"/>
      <c r="Q39" s="62"/>
    </row>
    <row r="40" spans="1:26" ht="15.9" customHeight="1" x14ac:dyDescent="0.2">
      <c r="A40" s="94">
        <v>32</v>
      </c>
      <c r="B40" s="16">
        <v>23</v>
      </c>
      <c r="C40" s="17">
        <v>20</v>
      </c>
      <c r="D40" s="18">
        <v>43</v>
      </c>
      <c r="E40" s="19">
        <v>67</v>
      </c>
      <c r="F40" s="16">
        <v>74</v>
      </c>
      <c r="G40" s="17">
        <v>63</v>
      </c>
      <c r="H40" s="41">
        <v>137</v>
      </c>
      <c r="I40" s="15">
        <v>102</v>
      </c>
      <c r="J40" s="16">
        <v>2</v>
      </c>
      <c r="K40" s="17">
        <v>2</v>
      </c>
      <c r="L40" s="24">
        <v>4</v>
      </c>
      <c r="M40" s="15" t="s">
        <v>8</v>
      </c>
      <c r="N40" s="63">
        <f>J13+J19+J25+J31+J37+J43+N7+N13+N19</f>
        <v>862</v>
      </c>
      <c r="O40" s="107">
        <f>K13+K19+K25+K31+K37+K43+O7+O13+O19</f>
        <v>1103</v>
      </c>
      <c r="P40" s="108">
        <f>L13+L19+L25+L31+L37+L43+P7+P13+P19</f>
        <v>1965</v>
      </c>
      <c r="Q40" s="62">
        <f>P40/P33</f>
        <v>0.25446775446775449</v>
      </c>
    </row>
    <row r="41" spans="1:26" ht="15.9" customHeight="1" x14ac:dyDescent="0.2">
      <c r="A41" s="94">
        <v>33</v>
      </c>
      <c r="B41" s="16">
        <v>39</v>
      </c>
      <c r="C41" s="17">
        <v>31</v>
      </c>
      <c r="D41" s="18">
        <v>70</v>
      </c>
      <c r="E41" s="19">
        <v>68</v>
      </c>
      <c r="F41" s="16">
        <v>65</v>
      </c>
      <c r="G41" s="17">
        <v>55</v>
      </c>
      <c r="H41" s="41">
        <v>120</v>
      </c>
      <c r="I41" s="15">
        <v>103</v>
      </c>
      <c r="J41" s="16">
        <v>0</v>
      </c>
      <c r="K41" s="17">
        <v>2</v>
      </c>
      <c r="L41" s="24">
        <v>2</v>
      </c>
      <c r="M41" s="15" t="s">
        <v>9</v>
      </c>
      <c r="N41" s="63">
        <f>J25+J31+J37+J43+N7+N13+N19</f>
        <v>279</v>
      </c>
      <c r="O41" s="107">
        <f>K25+K31+K37+K43+O7+O13+O19</f>
        <v>474</v>
      </c>
      <c r="P41" s="108">
        <f>L25+L31+L37+L43+P7+P13+P19</f>
        <v>753</v>
      </c>
      <c r="Q41" s="62">
        <f>P41/P33</f>
        <v>9.7513597513597519E-2</v>
      </c>
    </row>
    <row r="42" spans="1:26" ht="15.9" customHeight="1" x14ac:dyDescent="0.2">
      <c r="A42" s="94">
        <v>34</v>
      </c>
      <c r="B42" s="16">
        <v>38</v>
      </c>
      <c r="C42" s="17">
        <v>20</v>
      </c>
      <c r="D42" s="18">
        <v>58</v>
      </c>
      <c r="E42" s="19">
        <v>69</v>
      </c>
      <c r="F42" s="16">
        <v>76</v>
      </c>
      <c r="G42" s="17">
        <v>69</v>
      </c>
      <c r="H42" s="41">
        <v>145</v>
      </c>
      <c r="I42" s="15">
        <v>104</v>
      </c>
      <c r="J42" s="16">
        <v>0</v>
      </c>
      <c r="K42" s="17">
        <v>3</v>
      </c>
      <c r="L42" s="24">
        <v>3</v>
      </c>
      <c r="M42" s="15" t="s">
        <v>10</v>
      </c>
      <c r="N42" s="63">
        <f>J37+J43+N7+N13+N19</f>
        <v>26</v>
      </c>
      <c r="O42" s="107">
        <f>K37+K43+O7+O13+O19</f>
        <v>79</v>
      </c>
      <c r="P42" s="108">
        <f>L37+L43+P7+P13+P19</f>
        <v>105</v>
      </c>
      <c r="Q42" s="62">
        <f>P42/P33</f>
        <v>1.3597513597513598E-2</v>
      </c>
      <c r="Z42" s="73"/>
    </row>
    <row r="43" spans="1:26" ht="15.9" customHeight="1" thickBot="1" x14ac:dyDescent="0.25">
      <c r="A43" s="113" t="s">
        <v>4</v>
      </c>
      <c r="B43" s="77">
        <f>SUM(B38:B42)</f>
        <v>145</v>
      </c>
      <c r="C43" s="78">
        <f>SUM(C38:C42)</f>
        <v>118</v>
      </c>
      <c r="D43" s="79">
        <f t="shared" si="0"/>
        <v>263</v>
      </c>
      <c r="E43" s="80" t="s">
        <v>4</v>
      </c>
      <c r="F43" s="77">
        <f>SUM(F38:F42)</f>
        <v>326</v>
      </c>
      <c r="G43" s="78">
        <f>SUM(G38:G42)</f>
        <v>307</v>
      </c>
      <c r="H43" s="81">
        <f t="shared" si="1"/>
        <v>633</v>
      </c>
      <c r="I43" s="82" t="s">
        <v>4</v>
      </c>
      <c r="J43" s="77">
        <f>SUM(J38:J42)</f>
        <v>3</v>
      </c>
      <c r="K43" s="78">
        <f>SUM(K38:K42)</f>
        <v>12</v>
      </c>
      <c r="L43" s="83">
        <f t="shared" si="5"/>
        <v>15</v>
      </c>
      <c r="M43" s="84" t="s">
        <v>11</v>
      </c>
      <c r="N43" s="85">
        <f>J43+N7+N13+N19</f>
        <v>3</v>
      </c>
      <c r="O43" s="114">
        <f>K43+O7+O13+O19</f>
        <v>14</v>
      </c>
      <c r="P43" s="115">
        <f>L43+P7+P13+P19</f>
        <v>17</v>
      </c>
      <c r="Q43" s="62">
        <f>P43/P33</f>
        <v>2.2015022015022014E-3</v>
      </c>
    </row>
    <row r="44" spans="1:26" ht="14.1" customHeight="1" x14ac:dyDescent="0.2">
      <c r="A44" s="21"/>
      <c r="E44" s="21"/>
      <c r="I44" s="21"/>
      <c r="S44" s="21"/>
      <c r="T44" s="21"/>
      <c r="U44" s="21"/>
    </row>
    <row r="45" spans="1:26" ht="14.1" customHeight="1" x14ac:dyDescent="0.2">
      <c r="A45" s="21"/>
      <c r="E45" s="21"/>
      <c r="I45" s="21"/>
      <c r="S45" s="21"/>
      <c r="T45" s="21"/>
      <c r="U45" s="21"/>
    </row>
    <row r="46" spans="1:26" ht="14.1" customHeight="1" x14ac:dyDescent="0.2">
      <c r="A46" s="21"/>
      <c r="E46" s="21"/>
      <c r="I46" s="21"/>
      <c r="S46" s="21"/>
      <c r="T46" s="21"/>
      <c r="U46" s="21"/>
    </row>
    <row r="47" spans="1:26" ht="14.1" customHeight="1" x14ac:dyDescent="0.2">
      <c r="A47" s="21"/>
      <c r="E47" s="21"/>
      <c r="I47" s="21"/>
      <c r="S47" s="21"/>
      <c r="T47" s="21"/>
      <c r="U47" s="21"/>
    </row>
    <row r="48" spans="1:26" ht="14.1" customHeight="1" x14ac:dyDescent="0.2">
      <c r="A48" s="21"/>
      <c r="E48" s="21"/>
      <c r="I48" s="21"/>
      <c r="S48" s="21"/>
      <c r="T48" s="21"/>
      <c r="U48" s="21"/>
    </row>
    <row r="49" spans="22:23" s="21" customFormat="1" ht="14.1" customHeight="1" x14ac:dyDescent="0.2">
      <c r="V49" s="22"/>
      <c r="W49" s="22"/>
    </row>
  </sheetData>
  <phoneticPr fontId="3"/>
  <printOptions horizontalCentered="1"/>
  <pageMargins left="0.78740157480314965" right="0.59055118110236227" top="0.78740157480314965" bottom="0.19685039370078741" header="0.51181102362204722" footer="0.51181102362204722"/>
  <pageSetup paperSize="9" scale="75" orientation="landscape" r:id="rId1"/>
  <headerFooter alignWithMargins="0">
    <oddHeader>&amp;L&amp;"ＭＳ 明朝,標準"&amp;12『佐久市の年齢別男女別人口』　（令和7年10月1日現在）&amp;R&amp;12旧望月町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49"/>
  <sheetViews>
    <sheetView view="pageBreakPreview" topLeftCell="A22" zoomScale="90" zoomScaleNormal="90" zoomScaleSheetLayoutView="90" workbookViewId="0">
      <selection activeCell="S38" sqref="S38:U38"/>
    </sheetView>
  </sheetViews>
  <sheetFormatPr defaultColWidth="9" defaultRowHeight="9.9" customHeight="1" x14ac:dyDescent="0.2"/>
  <cols>
    <col min="1" max="1" width="10.6640625" style="10" customWidth="1"/>
    <col min="2" max="4" width="10.6640625" style="21" customWidth="1"/>
    <col min="5" max="5" width="10.6640625" style="10" customWidth="1"/>
    <col min="6" max="8" width="10.6640625" style="21" customWidth="1"/>
    <col min="9" max="9" width="10.6640625" style="10" customWidth="1"/>
    <col min="10" max="16" width="10.6640625" style="21" customWidth="1"/>
    <col min="17" max="17" width="6.88671875" style="21" bestFit="1" customWidth="1"/>
    <col min="18" max="18" width="7.6640625" style="21" customWidth="1"/>
    <col min="19" max="21" width="9.109375" style="22" bestFit="1" customWidth="1"/>
    <col min="22" max="23" width="9" style="22"/>
    <col min="24" max="16384" width="9" style="21"/>
  </cols>
  <sheetData>
    <row r="1" spans="1:16" s="10" customFormat="1" ht="15.9" customHeight="1" thickBot="1" x14ac:dyDescent="0.25">
      <c r="A1" s="89" t="s">
        <v>1</v>
      </c>
      <c r="B1" s="2" t="s">
        <v>2</v>
      </c>
      <c r="C1" s="3" t="s">
        <v>3</v>
      </c>
      <c r="D1" s="4" t="s">
        <v>0</v>
      </c>
      <c r="E1" s="5" t="s">
        <v>1</v>
      </c>
      <c r="F1" s="6" t="s">
        <v>2</v>
      </c>
      <c r="G1" s="7" t="s">
        <v>3</v>
      </c>
      <c r="H1" s="8" t="s">
        <v>0</v>
      </c>
      <c r="I1" s="90" t="s">
        <v>1</v>
      </c>
      <c r="J1" s="6" t="s">
        <v>2</v>
      </c>
      <c r="K1" s="7" t="s">
        <v>3</v>
      </c>
      <c r="L1" s="91" t="s">
        <v>0</v>
      </c>
      <c r="M1" s="90" t="s">
        <v>1</v>
      </c>
      <c r="N1" s="6" t="s">
        <v>2</v>
      </c>
      <c r="O1" s="7" t="s">
        <v>3</v>
      </c>
      <c r="P1" s="92" t="s">
        <v>0</v>
      </c>
    </row>
    <row r="2" spans="1:16" ht="15.9" customHeight="1" thickTop="1" x14ac:dyDescent="0.2">
      <c r="A2" s="93">
        <v>0</v>
      </c>
      <c r="B2" s="12">
        <v>13</v>
      </c>
      <c r="C2" s="13">
        <v>6</v>
      </c>
      <c r="D2" s="14">
        <v>19</v>
      </c>
      <c r="E2" s="15">
        <v>35</v>
      </c>
      <c r="F2" s="16">
        <v>20</v>
      </c>
      <c r="G2" s="17">
        <v>14</v>
      </c>
      <c r="H2" s="18">
        <v>34</v>
      </c>
      <c r="I2" s="19">
        <v>70</v>
      </c>
      <c r="J2" s="16">
        <v>54</v>
      </c>
      <c r="K2" s="17">
        <v>53</v>
      </c>
      <c r="L2" s="41">
        <v>107</v>
      </c>
      <c r="M2" s="15">
        <v>105</v>
      </c>
      <c r="N2" s="16">
        <v>0</v>
      </c>
      <c r="O2" s="17">
        <v>1</v>
      </c>
      <c r="P2" s="20">
        <v>1</v>
      </c>
    </row>
    <row r="3" spans="1:16" ht="15.9" customHeight="1" x14ac:dyDescent="0.2">
      <c r="A3" s="94">
        <v>1</v>
      </c>
      <c r="B3" s="16">
        <v>13</v>
      </c>
      <c r="C3" s="17">
        <v>15</v>
      </c>
      <c r="D3" s="24">
        <v>28</v>
      </c>
      <c r="E3" s="15">
        <v>36</v>
      </c>
      <c r="F3" s="16">
        <v>28</v>
      </c>
      <c r="G3" s="17">
        <v>19</v>
      </c>
      <c r="H3" s="18">
        <v>47</v>
      </c>
      <c r="I3" s="19">
        <v>71</v>
      </c>
      <c r="J3" s="16">
        <v>36</v>
      </c>
      <c r="K3" s="17">
        <v>52</v>
      </c>
      <c r="L3" s="41">
        <v>88</v>
      </c>
      <c r="M3" s="15">
        <v>106</v>
      </c>
      <c r="N3" s="16">
        <v>0</v>
      </c>
      <c r="O3" s="17">
        <v>0</v>
      </c>
      <c r="P3" s="20">
        <v>0</v>
      </c>
    </row>
    <row r="4" spans="1:16" ht="15.9" customHeight="1" x14ac:dyDescent="0.2">
      <c r="A4" s="94">
        <v>2</v>
      </c>
      <c r="B4" s="16">
        <v>8</v>
      </c>
      <c r="C4" s="17">
        <v>12</v>
      </c>
      <c r="D4" s="24">
        <v>20</v>
      </c>
      <c r="E4" s="15">
        <v>37</v>
      </c>
      <c r="F4" s="16">
        <v>14</v>
      </c>
      <c r="G4" s="17">
        <v>23</v>
      </c>
      <c r="H4" s="18">
        <v>37</v>
      </c>
      <c r="I4" s="19">
        <v>72</v>
      </c>
      <c r="J4" s="16">
        <v>52</v>
      </c>
      <c r="K4" s="17">
        <v>45</v>
      </c>
      <c r="L4" s="41">
        <v>97</v>
      </c>
      <c r="M4" s="15">
        <v>107</v>
      </c>
      <c r="N4" s="16">
        <v>0</v>
      </c>
      <c r="O4" s="17">
        <v>0</v>
      </c>
      <c r="P4" s="20">
        <v>0</v>
      </c>
    </row>
    <row r="5" spans="1:16" ht="15.9" customHeight="1" x14ac:dyDescent="0.2">
      <c r="A5" s="94">
        <v>3</v>
      </c>
      <c r="B5" s="16">
        <v>19</v>
      </c>
      <c r="C5" s="17">
        <v>16</v>
      </c>
      <c r="D5" s="24">
        <v>35</v>
      </c>
      <c r="E5" s="15">
        <v>38</v>
      </c>
      <c r="F5" s="16">
        <v>31</v>
      </c>
      <c r="G5" s="17">
        <v>27</v>
      </c>
      <c r="H5" s="18">
        <v>58</v>
      </c>
      <c r="I5" s="19">
        <v>73</v>
      </c>
      <c r="J5" s="16">
        <v>54</v>
      </c>
      <c r="K5" s="17">
        <v>48</v>
      </c>
      <c r="L5" s="41">
        <v>102</v>
      </c>
      <c r="M5" s="15">
        <v>108</v>
      </c>
      <c r="N5" s="16">
        <v>0</v>
      </c>
      <c r="O5" s="17">
        <v>0</v>
      </c>
      <c r="P5" s="20">
        <v>0</v>
      </c>
    </row>
    <row r="6" spans="1:16" ht="15.9" customHeight="1" x14ac:dyDescent="0.2">
      <c r="A6" s="94">
        <v>4</v>
      </c>
      <c r="B6" s="16">
        <v>15</v>
      </c>
      <c r="C6" s="17">
        <v>19</v>
      </c>
      <c r="D6" s="24">
        <v>34</v>
      </c>
      <c r="E6" s="15">
        <v>39</v>
      </c>
      <c r="F6" s="16">
        <v>27</v>
      </c>
      <c r="G6" s="17">
        <v>28</v>
      </c>
      <c r="H6" s="18">
        <v>55</v>
      </c>
      <c r="I6" s="19">
        <v>74</v>
      </c>
      <c r="J6" s="16">
        <v>60</v>
      </c>
      <c r="K6" s="17">
        <v>59</v>
      </c>
      <c r="L6" s="41">
        <v>119</v>
      </c>
      <c r="M6" s="15">
        <v>109</v>
      </c>
      <c r="N6" s="16">
        <v>0</v>
      </c>
      <c r="O6" s="17">
        <v>0</v>
      </c>
      <c r="P6" s="20">
        <v>0</v>
      </c>
    </row>
    <row r="7" spans="1:16" ht="15.9" customHeight="1" x14ac:dyDescent="0.2">
      <c r="A7" s="95" t="s">
        <v>4</v>
      </c>
      <c r="B7" s="26">
        <f>SUM(B2:B6)</f>
        <v>68</v>
      </c>
      <c r="C7" s="27">
        <f>SUM(C2:C6)</f>
        <v>68</v>
      </c>
      <c r="D7" s="28">
        <f t="shared" ref="D7:D43" si="0">SUM(B7:C7)</f>
        <v>136</v>
      </c>
      <c r="E7" s="29" t="s">
        <v>4</v>
      </c>
      <c r="F7" s="30">
        <f>SUM(F2:F6)</f>
        <v>120</v>
      </c>
      <c r="G7" s="31">
        <f>SUM(G2:G6)</f>
        <v>111</v>
      </c>
      <c r="H7" s="32">
        <f t="shared" ref="H7:H43" si="1">SUM(F7:G7)</f>
        <v>231</v>
      </c>
      <c r="I7" s="33" t="s">
        <v>4</v>
      </c>
      <c r="J7" s="26">
        <f>SUM(J2:J6)</f>
        <v>256</v>
      </c>
      <c r="K7" s="27">
        <f>SUM(K2:K6)</f>
        <v>257</v>
      </c>
      <c r="L7" s="48">
        <f t="shared" ref="L7:L13" si="2">SUM(J7:K7)</f>
        <v>513</v>
      </c>
      <c r="M7" s="35" t="s">
        <v>4</v>
      </c>
      <c r="N7" s="30">
        <f>SUM(N2:N6)</f>
        <v>0</v>
      </c>
      <c r="O7" s="31">
        <f>SUM(O2:O6)</f>
        <v>1</v>
      </c>
      <c r="P7" s="36">
        <f t="shared" ref="P7:P19" si="3">SUM(N7:O7)</f>
        <v>1</v>
      </c>
    </row>
    <row r="8" spans="1:16" ht="15.9" customHeight="1" x14ac:dyDescent="0.2">
      <c r="A8" s="96">
        <v>5</v>
      </c>
      <c r="B8" s="38">
        <v>20</v>
      </c>
      <c r="C8" s="39">
        <v>13</v>
      </c>
      <c r="D8" s="40">
        <v>33</v>
      </c>
      <c r="E8" s="19">
        <v>40</v>
      </c>
      <c r="F8" s="16">
        <v>28</v>
      </c>
      <c r="G8" s="17">
        <v>32</v>
      </c>
      <c r="H8" s="41">
        <v>60</v>
      </c>
      <c r="I8" s="42">
        <v>75</v>
      </c>
      <c r="J8" s="38">
        <v>63</v>
      </c>
      <c r="K8" s="39">
        <v>52</v>
      </c>
      <c r="L8" s="49">
        <v>115</v>
      </c>
      <c r="M8" s="44">
        <v>110</v>
      </c>
      <c r="N8" s="38">
        <v>0</v>
      </c>
      <c r="O8" s="39">
        <v>0</v>
      </c>
      <c r="P8" s="45">
        <f t="shared" si="3"/>
        <v>0</v>
      </c>
    </row>
    <row r="9" spans="1:16" ht="15.9" customHeight="1" x14ac:dyDescent="0.2">
      <c r="A9" s="94">
        <v>6</v>
      </c>
      <c r="B9" s="16">
        <v>10</v>
      </c>
      <c r="C9" s="17">
        <v>29</v>
      </c>
      <c r="D9" s="18">
        <v>39</v>
      </c>
      <c r="E9" s="19">
        <v>41</v>
      </c>
      <c r="F9" s="16">
        <v>23</v>
      </c>
      <c r="G9" s="17">
        <v>27</v>
      </c>
      <c r="H9" s="41">
        <v>50</v>
      </c>
      <c r="I9" s="19">
        <v>76</v>
      </c>
      <c r="J9" s="16">
        <v>49</v>
      </c>
      <c r="K9" s="17">
        <v>66</v>
      </c>
      <c r="L9" s="41">
        <v>115</v>
      </c>
      <c r="M9" s="15">
        <v>111</v>
      </c>
      <c r="N9" s="16">
        <v>0</v>
      </c>
      <c r="O9" s="17">
        <v>0</v>
      </c>
      <c r="P9" s="20">
        <f t="shared" si="3"/>
        <v>0</v>
      </c>
    </row>
    <row r="10" spans="1:16" ht="15.9" customHeight="1" x14ac:dyDescent="0.2">
      <c r="A10" s="94">
        <v>7</v>
      </c>
      <c r="B10" s="16">
        <v>18</v>
      </c>
      <c r="C10" s="17">
        <v>19</v>
      </c>
      <c r="D10" s="18">
        <v>37</v>
      </c>
      <c r="E10" s="19">
        <v>42</v>
      </c>
      <c r="F10" s="16">
        <v>34</v>
      </c>
      <c r="G10" s="17">
        <v>23</v>
      </c>
      <c r="H10" s="41">
        <v>57</v>
      </c>
      <c r="I10" s="19">
        <v>77</v>
      </c>
      <c r="J10" s="16">
        <v>48</v>
      </c>
      <c r="K10" s="17">
        <v>44</v>
      </c>
      <c r="L10" s="41">
        <v>92</v>
      </c>
      <c r="M10" s="15">
        <v>112</v>
      </c>
      <c r="N10" s="16">
        <v>0</v>
      </c>
      <c r="O10" s="17">
        <v>0</v>
      </c>
      <c r="P10" s="20">
        <f t="shared" si="3"/>
        <v>0</v>
      </c>
    </row>
    <row r="11" spans="1:16" ht="15.9" customHeight="1" x14ac:dyDescent="0.2">
      <c r="A11" s="94">
        <v>8</v>
      </c>
      <c r="B11" s="16">
        <v>29</v>
      </c>
      <c r="C11" s="17">
        <v>20</v>
      </c>
      <c r="D11" s="18">
        <v>49</v>
      </c>
      <c r="E11" s="19">
        <v>43</v>
      </c>
      <c r="F11" s="16">
        <v>34</v>
      </c>
      <c r="G11" s="17">
        <v>31</v>
      </c>
      <c r="H11" s="41">
        <v>65</v>
      </c>
      <c r="I11" s="19">
        <v>78</v>
      </c>
      <c r="J11" s="16">
        <v>36</v>
      </c>
      <c r="K11" s="17">
        <v>35</v>
      </c>
      <c r="L11" s="41">
        <v>71</v>
      </c>
      <c r="M11" s="15">
        <v>113</v>
      </c>
      <c r="N11" s="16">
        <v>0</v>
      </c>
      <c r="O11" s="17">
        <v>0</v>
      </c>
      <c r="P11" s="20">
        <f t="shared" si="3"/>
        <v>0</v>
      </c>
    </row>
    <row r="12" spans="1:16" ht="15.9" customHeight="1" x14ac:dyDescent="0.2">
      <c r="A12" s="94">
        <v>9</v>
      </c>
      <c r="B12" s="16">
        <v>22</v>
      </c>
      <c r="C12" s="17">
        <v>23</v>
      </c>
      <c r="D12" s="18">
        <v>45</v>
      </c>
      <c r="E12" s="19">
        <v>44</v>
      </c>
      <c r="F12" s="16">
        <v>38</v>
      </c>
      <c r="G12" s="17">
        <v>30</v>
      </c>
      <c r="H12" s="41">
        <v>68</v>
      </c>
      <c r="I12" s="19">
        <v>79</v>
      </c>
      <c r="J12" s="16">
        <v>25</v>
      </c>
      <c r="K12" s="17">
        <v>29</v>
      </c>
      <c r="L12" s="41">
        <v>54</v>
      </c>
      <c r="M12" s="15">
        <v>114</v>
      </c>
      <c r="N12" s="16">
        <v>0</v>
      </c>
      <c r="O12" s="17">
        <v>0</v>
      </c>
      <c r="P12" s="20">
        <f t="shared" si="3"/>
        <v>0</v>
      </c>
    </row>
    <row r="13" spans="1:16" ht="15.9" customHeight="1" x14ac:dyDescent="0.2">
      <c r="A13" s="97" t="s">
        <v>4</v>
      </c>
      <c r="B13" s="30">
        <f>SUM(B8:B12)</f>
        <v>99</v>
      </c>
      <c r="C13" s="31">
        <f>SUM(C8:C12)</f>
        <v>104</v>
      </c>
      <c r="D13" s="47">
        <f t="shared" si="0"/>
        <v>203</v>
      </c>
      <c r="E13" s="33" t="s">
        <v>4</v>
      </c>
      <c r="F13" s="26">
        <f>SUM(F8:F12)</f>
        <v>157</v>
      </c>
      <c r="G13" s="27">
        <f>SUM(G8:G12)</f>
        <v>143</v>
      </c>
      <c r="H13" s="48">
        <f t="shared" si="1"/>
        <v>300</v>
      </c>
      <c r="I13" s="29" t="s">
        <v>4</v>
      </c>
      <c r="J13" s="30">
        <f>SUM(J8:J12)</f>
        <v>221</v>
      </c>
      <c r="K13" s="31">
        <f>SUM(K8:K12)</f>
        <v>226</v>
      </c>
      <c r="L13" s="32">
        <f t="shared" si="2"/>
        <v>447</v>
      </c>
      <c r="M13" s="35" t="s">
        <v>4</v>
      </c>
      <c r="N13" s="30">
        <f>SUM(N8:N12)</f>
        <v>0</v>
      </c>
      <c r="O13" s="31">
        <f>SUM(O8:O12)</f>
        <v>0</v>
      </c>
      <c r="P13" s="36">
        <f t="shared" si="3"/>
        <v>0</v>
      </c>
    </row>
    <row r="14" spans="1:16" ht="15.9" customHeight="1" x14ac:dyDescent="0.2">
      <c r="A14" s="94">
        <v>10</v>
      </c>
      <c r="B14" s="16">
        <v>29</v>
      </c>
      <c r="C14" s="17">
        <v>18</v>
      </c>
      <c r="D14" s="18">
        <v>47</v>
      </c>
      <c r="E14" s="42">
        <v>45</v>
      </c>
      <c r="F14" s="38">
        <v>31</v>
      </c>
      <c r="G14" s="39">
        <v>30</v>
      </c>
      <c r="H14" s="49">
        <v>61</v>
      </c>
      <c r="I14" s="15">
        <v>80</v>
      </c>
      <c r="J14" s="16">
        <v>29</v>
      </c>
      <c r="K14" s="17">
        <v>29</v>
      </c>
      <c r="L14" s="43">
        <v>58</v>
      </c>
      <c r="M14" s="44">
        <v>115</v>
      </c>
      <c r="N14" s="38">
        <v>0</v>
      </c>
      <c r="O14" s="39">
        <v>0</v>
      </c>
      <c r="P14" s="45">
        <f t="shared" si="3"/>
        <v>0</v>
      </c>
    </row>
    <row r="15" spans="1:16" ht="15.9" customHeight="1" x14ac:dyDescent="0.2">
      <c r="A15" s="94">
        <v>11</v>
      </c>
      <c r="B15" s="16">
        <v>21</v>
      </c>
      <c r="C15" s="17">
        <v>22</v>
      </c>
      <c r="D15" s="18">
        <v>43</v>
      </c>
      <c r="E15" s="19">
        <v>46</v>
      </c>
      <c r="F15" s="16">
        <v>33</v>
      </c>
      <c r="G15" s="17">
        <v>29</v>
      </c>
      <c r="H15" s="41">
        <v>62</v>
      </c>
      <c r="I15" s="15">
        <v>81</v>
      </c>
      <c r="J15" s="16">
        <v>34</v>
      </c>
      <c r="K15" s="17">
        <v>39</v>
      </c>
      <c r="L15" s="20">
        <v>73</v>
      </c>
      <c r="M15" s="19">
        <v>116</v>
      </c>
      <c r="N15" s="16">
        <v>0</v>
      </c>
      <c r="O15" s="17">
        <v>0</v>
      </c>
      <c r="P15" s="20">
        <f t="shared" si="3"/>
        <v>0</v>
      </c>
    </row>
    <row r="16" spans="1:16" ht="15.9" customHeight="1" x14ac:dyDescent="0.2">
      <c r="A16" s="94">
        <v>12</v>
      </c>
      <c r="B16" s="16">
        <v>27</v>
      </c>
      <c r="C16" s="17">
        <v>25</v>
      </c>
      <c r="D16" s="18">
        <v>52</v>
      </c>
      <c r="E16" s="19">
        <v>47</v>
      </c>
      <c r="F16" s="16">
        <v>31</v>
      </c>
      <c r="G16" s="17">
        <v>35</v>
      </c>
      <c r="H16" s="41">
        <v>66</v>
      </c>
      <c r="I16" s="15">
        <v>82</v>
      </c>
      <c r="J16" s="16">
        <v>28</v>
      </c>
      <c r="K16" s="17">
        <v>24</v>
      </c>
      <c r="L16" s="20">
        <v>52</v>
      </c>
      <c r="M16" s="19">
        <v>117</v>
      </c>
      <c r="N16" s="16">
        <v>0</v>
      </c>
      <c r="O16" s="17">
        <v>0</v>
      </c>
      <c r="P16" s="20">
        <f t="shared" si="3"/>
        <v>0</v>
      </c>
    </row>
    <row r="17" spans="1:16" ht="15.9" customHeight="1" x14ac:dyDescent="0.2">
      <c r="A17" s="94">
        <v>13</v>
      </c>
      <c r="B17" s="16">
        <v>22</v>
      </c>
      <c r="C17" s="17">
        <v>22</v>
      </c>
      <c r="D17" s="18">
        <v>44</v>
      </c>
      <c r="E17" s="19">
        <v>48</v>
      </c>
      <c r="F17" s="16">
        <v>40</v>
      </c>
      <c r="G17" s="17">
        <v>30</v>
      </c>
      <c r="H17" s="41">
        <v>70</v>
      </c>
      <c r="I17" s="15">
        <v>83</v>
      </c>
      <c r="J17" s="16">
        <v>31</v>
      </c>
      <c r="K17" s="17">
        <v>38</v>
      </c>
      <c r="L17" s="20">
        <v>69</v>
      </c>
      <c r="M17" s="19">
        <v>118</v>
      </c>
      <c r="N17" s="16">
        <v>0</v>
      </c>
      <c r="O17" s="17">
        <v>0</v>
      </c>
      <c r="P17" s="20">
        <f t="shared" si="3"/>
        <v>0</v>
      </c>
    </row>
    <row r="18" spans="1:16" ht="15.9" customHeight="1" x14ac:dyDescent="0.2">
      <c r="A18" s="94">
        <v>14</v>
      </c>
      <c r="B18" s="16">
        <v>37</v>
      </c>
      <c r="C18" s="17">
        <v>29</v>
      </c>
      <c r="D18" s="18">
        <v>66</v>
      </c>
      <c r="E18" s="19">
        <v>49</v>
      </c>
      <c r="F18" s="16">
        <v>33</v>
      </c>
      <c r="G18" s="17">
        <v>34</v>
      </c>
      <c r="H18" s="41">
        <v>67</v>
      </c>
      <c r="I18" s="15">
        <v>84</v>
      </c>
      <c r="J18" s="16">
        <v>22</v>
      </c>
      <c r="K18" s="17">
        <v>41</v>
      </c>
      <c r="L18" s="20">
        <v>63</v>
      </c>
      <c r="M18" s="19">
        <v>119</v>
      </c>
      <c r="N18" s="16">
        <v>0</v>
      </c>
      <c r="O18" s="17">
        <v>0</v>
      </c>
      <c r="P18" s="20">
        <f t="shared" si="3"/>
        <v>0</v>
      </c>
    </row>
    <row r="19" spans="1:16" ht="15.9" customHeight="1" thickBot="1" x14ac:dyDescent="0.25">
      <c r="A19" s="95" t="s">
        <v>4</v>
      </c>
      <c r="B19" s="26">
        <f>SUM(B14:B18)</f>
        <v>136</v>
      </c>
      <c r="C19" s="27">
        <f>SUM(C14:C18)</f>
        <v>116</v>
      </c>
      <c r="D19" s="50">
        <f t="shared" si="0"/>
        <v>252</v>
      </c>
      <c r="E19" s="29" t="s">
        <v>4</v>
      </c>
      <c r="F19" s="30">
        <f>SUM(F14:F18)</f>
        <v>168</v>
      </c>
      <c r="G19" s="31">
        <f>SUM(G14:G18)</f>
        <v>158</v>
      </c>
      <c r="H19" s="32">
        <f t="shared" si="1"/>
        <v>326</v>
      </c>
      <c r="I19" s="51" t="s">
        <v>4</v>
      </c>
      <c r="J19" s="30">
        <f>SUM(J14:J18)</f>
        <v>144</v>
      </c>
      <c r="K19" s="98">
        <f t="shared" ref="K19:L19" si="4">SUM(K14:K18)</f>
        <v>171</v>
      </c>
      <c r="L19" s="117">
        <f t="shared" si="4"/>
        <v>315</v>
      </c>
      <c r="M19" s="80" t="s">
        <v>4</v>
      </c>
      <c r="N19" s="77">
        <f>SUM(N14:N18)</f>
        <v>0</v>
      </c>
      <c r="O19" s="78">
        <f>SUM(O14:O18)</f>
        <v>0</v>
      </c>
      <c r="P19" s="99">
        <f t="shared" si="3"/>
        <v>0</v>
      </c>
    </row>
    <row r="20" spans="1:16" ht="15.9" customHeight="1" x14ac:dyDescent="0.2">
      <c r="A20" s="96">
        <v>15</v>
      </c>
      <c r="B20" s="38">
        <v>19</v>
      </c>
      <c r="C20" s="39">
        <v>21</v>
      </c>
      <c r="D20" s="40">
        <v>40</v>
      </c>
      <c r="E20" s="19">
        <v>50</v>
      </c>
      <c r="F20" s="16">
        <v>29</v>
      </c>
      <c r="G20" s="17">
        <v>33</v>
      </c>
      <c r="H20" s="41">
        <v>62</v>
      </c>
      <c r="I20" s="44">
        <v>85</v>
      </c>
      <c r="J20" s="38">
        <v>22</v>
      </c>
      <c r="K20" s="39">
        <v>37</v>
      </c>
      <c r="L20" s="43">
        <v>59</v>
      </c>
      <c r="M20" s="100"/>
      <c r="N20" s="100"/>
      <c r="O20" s="100"/>
      <c r="P20" s="101"/>
    </row>
    <row r="21" spans="1:16" ht="15.9" customHeight="1" x14ac:dyDescent="0.2">
      <c r="A21" s="94">
        <v>16</v>
      </c>
      <c r="B21" s="16">
        <v>28</v>
      </c>
      <c r="C21" s="17">
        <v>30</v>
      </c>
      <c r="D21" s="18">
        <v>58</v>
      </c>
      <c r="E21" s="19">
        <v>51</v>
      </c>
      <c r="F21" s="16">
        <v>44</v>
      </c>
      <c r="G21" s="17">
        <v>41</v>
      </c>
      <c r="H21" s="41">
        <v>85</v>
      </c>
      <c r="I21" s="15">
        <v>86</v>
      </c>
      <c r="J21" s="16">
        <v>14</v>
      </c>
      <c r="K21" s="17">
        <v>20</v>
      </c>
      <c r="L21" s="24">
        <v>34</v>
      </c>
      <c r="M21" s="100"/>
      <c r="N21" s="100"/>
      <c r="O21" s="100"/>
      <c r="P21" s="101"/>
    </row>
    <row r="22" spans="1:16" ht="15.9" customHeight="1" x14ac:dyDescent="0.2">
      <c r="A22" s="94">
        <v>17</v>
      </c>
      <c r="B22" s="16">
        <v>22</v>
      </c>
      <c r="C22" s="17">
        <v>25</v>
      </c>
      <c r="D22" s="18">
        <v>47</v>
      </c>
      <c r="E22" s="19">
        <v>52</v>
      </c>
      <c r="F22" s="16">
        <v>45</v>
      </c>
      <c r="G22" s="17">
        <v>50</v>
      </c>
      <c r="H22" s="41">
        <v>95</v>
      </c>
      <c r="I22" s="15">
        <v>87</v>
      </c>
      <c r="J22" s="16">
        <v>20</v>
      </c>
      <c r="K22" s="17">
        <v>36</v>
      </c>
      <c r="L22" s="24">
        <v>56</v>
      </c>
      <c r="M22" s="100"/>
      <c r="N22" s="100"/>
      <c r="O22" s="100"/>
      <c r="P22" s="101"/>
    </row>
    <row r="23" spans="1:16" ht="15.9" customHeight="1" x14ac:dyDescent="0.2">
      <c r="A23" s="94">
        <v>18</v>
      </c>
      <c r="B23" s="16">
        <v>21</v>
      </c>
      <c r="C23" s="17">
        <v>26</v>
      </c>
      <c r="D23" s="18">
        <v>47</v>
      </c>
      <c r="E23" s="19">
        <v>53</v>
      </c>
      <c r="F23" s="16">
        <v>39</v>
      </c>
      <c r="G23" s="17">
        <v>39</v>
      </c>
      <c r="H23" s="41">
        <v>78</v>
      </c>
      <c r="I23" s="15">
        <v>88</v>
      </c>
      <c r="J23" s="16">
        <v>18</v>
      </c>
      <c r="K23" s="17">
        <v>25</v>
      </c>
      <c r="L23" s="24">
        <v>43</v>
      </c>
      <c r="M23" s="100"/>
      <c r="N23" s="100"/>
      <c r="O23" s="100"/>
      <c r="P23" s="101"/>
    </row>
    <row r="24" spans="1:16" ht="15.9" customHeight="1" x14ac:dyDescent="0.2">
      <c r="A24" s="94">
        <v>19</v>
      </c>
      <c r="B24" s="16">
        <v>35</v>
      </c>
      <c r="C24" s="17">
        <v>21</v>
      </c>
      <c r="D24" s="18">
        <v>56</v>
      </c>
      <c r="E24" s="19">
        <v>54</v>
      </c>
      <c r="F24" s="16">
        <v>54</v>
      </c>
      <c r="G24" s="17">
        <v>34</v>
      </c>
      <c r="H24" s="41">
        <v>88</v>
      </c>
      <c r="I24" s="15">
        <v>89</v>
      </c>
      <c r="J24" s="16">
        <v>16</v>
      </c>
      <c r="K24" s="17">
        <v>26</v>
      </c>
      <c r="L24" s="24">
        <v>42</v>
      </c>
      <c r="M24" s="100"/>
      <c r="N24" s="100"/>
      <c r="O24" s="100"/>
      <c r="P24" s="101"/>
    </row>
    <row r="25" spans="1:16" ht="15.9" customHeight="1" x14ac:dyDescent="0.2">
      <c r="A25" s="97" t="s">
        <v>4</v>
      </c>
      <c r="B25" s="30">
        <f>SUM(B20:B24)</f>
        <v>125</v>
      </c>
      <c r="C25" s="31">
        <f>SUM(C20:C24)</f>
        <v>123</v>
      </c>
      <c r="D25" s="47">
        <f t="shared" si="0"/>
        <v>248</v>
      </c>
      <c r="E25" s="33" t="s">
        <v>4</v>
      </c>
      <c r="F25" s="26">
        <f>SUM(F20:F24)</f>
        <v>211</v>
      </c>
      <c r="G25" s="27">
        <f>SUM(G20:G24)</f>
        <v>197</v>
      </c>
      <c r="H25" s="48">
        <f t="shared" si="1"/>
        <v>408</v>
      </c>
      <c r="I25" s="35" t="s">
        <v>4</v>
      </c>
      <c r="J25" s="30">
        <f>SUM(J20:J24)</f>
        <v>90</v>
      </c>
      <c r="K25" s="31">
        <f>SUM(K20:K24)</f>
        <v>144</v>
      </c>
      <c r="L25" s="28">
        <f t="shared" ref="L25:L43" si="5">SUM(J25:K25)</f>
        <v>234</v>
      </c>
      <c r="M25" s="100"/>
      <c r="N25" s="100"/>
      <c r="O25" s="100"/>
      <c r="P25" s="101"/>
    </row>
    <row r="26" spans="1:16" ht="15.9" customHeight="1" x14ac:dyDescent="0.2">
      <c r="A26" s="94">
        <v>20</v>
      </c>
      <c r="B26" s="16">
        <v>16</v>
      </c>
      <c r="C26" s="17">
        <v>14</v>
      </c>
      <c r="D26" s="18">
        <v>30</v>
      </c>
      <c r="E26" s="42">
        <v>55</v>
      </c>
      <c r="F26" s="38">
        <v>47</v>
      </c>
      <c r="G26" s="39">
        <v>41</v>
      </c>
      <c r="H26" s="49">
        <v>88</v>
      </c>
      <c r="I26" s="15">
        <v>90</v>
      </c>
      <c r="J26" s="16">
        <v>9</v>
      </c>
      <c r="K26" s="17">
        <v>21</v>
      </c>
      <c r="L26" s="24">
        <v>30</v>
      </c>
      <c r="M26" s="100"/>
      <c r="N26" s="100"/>
      <c r="O26" s="100"/>
      <c r="P26" s="101"/>
    </row>
    <row r="27" spans="1:16" ht="15.9" customHeight="1" x14ac:dyDescent="0.2">
      <c r="A27" s="94">
        <v>21</v>
      </c>
      <c r="B27" s="16">
        <v>23</v>
      </c>
      <c r="C27" s="17">
        <v>17</v>
      </c>
      <c r="D27" s="18">
        <v>40</v>
      </c>
      <c r="E27" s="19">
        <v>56</v>
      </c>
      <c r="F27" s="16">
        <v>42</v>
      </c>
      <c r="G27" s="17">
        <v>44</v>
      </c>
      <c r="H27" s="41">
        <v>86</v>
      </c>
      <c r="I27" s="15">
        <v>91</v>
      </c>
      <c r="J27" s="16">
        <v>7</v>
      </c>
      <c r="K27" s="17">
        <v>23</v>
      </c>
      <c r="L27" s="24">
        <v>30</v>
      </c>
      <c r="M27" s="100"/>
      <c r="N27" s="100"/>
      <c r="O27" s="100"/>
      <c r="P27" s="101"/>
    </row>
    <row r="28" spans="1:16" ht="15.9" customHeight="1" x14ac:dyDescent="0.2">
      <c r="A28" s="94">
        <v>22</v>
      </c>
      <c r="B28" s="16">
        <v>31</v>
      </c>
      <c r="C28" s="17">
        <v>24</v>
      </c>
      <c r="D28" s="18">
        <v>55</v>
      </c>
      <c r="E28" s="19">
        <v>57</v>
      </c>
      <c r="F28" s="16">
        <v>41</v>
      </c>
      <c r="G28" s="17">
        <v>44</v>
      </c>
      <c r="H28" s="41">
        <v>85</v>
      </c>
      <c r="I28" s="15">
        <v>92</v>
      </c>
      <c r="J28" s="16">
        <v>2</v>
      </c>
      <c r="K28" s="17">
        <v>21</v>
      </c>
      <c r="L28" s="24">
        <v>23</v>
      </c>
      <c r="M28" s="100"/>
      <c r="N28" s="100"/>
      <c r="O28" s="100"/>
      <c r="P28" s="101"/>
    </row>
    <row r="29" spans="1:16" ht="15.9" customHeight="1" x14ac:dyDescent="0.2">
      <c r="A29" s="94">
        <v>23</v>
      </c>
      <c r="B29" s="16">
        <v>25</v>
      </c>
      <c r="C29" s="17">
        <v>18</v>
      </c>
      <c r="D29" s="18">
        <v>43</v>
      </c>
      <c r="E29" s="19">
        <v>58</v>
      </c>
      <c r="F29" s="16">
        <v>31</v>
      </c>
      <c r="G29" s="17">
        <v>33</v>
      </c>
      <c r="H29" s="41">
        <v>64</v>
      </c>
      <c r="I29" s="15">
        <v>93</v>
      </c>
      <c r="J29" s="16">
        <v>11</v>
      </c>
      <c r="K29" s="17">
        <v>19</v>
      </c>
      <c r="L29" s="24">
        <v>30</v>
      </c>
      <c r="M29" s="100"/>
      <c r="N29" s="100"/>
      <c r="O29" s="100"/>
      <c r="P29" s="101"/>
    </row>
    <row r="30" spans="1:16" ht="15.9" customHeight="1" x14ac:dyDescent="0.2">
      <c r="A30" s="94">
        <v>24</v>
      </c>
      <c r="B30" s="16">
        <v>15</v>
      </c>
      <c r="C30" s="17">
        <v>19</v>
      </c>
      <c r="D30" s="18">
        <v>34</v>
      </c>
      <c r="E30" s="19">
        <v>59</v>
      </c>
      <c r="F30" s="16">
        <v>33</v>
      </c>
      <c r="G30" s="17">
        <v>24</v>
      </c>
      <c r="H30" s="41">
        <v>57</v>
      </c>
      <c r="I30" s="15">
        <v>94</v>
      </c>
      <c r="J30" s="16">
        <v>4</v>
      </c>
      <c r="K30" s="17">
        <v>21</v>
      </c>
      <c r="L30" s="24">
        <v>25</v>
      </c>
      <c r="M30" s="100"/>
      <c r="N30" s="100"/>
      <c r="O30" s="100"/>
      <c r="P30" s="101"/>
    </row>
    <row r="31" spans="1:16" ht="15.9" customHeight="1" thickBot="1" x14ac:dyDescent="0.25">
      <c r="A31" s="95" t="s">
        <v>4</v>
      </c>
      <c r="B31" s="26">
        <f>SUM(B26:B30)</f>
        <v>110</v>
      </c>
      <c r="C31" s="27">
        <f>SUM(C26:C30)</f>
        <v>92</v>
      </c>
      <c r="D31" s="50">
        <f t="shared" si="0"/>
        <v>202</v>
      </c>
      <c r="E31" s="29" t="s">
        <v>4</v>
      </c>
      <c r="F31" s="30">
        <f>SUM(F26:F30)</f>
        <v>194</v>
      </c>
      <c r="G31" s="31">
        <f>SUM(G26:G30)</f>
        <v>186</v>
      </c>
      <c r="H31" s="32">
        <f t="shared" si="1"/>
        <v>380</v>
      </c>
      <c r="I31" s="51" t="s">
        <v>4</v>
      </c>
      <c r="J31" s="26">
        <f>SUM(J26:J30)</f>
        <v>33</v>
      </c>
      <c r="K31" s="27">
        <f>SUM(K26:K30)</f>
        <v>105</v>
      </c>
      <c r="L31" s="34">
        <f t="shared" si="5"/>
        <v>138</v>
      </c>
      <c r="M31" s="102"/>
      <c r="N31" s="103"/>
      <c r="O31" s="103"/>
      <c r="P31" s="104"/>
    </row>
    <row r="32" spans="1:16" ht="15.9" customHeight="1" x14ac:dyDescent="0.2">
      <c r="A32" s="96">
        <v>25</v>
      </c>
      <c r="B32" s="38">
        <v>27</v>
      </c>
      <c r="C32" s="39">
        <v>17</v>
      </c>
      <c r="D32" s="40">
        <v>44</v>
      </c>
      <c r="E32" s="19">
        <v>60</v>
      </c>
      <c r="F32" s="16">
        <v>28</v>
      </c>
      <c r="G32" s="17">
        <v>38</v>
      </c>
      <c r="H32" s="41">
        <v>66</v>
      </c>
      <c r="I32" s="44">
        <v>95</v>
      </c>
      <c r="J32" s="38">
        <v>4</v>
      </c>
      <c r="K32" s="39">
        <v>13</v>
      </c>
      <c r="L32" s="43">
        <v>17</v>
      </c>
      <c r="M32" s="15"/>
      <c r="N32" s="54" t="s">
        <v>13</v>
      </c>
      <c r="O32" s="15" t="s">
        <v>14</v>
      </c>
      <c r="P32" s="55" t="s">
        <v>15</v>
      </c>
    </row>
    <row r="33" spans="1:26" ht="15.9" customHeight="1" x14ac:dyDescent="0.2">
      <c r="A33" s="94">
        <v>26</v>
      </c>
      <c r="B33" s="16">
        <v>17</v>
      </c>
      <c r="C33" s="17">
        <v>13</v>
      </c>
      <c r="D33" s="18">
        <v>30</v>
      </c>
      <c r="E33" s="19">
        <v>61</v>
      </c>
      <c r="F33" s="16">
        <v>37</v>
      </c>
      <c r="G33" s="17">
        <v>38</v>
      </c>
      <c r="H33" s="41">
        <v>75</v>
      </c>
      <c r="I33" s="15">
        <v>96</v>
      </c>
      <c r="J33" s="16">
        <v>3</v>
      </c>
      <c r="K33" s="17">
        <v>13</v>
      </c>
      <c r="L33" s="24">
        <v>16</v>
      </c>
      <c r="M33" s="56" t="s">
        <v>0</v>
      </c>
      <c r="N33" s="57">
        <f>B7+B13+B19+B25+B31+B37+B43+F7+F13+F19+F25+F31+F37+F43+J7+J13+J19+J25+J31+J37+J43+N7+N13+N19</f>
        <v>2785</v>
      </c>
      <c r="O33" s="105">
        <f>C7+C13+C19+C25+C31+C37+C43+G7+G13+G19+G25+G31+G37+G43+K7+K13+K19+K25+K31+K37+K43+O7+O13+O19</f>
        <v>2860</v>
      </c>
      <c r="P33" s="106">
        <f>D7+D13+D19+D25+D31+D37+D43+H7+H13+H19+H25+H31+H37+H43+L7+L13+L19+L25+L31+L37+L43+P7+P13+P19</f>
        <v>5645</v>
      </c>
      <c r="Q33" s="60"/>
    </row>
    <row r="34" spans="1:26" ht="15.9" customHeight="1" x14ac:dyDescent="0.2">
      <c r="A34" s="94">
        <v>27</v>
      </c>
      <c r="B34" s="16">
        <v>17</v>
      </c>
      <c r="C34" s="17">
        <v>19</v>
      </c>
      <c r="D34" s="18">
        <v>36</v>
      </c>
      <c r="E34" s="19">
        <v>62</v>
      </c>
      <c r="F34" s="16">
        <v>32</v>
      </c>
      <c r="G34" s="17">
        <v>40</v>
      </c>
      <c r="H34" s="41">
        <v>72</v>
      </c>
      <c r="I34" s="15">
        <v>97</v>
      </c>
      <c r="J34" s="16">
        <v>3</v>
      </c>
      <c r="K34" s="17">
        <v>7</v>
      </c>
      <c r="L34" s="24">
        <v>10</v>
      </c>
      <c r="M34" s="15"/>
      <c r="N34" s="63"/>
      <c r="O34" s="107"/>
      <c r="P34" s="108"/>
      <c r="Q34" s="62"/>
    </row>
    <row r="35" spans="1:26" ht="15.9" customHeight="1" x14ac:dyDescent="0.2">
      <c r="A35" s="94">
        <v>28</v>
      </c>
      <c r="B35" s="16">
        <v>25</v>
      </c>
      <c r="C35" s="17">
        <v>15</v>
      </c>
      <c r="D35" s="18">
        <v>40</v>
      </c>
      <c r="E35" s="19">
        <v>63</v>
      </c>
      <c r="F35" s="16">
        <v>44</v>
      </c>
      <c r="G35" s="17">
        <v>50</v>
      </c>
      <c r="H35" s="41">
        <v>94</v>
      </c>
      <c r="I35" s="15">
        <v>98</v>
      </c>
      <c r="J35" s="16">
        <v>3</v>
      </c>
      <c r="K35" s="17">
        <v>8</v>
      </c>
      <c r="L35" s="24">
        <v>11</v>
      </c>
      <c r="M35" s="15" t="s">
        <v>5</v>
      </c>
      <c r="N35" s="63">
        <f>B7+B13+B19</f>
        <v>303</v>
      </c>
      <c r="O35" s="107">
        <f>C7+C13+C19</f>
        <v>288</v>
      </c>
      <c r="P35" s="108">
        <f>SUM(N35:O35)</f>
        <v>591</v>
      </c>
      <c r="Q35" s="62">
        <f>P35/P33</f>
        <v>0.10469441984056688</v>
      </c>
    </row>
    <row r="36" spans="1:26" ht="15.9" customHeight="1" x14ac:dyDescent="0.2">
      <c r="A36" s="94">
        <v>29</v>
      </c>
      <c r="B36" s="16">
        <v>20</v>
      </c>
      <c r="C36" s="17">
        <v>17</v>
      </c>
      <c r="D36" s="18">
        <v>37</v>
      </c>
      <c r="E36" s="19">
        <v>64</v>
      </c>
      <c r="F36" s="16">
        <v>44</v>
      </c>
      <c r="G36" s="17">
        <v>41</v>
      </c>
      <c r="H36" s="41">
        <v>85</v>
      </c>
      <c r="I36" s="15">
        <v>99</v>
      </c>
      <c r="J36" s="16">
        <v>0</v>
      </c>
      <c r="K36" s="17">
        <v>2</v>
      </c>
      <c r="L36" s="24">
        <v>2</v>
      </c>
      <c r="M36" s="15" t="s">
        <v>6</v>
      </c>
      <c r="N36" s="63">
        <f>B25+B31+B37+B43+F7+F13+F19+F25+F31+F37</f>
        <v>1491</v>
      </c>
      <c r="O36" s="107">
        <f>C25+C31+C37+C43+G7+G13+G19+G25+G31+G37</f>
        <v>1397</v>
      </c>
      <c r="P36" s="108">
        <f>SUM(N36:O36)</f>
        <v>2888</v>
      </c>
      <c r="Q36" s="62">
        <f>P36/P33</f>
        <v>0.51160318866253318</v>
      </c>
    </row>
    <row r="37" spans="1:26" ht="15.9" customHeight="1" x14ac:dyDescent="0.2">
      <c r="A37" s="97" t="s">
        <v>4</v>
      </c>
      <c r="B37" s="30">
        <f>SUM(B32:B36)</f>
        <v>106</v>
      </c>
      <c r="C37" s="31">
        <f>SUM(C32:C36)</f>
        <v>81</v>
      </c>
      <c r="D37" s="47">
        <f t="shared" si="0"/>
        <v>187</v>
      </c>
      <c r="E37" s="33" t="s">
        <v>4</v>
      </c>
      <c r="F37" s="26">
        <f>SUM(F32:F36)</f>
        <v>185</v>
      </c>
      <c r="G37" s="27">
        <f>SUM(G32:G36)</f>
        <v>207</v>
      </c>
      <c r="H37" s="48">
        <f t="shared" si="1"/>
        <v>392</v>
      </c>
      <c r="I37" s="35" t="s">
        <v>4</v>
      </c>
      <c r="J37" s="30">
        <f>SUM(J32:J36)</f>
        <v>13</v>
      </c>
      <c r="K37" s="31">
        <f>SUM(K32:K36)</f>
        <v>43</v>
      </c>
      <c r="L37" s="28">
        <f t="shared" si="5"/>
        <v>56</v>
      </c>
      <c r="M37" s="15" t="s">
        <v>7</v>
      </c>
      <c r="N37" s="66">
        <f>F43+J7+J13+J19+J25+J31+J37+J43+N7+N13+N19</f>
        <v>991</v>
      </c>
      <c r="O37" s="109">
        <f>G43+K7+K13+K19+K25+K31+K37+K43+O7+O13+O19</f>
        <v>1175</v>
      </c>
      <c r="P37" s="110">
        <f>SUM(N37:O37)</f>
        <v>2166</v>
      </c>
      <c r="Q37" s="62">
        <f>P37/P33</f>
        <v>0.38370239149689989</v>
      </c>
    </row>
    <row r="38" spans="1:26" ht="15.9" customHeight="1" x14ac:dyDescent="0.2">
      <c r="A38" s="94">
        <v>30</v>
      </c>
      <c r="B38" s="16">
        <v>26</v>
      </c>
      <c r="C38" s="17">
        <v>9</v>
      </c>
      <c r="D38" s="18">
        <v>35</v>
      </c>
      <c r="E38" s="42">
        <v>65</v>
      </c>
      <c r="F38" s="38">
        <v>37</v>
      </c>
      <c r="G38" s="39">
        <v>38</v>
      </c>
      <c r="H38" s="49">
        <v>75</v>
      </c>
      <c r="I38" s="15">
        <v>100</v>
      </c>
      <c r="J38" s="16">
        <v>0</v>
      </c>
      <c r="K38" s="17">
        <v>6</v>
      </c>
      <c r="L38" s="24">
        <v>6</v>
      </c>
      <c r="M38" s="69" t="s">
        <v>12</v>
      </c>
      <c r="N38" s="70">
        <v>50.692280071813286</v>
      </c>
      <c r="O38" s="111">
        <v>54.180069930069934</v>
      </c>
      <c r="P38" s="112">
        <v>52.459344552701509</v>
      </c>
      <c r="Q38" s="62"/>
      <c r="S38" s="73"/>
      <c r="T38" s="73"/>
      <c r="U38" s="73"/>
    </row>
    <row r="39" spans="1:26" ht="15.9" customHeight="1" x14ac:dyDescent="0.2">
      <c r="A39" s="94">
        <v>31</v>
      </c>
      <c r="B39" s="16">
        <v>27</v>
      </c>
      <c r="C39" s="17">
        <v>22</v>
      </c>
      <c r="D39" s="18">
        <v>49</v>
      </c>
      <c r="E39" s="19">
        <v>66</v>
      </c>
      <c r="F39" s="16">
        <v>45</v>
      </c>
      <c r="G39" s="17">
        <v>44</v>
      </c>
      <c r="H39" s="41">
        <v>89</v>
      </c>
      <c r="I39" s="15">
        <v>101</v>
      </c>
      <c r="J39" s="16">
        <v>1</v>
      </c>
      <c r="K39" s="17">
        <v>3</v>
      </c>
      <c r="L39" s="24">
        <v>4</v>
      </c>
      <c r="M39" s="15"/>
      <c r="N39" s="66"/>
      <c r="O39" s="109"/>
      <c r="P39" s="110"/>
      <c r="Q39" s="62"/>
    </row>
    <row r="40" spans="1:26" ht="15.9" customHeight="1" x14ac:dyDescent="0.2">
      <c r="A40" s="94">
        <v>32</v>
      </c>
      <c r="B40" s="16">
        <v>24</v>
      </c>
      <c r="C40" s="17">
        <v>20</v>
      </c>
      <c r="D40" s="18">
        <v>44</v>
      </c>
      <c r="E40" s="19">
        <v>67</v>
      </c>
      <c r="F40" s="16">
        <v>60</v>
      </c>
      <c r="G40" s="17">
        <v>47</v>
      </c>
      <c r="H40" s="41">
        <v>107</v>
      </c>
      <c r="I40" s="15">
        <v>102</v>
      </c>
      <c r="J40" s="16">
        <v>1</v>
      </c>
      <c r="K40" s="17">
        <v>0</v>
      </c>
      <c r="L40" s="24">
        <v>1</v>
      </c>
      <c r="M40" s="15" t="s">
        <v>8</v>
      </c>
      <c r="N40" s="63">
        <f>J13+J19+J25+J31+J37+J43+N7+N13+N19</f>
        <v>503</v>
      </c>
      <c r="O40" s="107">
        <f>K13+K19+K25+K31+K37+K43+O7+O13+O19</f>
        <v>699</v>
      </c>
      <c r="P40" s="108">
        <f>L13+L19+L25+L31+L37+L43+P7+P13+P19</f>
        <v>1202</v>
      </c>
      <c r="Q40" s="62">
        <f>P40/P33</f>
        <v>0.21293179805137288</v>
      </c>
    </row>
    <row r="41" spans="1:26" ht="15.9" customHeight="1" x14ac:dyDescent="0.2">
      <c r="A41" s="94">
        <v>33</v>
      </c>
      <c r="B41" s="16">
        <v>20</v>
      </c>
      <c r="C41" s="17">
        <v>22</v>
      </c>
      <c r="D41" s="18">
        <v>42</v>
      </c>
      <c r="E41" s="19">
        <v>68</v>
      </c>
      <c r="F41" s="16">
        <v>44</v>
      </c>
      <c r="G41" s="17">
        <v>45</v>
      </c>
      <c r="H41" s="41">
        <v>89</v>
      </c>
      <c r="I41" s="15">
        <v>103</v>
      </c>
      <c r="J41" s="16">
        <v>0</v>
      </c>
      <c r="K41" s="17">
        <v>0</v>
      </c>
      <c r="L41" s="24">
        <v>0</v>
      </c>
      <c r="M41" s="15" t="s">
        <v>9</v>
      </c>
      <c r="N41" s="63">
        <f>J25+J31+J37+J43+N7+N13+N19</f>
        <v>138</v>
      </c>
      <c r="O41" s="107">
        <f>K25+K31+K37+K43+O7+O13+O19</f>
        <v>302</v>
      </c>
      <c r="P41" s="108">
        <f>L25+L31+L37+L43+P7+P13+P19</f>
        <v>440</v>
      </c>
      <c r="Q41" s="62">
        <f>P41/P33</f>
        <v>7.7945084145261287E-2</v>
      </c>
    </row>
    <row r="42" spans="1:26" ht="15.9" customHeight="1" x14ac:dyDescent="0.2">
      <c r="A42" s="94">
        <v>34</v>
      </c>
      <c r="B42" s="16">
        <v>18</v>
      </c>
      <c r="C42" s="17">
        <v>26</v>
      </c>
      <c r="D42" s="18">
        <v>44</v>
      </c>
      <c r="E42" s="19">
        <v>69</v>
      </c>
      <c r="F42" s="16">
        <v>46</v>
      </c>
      <c r="G42" s="17">
        <v>45</v>
      </c>
      <c r="H42" s="41">
        <v>91</v>
      </c>
      <c r="I42" s="15">
        <v>104</v>
      </c>
      <c r="J42" s="16">
        <v>0</v>
      </c>
      <c r="K42" s="17">
        <v>0</v>
      </c>
      <c r="L42" s="24">
        <v>0</v>
      </c>
      <c r="M42" s="15" t="s">
        <v>10</v>
      </c>
      <c r="N42" s="63">
        <f>J37+J43+N7+N13+N19</f>
        <v>15</v>
      </c>
      <c r="O42" s="107">
        <f>K37+K43+O7+O13+O19</f>
        <v>53</v>
      </c>
      <c r="P42" s="108">
        <f>L37+L43+P7+P13+P19</f>
        <v>68</v>
      </c>
      <c r="Q42" s="62">
        <f>P42/P33</f>
        <v>1.2046058458813109E-2</v>
      </c>
      <c r="Z42" s="73"/>
    </row>
    <row r="43" spans="1:26" ht="15.9" customHeight="1" thickBot="1" x14ac:dyDescent="0.25">
      <c r="A43" s="113" t="s">
        <v>4</v>
      </c>
      <c r="B43" s="77">
        <f>SUM(B38:B42)</f>
        <v>115</v>
      </c>
      <c r="C43" s="78">
        <f>SUM(C38:C42)</f>
        <v>99</v>
      </c>
      <c r="D43" s="79">
        <f t="shared" si="0"/>
        <v>214</v>
      </c>
      <c r="E43" s="80" t="s">
        <v>4</v>
      </c>
      <c r="F43" s="77">
        <f>SUM(F38:F42)</f>
        <v>232</v>
      </c>
      <c r="G43" s="78">
        <f>SUM(G38:G42)</f>
        <v>219</v>
      </c>
      <c r="H43" s="81">
        <f t="shared" si="1"/>
        <v>451</v>
      </c>
      <c r="I43" s="82" t="s">
        <v>4</v>
      </c>
      <c r="J43" s="77">
        <f>SUM(J38:J42)</f>
        <v>2</v>
      </c>
      <c r="K43" s="78">
        <f>SUM(K38:K42)</f>
        <v>9</v>
      </c>
      <c r="L43" s="83">
        <f t="shared" si="5"/>
        <v>11</v>
      </c>
      <c r="M43" s="84" t="s">
        <v>11</v>
      </c>
      <c r="N43" s="85">
        <f>J43+N7+N13+N19</f>
        <v>2</v>
      </c>
      <c r="O43" s="114">
        <f>K43+O7+O13+O19</f>
        <v>10</v>
      </c>
      <c r="P43" s="115">
        <f>L43+P7+P13+P19</f>
        <v>12</v>
      </c>
      <c r="Q43" s="62">
        <f>P43/P33</f>
        <v>2.1257750221434896E-3</v>
      </c>
    </row>
    <row r="44" spans="1:26" ht="14.1" customHeight="1" x14ac:dyDescent="0.2">
      <c r="A44" s="21"/>
      <c r="E44" s="21"/>
      <c r="I44" s="21"/>
      <c r="S44" s="21"/>
      <c r="T44" s="21"/>
      <c r="U44" s="21"/>
    </row>
    <row r="45" spans="1:26" ht="14.1" customHeight="1" x14ac:dyDescent="0.2">
      <c r="A45" s="21"/>
      <c r="E45" s="21"/>
      <c r="I45" s="21"/>
      <c r="S45" s="21"/>
      <c r="T45" s="21"/>
      <c r="U45" s="21"/>
    </row>
    <row r="46" spans="1:26" ht="14.1" customHeight="1" x14ac:dyDescent="0.2">
      <c r="A46" s="21"/>
      <c r="E46" s="21"/>
      <c r="I46" s="21"/>
      <c r="S46" s="21"/>
      <c r="T46" s="21"/>
      <c r="U46" s="21"/>
    </row>
    <row r="47" spans="1:26" ht="14.1" customHeight="1" x14ac:dyDescent="0.2">
      <c r="A47" s="21"/>
      <c r="E47" s="21"/>
      <c r="I47" s="21"/>
      <c r="S47" s="21"/>
      <c r="T47" s="21"/>
      <c r="U47" s="21"/>
    </row>
    <row r="48" spans="1:26" ht="14.1" customHeight="1" x14ac:dyDescent="0.2">
      <c r="A48" s="21"/>
      <c r="E48" s="21"/>
      <c r="I48" s="21"/>
      <c r="S48" s="21"/>
      <c r="T48" s="21"/>
      <c r="U48" s="21"/>
    </row>
    <row r="49" spans="1:21" ht="14.1" customHeight="1" x14ac:dyDescent="0.2">
      <c r="A49" s="21"/>
      <c r="E49" s="21"/>
      <c r="I49" s="21"/>
      <c r="S49" s="21"/>
      <c r="T49" s="21"/>
      <c r="U49" s="21"/>
    </row>
  </sheetData>
  <phoneticPr fontId="3"/>
  <printOptions horizontalCentered="1"/>
  <pageMargins left="0.78740157480314965" right="0.59055118110236227" top="0.78740157480314965" bottom="0.19685039370078741" header="0.51181102362204722" footer="0.51181102362204722"/>
  <pageSetup paperSize="9" scale="75" orientation="landscape" r:id="rId1"/>
  <headerFooter alignWithMargins="0">
    <oddHeader>&amp;L&amp;"ＭＳ 明朝,標準"&amp;12『佐久市の年齢別男女別人口』　（令和7年10月1日現在）&amp;R&amp;12旧浅科村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佐久市</vt:lpstr>
      <vt:lpstr>旧佐久市</vt:lpstr>
      <vt:lpstr>旧臼田町</vt:lpstr>
      <vt:lpstr>旧望月町</vt:lpstr>
      <vt:lpstr>旧浅科村</vt:lpstr>
      <vt:lpstr>旧臼田町!Print_Area</vt:lpstr>
      <vt:lpstr>旧佐久市!Print_Area</vt:lpstr>
      <vt:lpstr>旧浅科村!Print_Area</vt:lpstr>
      <vt:lpstr>旧望月町!Print_Area</vt:lpstr>
      <vt:lpstr>佐久市!Print_Area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JWS0286</dc:creator>
  <cp:lastModifiedBy>中澤　知生</cp:lastModifiedBy>
  <cp:lastPrinted>2025-10-07T10:12:23Z</cp:lastPrinted>
  <dcterms:created xsi:type="dcterms:W3CDTF">2008-04-16T04:52:12Z</dcterms:created>
  <dcterms:modified xsi:type="dcterms:W3CDTF">2025-10-09T06:28:02Z</dcterms:modified>
</cp:coreProperties>
</file>