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0.4\佐久市sv04\020企画部\25情報政策課\04統計係\！統計係専用\統計係\資　佐久市統計書\R7統計書\完了データ（庁内）\"/>
    </mc:Choice>
  </mc:AlternateContent>
  <xr:revisionPtr revIDLastSave="0" documentId="13_ncr:1_{453772F9-EAD5-4E49-AC04-78D4B5E8E1AF}" xr6:coauthVersionLast="36" xr6:coauthVersionMax="36" xr10:uidLastSave="{00000000-0000-0000-0000-000000000000}"/>
  <bookViews>
    <workbookView xWindow="0" yWindow="0" windowWidth="23040" windowHeight="9012" tabRatio="856" xr2:uid="{00000000-000D-0000-FFFF-FFFF00000000}"/>
  </bookViews>
  <sheets>
    <sheet name="18-18" sheetId="35" r:id="rId1"/>
  </sheets>
  <definedNames>
    <definedName name="_xlnm.Print_Area" localSheetId="0">'18-18'!$A$1:$L$125</definedName>
    <definedName name="_xlnm.Print_Titles" localSheetId="0">'18-18'!$1:$7</definedName>
  </definedNames>
  <calcPr calcId="191029"/>
</workbook>
</file>

<file path=xl/calcChain.xml><?xml version="1.0" encoding="utf-8"?>
<calcChain xmlns="http://schemas.openxmlformats.org/spreadsheetml/2006/main">
  <c r="H108" i="35" l="1"/>
  <c r="I108" i="35"/>
  <c r="D108" i="35" l="1"/>
  <c r="I65" i="35" l="1"/>
  <c r="I123" i="35"/>
  <c r="H105" i="35"/>
  <c r="I80" i="35" l="1"/>
  <c r="I90" i="35"/>
  <c r="H90" i="35"/>
  <c r="F90" i="35"/>
  <c r="H36" i="35" l="1"/>
  <c r="I102" i="35"/>
  <c r="D103" i="35"/>
  <c r="F100" i="35"/>
  <c r="H92" i="35"/>
  <c r="H101" i="35"/>
  <c r="H100" i="35"/>
  <c r="F10" i="35"/>
  <c r="D123" i="35"/>
  <c r="H122" i="35"/>
  <c r="H121" i="35"/>
  <c r="H120" i="35"/>
  <c r="H119" i="35"/>
  <c r="H118" i="35"/>
  <c r="H117" i="35"/>
  <c r="H116" i="35"/>
  <c r="H115" i="35"/>
  <c r="H114" i="35"/>
  <c r="H113" i="35"/>
  <c r="H112" i="35"/>
  <c r="H111" i="35"/>
  <c r="H110" i="35"/>
  <c r="D105" i="35"/>
  <c r="F92" i="35"/>
  <c r="I86" i="35"/>
  <c r="I91" i="35" s="1"/>
  <c r="H86" i="35"/>
  <c r="H91" i="35" s="1"/>
  <c r="F86" i="35"/>
  <c r="E82" i="35"/>
  <c r="D82" i="35"/>
  <c r="H79" i="35"/>
  <c r="H78" i="35"/>
  <c r="H77" i="35"/>
  <c r="H76" i="35"/>
  <c r="H75" i="35"/>
  <c r="F75" i="35"/>
  <c r="F80" i="35" s="1"/>
  <c r="H74" i="35"/>
  <c r="F74" i="35"/>
  <c r="H72" i="35"/>
  <c r="D65" i="35"/>
  <c r="H64" i="35"/>
  <c r="H63" i="35"/>
  <c r="H62" i="35"/>
  <c r="H60" i="35"/>
  <c r="H48" i="35"/>
  <c r="H47" i="35"/>
  <c r="H46" i="35"/>
  <c r="H45" i="35"/>
  <c r="H44" i="35"/>
  <c r="H43" i="35"/>
  <c r="H42" i="35"/>
  <c r="H40" i="35"/>
  <c r="H39" i="35"/>
  <c r="H38" i="35"/>
  <c r="H37" i="35"/>
  <c r="F37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26" i="35"/>
  <c r="F26" i="35"/>
  <c r="H25" i="35"/>
  <c r="F25" i="35"/>
  <c r="H24" i="35"/>
  <c r="H23" i="35"/>
  <c r="F23" i="35"/>
  <c r="H22" i="35"/>
  <c r="F22" i="35"/>
  <c r="H20" i="35"/>
  <c r="F20" i="35"/>
  <c r="H19" i="35"/>
  <c r="H18" i="35"/>
  <c r="H17" i="35"/>
  <c r="F17" i="35"/>
  <c r="H16" i="35"/>
  <c r="F16" i="35"/>
  <c r="H15" i="35"/>
  <c r="F15" i="35"/>
  <c r="H14" i="35"/>
  <c r="F14" i="35"/>
  <c r="H13" i="35"/>
  <c r="H12" i="35"/>
  <c r="H11" i="35"/>
  <c r="F11" i="35"/>
  <c r="H10" i="35"/>
  <c r="H9" i="35"/>
  <c r="H8" i="35"/>
  <c r="F8" i="35"/>
  <c r="E109" i="35" l="1"/>
  <c r="E124" i="35" s="1"/>
  <c r="D109" i="35"/>
  <c r="D124" i="35" s="1"/>
  <c r="H52" i="35"/>
  <c r="H123" i="35"/>
  <c r="H65" i="35"/>
  <c r="H102" i="35"/>
  <c r="H103" i="35" s="1"/>
  <c r="H80" i="35"/>
  <c r="H82" i="35" s="1"/>
  <c r="I82" i="35"/>
  <c r="I109" i="35" s="1"/>
  <c r="I124" i="35" s="1"/>
  <c r="F102" i="35"/>
  <c r="H109" i="35" l="1"/>
  <c r="H124" i="35" s="1"/>
</calcChain>
</file>

<file path=xl/sharedStrings.xml><?xml version="1.0" encoding="utf-8"?>
<sst xmlns="http://schemas.openxmlformats.org/spreadsheetml/2006/main" count="405" uniqueCount="243">
  <si>
    <t>S.51.11. 1</t>
  </si>
  <si>
    <t>S.56. 3.31</t>
  </si>
  <si>
    <t>H. 1. 4. 1</t>
  </si>
  <si>
    <t>２･２･１０</t>
  </si>
  <si>
    <t>S.63.10. 1</t>
  </si>
  <si>
    <t>２･２･１１</t>
  </si>
  <si>
    <t>S.60. 3. 7</t>
  </si>
  <si>
    <t>２･２･１２</t>
  </si>
  <si>
    <t>S.62. 7. 1</t>
  </si>
  <si>
    <t>２･２･１３</t>
  </si>
  <si>
    <t>２･２･１４</t>
  </si>
  <si>
    <t>S.57. 3.31</t>
  </si>
  <si>
    <t>都市計画決定なし</t>
  </si>
  <si>
    <t>S.58. 3.16</t>
  </si>
  <si>
    <t>２･２･１６</t>
  </si>
  <si>
    <t>H. 7. 4. 1</t>
  </si>
  <si>
    <t>２･２･１７</t>
  </si>
  <si>
    <t>２･２･１８</t>
  </si>
  <si>
    <t>２･２･１９</t>
  </si>
  <si>
    <t>H.11. 4.30</t>
  </si>
  <si>
    <t>H.11. 5.26</t>
  </si>
  <si>
    <t>H.11. 8.11</t>
  </si>
  <si>
    <t>近隣</t>
  </si>
  <si>
    <t>地区</t>
  </si>
  <si>
    <t>S.53. 3.31</t>
  </si>
  <si>
    <t>S.54. 3.31</t>
  </si>
  <si>
    <t>S.55. 3.31</t>
  </si>
  <si>
    <t>さくラさく小径</t>
  </si>
  <si>
    <t>H. 9.10. 1</t>
  </si>
  <si>
    <t>総合</t>
  </si>
  <si>
    <t>H. 6.10.25</t>
  </si>
  <si>
    <t>H. 8. 4.26</t>
  </si>
  <si>
    <t>H. 9. 8. 1</t>
  </si>
  <si>
    <t>S.55.12. 1</t>
  </si>
  <si>
    <t>特殊</t>
  </si>
  <si>
    <t>植物</t>
  </si>
  <si>
    <t>ゆ  り  の  き  公  園</t>
    <rPh sb="12" eb="13">
      <t>オオヤケ</t>
    </rPh>
    <rPh sb="15" eb="16">
      <t>エン</t>
    </rPh>
    <phoneticPr fontId="2"/>
  </si>
  <si>
    <t>計画決定</t>
    <rPh sb="0" eb="2">
      <t>ケイカク</t>
    </rPh>
    <rPh sb="2" eb="4">
      <t>ケッテイ</t>
    </rPh>
    <phoneticPr fontId="2"/>
  </si>
  <si>
    <t>備　　　考</t>
    <rPh sb="0" eb="5">
      <t>ビコウ</t>
    </rPh>
    <phoneticPr fontId="2"/>
  </si>
  <si>
    <t>やまぼうし公園</t>
    <rPh sb="5" eb="7">
      <t>コウエン</t>
    </rPh>
    <phoneticPr fontId="2"/>
  </si>
  <si>
    <t>平賀新町公園</t>
    <rPh sb="0" eb="2">
      <t>ヒラカ</t>
    </rPh>
    <rPh sb="2" eb="4">
      <t>シンマチ</t>
    </rPh>
    <rPh sb="4" eb="6">
      <t>コウエン</t>
    </rPh>
    <phoneticPr fontId="2"/>
  </si>
  <si>
    <t>小計</t>
    <rPh sb="0" eb="2">
      <t>ショウケイ</t>
    </rPh>
    <phoneticPr fontId="2"/>
  </si>
  <si>
    <t>都市基幹</t>
    <rPh sb="0" eb="2">
      <t>トシ</t>
    </rPh>
    <rPh sb="2" eb="4">
      <t>キカン</t>
    </rPh>
    <phoneticPr fontId="3"/>
  </si>
  <si>
    <t>ねむのき公園</t>
    <rPh sb="4" eb="6">
      <t>コウエン</t>
    </rPh>
    <phoneticPr fontId="2"/>
  </si>
  <si>
    <t>けやき公園</t>
    <rPh sb="3" eb="5">
      <t>コウエン</t>
    </rPh>
    <phoneticPr fontId="2"/>
  </si>
  <si>
    <t>都市公園</t>
    <rPh sb="0" eb="2">
      <t>トシ</t>
    </rPh>
    <rPh sb="2" eb="4">
      <t>コウエン</t>
    </rPh>
    <phoneticPr fontId="2"/>
  </si>
  <si>
    <t>もみのき公園</t>
    <rPh sb="4" eb="6">
      <t>コウエン</t>
    </rPh>
    <phoneticPr fontId="2"/>
  </si>
  <si>
    <t>下の宮公園</t>
    <rPh sb="0" eb="1">
      <t>シモ</t>
    </rPh>
    <rPh sb="2" eb="3">
      <t>ミヤ</t>
    </rPh>
    <rPh sb="3" eb="5">
      <t>コウエン</t>
    </rPh>
    <phoneticPr fontId="2"/>
  </si>
  <si>
    <t>下越公園</t>
    <rPh sb="0" eb="1">
      <t>シモ</t>
    </rPh>
    <rPh sb="1" eb="2">
      <t>コ</t>
    </rPh>
    <rPh sb="2" eb="4">
      <t>コウエン</t>
    </rPh>
    <phoneticPr fontId="2"/>
  </si>
  <si>
    <t>ふるさとの森公園</t>
    <rPh sb="5" eb="6">
      <t>モリ</t>
    </rPh>
    <rPh sb="6" eb="8">
      <t>コウエン</t>
    </rPh>
    <phoneticPr fontId="2"/>
  </si>
  <si>
    <t>若駒児童公園</t>
    <rPh sb="0" eb="1">
      <t>ワカ</t>
    </rPh>
    <rPh sb="1" eb="2">
      <t>コマ</t>
    </rPh>
    <rPh sb="2" eb="4">
      <t>ジドウ</t>
    </rPh>
    <rPh sb="4" eb="6">
      <t>コウエン</t>
    </rPh>
    <phoneticPr fontId="2"/>
  </si>
  <si>
    <t>ジリの木広場</t>
    <rPh sb="3" eb="4">
      <t>キ</t>
    </rPh>
    <rPh sb="4" eb="6">
      <t>ヒロバ</t>
    </rPh>
    <phoneticPr fontId="2"/>
  </si>
  <si>
    <t>布施温泉公園</t>
    <rPh sb="0" eb="2">
      <t>フセ</t>
    </rPh>
    <rPh sb="2" eb="4">
      <t>オンセン</t>
    </rPh>
    <rPh sb="4" eb="6">
      <t>コウエン</t>
    </rPh>
    <phoneticPr fontId="2"/>
  </si>
  <si>
    <t>２・２・７</t>
  </si>
  <si>
    <t>S.48.10.1</t>
  </si>
  <si>
    <t>２・２・１５</t>
  </si>
  <si>
    <t>S.63.12.1</t>
  </si>
  <si>
    <t>佐久良公園</t>
    <rPh sb="0" eb="2">
      <t>サク</t>
    </rPh>
    <rPh sb="2" eb="3">
      <t>リョウ</t>
    </rPh>
    <rPh sb="3" eb="5">
      <t>コウエン</t>
    </rPh>
    <phoneticPr fontId="2"/>
  </si>
  <si>
    <t>湯川親水公園</t>
    <rPh sb="0" eb="2">
      <t>ユカワ</t>
    </rPh>
    <rPh sb="2" eb="4">
      <t>シンスイ</t>
    </rPh>
    <rPh sb="4" eb="6">
      <t>コウエン</t>
    </rPh>
    <phoneticPr fontId="2"/>
  </si>
  <si>
    <t>下塚原農村公園</t>
    <rPh sb="0" eb="1">
      <t>シモ</t>
    </rPh>
    <rPh sb="1" eb="3">
      <t>ツカハラ</t>
    </rPh>
    <rPh sb="3" eb="5">
      <t>ノウソン</t>
    </rPh>
    <rPh sb="5" eb="7">
      <t>コウエン</t>
    </rPh>
    <phoneticPr fontId="2"/>
  </si>
  <si>
    <t>相浜農村公園</t>
    <rPh sb="0" eb="2">
      <t>アイハマ</t>
    </rPh>
    <rPh sb="2" eb="4">
      <t>ノウソン</t>
    </rPh>
    <rPh sb="4" eb="6">
      <t>コウエン</t>
    </rPh>
    <phoneticPr fontId="2"/>
  </si>
  <si>
    <t>今井農村公園</t>
    <rPh sb="0" eb="2">
      <t>イマイ</t>
    </rPh>
    <rPh sb="2" eb="4">
      <t>ノウソン</t>
    </rPh>
    <rPh sb="4" eb="6">
      <t>コウエン</t>
    </rPh>
    <phoneticPr fontId="2"/>
  </si>
  <si>
    <t>沓沢農村公園</t>
    <rPh sb="0" eb="2">
      <t>クツザワ</t>
    </rPh>
    <rPh sb="2" eb="4">
      <t>ノウソン</t>
    </rPh>
    <rPh sb="4" eb="6">
      <t>コウエン</t>
    </rPh>
    <phoneticPr fontId="2"/>
  </si>
  <si>
    <t>八幡農村公園</t>
    <rPh sb="0" eb="2">
      <t>ハチマン</t>
    </rPh>
    <rPh sb="2" eb="4">
      <t>ノウソン</t>
    </rPh>
    <rPh sb="4" eb="6">
      <t>コウエン</t>
    </rPh>
    <phoneticPr fontId="2"/>
  </si>
  <si>
    <t>稲荷農村公園</t>
    <rPh sb="0" eb="2">
      <t>イナリ</t>
    </rPh>
    <rPh sb="2" eb="4">
      <t>ノウソン</t>
    </rPh>
    <rPh sb="4" eb="6">
      <t>コウエン</t>
    </rPh>
    <phoneticPr fontId="2"/>
  </si>
  <si>
    <t>清川農村公園</t>
    <rPh sb="0" eb="2">
      <t>キヨカワ</t>
    </rPh>
    <rPh sb="2" eb="4">
      <t>ノウソン</t>
    </rPh>
    <rPh sb="4" eb="6">
      <t>コウエン</t>
    </rPh>
    <phoneticPr fontId="2"/>
  </si>
  <si>
    <t>十二新田農村公園</t>
    <rPh sb="0" eb="2">
      <t>ジュウニ</t>
    </rPh>
    <rPh sb="2" eb="4">
      <t>シンデン</t>
    </rPh>
    <rPh sb="4" eb="6">
      <t>ノウソン</t>
    </rPh>
    <rPh sb="6" eb="8">
      <t>コウエン</t>
    </rPh>
    <phoneticPr fontId="2"/>
  </si>
  <si>
    <t>菖蒲平公園</t>
    <rPh sb="0" eb="2">
      <t>ショウブ</t>
    </rPh>
    <rPh sb="2" eb="3">
      <t>タイラ</t>
    </rPh>
    <rPh sb="3" eb="5">
      <t>コウエン</t>
    </rPh>
    <phoneticPr fontId="2"/>
  </si>
  <si>
    <t>離山ミニパーク</t>
    <rPh sb="0" eb="1">
      <t>リ</t>
    </rPh>
    <rPh sb="1" eb="2">
      <t>ヤマ</t>
    </rPh>
    <phoneticPr fontId="2"/>
  </si>
  <si>
    <t>うな沢公園</t>
    <rPh sb="2" eb="3">
      <t>サワ</t>
    </rPh>
    <rPh sb="3" eb="5">
      <t>コウエン</t>
    </rPh>
    <phoneticPr fontId="2"/>
  </si>
  <si>
    <t>中津橋公園</t>
    <rPh sb="0" eb="2">
      <t>ナカツ</t>
    </rPh>
    <rPh sb="2" eb="3">
      <t>ハシ</t>
    </rPh>
    <rPh sb="3" eb="5">
      <t>コウエン</t>
    </rPh>
    <phoneticPr fontId="2"/>
  </si>
  <si>
    <t>総合計</t>
    <rPh sb="0" eb="1">
      <t>ソウ</t>
    </rPh>
    <rPh sb="1" eb="3">
      <t>ゴウケイ</t>
    </rPh>
    <phoneticPr fontId="2"/>
  </si>
  <si>
    <t>望月宿公園</t>
    <rPh sb="0" eb="2">
      <t>モチヅキ</t>
    </rPh>
    <rPh sb="2" eb="3">
      <t>ジュク</t>
    </rPh>
    <rPh sb="3" eb="5">
      <t>コウエン</t>
    </rPh>
    <phoneticPr fontId="2"/>
  </si>
  <si>
    <t>上小田切農村公園</t>
    <rPh sb="0" eb="1">
      <t>カミ</t>
    </rPh>
    <rPh sb="1" eb="4">
      <t>オダギリ</t>
    </rPh>
    <rPh sb="4" eb="6">
      <t>ノウソン</t>
    </rPh>
    <rPh sb="6" eb="8">
      <t>コウエン</t>
    </rPh>
    <phoneticPr fontId="2"/>
  </si>
  <si>
    <t>臼田</t>
    <rPh sb="0" eb="2">
      <t>ウスダ</t>
    </rPh>
    <phoneticPr fontId="2"/>
  </si>
  <si>
    <t>浅科</t>
    <rPh sb="0" eb="2">
      <t>アサシナ</t>
    </rPh>
    <phoneticPr fontId="2"/>
  </si>
  <si>
    <t>岩村田公園</t>
    <rPh sb="0" eb="3">
      <t>イワムラダ</t>
    </rPh>
    <rPh sb="3" eb="5">
      <t>コウエン</t>
    </rPh>
    <phoneticPr fontId="2"/>
  </si>
  <si>
    <t>橋詰公園</t>
    <rPh sb="0" eb="2">
      <t>ハシヅメ</t>
    </rPh>
    <rPh sb="2" eb="4">
      <t>コウエン</t>
    </rPh>
    <phoneticPr fontId="2"/>
  </si>
  <si>
    <t>五稜郭公園</t>
    <rPh sb="0" eb="3">
      <t>ゴリョウカク</t>
    </rPh>
    <rPh sb="3" eb="5">
      <t>コウエン</t>
    </rPh>
    <phoneticPr fontId="2"/>
  </si>
  <si>
    <t>広場</t>
    <rPh sb="0" eb="2">
      <t>ヒロバ</t>
    </rPh>
    <phoneticPr fontId="2"/>
  </si>
  <si>
    <t>原公園</t>
    <rPh sb="0" eb="1">
      <t>ハラ</t>
    </rPh>
    <rPh sb="1" eb="3">
      <t>コウエン</t>
    </rPh>
    <phoneticPr fontId="2"/>
  </si>
  <si>
    <t>計画（ha）</t>
    <rPh sb="0" eb="2">
      <t>ケイカク</t>
    </rPh>
    <phoneticPr fontId="2"/>
  </si>
  <si>
    <t>供　　用</t>
    <rPh sb="0" eb="1">
      <t>トモ</t>
    </rPh>
    <rPh sb="3" eb="4">
      <t>ヨウ</t>
    </rPh>
    <phoneticPr fontId="2"/>
  </si>
  <si>
    <t>公告</t>
    <rPh sb="0" eb="2">
      <t>コウコク</t>
    </rPh>
    <phoneticPr fontId="2"/>
  </si>
  <si>
    <t>２･２･１</t>
  </si>
  <si>
    <t>H13.12.21再公告</t>
    <rPh sb="9" eb="10">
      <t>サイ</t>
    </rPh>
    <rPh sb="10" eb="12">
      <t>コウコク</t>
    </rPh>
    <phoneticPr fontId="2"/>
  </si>
  <si>
    <t>臼田(H12)</t>
    <rPh sb="0" eb="2">
      <t>ウスダ</t>
    </rPh>
    <phoneticPr fontId="2"/>
  </si>
  <si>
    <t>左岸</t>
    <rPh sb="0" eb="2">
      <t>サガン</t>
    </rPh>
    <phoneticPr fontId="2"/>
  </si>
  <si>
    <t>泉　　　公　　　園</t>
    <rPh sb="0" eb="1">
      <t>イズミ</t>
    </rPh>
    <rPh sb="4" eb="5">
      <t>コウ</t>
    </rPh>
    <rPh sb="8" eb="9">
      <t>エン</t>
    </rPh>
    <phoneticPr fontId="2"/>
  </si>
  <si>
    <t>浅科(H14.4.6)</t>
    <rPh sb="0" eb="2">
      <t>アサシナ</t>
    </rPh>
    <phoneticPr fontId="2"/>
  </si>
  <si>
    <t>浅科（当初不明）</t>
    <rPh sb="0" eb="2">
      <t>アサシナ</t>
    </rPh>
    <rPh sb="3" eb="5">
      <t>トウショ</t>
    </rPh>
    <rPh sb="5" eb="7">
      <t>フメイ</t>
    </rPh>
    <phoneticPr fontId="2"/>
  </si>
  <si>
    <t>望月（H11.10.7)</t>
    <rPh sb="0" eb="2">
      <t>モチヅキ</t>
    </rPh>
    <phoneticPr fontId="2"/>
  </si>
  <si>
    <t>望月(H18.10.24)</t>
    <rPh sb="0" eb="2">
      <t>モチヅキ</t>
    </rPh>
    <phoneticPr fontId="2"/>
  </si>
  <si>
    <t>望月(H18.3.20)</t>
    <rPh sb="0" eb="2">
      <t>モチヅキ</t>
    </rPh>
    <phoneticPr fontId="2"/>
  </si>
  <si>
    <t>面積確定</t>
    <rPh sb="0" eb="2">
      <t>メンセキ</t>
    </rPh>
    <rPh sb="2" eb="4">
      <t>カクテイ</t>
    </rPh>
    <phoneticPr fontId="2"/>
  </si>
  <si>
    <t>面積確定による修正</t>
    <rPh sb="0" eb="2">
      <t>メンセキ</t>
    </rPh>
    <rPh sb="2" eb="4">
      <t>カクテイ</t>
    </rPh>
    <rPh sb="7" eb="9">
      <t>シュウセイ</t>
    </rPh>
    <phoneticPr fontId="2"/>
  </si>
  <si>
    <t>端数処理による面積不足分</t>
    <rPh sb="0" eb="2">
      <t>ハスウ</t>
    </rPh>
    <rPh sb="2" eb="4">
      <t>ショリ</t>
    </rPh>
    <rPh sb="7" eb="9">
      <t>メンセキ</t>
    </rPh>
    <rPh sb="9" eb="12">
      <t>フソクブン</t>
    </rPh>
    <phoneticPr fontId="2"/>
  </si>
  <si>
    <t>運動公園</t>
    <rPh sb="0" eb="4">
      <t>ウンドウコウエン</t>
    </rPh>
    <phoneticPr fontId="2"/>
  </si>
  <si>
    <t>一部供用開始（マレット）</t>
    <rPh sb="0" eb="2">
      <t>イチブ</t>
    </rPh>
    <rPh sb="2" eb="4">
      <t>キョウヨウ</t>
    </rPh>
    <rPh sb="4" eb="6">
      <t>カイシ</t>
    </rPh>
    <phoneticPr fontId="2"/>
  </si>
  <si>
    <t>その他公園</t>
    <rPh sb="2" eb="3">
      <t>タ</t>
    </rPh>
    <rPh sb="3" eb="5">
      <t>コウエン</t>
    </rPh>
    <phoneticPr fontId="2"/>
  </si>
  <si>
    <t>都市計画変更</t>
    <rPh sb="0" eb="2">
      <t>トシ</t>
    </rPh>
    <rPh sb="2" eb="4">
      <t>ケイカク</t>
    </rPh>
    <rPh sb="4" eb="6">
      <t>ヘンコウ</t>
    </rPh>
    <phoneticPr fontId="2"/>
  </si>
  <si>
    <t>種別</t>
    <phoneticPr fontId="3"/>
  </si>
  <si>
    <t>名　　　　　　　　称</t>
    <phoneticPr fontId="3"/>
  </si>
  <si>
    <t>面　　　　　　　　積</t>
    <phoneticPr fontId="3"/>
  </si>
  <si>
    <t>供用開始</t>
    <phoneticPr fontId="2"/>
  </si>
  <si>
    <t>番号</t>
    <phoneticPr fontId="3"/>
  </si>
  <si>
    <t>公園名</t>
    <phoneticPr fontId="3"/>
  </si>
  <si>
    <t>年月日</t>
    <phoneticPr fontId="3"/>
  </si>
  <si>
    <t>ha</t>
    <phoneticPr fontId="2"/>
  </si>
  <si>
    <t>㎡</t>
    <phoneticPr fontId="2"/>
  </si>
  <si>
    <t>S.56. 3.31</t>
    <phoneticPr fontId="2"/>
  </si>
  <si>
    <t>２･２･９</t>
    <phoneticPr fontId="3"/>
  </si>
  <si>
    <t>佐太夫町公園</t>
    <phoneticPr fontId="3"/>
  </si>
  <si>
    <t>横町公園</t>
    <phoneticPr fontId="3"/>
  </si>
  <si>
    <t>成田公園</t>
    <phoneticPr fontId="3"/>
  </si>
  <si>
    <t>橋場公園</t>
    <phoneticPr fontId="3"/>
  </si>
  <si>
    <t>都市計画決定なし</t>
    <phoneticPr fontId="2"/>
  </si>
  <si>
    <t>３･２･１</t>
    <phoneticPr fontId="3"/>
  </si>
  <si>
    <t>王城公園</t>
    <phoneticPr fontId="3"/>
  </si>
  <si>
    <t>３･２･３</t>
    <phoneticPr fontId="3"/>
  </si>
  <si>
    <t>中嶋公園</t>
    <phoneticPr fontId="3"/>
  </si>
  <si>
    <t>ミレニアムパーク</t>
    <phoneticPr fontId="3"/>
  </si>
  <si>
    <t>H.13. 3 24</t>
    <phoneticPr fontId="2"/>
  </si>
  <si>
    <t>住区基幹公園</t>
    <rPh sb="0" eb="1">
      <t>ジュウ</t>
    </rPh>
    <rPh sb="1" eb="2">
      <t>ク</t>
    </rPh>
    <rPh sb="2" eb="4">
      <t>キカン</t>
    </rPh>
    <rPh sb="4" eb="6">
      <t>コウエン</t>
    </rPh>
    <phoneticPr fontId="2"/>
  </si>
  <si>
    <t>右岸（公告日）</t>
    <rPh sb="0" eb="2">
      <t>ウガン</t>
    </rPh>
    <rPh sb="3" eb="5">
      <t>コウコク</t>
    </rPh>
    <rPh sb="5" eb="6">
      <t>ビ</t>
    </rPh>
    <phoneticPr fontId="2"/>
  </si>
  <si>
    <t>近津南公園</t>
    <rPh sb="0" eb="2">
      <t>チカツ</t>
    </rPh>
    <rPh sb="2" eb="3">
      <t>ミナミ</t>
    </rPh>
    <rPh sb="3" eb="5">
      <t>コウエン</t>
    </rPh>
    <phoneticPr fontId="2"/>
  </si>
  <si>
    <t>宮ノ前公園</t>
    <rPh sb="0" eb="1">
      <t>ミヤ</t>
    </rPh>
    <rPh sb="2" eb="3">
      <t>マエ</t>
    </rPh>
    <rPh sb="3" eb="5">
      <t>コウエン</t>
    </rPh>
    <phoneticPr fontId="2"/>
  </si>
  <si>
    <t>県営部分10,265.19㎡</t>
    <rPh sb="0" eb="2">
      <t>ケンエイ</t>
    </rPh>
    <rPh sb="2" eb="4">
      <t>ブブン</t>
    </rPh>
    <phoneticPr fontId="2"/>
  </si>
  <si>
    <t>県から移管90,040.69㎡</t>
    <rPh sb="0" eb="1">
      <t>ケン</t>
    </rPh>
    <rPh sb="3" eb="5">
      <t>イカン</t>
    </rPh>
    <phoneticPr fontId="2"/>
  </si>
  <si>
    <t>街区</t>
    <phoneticPr fontId="2"/>
  </si>
  <si>
    <t>２･２･２</t>
    <phoneticPr fontId="3"/>
  </si>
  <si>
    <t>中央公園</t>
    <phoneticPr fontId="3"/>
  </si>
  <si>
    <t>ha</t>
    <phoneticPr fontId="2"/>
  </si>
  <si>
    <t>２･２･５</t>
    <phoneticPr fontId="3"/>
  </si>
  <si>
    <t>若宮公園</t>
    <phoneticPr fontId="3"/>
  </si>
  <si>
    <t>２･２･６</t>
    <phoneticPr fontId="3"/>
  </si>
  <si>
    <t>城山公園</t>
    <phoneticPr fontId="3"/>
  </si>
  <si>
    <t>S.51.11. 1</t>
    <phoneticPr fontId="2"/>
  </si>
  <si>
    <t>都市計画決定なし</t>
    <phoneticPr fontId="2"/>
  </si>
  <si>
    <t>㎡</t>
    <phoneticPr fontId="2"/>
  </si>
  <si>
    <t>H26.3.20変更公告</t>
    <rPh sb="8" eb="10">
      <t>ヘンコウ</t>
    </rPh>
    <rPh sb="10" eb="12">
      <t>コウコク</t>
    </rPh>
    <phoneticPr fontId="2"/>
  </si>
  <si>
    <t>２･２･８</t>
    <phoneticPr fontId="3"/>
  </si>
  <si>
    <t>成知公園</t>
    <phoneticPr fontId="3"/>
  </si>
  <si>
    <t>水上公園</t>
    <phoneticPr fontId="3"/>
  </si>
  <si>
    <t>ha</t>
    <phoneticPr fontId="2"/>
  </si>
  <si>
    <t>＊宇とう公園</t>
    <phoneticPr fontId="3"/>
  </si>
  <si>
    <t>東田公園</t>
    <phoneticPr fontId="3"/>
  </si>
  <si>
    <t>久保田公園</t>
    <phoneticPr fontId="3"/>
  </si>
  <si>
    <t>仙禄湖公園</t>
    <phoneticPr fontId="3"/>
  </si>
  <si>
    <t>曽根公園</t>
    <phoneticPr fontId="3"/>
  </si>
  <si>
    <t>高柳公園</t>
    <phoneticPr fontId="3"/>
  </si>
  <si>
    <t>鍛冶屋公園</t>
    <phoneticPr fontId="3"/>
  </si>
  <si>
    <t>取出町ふれあい公園</t>
    <phoneticPr fontId="3"/>
  </si>
  <si>
    <t>枇杷坂公園</t>
    <phoneticPr fontId="3"/>
  </si>
  <si>
    <t>H.13.12.21</t>
    <phoneticPr fontId="2"/>
  </si>
  <si>
    <t>H.15. 6.30</t>
    <phoneticPr fontId="2"/>
  </si>
  <si>
    <t>ha</t>
    <phoneticPr fontId="2"/>
  </si>
  <si>
    <t>㎡</t>
    <phoneticPr fontId="2"/>
  </si>
  <si>
    <t>都市計画決定なし</t>
    <phoneticPr fontId="2"/>
  </si>
  <si>
    <t>H.21. 3.27</t>
    <phoneticPr fontId="2"/>
  </si>
  <si>
    <t>㎡</t>
    <phoneticPr fontId="2"/>
  </si>
  <si>
    <t>都市計画決定なし</t>
    <phoneticPr fontId="2"/>
  </si>
  <si>
    <t>H24. 8.10</t>
    <phoneticPr fontId="2"/>
  </si>
  <si>
    <t>H26.3.10</t>
    <phoneticPr fontId="2"/>
  </si>
  <si>
    <t>４･４･２</t>
    <phoneticPr fontId="3"/>
  </si>
  <si>
    <t>鼻顔公園</t>
    <phoneticPr fontId="3"/>
  </si>
  <si>
    <t>-</t>
    <phoneticPr fontId="2"/>
  </si>
  <si>
    <t>４・４・３</t>
    <phoneticPr fontId="2"/>
  </si>
  <si>
    <t>S.50.9.16</t>
    <phoneticPr fontId="2"/>
  </si>
  <si>
    <t>S.57.10.18</t>
    <phoneticPr fontId="2"/>
  </si>
  <si>
    <t>市民交流ひろば</t>
    <rPh sb="0" eb="2">
      <t>シミン</t>
    </rPh>
    <rPh sb="2" eb="4">
      <t>コウリュウ</t>
    </rPh>
    <phoneticPr fontId="2"/>
  </si>
  <si>
    <t>５･５･２</t>
    <phoneticPr fontId="3"/>
  </si>
  <si>
    <t>平尾山公園</t>
    <phoneticPr fontId="3"/>
  </si>
  <si>
    <t>５･５･１</t>
    <phoneticPr fontId="3"/>
  </si>
  <si>
    <t>駒場公園</t>
    <phoneticPr fontId="3"/>
  </si>
  <si>
    <t>６・５・１</t>
    <phoneticPr fontId="2"/>
  </si>
  <si>
    <t>H.12.7.6</t>
    <phoneticPr fontId="2"/>
  </si>
  <si>
    <t>H.22. 8.21</t>
    <phoneticPr fontId="2"/>
  </si>
  <si>
    <t>一部供用開始（陸上競技場）</t>
    <rPh sb="7" eb="9">
      <t>リクジョウ</t>
    </rPh>
    <rPh sb="9" eb="11">
      <t>キョウギ</t>
    </rPh>
    <rPh sb="11" eb="12">
      <t>ジョウ</t>
    </rPh>
    <phoneticPr fontId="2"/>
  </si>
  <si>
    <t>一部供用開始（補助競技場）</t>
    <rPh sb="7" eb="9">
      <t>ホジョ</t>
    </rPh>
    <phoneticPr fontId="2"/>
  </si>
  <si>
    <t>榛名平公園</t>
    <phoneticPr fontId="3"/>
  </si>
  <si>
    <t>S.62. 3.31</t>
    <phoneticPr fontId="2"/>
  </si>
  <si>
    <t>H25.10.12</t>
    <phoneticPr fontId="2"/>
  </si>
  <si>
    <t>18-18　公園の状況</t>
    <rPh sb="6" eb="8">
      <t>コウエン</t>
    </rPh>
    <rPh sb="9" eb="11">
      <t>ジョウキョウ</t>
    </rPh>
    <phoneticPr fontId="2"/>
  </si>
  <si>
    <t>都市計画決定なし</t>
    <phoneticPr fontId="2"/>
  </si>
  <si>
    <t>ha</t>
    <phoneticPr fontId="2"/>
  </si>
  <si>
    <t>H.12. 6.30</t>
    <phoneticPr fontId="2"/>
  </si>
  <si>
    <t>㎡</t>
    <phoneticPr fontId="2"/>
  </si>
  <si>
    <t>佐久総合運動公園</t>
    <rPh sb="0" eb="2">
      <t>サク</t>
    </rPh>
    <rPh sb="2" eb="4">
      <t>ソウゴウ</t>
    </rPh>
    <rPh sb="4" eb="6">
      <t>ウンドウ</t>
    </rPh>
    <rPh sb="6" eb="8">
      <t>コウエン</t>
    </rPh>
    <phoneticPr fontId="3"/>
  </si>
  <si>
    <t>千曲川スポーツ交流広場 ※</t>
    <phoneticPr fontId="2"/>
  </si>
  <si>
    <t>H.22. 8.21</t>
    <phoneticPr fontId="2"/>
  </si>
  <si>
    <t>H.13.12.21</t>
    <phoneticPr fontId="2"/>
  </si>
  <si>
    <t>S.51. 11. 1</t>
    <phoneticPr fontId="2"/>
  </si>
  <si>
    <t>H.25. 4. 1</t>
    <phoneticPr fontId="2"/>
  </si>
  <si>
    <t>H.26. 4. 1</t>
    <phoneticPr fontId="2"/>
  </si>
  <si>
    <t>H.23.  7.11</t>
    <phoneticPr fontId="2"/>
  </si>
  <si>
    <t>一本柳公園</t>
    <rPh sb="0" eb="2">
      <t>イッポン</t>
    </rPh>
    <rPh sb="2" eb="3">
      <t>ヤナギ</t>
    </rPh>
    <rPh sb="3" eb="5">
      <t>コウエン</t>
    </rPh>
    <phoneticPr fontId="2"/>
  </si>
  <si>
    <t>ha</t>
  </si>
  <si>
    <t>Ｈ30.4.1</t>
    <phoneticPr fontId="2"/>
  </si>
  <si>
    <t>H.31. 4. 1</t>
    <phoneticPr fontId="2"/>
  </si>
  <si>
    <t>一部供用開始（野球場）</t>
    <rPh sb="0" eb="2">
      <t>イチブ</t>
    </rPh>
    <rPh sb="2" eb="4">
      <t>キョウヨウ</t>
    </rPh>
    <rPh sb="4" eb="6">
      <t>カイシ</t>
    </rPh>
    <rPh sb="7" eb="10">
      <t>ヤキュウジョウ</t>
    </rPh>
    <phoneticPr fontId="2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</si>
  <si>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2"/>
  </si>
  <si>
    <t>ha</t>
    <phoneticPr fontId="2"/>
  </si>
  <si>
    <t>R. 2. 4. 1</t>
    <phoneticPr fontId="2"/>
  </si>
  <si>
    <t>一部供用開始（第2駐車場)</t>
    <rPh sb="0" eb="2">
      <t>イチブ</t>
    </rPh>
    <rPh sb="2" eb="4">
      <t>キョウヨウ</t>
    </rPh>
    <rPh sb="4" eb="6">
      <t>カイシ</t>
    </rPh>
    <rPh sb="7" eb="8">
      <t>ダイ</t>
    </rPh>
    <rPh sb="9" eb="11">
      <t>チュウシャ</t>
    </rPh>
    <rPh sb="11" eb="12">
      <t>ジョウ</t>
    </rPh>
    <phoneticPr fontId="2"/>
  </si>
  <si>
    <t>稲荷山公園</t>
    <rPh sb="0" eb="1">
      <t>イネ</t>
    </rPh>
    <rPh sb="1" eb="2">
      <t>ニ</t>
    </rPh>
    <rPh sb="2" eb="3">
      <t>ヤマ</t>
    </rPh>
    <rPh sb="3" eb="4">
      <t>コウ</t>
    </rPh>
    <rPh sb="4" eb="5">
      <t>エン</t>
    </rPh>
    <phoneticPr fontId="2"/>
  </si>
  <si>
    <t>R.2.10.12</t>
    <phoneticPr fontId="2"/>
  </si>
  <si>
    <t>供用開始（創錬の森）</t>
    <rPh sb="0" eb="2">
      <t>キョウヨウ</t>
    </rPh>
    <rPh sb="2" eb="4">
      <t>カイシ</t>
    </rPh>
    <rPh sb="5" eb="6">
      <t>ソウ</t>
    </rPh>
    <rPh sb="6" eb="7">
      <t>レン</t>
    </rPh>
    <rPh sb="8" eb="9">
      <t>モリ</t>
    </rPh>
    <phoneticPr fontId="2"/>
  </si>
  <si>
    <t>R. 2.11.16</t>
    <phoneticPr fontId="2"/>
  </si>
  <si>
    <t>一部供用開始（ｸﾛｽｶﾝﾄﾘｰｺｰｽ)</t>
    <rPh sb="0" eb="2">
      <t>イチブ</t>
    </rPh>
    <rPh sb="2" eb="4">
      <t>キョウヨウ</t>
    </rPh>
    <rPh sb="4" eb="6">
      <t>カイシ</t>
    </rPh>
    <phoneticPr fontId="2"/>
  </si>
  <si>
    <t>R. 3. 4. 1</t>
    <phoneticPr fontId="2"/>
  </si>
  <si>
    <t>供用開始（残部分）</t>
    <rPh sb="0" eb="2">
      <t>キョウヨウ</t>
    </rPh>
    <rPh sb="2" eb="4">
      <t>カイシ</t>
    </rPh>
    <rPh sb="5" eb="6">
      <t>ザン</t>
    </rPh>
    <rPh sb="6" eb="8">
      <t>ブブン</t>
    </rPh>
    <phoneticPr fontId="2"/>
  </si>
  <si>
    <t>砂田公園</t>
    <rPh sb="0" eb="4">
      <t>スナタコウエン</t>
    </rPh>
    <phoneticPr fontId="2"/>
  </si>
  <si>
    <r>
      <t>h</t>
    </r>
    <r>
      <rPr>
        <sz val="11"/>
        <rFont val="ＭＳ Ｐゴシック"/>
        <family val="3"/>
        <charset val="128"/>
      </rPr>
      <t>a</t>
    </r>
    <phoneticPr fontId="2"/>
  </si>
  <si>
    <r>
      <t>H.12. 9</t>
    </r>
    <r>
      <rPr>
        <sz val="11"/>
        <rFont val="ＭＳ Ｐゴシック"/>
        <family val="3"/>
        <charset val="128"/>
      </rPr>
      <t>.29</t>
    </r>
    <phoneticPr fontId="3"/>
  </si>
  <si>
    <r>
      <t>H.14.</t>
    </r>
    <r>
      <rPr>
        <sz val="11"/>
        <rFont val="ＭＳ Ｐゴシック"/>
        <family val="3"/>
        <charset val="128"/>
      </rPr>
      <t xml:space="preserve"> 6.28</t>
    </r>
    <phoneticPr fontId="2"/>
  </si>
  <si>
    <r>
      <t>S.49.</t>
    </r>
    <r>
      <rPr>
        <sz val="11"/>
        <rFont val="ＭＳ Ｐゴシック"/>
        <family val="3"/>
        <charset val="128"/>
      </rPr>
      <t xml:space="preserve"> 4. 1</t>
    </r>
    <phoneticPr fontId="2"/>
  </si>
  <si>
    <r>
      <t>H.</t>
    </r>
    <r>
      <rPr>
        <sz val="11"/>
        <rFont val="ＭＳ Ｐゴシック"/>
        <family val="3"/>
        <charset val="128"/>
      </rPr>
      <t xml:space="preserve"> 1. 7. 1</t>
    </r>
    <phoneticPr fontId="2"/>
  </si>
  <si>
    <r>
      <t>H</t>
    </r>
    <r>
      <rPr>
        <sz val="11"/>
        <rFont val="ＭＳ Ｐゴシック"/>
        <family val="3"/>
        <charset val="128"/>
      </rPr>
      <t>.19. 2.20</t>
    </r>
    <phoneticPr fontId="2"/>
  </si>
  <si>
    <r>
      <t>H22.</t>
    </r>
    <r>
      <rPr>
        <sz val="11"/>
        <rFont val="ＭＳ Ｐゴシック"/>
        <family val="3"/>
        <charset val="128"/>
      </rPr>
      <t xml:space="preserve"> 8.21</t>
    </r>
    <phoneticPr fontId="2"/>
  </si>
  <si>
    <r>
      <t>H</t>
    </r>
    <r>
      <rPr>
        <sz val="11"/>
        <rFont val="ＭＳ Ｐゴシック"/>
        <family val="3"/>
        <charset val="128"/>
      </rPr>
      <t>.22. 3.30</t>
    </r>
    <phoneticPr fontId="2"/>
  </si>
  <si>
    <r>
      <t>H</t>
    </r>
    <r>
      <rPr>
        <sz val="11"/>
        <rFont val="ＭＳ Ｐゴシック"/>
        <family val="3"/>
        <charset val="128"/>
      </rPr>
      <t>.22. 8.21</t>
    </r>
    <phoneticPr fontId="2"/>
  </si>
  <si>
    <r>
      <t>望月(</t>
    </r>
    <r>
      <rPr>
        <sz val="11"/>
        <rFont val="ＭＳ Ｐゴシック"/>
        <family val="3"/>
        <charset val="128"/>
      </rPr>
      <t>H5.6.8)</t>
    </r>
    <rPh sb="0" eb="2">
      <t>モチヅキ</t>
    </rPh>
    <phoneticPr fontId="2"/>
  </si>
  <si>
    <r>
      <t>望月(</t>
    </r>
    <r>
      <rPr>
        <sz val="11"/>
        <rFont val="ＭＳ Ｐゴシック"/>
        <family val="3"/>
        <charset val="128"/>
      </rPr>
      <t>H9.9.22)</t>
    </r>
    <rPh sb="0" eb="2">
      <t>モチヅキ</t>
    </rPh>
    <phoneticPr fontId="2"/>
  </si>
  <si>
    <r>
      <t>S.57. 3.</t>
    </r>
    <r>
      <rPr>
        <sz val="11"/>
        <rFont val="ＭＳ Ｐゴシック"/>
        <family val="3"/>
        <charset val="128"/>
      </rPr>
      <t>31</t>
    </r>
    <phoneticPr fontId="2"/>
  </si>
  <si>
    <r>
      <t>S.31.</t>
    </r>
    <r>
      <rPr>
        <sz val="11"/>
        <rFont val="ＭＳ Ｐゴシック"/>
        <family val="3"/>
        <charset val="128"/>
      </rPr>
      <t xml:space="preserve"> 4.20</t>
    </r>
    <phoneticPr fontId="2"/>
  </si>
  <si>
    <r>
      <t>S.63.</t>
    </r>
    <r>
      <rPr>
        <sz val="11"/>
        <rFont val="ＭＳ Ｐゴシック"/>
        <family val="3"/>
        <charset val="128"/>
      </rPr>
      <t xml:space="preserve"> 4.26</t>
    </r>
    <phoneticPr fontId="2"/>
  </si>
  <si>
    <r>
      <t>H.</t>
    </r>
    <r>
      <rPr>
        <sz val="11"/>
        <rFont val="ＭＳ Ｐゴシック"/>
        <family val="3"/>
        <charset val="128"/>
      </rPr>
      <t xml:space="preserve"> 1. 5.20</t>
    </r>
    <phoneticPr fontId="2"/>
  </si>
  <si>
    <r>
      <t xml:space="preserve">H. </t>
    </r>
    <r>
      <rPr>
        <sz val="11"/>
        <rFont val="ＭＳ Ｐゴシック"/>
        <family val="3"/>
        <charset val="128"/>
      </rPr>
      <t>2. 4.27</t>
    </r>
    <phoneticPr fontId="2"/>
  </si>
  <si>
    <r>
      <t xml:space="preserve">H. </t>
    </r>
    <r>
      <rPr>
        <sz val="11"/>
        <rFont val="ＭＳ Ｐゴシック"/>
        <family val="3"/>
        <charset val="128"/>
      </rPr>
      <t>4.12.16</t>
    </r>
    <phoneticPr fontId="2"/>
  </si>
  <si>
    <r>
      <t>H</t>
    </r>
    <r>
      <rPr>
        <sz val="11"/>
        <rFont val="ＭＳ Ｐゴシック"/>
        <family val="3"/>
        <charset val="128"/>
      </rPr>
      <t>. 9. 10. 1</t>
    </r>
    <phoneticPr fontId="2"/>
  </si>
  <si>
    <r>
      <t>H14. 10.</t>
    </r>
    <r>
      <rPr>
        <sz val="11"/>
        <rFont val="ＭＳ Ｐゴシック"/>
        <family val="3"/>
        <charset val="128"/>
      </rPr>
      <t xml:space="preserve"> 1</t>
    </r>
    <phoneticPr fontId="2"/>
  </si>
  <si>
    <r>
      <t>S.58.</t>
    </r>
    <r>
      <rPr>
        <sz val="11"/>
        <rFont val="ＭＳ Ｐゴシック"/>
        <family val="3"/>
        <charset val="128"/>
      </rPr>
      <t xml:space="preserve"> 3.31</t>
    </r>
    <phoneticPr fontId="2"/>
  </si>
  <si>
    <r>
      <t>S.</t>
    </r>
    <r>
      <rPr>
        <sz val="11"/>
        <rFont val="ＭＳ Ｐゴシック"/>
        <family val="3"/>
        <charset val="128"/>
      </rPr>
      <t>60. 3.31</t>
    </r>
    <phoneticPr fontId="2"/>
  </si>
  <si>
    <r>
      <t>H.</t>
    </r>
    <r>
      <rPr>
        <sz val="11"/>
        <rFont val="ＭＳ Ｐゴシック"/>
        <family val="3"/>
        <charset val="128"/>
      </rPr>
      <t>14 .3.31</t>
    </r>
    <phoneticPr fontId="2"/>
  </si>
  <si>
    <r>
      <t>H.</t>
    </r>
    <r>
      <rPr>
        <sz val="11"/>
        <rFont val="ＭＳ Ｐゴシック"/>
        <family val="3"/>
        <charset val="128"/>
      </rPr>
      <t xml:space="preserve"> 9. 3.31</t>
    </r>
    <phoneticPr fontId="2"/>
  </si>
  <si>
    <r>
      <t>H</t>
    </r>
    <r>
      <rPr>
        <sz val="11"/>
        <rFont val="ＭＳ Ｐゴシック"/>
        <family val="3"/>
        <charset val="128"/>
      </rPr>
      <t>.15.12.15</t>
    </r>
    <phoneticPr fontId="2"/>
  </si>
  <si>
    <t>佐久平南広場</t>
    <phoneticPr fontId="2"/>
  </si>
  <si>
    <t>㎡</t>
    <phoneticPr fontId="2"/>
  </si>
  <si>
    <t>新規開園</t>
    <phoneticPr fontId="2"/>
  </si>
  <si>
    <t>1号</t>
    <rPh sb="1" eb="2">
      <t>ゴウ</t>
    </rPh>
    <phoneticPr fontId="2"/>
  </si>
  <si>
    <t>令和６年度　　佐久市　公園一覧表</t>
    <rPh sb="0" eb="1">
      <t>レイ</t>
    </rPh>
    <rPh sb="1" eb="2">
      <t>カズ</t>
    </rPh>
    <rPh sb="3" eb="4">
      <t>ネン</t>
    </rPh>
    <rPh sb="4" eb="5">
      <t>ド</t>
    </rPh>
    <rPh sb="14" eb="15">
      <t>ラン</t>
    </rPh>
    <phoneticPr fontId="3"/>
  </si>
  <si>
    <t>令和7年3月31日 現在</t>
    <rPh sb="0" eb="2">
      <t>レイワ</t>
    </rPh>
    <rPh sb="3" eb="4">
      <t>ネン</t>
    </rPh>
    <rPh sb="5" eb="6">
      <t>ガツ</t>
    </rPh>
    <rPh sb="8" eb="9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</si>
</sst>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_);[Red]\(0.00\)"/>
    <numFmt numFmtId="177" formatCode="0.00_ "/>
    <numFmt numFmtId="178" formatCode="#,##0.00_ "/>
    <numFmt numFmtId="179" formatCode="General&quot;箇&quot;&quot;所&quot;"/>
    <numFmt numFmtId="180" formatCode="0_);[Red]\(0\)"/>
    <numFmt numFmtId="181" formatCode="0.0_);[Red]\(0.0\)"/>
    <numFmt numFmtId="182" formatCode="#,##0.0;[Red]\-#,##0.0"/>
    <numFmt numFmtId="183" formatCode="#,##0.00_ ;[Red]\-#,##0.00\ "/>
    <numFmt numFmtId="184" formatCode="#,##0.00_);[Red]\(#,##0.00\)"/>
    <numFmt numFmtId="185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ＤＨＰ平成明朝体W3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9">
    <xf numFmtId="0" fontId="0" fillId="0" borderId="0" xfId="0"/>
    <xf numFmtId="57" fontId="0" fillId="0" borderId="2" xfId="0" applyNumberFormat="1" applyFont="1" applyBorder="1" applyAlignment="1" applyProtection="1">
      <alignment horizontal="distributed" vertical="center" justifyLastLine="1" shrinkToFit="1"/>
    </xf>
    <xf numFmtId="0" fontId="5" fillId="2" borderId="3" xfId="0" applyFont="1" applyFill="1" applyBorder="1" applyAlignment="1" applyProtection="1">
      <alignment horizontal="center" vertical="center" shrinkToFit="1"/>
    </xf>
    <xf numFmtId="179" fontId="5" fillId="2" borderId="4" xfId="0" applyNumberFormat="1" applyFont="1" applyFill="1" applyBorder="1" applyAlignment="1" applyProtection="1">
      <alignment horizontal="center" vertical="center"/>
    </xf>
    <xf numFmtId="176" fontId="5" fillId="2" borderId="4" xfId="1" applyNumberFormat="1" applyFont="1" applyFill="1" applyBorder="1" applyAlignment="1" applyProtection="1">
      <alignment vertical="center"/>
    </xf>
    <xf numFmtId="176" fontId="5" fillId="2" borderId="4" xfId="1" applyNumberFormat="1" applyFont="1" applyFill="1" applyBorder="1" applyAlignment="1" applyProtection="1">
      <alignment horizontal="center" vertical="center"/>
    </xf>
    <xf numFmtId="38" fontId="5" fillId="2" borderId="4" xfId="1" applyFont="1" applyFill="1" applyBorder="1" applyAlignment="1" applyProtection="1">
      <alignment vertical="center"/>
    </xf>
    <xf numFmtId="57" fontId="5" fillId="2" borderId="5" xfId="1" applyNumberFormat="1" applyFont="1" applyFill="1" applyBorder="1" applyAlignment="1" applyProtection="1">
      <alignment vertical="center"/>
    </xf>
    <xf numFmtId="177" fontId="5" fillId="2" borderId="6" xfId="1" applyNumberFormat="1" applyFont="1" applyFill="1" applyBorder="1" applyAlignment="1" applyProtection="1">
      <alignment vertical="center"/>
    </xf>
    <xf numFmtId="57" fontId="0" fillId="0" borderId="7" xfId="1" applyNumberFormat="1" applyFont="1" applyFill="1" applyBorder="1" applyAlignment="1" applyProtection="1">
      <alignment horizontal="distributed" vertical="center" justifyLastLine="1"/>
    </xf>
    <xf numFmtId="0" fontId="5" fillId="2" borderId="4" xfId="0" applyFont="1" applyFill="1" applyBorder="1" applyAlignment="1" applyProtection="1">
      <alignment horizontal="center" vertical="center" shrinkToFit="1"/>
    </xf>
    <xf numFmtId="49" fontId="0" fillId="0" borderId="8" xfId="1" applyNumberFormat="1" applyFont="1" applyBorder="1" applyAlignment="1" applyProtection="1">
      <alignment horizontal="center" vertical="center"/>
    </xf>
    <xf numFmtId="49" fontId="0" fillId="0" borderId="9" xfId="1" applyNumberFormat="1" applyFont="1" applyBorder="1" applyAlignment="1" applyProtection="1">
      <alignment horizontal="center" vertical="center"/>
    </xf>
    <xf numFmtId="57" fontId="5" fillId="2" borderId="10" xfId="1" applyNumberFormat="1" applyFont="1" applyFill="1" applyBorder="1" applyAlignment="1" applyProtection="1">
      <alignment vertical="center"/>
    </xf>
    <xf numFmtId="57" fontId="0" fillId="0" borderId="11" xfId="1" applyNumberFormat="1" applyFont="1" applyBorder="1" applyAlignment="1" applyProtection="1">
      <alignment horizontal="distributed" vertical="center" justifyLastLine="1"/>
    </xf>
    <xf numFmtId="178" fontId="0" fillId="0" borderId="12" xfId="0" applyNumberFormat="1" applyFont="1" applyBorder="1" applyAlignment="1" applyProtection="1">
      <alignment horizontal="center" vertical="center"/>
    </xf>
    <xf numFmtId="57" fontId="0" fillId="0" borderId="13" xfId="1" applyNumberFormat="1" applyFont="1" applyBorder="1" applyAlignment="1" applyProtection="1">
      <alignment horizontal="distributed" vertical="center" justifyLastLine="1"/>
    </xf>
    <xf numFmtId="0" fontId="6" fillId="3" borderId="14" xfId="0" applyFont="1" applyFill="1" applyBorder="1" applyAlignment="1" applyProtection="1">
      <alignment horizontal="distributed" vertical="center" justifyLastLine="1"/>
    </xf>
    <xf numFmtId="57" fontId="0" fillId="3" borderId="2" xfId="0" applyNumberFormat="1" applyFont="1" applyFill="1" applyBorder="1" applyAlignment="1" applyProtection="1">
      <alignment horizontal="distributed" vertical="center" justifyLastLine="1" shrinkToFit="1"/>
    </xf>
    <xf numFmtId="57" fontId="0" fillId="0" borderId="2" xfId="1" applyNumberFormat="1" applyFont="1" applyBorder="1" applyAlignment="1" applyProtection="1">
      <alignment horizontal="distributed" vertical="center" justifyLastLine="1"/>
    </xf>
    <xf numFmtId="57" fontId="4" fillId="0" borderId="15" xfId="0" applyNumberFormat="1" applyFont="1" applyFill="1" applyBorder="1" applyAlignment="1" applyProtection="1">
      <alignment horizontal="distributed" vertical="center" justifyLastLine="1" shrinkToFit="1"/>
    </xf>
    <xf numFmtId="3" fontId="0" fillId="0" borderId="16" xfId="0" applyNumberFormat="1" applyFont="1" applyBorder="1" applyAlignment="1" applyProtection="1">
      <alignment horizontal="distributed" vertical="center" justifyLastLine="1" shrinkToFit="1"/>
    </xf>
    <xf numFmtId="0" fontId="5" fillId="2" borderId="17" xfId="0" applyFont="1" applyFill="1" applyBorder="1" applyAlignment="1" applyProtection="1">
      <alignment horizontal="center" vertical="center" shrinkToFit="1"/>
    </xf>
    <xf numFmtId="57" fontId="5" fillId="2" borderId="18" xfId="1" applyNumberFormat="1" applyFont="1" applyFill="1" applyBorder="1" applyAlignment="1" applyProtection="1">
      <alignment vertical="center"/>
    </xf>
    <xf numFmtId="0" fontId="5" fillId="2" borderId="19" xfId="0" applyFont="1" applyFill="1" applyBorder="1" applyAlignment="1" applyProtection="1">
      <alignment horizontal="center" vertical="center" shrinkToFit="1"/>
    </xf>
    <xf numFmtId="57" fontId="5" fillId="2" borderId="20" xfId="1" applyNumberFormat="1" applyFont="1" applyFill="1" applyBorder="1" applyAlignment="1" applyProtection="1">
      <alignment vertical="center"/>
    </xf>
    <xf numFmtId="57" fontId="0" fillId="0" borderId="13" xfId="0" applyNumberFormat="1" applyFont="1" applyBorder="1" applyAlignment="1" applyProtection="1">
      <alignment horizontal="distributed" vertical="center" justifyLastLine="1" shrinkToFit="1"/>
    </xf>
    <xf numFmtId="57" fontId="0" fillId="0" borderId="21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38" fontId="0" fillId="0" borderId="0" xfId="1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0" fillId="0" borderId="23" xfId="0" applyFont="1" applyBorder="1" applyAlignment="1" applyProtection="1">
      <alignment horizontal="distributed" vertical="center" justifyLastLine="1"/>
    </xf>
    <xf numFmtId="178" fontId="0" fillId="0" borderId="23" xfId="0" applyNumberFormat="1" applyFont="1" applyBorder="1" applyAlignment="1" applyProtection="1">
      <alignment vertical="center"/>
    </xf>
    <xf numFmtId="178" fontId="0" fillId="0" borderId="23" xfId="0" applyNumberFormat="1" applyFont="1" applyBorder="1" applyAlignment="1" applyProtection="1">
      <alignment horizontal="center" vertical="center"/>
    </xf>
    <xf numFmtId="57" fontId="0" fillId="0" borderId="7" xfId="1" applyNumberFormat="1" applyFont="1" applyBorder="1" applyAlignment="1" applyProtection="1">
      <alignment horizontal="distributed" vertical="center" justifyLastLine="1"/>
    </xf>
    <xf numFmtId="57" fontId="0" fillId="0" borderId="7" xfId="0" applyNumberFormat="1" applyFont="1" applyBorder="1" applyAlignment="1" applyProtection="1">
      <alignment horizontal="distributed" vertical="center" justifyLastLine="1" shrinkToFit="1"/>
    </xf>
    <xf numFmtId="177" fontId="0" fillId="0" borderId="24" xfId="0" applyNumberFormat="1" applyFont="1" applyBorder="1" applyAlignment="1" applyProtection="1">
      <alignment vertical="center"/>
    </xf>
    <xf numFmtId="0" fontId="0" fillId="0" borderId="14" xfId="0" applyFont="1" applyBorder="1" applyAlignment="1" applyProtection="1">
      <alignment horizontal="distributed" vertical="center" justifyLastLine="1"/>
    </xf>
    <xf numFmtId="178" fontId="0" fillId="0" borderId="14" xfId="0" applyNumberFormat="1" applyFont="1" applyBorder="1" applyAlignment="1" applyProtection="1">
      <alignment vertical="center"/>
    </xf>
    <xf numFmtId="184" fontId="0" fillId="0" borderId="14" xfId="1" applyNumberFormat="1" applyFont="1" applyFill="1" applyBorder="1" applyAlignment="1" applyProtection="1">
      <alignment vertical="center"/>
    </xf>
    <xf numFmtId="178" fontId="0" fillId="0" borderId="14" xfId="0" applyNumberFormat="1" applyFont="1" applyBorder="1" applyAlignment="1" applyProtection="1">
      <alignment horizontal="center" vertical="center"/>
    </xf>
    <xf numFmtId="176" fontId="0" fillId="0" borderId="14" xfId="1" applyNumberFormat="1" applyFont="1" applyBorder="1" applyAlignment="1" applyProtection="1">
      <alignment vertical="center"/>
    </xf>
    <xf numFmtId="176" fontId="0" fillId="0" borderId="14" xfId="1" applyNumberFormat="1" applyFont="1" applyBorder="1" applyAlignment="1" applyProtection="1">
      <alignment horizontal="center" vertical="center"/>
    </xf>
    <xf numFmtId="0" fontId="0" fillId="0" borderId="21" xfId="0" applyFont="1" applyFill="1" applyBorder="1" applyAlignment="1" applyProtection="1">
      <alignment horizontal="center" vertical="center" shrinkToFit="1"/>
    </xf>
    <xf numFmtId="0" fontId="0" fillId="0" borderId="21" xfId="0" applyFont="1" applyFill="1" applyBorder="1" applyAlignment="1" applyProtection="1">
      <alignment horizontal="distributed" vertical="center" justifyLastLine="1"/>
    </xf>
    <xf numFmtId="176" fontId="0" fillId="0" borderId="21" xfId="1" applyNumberFormat="1" applyFont="1" applyFill="1" applyBorder="1" applyAlignment="1" applyProtection="1">
      <alignment vertical="center"/>
    </xf>
    <xf numFmtId="184" fontId="0" fillId="0" borderId="21" xfId="1" applyNumberFormat="1" applyFont="1" applyFill="1" applyBorder="1" applyAlignment="1" applyProtection="1">
      <alignment vertical="center"/>
    </xf>
    <xf numFmtId="178" fontId="0" fillId="0" borderId="21" xfId="0" applyNumberFormat="1" applyFont="1" applyBorder="1" applyAlignment="1" applyProtection="1">
      <alignment horizontal="center" vertical="center"/>
    </xf>
    <xf numFmtId="57" fontId="0" fillId="0" borderId="8" xfId="1" applyNumberFormat="1" applyFont="1" applyFill="1" applyBorder="1" applyAlignment="1" applyProtection="1">
      <alignment horizontal="distributed" vertical="center" justifyLastLine="1"/>
    </xf>
    <xf numFmtId="57" fontId="0" fillId="0" borderId="8" xfId="0" applyNumberFormat="1" applyFont="1" applyFill="1" applyBorder="1" applyAlignment="1" applyProtection="1">
      <alignment horizontal="distributed" vertical="center" justifyLastLine="1" shrinkToFit="1"/>
    </xf>
    <xf numFmtId="177" fontId="0" fillId="0" borderId="25" xfId="0" applyNumberFormat="1" applyFont="1" applyBorder="1" applyAlignment="1" applyProtection="1">
      <alignment vertical="center"/>
    </xf>
    <xf numFmtId="0" fontId="0" fillId="0" borderId="26" xfId="0" applyFont="1" applyFill="1" applyBorder="1" applyAlignment="1" applyProtection="1">
      <alignment horizontal="center" vertical="center" shrinkToFit="1"/>
    </xf>
    <xf numFmtId="178" fontId="0" fillId="0" borderId="26" xfId="0" applyNumberFormat="1" applyFont="1" applyFill="1" applyBorder="1" applyAlignment="1" applyProtection="1">
      <alignment vertical="center"/>
    </xf>
    <xf numFmtId="184" fontId="0" fillId="0" borderId="26" xfId="1" applyNumberFormat="1" applyFont="1" applyFill="1" applyBorder="1" applyAlignment="1" applyProtection="1">
      <alignment vertical="center"/>
    </xf>
    <xf numFmtId="178" fontId="0" fillId="0" borderId="26" xfId="0" applyNumberFormat="1" applyFont="1" applyBorder="1" applyAlignment="1" applyProtection="1">
      <alignment horizontal="center" vertical="center"/>
    </xf>
    <xf numFmtId="57" fontId="0" fillId="0" borderId="9" xfId="1" applyNumberFormat="1" applyFont="1" applyFill="1" applyBorder="1" applyAlignment="1" applyProtection="1">
      <alignment horizontal="distributed" vertical="center" justifyLastLine="1"/>
    </xf>
    <xf numFmtId="57" fontId="0" fillId="0" borderId="9" xfId="0" applyNumberFormat="1" applyFont="1" applyFill="1" applyBorder="1" applyAlignment="1" applyProtection="1">
      <alignment horizontal="distributed" vertical="center" justifyLastLine="1" shrinkToFit="1"/>
    </xf>
    <xf numFmtId="177" fontId="0" fillId="0" borderId="27" xfId="0" applyNumberFormat="1" applyFont="1" applyBorder="1" applyAlignment="1" applyProtection="1">
      <alignment vertical="center"/>
    </xf>
    <xf numFmtId="178" fontId="0" fillId="4" borderId="28" xfId="0" applyNumberFormat="1" applyFont="1" applyFill="1" applyBorder="1" applyAlignment="1" applyProtection="1">
      <alignment vertical="center"/>
    </xf>
    <xf numFmtId="184" fontId="0" fillId="4" borderId="28" xfId="1" applyNumberFormat="1" applyFont="1" applyFill="1" applyBorder="1" applyAlignment="1" applyProtection="1">
      <alignment vertical="center"/>
    </xf>
    <xf numFmtId="178" fontId="0" fillId="4" borderId="28" xfId="0" applyNumberFormat="1" applyFont="1" applyFill="1" applyBorder="1" applyAlignment="1" applyProtection="1">
      <alignment horizontal="center" vertical="center"/>
    </xf>
    <xf numFmtId="57" fontId="0" fillId="4" borderId="29" xfId="1" applyNumberFormat="1" applyFont="1" applyFill="1" applyBorder="1" applyAlignment="1" applyProtection="1">
      <alignment horizontal="distributed" vertical="center" justifyLastLine="1"/>
    </xf>
    <xf numFmtId="57" fontId="0" fillId="4" borderId="29" xfId="0" applyNumberFormat="1" applyFont="1" applyFill="1" applyBorder="1" applyAlignment="1" applyProtection="1">
      <alignment horizontal="distributed" vertical="center" justifyLastLine="1" shrinkToFit="1"/>
    </xf>
    <xf numFmtId="177" fontId="0" fillId="4" borderId="30" xfId="0" applyNumberFormat="1" applyFont="1" applyFill="1" applyBorder="1" applyAlignment="1" applyProtection="1">
      <alignment vertical="center"/>
    </xf>
    <xf numFmtId="177" fontId="0" fillId="0" borderId="15" xfId="0" applyNumberFormat="1" applyFont="1" applyBorder="1" applyAlignment="1" applyProtection="1">
      <alignment vertical="center"/>
    </xf>
    <xf numFmtId="0" fontId="0" fillId="0" borderId="12" xfId="0" applyFont="1" applyBorder="1" applyAlignment="1" applyProtection="1">
      <alignment horizontal="distributed" vertical="center" justifyLastLine="1"/>
    </xf>
    <xf numFmtId="178" fontId="0" fillId="0" borderId="12" xfId="0" applyNumberFormat="1" applyFont="1" applyBorder="1" applyAlignment="1" applyProtection="1">
      <alignment vertical="center"/>
    </xf>
    <xf numFmtId="177" fontId="0" fillId="0" borderId="31" xfId="0" applyNumberFormat="1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185" fontId="0" fillId="0" borderId="14" xfId="1" applyNumberFormat="1" applyFont="1" applyFill="1" applyBorder="1" applyAlignment="1" applyProtection="1">
      <alignment vertical="center"/>
    </xf>
    <xf numFmtId="38" fontId="0" fillId="0" borderId="2" xfId="1" applyFont="1" applyBorder="1" applyAlignment="1" applyProtection="1">
      <alignment horizontal="center" vertical="center"/>
    </xf>
    <xf numFmtId="49" fontId="0" fillId="0" borderId="7" xfId="0" applyNumberFormat="1" applyFont="1" applyBorder="1" applyAlignment="1" applyProtection="1">
      <alignment horizontal="center" vertical="center"/>
    </xf>
    <xf numFmtId="38" fontId="0" fillId="0" borderId="15" xfId="1" applyFont="1" applyBorder="1" applyAlignment="1" applyProtection="1">
      <alignment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40" fontId="0" fillId="0" borderId="21" xfId="1" applyNumberFormat="1" applyFont="1" applyFill="1" applyBorder="1" applyAlignment="1" applyProtection="1">
      <alignment horizontal="right" vertical="center"/>
    </xf>
    <xf numFmtId="38" fontId="0" fillId="0" borderId="32" xfId="1" applyFont="1" applyBorder="1" applyAlignment="1" applyProtection="1">
      <alignment horizontal="center" vertical="center"/>
    </xf>
    <xf numFmtId="57" fontId="0" fillId="0" borderId="21" xfId="1" applyNumberFormat="1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vertical="center"/>
    </xf>
    <xf numFmtId="40" fontId="0" fillId="0" borderId="26" xfId="1" applyNumberFormat="1" applyFont="1" applyFill="1" applyBorder="1" applyAlignment="1" applyProtection="1">
      <alignment horizontal="right" vertical="center"/>
    </xf>
    <xf numFmtId="38" fontId="0" fillId="0" borderId="33" xfId="1" applyFont="1" applyBorder="1" applyAlignment="1" applyProtection="1">
      <alignment horizontal="center" vertical="center"/>
    </xf>
    <xf numFmtId="57" fontId="0" fillId="0" borderId="9" xfId="1" applyNumberFormat="1" applyFont="1" applyBorder="1" applyAlignment="1" applyProtection="1">
      <alignment horizontal="center" vertical="center"/>
    </xf>
    <xf numFmtId="0" fontId="0" fillId="4" borderId="28" xfId="0" applyFont="1" applyFill="1" applyBorder="1" applyAlignment="1" applyProtection="1">
      <alignment vertical="center"/>
    </xf>
    <xf numFmtId="0" fontId="0" fillId="4" borderId="28" xfId="0" applyFont="1" applyFill="1" applyBorder="1" applyAlignment="1" applyProtection="1">
      <alignment horizontal="center" vertical="center"/>
    </xf>
    <xf numFmtId="40" fontId="0" fillId="4" borderId="28" xfId="1" applyNumberFormat="1" applyFont="1" applyFill="1" applyBorder="1" applyAlignment="1" applyProtection="1">
      <alignment horizontal="right" vertical="center"/>
    </xf>
    <xf numFmtId="38" fontId="0" fillId="4" borderId="34" xfId="1" applyFont="1" applyFill="1" applyBorder="1" applyAlignment="1" applyProtection="1">
      <alignment horizontal="center" vertical="center"/>
    </xf>
    <xf numFmtId="57" fontId="0" fillId="4" borderId="29" xfId="1" applyNumberFormat="1" applyFont="1" applyFill="1" applyBorder="1" applyAlignment="1" applyProtection="1">
      <alignment vertical="center"/>
    </xf>
    <xf numFmtId="0" fontId="0" fillId="0" borderId="23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vertical="center"/>
    </xf>
    <xf numFmtId="180" fontId="0" fillId="0" borderId="23" xfId="1" applyNumberFormat="1" applyFont="1" applyFill="1" applyBorder="1" applyAlignment="1" applyProtection="1">
      <alignment vertical="center"/>
    </xf>
    <xf numFmtId="176" fontId="0" fillId="0" borderId="23" xfId="1" applyNumberFormat="1" applyFont="1" applyFill="1" applyBorder="1" applyAlignment="1" applyProtection="1">
      <alignment vertical="center"/>
    </xf>
    <xf numFmtId="38" fontId="0" fillId="0" borderId="23" xfId="1" applyFont="1" applyBorder="1" applyAlignment="1" applyProtection="1">
      <alignment horizontal="right" vertical="center"/>
    </xf>
    <xf numFmtId="38" fontId="0" fillId="0" borderId="23" xfId="1" applyFont="1" applyBorder="1" applyAlignment="1" applyProtection="1">
      <alignment horizontal="center" vertical="center"/>
    </xf>
    <xf numFmtId="38" fontId="0" fillId="0" borderId="24" xfId="1" applyFont="1" applyBorder="1" applyAlignment="1" applyProtection="1">
      <alignment vertical="center"/>
    </xf>
    <xf numFmtId="176" fontId="0" fillId="0" borderId="14" xfId="1" applyNumberFormat="1" applyFont="1" applyFill="1" applyBorder="1" applyAlignment="1" applyProtection="1">
      <alignment vertical="center"/>
    </xf>
    <xf numFmtId="180" fontId="0" fillId="0" borderId="14" xfId="1" applyNumberFormat="1" applyFont="1" applyFill="1" applyBorder="1" applyAlignment="1" applyProtection="1">
      <alignment vertical="center"/>
    </xf>
    <xf numFmtId="57" fontId="0" fillId="2" borderId="5" xfId="0" applyNumberFormat="1" applyFont="1" applyFill="1" applyBorder="1" applyAlignment="1" applyProtection="1">
      <alignment horizontal="center" vertical="center" shrinkToFit="1"/>
    </xf>
    <xf numFmtId="176" fontId="0" fillId="0" borderId="35" xfId="1" applyNumberFormat="1" applyFont="1" applyFill="1" applyBorder="1" applyAlignment="1" applyProtection="1">
      <alignment vertical="center"/>
    </xf>
    <xf numFmtId="178" fontId="0" fillId="0" borderId="35" xfId="0" applyNumberFormat="1" applyFont="1" applyBorder="1" applyAlignment="1" applyProtection="1">
      <alignment horizontal="center" vertical="center"/>
    </xf>
    <xf numFmtId="57" fontId="0" fillId="0" borderId="36" xfId="1" applyNumberFormat="1" applyFont="1" applyBorder="1" applyAlignment="1" applyProtection="1">
      <alignment horizontal="distributed" vertical="center" justifyLastLine="1"/>
    </xf>
    <xf numFmtId="57" fontId="0" fillId="0" borderId="36" xfId="0" applyNumberFormat="1" applyFont="1" applyBorder="1" applyAlignment="1" applyProtection="1">
      <alignment horizontal="distributed" vertical="center" justifyLastLine="1" shrinkToFit="1"/>
    </xf>
    <xf numFmtId="177" fontId="0" fillId="0" borderId="37" xfId="0" applyNumberFormat="1" applyFont="1" applyBorder="1" applyAlignment="1" applyProtection="1">
      <alignment vertical="center"/>
    </xf>
    <xf numFmtId="176" fontId="0" fillId="0" borderId="26" xfId="1" applyNumberFormat="1" applyFont="1" applyFill="1" applyBorder="1" applyAlignment="1" applyProtection="1">
      <alignment vertical="center"/>
    </xf>
    <xf numFmtId="57" fontId="0" fillId="0" borderId="9" xfId="1" applyNumberFormat="1" applyFont="1" applyBorder="1" applyAlignment="1" applyProtection="1">
      <alignment horizontal="distributed" vertical="center" justifyLastLine="1"/>
    </xf>
    <xf numFmtId="57" fontId="0" fillId="0" borderId="9" xfId="0" applyNumberFormat="1" applyFont="1" applyBorder="1" applyAlignment="1" applyProtection="1">
      <alignment horizontal="distributed" vertical="center" justifyLastLine="1" shrinkToFit="1"/>
    </xf>
    <xf numFmtId="178" fontId="0" fillId="4" borderId="28" xfId="0" applyNumberFormat="1" applyFont="1" applyFill="1" applyBorder="1" applyAlignment="1" applyProtection="1">
      <alignment horizontal="right" vertical="top"/>
    </xf>
    <xf numFmtId="176" fontId="0" fillId="4" borderId="28" xfId="1" applyNumberFormat="1" applyFont="1" applyFill="1" applyBorder="1" applyAlignment="1" applyProtection="1">
      <alignment vertical="center"/>
    </xf>
    <xf numFmtId="178" fontId="0" fillId="0" borderId="38" xfId="0" applyNumberFormat="1" applyFont="1" applyBorder="1" applyAlignment="1" applyProtection="1">
      <alignment vertical="center"/>
    </xf>
    <xf numFmtId="57" fontId="0" fillId="0" borderId="8" xfId="1" applyNumberFormat="1" applyFont="1" applyBorder="1" applyAlignment="1" applyProtection="1">
      <alignment horizontal="distributed" vertical="center" justifyLastLine="1"/>
    </xf>
    <xf numFmtId="57" fontId="0" fillId="0" borderId="8" xfId="0" applyNumberFormat="1" applyFont="1" applyBorder="1" applyAlignment="1" applyProtection="1">
      <alignment horizontal="distributed" vertical="center" justifyLastLine="1" shrinkToFit="1"/>
    </xf>
    <xf numFmtId="178" fontId="0" fillId="0" borderId="39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horizontal="center" vertical="center" shrinkToFit="1"/>
    </xf>
    <xf numFmtId="178" fontId="0" fillId="0" borderId="21" xfId="0" applyNumberFormat="1" applyFont="1" applyFill="1" applyBorder="1" applyAlignment="1" applyProtection="1">
      <alignment vertical="center"/>
    </xf>
    <xf numFmtId="178" fontId="0" fillId="0" borderId="21" xfId="0" applyNumberFormat="1" applyFont="1" applyFill="1" applyBorder="1" applyAlignment="1" applyProtection="1">
      <alignment horizontal="center" vertical="center"/>
    </xf>
    <xf numFmtId="57" fontId="0" fillId="4" borderId="28" xfId="0" applyNumberFormat="1" applyFont="1" applyFill="1" applyBorder="1" applyAlignment="1" applyProtection="1">
      <alignment horizontal="center" vertical="center" shrinkToFit="1"/>
    </xf>
    <xf numFmtId="177" fontId="0" fillId="4" borderId="30" xfId="0" applyNumberFormat="1" applyFont="1" applyFill="1" applyBorder="1" applyAlignment="1" applyProtection="1">
      <alignment vertical="center" shrinkToFit="1"/>
    </xf>
    <xf numFmtId="0" fontId="0" fillId="0" borderId="23" xfId="0" applyFont="1" applyFill="1" applyBorder="1" applyAlignment="1" applyProtection="1">
      <alignment horizontal="distributed" vertical="center" justifyLastLine="1"/>
    </xf>
    <xf numFmtId="178" fontId="0" fillId="0" borderId="23" xfId="0" applyNumberFormat="1" applyFont="1" applyFill="1" applyBorder="1" applyAlignment="1" applyProtection="1">
      <alignment vertical="center"/>
    </xf>
    <xf numFmtId="178" fontId="0" fillId="0" borderId="23" xfId="0" applyNumberFormat="1" applyFont="1" applyFill="1" applyBorder="1" applyAlignment="1" applyProtection="1">
      <alignment horizontal="center" vertical="center"/>
    </xf>
    <xf numFmtId="180" fontId="0" fillId="0" borderId="23" xfId="1" applyNumberFormat="1" applyFont="1" applyBorder="1" applyAlignment="1" applyProtection="1">
      <alignment vertical="center"/>
    </xf>
    <xf numFmtId="176" fontId="0" fillId="0" borderId="23" xfId="1" applyNumberFormat="1" applyFont="1" applyBorder="1" applyAlignment="1" applyProtection="1">
      <alignment vertical="center"/>
    </xf>
    <xf numFmtId="57" fontId="0" fillId="0" borderId="7" xfId="0" applyNumberFormat="1" applyFont="1" applyFill="1" applyBorder="1" applyAlignment="1" applyProtection="1">
      <alignment horizontal="center" vertical="center" shrinkToFit="1"/>
    </xf>
    <xf numFmtId="0" fontId="0" fillId="0" borderId="14" xfId="0" applyFont="1" applyFill="1" applyBorder="1" applyAlignment="1" applyProtection="1">
      <alignment horizontal="distributed" vertical="center" justifyLastLine="1"/>
    </xf>
    <xf numFmtId="178" fontId="0" fillId="0" borderId="14" xfId="0" applyNumberFormat="1" applyFont="1" applyFill="1" applyBorder="1" applyAlignment="1" applyProtection="1">
      <alignment vertical="center"/>
    </xf>
    <xf numFmtId="57" fontId="0" fillId="0" borderId="2" xfId="1" applyNumberFormat="1" applyFont="1" applyFill="1" applyBorder="1" applyAlignment="1" applyProtection="1">
      <alignment horizontal="distributed" vertical="center" justifyLastLine="1"/>
    </xf>
    <xf numFmtId="57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2" xfId="0" applyFont="1" applyBorder="1" applyAlignment="1" applyProtection="1">
      <alignment horizontal="center" vertical="center" justifyLastLine="1"/>
    </xf>
    <xf numFmtId="178" fontId="0" fillId="0" borderId="22" xfId="0" applyNumberFormat="1" applyFont="1" applyBorder="1" applyAlignment="1" applyProtection="1">
      <alignment vertical="center"/>
    </xf>
    <xf numFmtId="178" fontId="0" fillId="0" borderId="40" xfId="0" applyNumberFormat="1" applyFont="1" applyBorder="1" applyAlignment="1" applyProtection="1">
      <alignment vertical="center"/>
    </xf>
    <xf numFmtId="176" fontId="0" fillId="0" borderId="39" xfId="1" applyNumberFormat="1" applyFont="1" applyFill="1" applyBorder="1" applyAlignment="1" applyProtection="1">
      <alignment vertical="center"/>
    </xf>
    <xf numFmtId="57" fontId="0" fillId="0" borderId="40" xfId="1" applyNumberFormat="1" applyFont="1" applyBorder="1" applyAlignment="1" applyProtection="1">
      <alignment horizontal="distributed" vertical="center" justifyLastLine="1"/>
    </xf>
    <xf numFmtId="57" fontId="0" fillId="0" borderId="40" xfId="0" applyNumberFormat="1" applyFont="1" applyBorder="1" applyAlignment="1" applyProtection="1">
      <alignment horizontal="distributed" vertical="center" justifyLastLine="1" shrinkToFit="1"/>
    </xf>
    <xf numFmtId="177" fontId="0" fillId="0" borderId="41" xfId="0" applyNumberFormat="1" applyFont="1" applyBorder="1" applyAlignment="1" applyProtection="1">
      <alignment vertical="center"/>
    </xf>
    <xf numFmtId="178" fontId="0" fillId="0" borderId="9" xfId="0" applyNumberFormat="1" applyFont="1" applyBorder="1" applyAlignment="1" applyProtection="1">
      <alignment vertical="center"/>
    </xf>
    <xf numFmtId="178" fontId="0" fillId="0" borderId="26" xfId="0" applyNumberFormat="1" applyFont="1" applyBorder="1" applyAlignment="1" applyProtection="1">
      <alignment vertical="center"/>
    </xf>
    <xf numFmtId="176" fontId="0" fillId="0" borderId="38" xfId="1" applyNumberFormat="1" applyFont="1" applyFill="1" applyBorder="1" applyAlignment="1" applyProtection="1">
      <alignment vertical="center"/>
    </xf>
    <xf numFmtId="178" fontId="0" fillId="0" borderId="38" xfId="0" applyNumberFormat="1" applyFont="1" applyBorder="1" applyAlignment="1" applyProtection="1">
      <alignment horizontal="center" vertical="center"/>
    </xf>
    <xf numFmtId="57" fontId="0" fillId="0" borderId="42" xfId="1" applyNumberFormat="1" applyFont="1" applyBorder="1" applyAlignment="1" applyProtection="1">
      <alignment horizontal="distributed" vertical="center" justifyLastLine="1"/>
    </xf>
    <xf numFmtId="57" fontId="0" fillId="0" borderId="42" xfId="0" applyNumberFormat="1" applyFont="1" applyBorder="1" applyAlignment="1" applyProtection="1">
      <alignment horizontal="distributed" vertical="center" justifyLastLine="1" shrinkToFit="1"/>
    </xf>
    <xf numFmtId="38" fontId="0" fillId="0" borderId="21" xfId="1" applyFont="1" applyBorder="1" applyAlignment="1" applyProtection="1">
      <alignment horizontal="right" vertical="center"/>
    </xf>
    <xf numFmtId="4" fontId="0" fillId="0" borderId="26" xfId="0" applyNumberFormat="1" applyFont="1" applyBorder="1" applyAlignment="1" applyProtection="1">
      <alignment vertical="center"/>
    </xf>
    <xf numFmtId="38" fontId="0" fillId="0" borderId="26" xfId="1" applyFont="1" applyBorder="1" applyAlignment="1" applyProtection="1">
      <alignment horizontal="right" vertical="center"/>
    </xf>
    <xf numFmtId="0" fontId="0" fillId="0" borderId="12" xfId="0" applyFont="1" applyBorder="1" applyAlignment="1" applyProtection="1">
      <alignment vertical="center"/>
    </xf>
    <xf numFmtId="0" fontId="0" fillId="0" borderId="39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horizontal="distributed" vertical="center" justifyLastLine="1"/>
    </xf>
    <xf numFmtId="177" fontId="0" fillId="0" borderId="22" xfId="0" applyNumberFormat="1" applyFont="1" applyBorder="1" applyAlignment="1" applyProtection="1">
      <alignment horizontal="right" vertical="center" justifyLastLine="1"/>
    </xf>
    <xf numFmtId="176" fontId="0" fillId="0" borderId="22" xfId="1" applyNumberFormat="1" applyFont="1" applyFill="1" applyBorder="1" applyAlignment="1" applyProtection="1">
      <alignment vertical="center"/>
    </xf>
    <xf numFmtId="57" fontId="0" fillId="0" borderId="43" xfId="0" applyNumberFormat="1" applyFont="1" applyBorder="1" applyAlignment="1" applyProtection="1">
      <alignment horizontal="center" vertical="center" shrinkToFit="1"/>
    </xf>
    <xf numFmtId="179" fontId="5" fillId="2" borderId="3" xfId="0" applyNumberFormat="1" applyFont="1" applyFill="1" applyBorder="1" applyAlignment="1" applyProtection="1">
      <alignment horizontal="center" vertical="center"/>
    </xf>
    <xf numFmtId="176" fontId="5" fillId="2" borderId="3" xfId="1" applyNumberFormat="1" applyFont="1" applyFill="1" applyBorder="1" applyAlignment="1" applyProtection="1">
      <alignment vertical="center"/>
    </xf>
    <xf numFmtId="176" fontId="5" fillId="2" borderId="3" xfId="1" applyNumberFormat="1" applyFont="1" applyFill="1" applyBorder="1" applyAlignment="1" applyProtection="1">
      <alignment horizontal="center" vertical="center"/>
    </xf>
    <xf numFmtId="38" fontId="5" fillId="2" borderId="3" xfId="1" applyFont="1" applyFill="1" applyBorder="1" applyAlignment="1" applyProtection="1">
      <alignment vertical="center"/>
    </xf>
    <xf numFmtId="57" fontId="0" fillId="2" borderId="10" xfId="0" applyNumberFormat="1" applyFont="1" applyFill="1" applyBorder="1" applyAlignment="1" applyProtection="1">
      <alignment horizontal="center" vertical="center" shrinkToFit="1"/>
    </xf>
    <xf numFmtId="38" fontId="0" fillId="0" borderId="11" xfId="1" applyFont="1" applyBorder="1" applyAlignment="1" applyProtection="1">
      <alignment vertical="center"/>
    </xf>
    <xf numFmtId="57" fontId="0" fillId="0" borderId="43" xfId="0" applyNumberFormat="1" applyFont="1" applyBorder="1" applyAlignment="1" applyProtection="1">
      <alignment horizontal="distributed" vertical="center" justifyLastLine="1" shrinkToFit="1"/>
    </xf>
    <xf numFmtId="176" fontId="0" fillId="0" borderId="12" xfId="1" applyNumberFormat="1" applyFont="1" applyBorder="1" applyAlignment="1" applyProtection="1">
      <alignment vertical="center"/>
    </xf>
    <xf numFmtId="57" fontId="0" fillId="0" borderId="13" xfId="1" applyNumberFormat="1" applyFont="1" applyBorder="1" applyAlignment="1" applyProtection="1">
      <alignment vertical="center"/>
    </xf>
    <xf numFmtId="177" fontId="5" fillId="2" borderId="44" xfId="1" applyNumberFormat="1" applyFont="1" applyFill="1" applyBorder="1" applyAlignment="1" applyProtection="1">
      <alignment vertical="center"/>
    </xf>
    <xf numFmtId="0" fontId="0" fillId="0" borderId="45" xfId="0" applyFont="1" applyBorder="1" applyAlignment="1" applyProtection="1">
      <alignment vertical="center"/>
    </xf>
    <xf numFmtId="0" fontId="0" fillId="0" borderId="46" xfId="0" applyFont="1" applyBorder="1" applyAlignment="1" applyProtection="1">
      <alignment horizontal="center" vertical="center"/>
    </xf>
    <xf numFmtId="178" fontId="0" fillId="3" borderId="14" xfId="0" applyNumberFormat="1" applyFont="1" applyFill="1" applyBorder="1" applyAlignment="1" applyProtection="1">
      <alignment vertical="center" shrinkToFit="1"/>
    </xf>
    <xf numFmtId="178" fontId="0" fillId="3" borderId="14" xfId="0" applyNumberFormat="1" applyFont="1" applyFill="1" applyBorder="1" applyAlignment="1" applyProtection="1">
      <alignment horizontal="center" vertical="center" shrinkToFit="1"/>
    </xf>
    <xf numFmtId="57" fontId="0" fillId="3" borderId="2" xfId="1" applyNumberFormat="1" applyFont="1" applyFill="1" applyBorder="1" applyAlignment="1" applyProtection="1">
      <alignment horizontal="distributed" vertical="center" justifyLastLine="1"/>
    </xf>
    <xf numFmtId="38" fontId="0" fillId="0" borderId="15" xfId="1" applyFont="1" applyFill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horizontal="distributed" vertical="center" justifyLastLine="1" shrinkToFit="1"/>
    </xf>
    <xf numFmtId="0" fontId="0" fillId="0" borderId="47" xfId="0" applyFont="1" applyBorder="1" applyAlignment="1" applyProtection="1">
      <alignment horizontal="center" vertical="center" shrinkToFit="1"/>
    </xf>
    <xf numFmtId="0" fontId="0" fillId="0" borderId="48" xfId="0" applyFont="1" applyBorder="1" applyAlignment="1" applyProtection="1">
      <alignment horizontal="distributed" vertical="center" justifyLastLine="1"/>
    </xf>
    <xf numFmtId="178" fontId="0" fillId="0" borderId="47" xfId="0" applyNumberFormat="1" applyFont="1" applyBorder="1" applyAlignment="1" applyProtection="1">
      <alignment vertical="center"/>
    </xf>
    <xf numFmtId="176" fontId="0" fillId="0" borderId="47" xfId="1" applyNumberFormat="1" applyFont="1" applyFill="1" applyBorder="1" applyAlignment="1" applyProtection="1">
      <alignment vertical="center"/>
    </xf>
    <xf numFmtId="178" fontId="0" fillId="0" borderId="47" xfId="0" applyNumberFormat="1" applyFont="1" applyBorder="1" applyAlignment="1" applyProtection="1">
      <alignment horizontal="center" vertical="center"/>
    </xf>
    <xf numFmtId="57" fontId="0" fillId="0" borderId="16" xfId="1" applyNumberFormat="1" applyFont="1" applyBorder="1" applyAlignment="1" applyProtection="1">
      <alignment horizontal="distributed" vertical="center" justifyLastLine="1"/>
    </xf>
    <xf numFmtId="38" fontId="0" fillId="0" borderId="49" xfId="1" applyFont="1" applyFill="1" applyBorder="1" applyAlignment="1" applyProtection="1">
      <alignment vertical="center"/>
    </xf>
    <xf numFmtId="179" fontId="5" fillId="2" borderId="17" xfId="0" applyNumberFormat="1" applyFont="1" applyFill="1" applyBorder="1" applyAlignment="1" applyProtection="1">
      <alignment horizontal="center" vertical="center"/>
    </xf>
    <xf numFmtId="176" fontId="5" fillId="2" borderId="17" xfId="1" applyNumberFormat="1" applyFont="1" applyFill="1" applyBorder="1" applyAlignment="1" applyProtection="1">
      <alignment vertical="center"/>
    </xf>
    <xf numFmtId="176" fontId="5" fillId="2" borderId="17" xfId="1" applyNumberFormat="1" applyFont="1" applyFill="1" applyBorder="1" applyAlignment="1" applyProtection="1">
      <alignment vertical="center" shrinkToFit="1"/>
    </xf>
    <xf numFmtId="176" fontId="5" fillId="2" borderId="17" xfId="1" applyNumberFormat="1" applyFont="1" applyFill="1" applyBorder="1" applyAlignment="1" applyProtection="1">
      <alignment horizontal="center" vertical="center"/>
    </xf>
    <xf numFmtId="38" fontId="0" fillId="2" borderId="18" xfId="1" applyFont="1" applyFill="1" applyBorder="1" applyAlignment="1" applyProtection="1">
      <alignment horizontal="center" vertical="center" shrinkToFit="1"/>
    </xf>
    <xf numFmtId="38" fontId="0" fillId="2" borderId="50" xfId="1" applyFont="1" applyFill="1" applyBorder="1" applyAlignment="1" applyProtection="1">
      <alignment vertical="center"/>
    </xf>
    <xf numFmtId="0" fontId="0" fillId="0" borderId="51" xfId="0" applyFont="1" applyBorder="1" applyAlignment="1" applyProtection="1">
      <alignment vertical="center"/>
    </xf>
    <xf numFmtId="176" fontId="5" fillId="2" borderId="19" xfId="1" applyNumberFormat="1" applyFont="1" applyFill="1" applyBorder="1" applyAlignment="1" applyProtection="1">
      <alignment vertical="center"/>
    </xf>
    <xf numFmtId="38" fontId="0" fillId="2" borderId="20" xfId="1" applyFont="1" applyFill="1" applyBorder="1" applyAlignment="1" applyProtection="1">
      <alignment horizontal="center" vertical="center" shrinkToFit="1"/>
    </xf>
    <xf numFmtId="38" fontId="0" fillId="2" borderId="52" xfId="1" applyFont="1" applyFill="1" applyBorder="1" applyAlignment="1" applyProtection="1">
      <alignment vertical="center"/>
    </xf>
    <xf numFmtId="177" fontId="5" fillId="2" borderId="52" xfId="1" applyNumberFormat="1" applyFont="1" applyFill="1" applyBorder="1" applyAlignment="1" applyProtection="1">
      <alignment vertical="center"/>
    </xf>
    <xf numFmtId="38" fontId="0" fillId="0" borderId="23" xfId="1" applyFont="1" applyBorder="1" applyAlignment="1" applyProtection="1">
      <alignment vertical="center"/>
    </xf>
    <xf numFmtId="38" fontId="0" fillId="0" borderId="14" xfId="1" applyFont="1" applyBorder="1" applyAlignment="1" applyProtection="1">
      <alignment vertical="center"/>
    </xf>
    <xf numFmtId="38" fontId="0" fillId="0" borderId="21" xfId="1" applyFont="1" applyFill="1" applyBorder="1" applyAlignment="1" applyProtection="1">
      <alignment vertical="center"/>
    </xf>
    <xf numFmtId="38" fontId="0" fillId="0" borderId="26" xfId="1" applyFont="1" applyFill="1" applyBorder="1" applyAlignment="1" applyProtection="1">
      <alignment vertical="center"/>
    </xf>
    <xf numFmtId="40" fontId="0" fillId="0" borderId="14" xfId="1" applyNumberFormat="1" applyFont="1" applyBorder="1" applyAlignment="1" applyProtection="1">
      <alignment vertical="center"/>
    </xf>
    <xf numFmtId="38" fontId="0" fillId="0" borderId="12" xfId="1" applyFont="1" applyBorder="1" applyAlignment="1" applyProtection="1">
      <alignment vertical="center"/>
    </xf>
    <xf numFmtId="38" fontId="0" fillId="0" borderId="14" xfId="1" applyFont="1" applyBorder="1" applyAlignment="1" applyProtection="1">
      <alignment horizontal="right" vertical="center"/>
    </xf>
    <xf numFmtId="40" fontId="0" fillId="0" borderId="23" xfId="1" applyNumberFormat="1" applyFont="1" applyBorder="1" applyAlignment="1" applyProtection="1">
      <alignment vertical="center"/>
    </xf>
    <xf numFmtId="38" fontId="0" fillId="0" borderId="47" xfId="1" applyFont="1" applyBorder="1" applyAlignment="1" applyProtection="1">
      <alignment vertical="center"/>
    </xf>
    <xf numFmtId="38" fontId="0" fillId="0" borderId="35" xfId="1" applyFont="1" applyBorder="1" applyAlignment="1" applyProtection="1">
      <alignment vertical="center"/>
    </xf>
    <xf numFmtId="38" fontId="0" fillId="0" borderId="26" xfId="1" applyFont="1" applyBorder="1" applyAlignment="1" applyProtection="1">
      <alignment vertical="center"/>
    </xf>
    <xf numFmtId="38" fontId="0" fillId="0" borderId="21" xfId="1" applyFont="1" applyBorder="1" applyAlignment="1" applyProtection="1">
      <alignment vertical="center"/>
    </xf>
    <xf numFmtId="38" fontId="0" fillId="0" borderId="23" xfId="1" applyFont="1" applyFill="1" applyBorder="1" applyAlignment="1" applyProtection="1">
      <alignment vertical="center"/>
    </xf>
    <xf numFmtId="38" fontId="0" fillId="0" borderId="14" xfId="1" applyFont="1" applyFill="1" applyBorder="1" applyAlignment="1" applyProtection="1">
      <alignment vertical="center"/>
    </xf>
    <xf numFmtId="38" fontId="0" fillId="0" borderId="39" xfId="1" applyFont="1" applyBorder="1" applyAlignment="1" applyProtection="1">
      <alignment vertical="center"/>
    </xf>
    <xf numFmtId="38" fontId="0" fillId="0" borderId="38" xfId="1" applyFont="1" applyBorder="1" applyAlignment="1" applyProtection="1">
      <alignment vertical="center"/>
    </xf>
    <xf numFmtId="177" fontId="0" fillId="0" borderId="21" xfId="0" applyNumberFormat="1" applyFont="1" applyBorder="1" applyAlignment="1" applyProtection="1">
      <alignment vertical="center"/>
    </xf>
    <xf numFmtId="177" fontId="0" fillId="0" borderId="53" xfId="0" applyNumberFormat="1" applyFont="1" applyBorder="1" applyAlignment="1" applyProtection="1">
      <alignment vertical="center"/>
    </xf>
    <xf numFmtId="40" fontId="0" fillId="0" borderId="22" xfId="1" applyNumberFormat="1" applyFont="1" applyBorder="1" applyAlignment="1" applyProtection="1">
      <alignment vertical="center"/>
    </xf>
    <xf numFmtId="183" fontId="0" fillId="0" borderId="12" xfId="1" applyNumberFormat="1" applyFont="1" applyBorder="1" applyAlignment="1" applyProtection="1">
      <alignment vertical="center"/>
    </xf>
    <xf numFmtId="4" fontId="0" fillId="0" borderId="19" xfId="0" applyNumberFormat="1" applyFont="1" applyBorder="1" applyAlignment="1" applyProtection="1">
      <alignment horizontal="center" vertical="center"/>
    </xf>
    <xf numFmtId="38" fontId="0" fillId="0" borderId="19" xfId="1" applyFont="1" applyBorder="1" applyAlignment="1" applyProtection="1">
      <alignment horizontal="center" vertical="center"/>
    </xf>
    <xf numFmtId="38" fontId="0" fillId="4" borderId="28" xfId="1" applyFont="1" applyFill="1" applyBorder="1" applyAlignment="1" applyProtection="1">
      <alignment vertical="center"/>
    </xf>
    <xf numFmtId="176" fontId="5" fillId="2" borderId="12" xfId="1" applyNumberFormat="1" applyFont="1" applyFill="1" applyBorder="1" applyAlignment="1" applyProtection="1">
      <alignment vertical="center"/>
    </xf>
    <xf numFmtId="176" fontId="5" fillId="2" borderId="12" xfId="1" applyNumberFormat="1" applyFont="1" applyFill="1" applyBorder="1" applyAlignment="1" applyProtection="1">
      <alignment horizontal="center" vertical="center"/>
    </xf>
    <xf numFmtId="57" fontId="5" fillId="2" borderId="13" xfId="1" applyNumberFormat="1" applyFont="1" applyFill="1" applyBorder="1" applyAlignment="1" applyProtection="1">
      <alignment vertical="center"/>
    </xf>
    <xf numFmtId="57" fontId="0" fillId="2" borderId="13" xfId="0" applyNumberFormat="1" applyFont="1" applyFill="1" applyBorder="1" applyAlignment="1" applyProtection="1">
      <alignment horizontal="center" vertical="center" shrinkToFit="1"/>
    </xf>
    <xf numFmtId="38" fontId="0" fillId="3" borderId="14" xfId="1" applyFont="1" applyFill="1" applyBorder="1" applyAlignment="1" applyProtection="1">
      <alignment vertical="center"/>
    </xf>
    <xf numFmtId="179" fontId="5" fillId="2" borderId="12" xfId="0" applyNumberFormat="1" applyFont="1" applyFill="1" applyBorder="1" applyAlignment="1" applyProtection="1">
      <alignment horizontal="center" vertical="center"/>
    </xf>
    <xf numFmtId="177" fontId="0" fillId="0" borderId="31" xfId="0" applyNumberFormat="1" applyFont="1" applyBorder="1" applyAlignment="1" applyProtection="1">
      <alignment vertical="center" shrinkToFit="1"/>
    </xf>
    <xf numFmtId="38" fontId="0" fillId="0" borderId="22" xfId="1" applyFont="1" applyBorder="1" applyAlignment="1" applyProtection="1">
      <alignment horizontal="center" vertical="center"/>
    </xf>
    <xf numFmtId="179" fontId="5" fillId="2" borderId="19" xfId="0" applyNumberFormat="1" applyFont="1" applyFill="1" applyBorder="1" applyAlignment="1" applyProtection="1">
      <alignment horizontal="center" vertical="center"/>
    </xf>
    <xf numFmtId="178" fontId="0" fillId="0" borderId="21" xfId="0" applyNumberFormat="1" applyFont="1" applyBorder="1" applyAlignment="1" applyProtection="1">
      <alignment vertical="center"/>
    </xf>
    <xf numFmtId="180" fontId="0" fillId="0" borderId="21" xfId="1" applyNumberFormat="1" applyFont="1" applyFill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</xf>
    <xf numFmtId="38" fontId="0" fillId="4" borderId="28" xfId="1" applyFont="1" applyFill="1" applyBorder="1" applyAlignment="1" applyProtection="1">
      <alignment horizontal="right" vertical="center"/>
    </xf>
    <xf numFmtId="49" fontId="0" fillId="4" borderId="29" xfId="1" applyNumberFormat="1" applyFont="1" applyFill="1" applyBorder="1" applyAlignment="1" applyProtection="1">
      <alignment horizontal="center" vertical="center"/>
    </xf>
    <xf numFmtId="177" fontId="0" fillId="0" borderId="31" xfId="0" applyNumberFormat="1" applyFont="1" applyFill="1" applyBorder="1" applyAlignment="1" applyProtection="1">
      <alignment vertical="center"/>
    </xf>
    <xf numFmtId="38" fontId="0" fillId="0" borderId="22" xfId="1" applyNumberFormat="1" applyFont="1" applyBorder="1" applyAlignment="1" applyProtection="1">
      <alignment vertical="center"/>
    </xf>
    <xf numFmtId="177" fontId="0" fillId="0" borderId="12" xfId="0" applyNumberFormat="1" applyFont="1" applyBorder="1" applyAlignment="1" applyProtection="1">
      <alignment horizontal="right" vertical="center" justifyLastLine="1"/>
    </xf>
    <xf numFmtId="176" fontId="0" fillId="0" borderId="12" xfId="1" applyNumberFormat="1" applyFont="1" applyFill="1" applyBorder="1" applyAlignment="1" applyProtection="1">
      <alignment vertical="center"/>
    </xf>
    <xf numFmtId="38" fontId="0" fillId="0" borderId="12" xfId="1" applyNumberFormat="1" applyFont="1" applyBorder="1" applyAlignment="1" applyProtection="1">
      <alignment vertical="center"/>
    </xf>
    <xf numFmtId="38" fontId="0" fillId="0" borderId="13" xfId="1" applyFont="1" applyBorder="1" applyAlignment="1" applyProtection="1">
      <alignment horizontal="center" vertical="center"/>
    </xf>
    <xf numFmtId="57" fontId="0" fillId="0" borderId="31" xfId="0" applyNumberFormat="1" applyFont="1" applyBorder="1" applyAlignment="1" applyProtection="1">
      <alignment horizontal="center" vertical="center" shrinkToFit="1"/>
    </xf>
    <xf numFmtId="38" fontId="0" fillId="0" borderId="2" xfId="1" applyFont="1" applyBorder="1" applyAlignment="1" applyProtection="1">
      <alignment vertical="center"/>
    </xf>
    <xf numFmtId="178" fontId="0" fillId="5" borderId="12" xfId="0" applyNumberFormat="1" applyFont="1" applyFill="1" applyBorder="1" applyAlignment="1" applyProtection="1">
      <alignment vertical="center"/>
    </xf>
    <xf numFmtId="178" fontId="0" fillId="5" borderId="12" xfId="0" applyNumberFormat="1" applyFont="1" applyFill="1" applyBorder="1" applyAlignment="1" applyProtection="1">
      <alignment horizontal="center" vertical="center"/>
    </xf>
    <xf numFmtId="49" fontId="0" fillId="5" borderId="13" xfId="0" applyNumberFormat="1" applyFont="1" applyFill="1" applyBorder="1" applyAlignment="1" applyProtection="1">
      <alignment horizontal="center" vertical="center"/>
    </xf>
    <xf numFmtId="38" fontId="5" fillId="2" borderId="12" xfId="1" applyFont="1" applyFill="1" applyBorder="1" applyAlignment="1" applyProtection="1">
      <alignment vertical="center"/>
    </xf>
    <xf numFmtId="49" fontId="0" fillId="0" borderId="13" xfId="0" applyNumberFormat="1" applyFont="1" applyFill="1" applyBorder="1" applyAlignment="1" applyProtection="1">
      <alignment horizontal="center" vertical="center"/>
    </xf>
    <xf numFmtId="49" fontId="0" fillId="0" borderId="47" xfId="0" applyNumberFormat="1" applyFont="1" applyFill="1" applyBorder="1" applyAlignment="1" applyProtection="1">
      <alignment horizontal="center" vertical="center"/>
    </xf>
    <xf numFmtId="0" fontId="0" fillId="0" borderId="12" xfId="0" applyFont="1" applyFill="1" applyBorder="1" applyAlignment="1" applyProtection="1">
      <alignment vertical="center"/>
    </xf>
    <xf numFmtId="4" fontId="0" fillId="0" borderId="12" xfId="0" applyNumberFormat="1" applyFont="1" applyFill="1" applyBorder="1" applyAlignment="1" applyProtection="1">
      <alignment vertical="center"/>
    </xf>
    <xf numFmtId="38" fontId="0" fillId="0" borderId="12" xfId="1" applyFont="1" applyFill="1" applyBorder="1" applyAlignment="1" applyProtection="1">
      <alignment horizontal="right" vertical="center"/>
    </xf>
    <xf numFmtId="38" fontId="0" fillId="0" borderId="0" xfId="1" applyFont="1" applyFill="1" applyBorder="1" applyAlignment="1" applyProtection="1">
      <alignment horizontal="center" vertical="center"/>
    </xf>
    <xf numFmtId="49" fontId="0" fillId="0" borderId="13" xfId="1" applyNumberFormat="1" applyFont="1" applyFill="1" applyBorder="1" applyAlignment="1" applyProtection="1">
      <alignment horizontal="center" vertical="center"/>
    </xf>
    <xf numFmtId="176" fontId="5" fillId="2" borderId="19" xfId="1" applyNumberFormat="1" applyFont="1" applyFill="1" applyBorder="1" applyAlignment="1" applyProtection="1">
      <alignment vertical="center" shrinkToFit="1"/>
    </xf>
    <xf numFmtId="176" fontId="5" fillId="2" borderId="19" xfId="1" applyNumberFormat="1" applyFont="1" applyFill="1" applyBorder="1" applyAlignment="1" applyProtection="1">
      <alignment horizontal="center" vertical="center"/>
    </xf>
    <xf numFmtId="38" fontId="0" fillId="0" borderId="13" xfId="1" applyFont="1" applyBorder="1" applyAlignment="1" applyProtection="1">
      <alignment vertical="center"/>
    </xf>
    <xf numFmtId="57" fontId="0" fillId="0" borderId="38" xfId="1" applyNumberFormat="1" applyFont="1" applyBorder="1" applyAlignment="1" applyProtection="1">
      <alignment horizontal="distributed" vertical="center" justifyLastLine="1"/>
    </xf>
    <xf numFmtId="57" fontId="0" fillId="0" borderId="54" xfId="0" applyNumberFormat="1" applyFont="1" applyBorder="1" applyAlignment="1" applyProtection="1">
      <alignment horizontal="center" vertical="center" shrinkToFit="1"/>
    </xf>
    <xf numFmtId="38" fontId="0" fillId="3" borderId="38" xfId="1" applyFont="1" applyFill="1" applyBorder="1" applyAlignment="1" applyProtection="1">
      <alignment vertical="center"/>
    </xf>
    <xf numFmtId="0" fontId="0" fillId="0" borderId="53" xfId="0" applyFont="1" applyBorder="1" applyAlignment="1" applyProtection="1">
      <alignment horizontal="center" vertical="center" justifyLastLine="1"/>
    </xf>
    <xf numFmtId="38" fontId="0" fillId="0" borderId="55" xfId="1" applyFont="1" applyBorder="1" applyAlignment="1" applyProtection="1">
      <alignment vertical="center"/>
    </xf>
    <xf numFmtId="57" fontId="0" fillId="0" borderId="56" xfId="0" applyNumberFormat="1" applyFont="1" applyBorder="1" applyAlignment="1" applyProtection="1">
      <alignment horizontal="center" vertical="center" shrinkToFit="1"/>
    </xf>
    <xf numFmtId="181" fontId="0" fillId="0" borderId="53" xfId="1" applyNumberFormat="1" applyFont="1" applyFill="1" applyBorder="1" applyAlignment="1" applyProtection="1">
      <alignment vertical="center"/>
    </xf>
    <xf numFmtId="176" fontId="0" fillId="0" borderId="53" xfId="1" applyNumberFormat="1" applyFont="1" applyFill="1" applyBorder="1" applyAlignment="1" applyProtection="1">
      <alignment vertical="center"/>
    </xf>
    <xf numFmtId="182" fontId="0" fillId="3" borderId="53" xfId="1" applyNumberFormat="1" applyFont="1" applyFill="1" applyBorder="1" applyAlignment="1" applyProtection="1">
      <alignment vertical="center"/>
    </xf>
    <xf numFmtId="57" fontId="0" fillId="0" borderId="55" xfId="1" applyNumberFormat="1" applyFont="1" applyBorder="1" applyAlignment="1" applyProtection="1">
      <alignment horizontal="distributed" vertical="distributed" justifyLastLine="1"/>
    </xf>
    <xf numFmtId="40" fontId="5" fillId="2" borderId="3" xfId="1" applyNumberFormat="1" applyFont="1" applyFill="1" applyBorder="1" applyAlignment="1" applyProtection="1">
      <alignment vertical="center"/>
    </xf>
    <xf numFmtId="177" fontId="0" fillId="6" borderId="31" xfId="0" applyNumberFormat="1" applyFont="1" applyFill="1" applyBorder="1" applyAlignment="1" applyProtection="1">
      <alignment vertical="center" shrinkToFit="1"/>
    </xf>
    <xf numFmtId="0" fontId="0" fillId="0" borderId="28" xfId="0" applyFont="1" applyBorder="1" applyAlignment="1" applyProtection="1">
      <alignment horizontal="center" vertical="center" shrinkToFit="1"/>
    </xf>
    <xf numFmtId="184" fontId="0" fillId="0" borderId="38" xfId="1" applyNumberFormat="1" applyFont="1" applyFill="1" applyBorder="1" applyAlignment="1" applyProtection="1">
      <alignment vertical="center"/>
    </xf>
    <xf numFmtId="178" fontId="0" fillId="0" borderId="28" xfId="0" applyNumberFormat="1" applyFont="1" applyBorder="1" applyAlignment="1" applyProtection="1">
      <alignment vertical="center"/>
    </xf>
    <xf numFmtId="185" fontId="0" fillId="0" borderId="28" xfId="1" applyNumberFormat="1" applyFont="1" applyFill="1" applyBorder="1" applyAlignment="1" applyProtection="1">
      <alignment vertical="center"/>
    </xf>
    <xf numFmtId="178" fontId="0" fillId="0" borderId="28" xfId="0" applyNumberFormat="1" applyFont="1" applyBorder="1" applyAlignment="1" applyProtection="1">
      <alignment horizontal="center" vertical="center"/>
    </xf>
    <xf numFmtId="184" fontId="0" fillId="0" borderId="28" xfId="1" applyNumberFormat="1" applyFont="1" applyFill="1" applyBorder="1" applyAlignment="1" applyProtection="1">
      <alignment vertical="center"/>
    </xf>
    <xf numFmtId="38" fontId="0" fillId="0" borderId="28" xfId="1" applyFont="1" applyBorder="1" applyAlignment="1" applyProtection="1">
      <alignment vertical="center"/>
    </xf>
    <xf numFmtId="57" fontId="0" fillId="0" borderId="29" xfId="1" applyNumberFormat="1" applyFont="1" applyBorder="1" applyAlignment="1" applyProtection="1">
      <alignment horizontal="distributed" vertical="center" justifyLastLine="1"/>
    </xf>
    <xf numFmtId="57" fontId="0" fillId="0" borderId="28" xfId="0" applyNumberFormat="1" applyFont="1" applyBorder="1" applyAlignment="1" applyProtection="1">
      <alignment horizontal="distributed" vertical="center" justifyLastLine="1" shrinkToFit="1"/>
    </xf>
    <xf numFmtId="177" fontId="0" fillId="0" borderId="30" xfId="0" applyNumberFormat="1" applyFont="1" applyBorder="1" applyAlignment="1" applyProtection="1">
      <alignment vertical="center"/>
    </xf>
    <xf numFmtId="0" fontId="0" fillId="0" borderId="14" xfId="0" applyFont="1" applyBorder="1" applyAlignment="1" applyProtection="1">
      <alignment horizontal="distributed" vertical="center" indent="1"/>
    </xf>
    <xf numFmtId="0" fontId="0" fillId="0" borderId="53" xfId="0" applyFont="1" applyBorder="1" applyAlignment="1" applyProtection="1">
      <alignment horizontal="distributed" vertical="center" justifyLastLine="1"/>
    </xf>
    <xf numFmtId="178" fontId="0" fillId="0" borderId="53" xfId="0" applyNumberFormat="1" applyFont="1" applyBorder="1" applyAlignment="1" applyProtection="1">
      <alignment vertical="center"/>
    </xf>
    <xf numFmtId="38" fontId="0" fillId="0" borderId="53" xfId="1" applyNumberFormat="1" applyFont="1" applyBorder="1" applyAlignment="1" applyProtection="1">
      <alignment vertical="center"/>
    </xf>
    <xf numFmtId="57" fontId="0" fillId="0" borderId="55" xfId="1" applyNumberFormat="1" applyFont="1" applyBorder="1" applyAlignment="1" applyProtection="1">
      <alignment horizontal="distributed" vertical="center" justifyLastLine="1"/>
    </xf>
    <xf numFmtId="57" fontId="0" fillId="0" borderId="31" xfId="0" applyNumberFormat="1" applyFont="1" applyBorder="1" applyAlignment="1" applyProtection="1">
      <alignment vertical="center" shrinkToFit="1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38" fontId="8" fillId="0" borderId="0" xfId="1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176" fontId="0" fillId="0" borderId="21" xfId="1" applyNumberFormat="1" applyFont="1" applyBorder="1" applyAlignment="1" applyProtection="1">
      <alignment vertical="center"/>
    </xf>
    <xf numFmtId="177" fontId="0" fillId="0" borderId="25" xfId="0" applyNumberFormat="1" applyFont="1" applyBorder="1" applyAlignment="1" applyProtection="1">
      <alignment vertical="center" shrinkToFit="1"/>
    </xf>
    <xf numFmtId="38" fontId="5" fillId="2" borderId="17" xfId="1" applyFont="1" applyFill="1" applyBorder="1" applyAlignment="1" applyProtection="1">
      <alignment vertical="center" shrinkToFit="1"/>
    </xf>
    <xf numFmtId="38" fontId="5" fillId="2" borderId="19" xfId="1" applyFont="1" applyFill="1" applyBorder="1" applyAlignment="1" applyProtection="1">
      <alignment vertical="center" shrinkToFit="1"/>
    </xf>
    <xf numFmtId="49" fontId="0" fillId="0" borderId="2" xfId="0" applyNumberFormat="1" applyFont="1" applyBorder="1" applyAlignment="1" applyProtection="1">
      <alignment horizontal="center" vertical="center"/>
    </xf>
    <xf numFmtId="0" fontId="0" fillId="0" borderId="38" xfId="0" applyFont="1" applyBorder="1" applyAlignment="1" applyProtection="1">
      <alignment horizontal="center" vertical="center" shrinkToFit="1"/>
    </xf>
    <xf numFmtId="0" fontId="0" fillId="0" borderId="22" xfId="0" applyFont="1" applyBorder="1" applyAlignment="1" applyProtection="1">
      <alignment horizontal="distributed" vertical="center" indent="1"/>
    </xf>
    <xf numFmtId="0" fontId="0" fillId="0" borderId="12" xfId="0" applyFont="1" applyBorder="1" applyAlignment="1" applyProtection="1">
      <alignment horizontal="distributed" vertical="center" indent="1"/>
    </xf>
    <xf numFmtId="0" fontId="0" fillId="0" borderId="12" xfId="0" applyFont="1" applyBorder="1" applyAlignment="1" applyProtection="1">
      <alignment horizontal="center" vertical="center" shrinkToFit="1"/>
    </xf>
    <xf numFmtId="0" fontId="0" fillId="0" borderId="22" xfId="0" applyFont="1" applyBorder="1" applyAlignment="1" applyProtection="1">
      <alignment horizontal="center" vertical="center" shrinkToFit="1"/>
    </xf>
    <xf numFmtId="49" fontId="0" fillId="0" borderId="21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/>
    <xf numFmtId="0" fontId="0" fillId="0" borderId="14" xfId="0" applyFont="1" applyBorder="1" applyAlignment="1" applyProtection="1">
      <alignment horizontal="center" vertical="center" shrinkToFit="1"/>
    </xf>
    <xf numFmtId="0" fontId="0" fillId="0" borderId="23" xfId="0" applyFont="1" applyBorder="1" applyAlignment="1" applyProtection="1">
      <alignment horizontal="center" vertical="center" shrinkToFit="1"/>
    </xf>
    <xf numFmtId="0" fontId="0" fillId="0" borderId="12" xfId="0" applyFont="1" applyBorder="1" applyAlignment="1" applyProtection="1">
      <alignment horizontal="center" vertical="center" justifyLastLine="1"/>
    </xf>
    <xf numFmtId="0" fontId="0" fillId="0" borderId="38" xfId="0" applyFont="1" applyBorder="1" applyAlignment="1" applyProtection="1">
      <alignment horizontal="distributed" vertical="center" indent="1"/>
    </xf>
    <xf numFmtId="0" fontId="8" fillId="0" borderId="1" xfId="0" applyFont="1" applyBorder="1" applyAlignment="1" applyProtection="1">
      <alignment horizontal="right" vertical="center"/>
    </xf>
    <xf numFmtId="180" fontId="0" fillId="5" borderId="12" xfId="1" applyNumberFormat="1" applyFont="1" applyFill="1" applyBorder="1" applyAlignment="1" applyProtection="1">
      <alignment vertical="center"/>
    </xf>
    <xf numFmtId="176" fontId="0" fillId="5" borderId="12" xfId="1" applyNumberFormat="1" applyFont="1" applyFill="1" applyBorder="1" applyAlignment="1" applyProtection="1">
      <alignment vertical="center"/>
    </xf>
    <xf numFmtId="38" fontId="0" fillId="5" borderId="12" xfId="1" applyFont="1" applyFill="1" applyBorder="1" applyAlignment="1" applyProtection="1">
      <alignment vertical="center"/>
    </xf>
    <xf numFmtId="57" fontId="0" fillId="5" borderId="13" xfId="1" applyNumberFormat="1" applyFont="1" applyFill="1" applyBorder="1" applyAlignment="1" applyProtection="1">
      <alignment horizontal="distributed" vertical="center" justifyLastLine="1"/>
    </xf>
    <xf numFmtId="0" fontId="0" fillId="0" borderId="17" xfId="0" applyFont="1" applyBorder="1" applyAlignment="1" applyProtection="1">
      <alignment horizontal="distributed" vertical="center" justifyLastLine="1"/>
    </xf>
    <xf numFmtId="178" fontId="0" fillId="0" borderId="17" xfId="0" applyNumberFormat="1" applyFont="1" applyBorder="1" applyAlignment="1" applyProtection="1">
      <alignment vertical="center"/>
    </xf>
    <xf numFmtId="176" fontId="0" fillId="0" borderId="17" xfId="1" applyNumberFormat="1" applyFont="1" applyFill="1" applyBorder="1" applyAlignment="1" applyProtection="1">
      <alignment vertical="center"/>
    </xf>
    <xf numFmtId="38" fontId="0" fillId="0" borderId="17" xfId="1" applyFont="1" applyBorder="1" applyAlignment="1" applyProtection="1">
      <alignment vertical="center"/>
    </xf>
    <xf numFmtId="57" fontId="0" fillId="0" borderId="18" xfId="1" applyNumberFormat="1" applyFont="1" applyBorder="1" applyAlignment="1" applyProtection="1">
      <alignment horizontal="distributed" vertical="center" justifyLastLine="1"/>
    </xf>
    <xf numFmtId="176" fontId="0" fillId="0" borderId="26" xfId="1" applyNumberFormat="1" applyFont="1" applyBorder="1" applyAlignment="1" applyProtection="1">
      <alignment vertical="center"/>
    </xf>
    <xf numFmtId="0" fontId="0" fillId="0" borderId="26" xfId="0" applyFont="1" applyBorder="1" applyAlignment="1" applyProtection="1">
      <alignment horizontal="center" vertical="center" justifyLastLine="1"/>
    </xf>
    <xf numFmtId="177" fontId="0" fillId="0" borderId="27" xfId="0" applyNumberFormat="1" applyFont="1" applyBorder="1" applyAlignment="1" applyProtection="1">
      <alignment vertical="center" shrinkToFit="1"/>
    </xf>
    <xf numFmtId="178" fontId="0" fillId="4" borderId="23" xfId="0" applyNumberFormat="1" applyFont="1" applyFill="1" applyBorder="1" applyAlignment="1" applyProtection="1">
      <alignment vertical="center"/>
    </xf>
    <xf numFmtId="176" fontId="0" fillId="4" borderId="23" xfId="1" applyNumberFormat="1" applyFont="1" applyFill="1" applyBorder="1" applyAlignment="1" applyProtection="1">
      <alignment vertical="center"/>
    </xf>
    <xf numFmtId="178" fontId="0" fillId="4" borderId="23" xfId="0" applyNumberFormat="1" applyFont="1" applyFill="1" applyBorder="1" applyAlignment="1" applyProtection="1">
      <alignment horizontal="center" vertical="center"/>
    </xf>
    <xf numFmtId="38" fontId="0" fillId="4" borderId="23" xfId="1" applyFont="1" applyFill="1" applyBorder="1" applyAlignment="1" applyProtection="1">
      <alignment vertical="center"/>
    </xf>
    <xf numFmtId="57" fontId="0" fillId="4" borderId="7" xfId="1" applyNumberFormat="1" applyFont="1" applyFill="1" applyBorder="1" applyAlignment="1" applyProtection="1">
      <alignment horizontal="distributed" vertical="center" justifyLastLine="1"/>
    </xf>
    <xf numFmtId="57" fontId="0" fillId="4" borderId="7" xfId="0" applyNumberFormat="1" applyFont="1" applyFill="1" applyBorder="1" applyAlignment="1" applyProtection="1">
      <alignment horizontal="distributed" vertical="center" justifyLastLine="1" shrinkToFit="1"/>
    </xf>
    <xf numFmtId="177" fontId="0" fillId="4" borderId="24" xfId="0" applyNumberFormat="1" applyFont="1" applyFill="1" applyBorder="1" applyAlignment="1" applyProtection="1">
      <alignment vertical="center"/>
    </xf>
    <xf numFmtId="177" fontId="11" fillId="0" borderId="50" xfId="0" applyNumberFormat="1" applyFont="1" applyBorder="1" applyAlignment="1" applyProtection="1">
      <alignment vertical="center"/>
    </xf>
    <xf numFmtId="0" fontId="0" fillId="0" borderId="12" xfId="0" applyFont="1" applyBorder="1" applyAlignment="1" applyProtection="1">
      <alignment horizontal="distributed" vertical="center" indent="1"/>
    </xf>
    <xf numFmtId="0" fontId="0" fillId="0" borderId="12" xfId="0" applyFont="1" applyBorder="1" applyAlignment="1" applyProtection="1">
      <alignment horizontal="center" vertical="center" shrinkToFit="1"/>
    </xf>
    <xf numFmtId="0" fontId="0" fillId="0" borderId="38" xfId="0" applyFont="1" applyBorder="1" applyAlignment="1" applyProtection="1">
      <alignment horizontal="center" vertical="center" justifyLastLine="1"/>
    </xf>
    <xf numFmtId="0" fontId="0" fillId="0" borderId="12" xfId="0" applyFont="1" applyBorder="1" applyAlignment="1" applyProtection="1">
      <alignment horizontal="center" vertical="center" justifyLastLine="1"/>
    </xf>
    <xf numFmtId="0" fontId="0" fillId="4" borderId="29" xfId="0" applyFont="1" applyFill="1" applyBorder="1" applyAlignment="1" applyProtection="1">
      <alignment horizontal="center" vertical="center" shrinkToFit="1"/>
    </xf>
    <xf numFmtId="0" fontId="0" fillId="4" borderId="34" xfId="0" applyFont="1" applyFill="1" applyBorder="1" applyAlignment="1" applyProtection="1">
      <alignment horizontal="center" vertical="center" shrinkToFit="1"/>
    </xf>
    <xf numFmtId="0" fontId="0" fillId="5" borderId="29" xfId="0" applyFont="1" applyFill="1" applyBorder="1" applyAlignment="1" applyProtection="1">
      <alignment horizontal="center" vertical="center" shrinkToFit="1"/>
    </xf>
    <xf numFmtId="0" fontId="0" fillId="5" borderId="34" xfId="0" applyFont="1" applyFill="1" applyBorder="1" applyAlignment="1" applyProtection="1">
      <alignment horizontal="center" vertical="center" shrinkToFit="1"/>
    </xf>
    <xf numFmtId="0" fontId="0" fillId="0" borderId="38" xfId="0" applyFont="1" applyBorder="1" applyAlignment="1" applyProtection="1">
      <alignment horizontal="distributed" vertical="center" justifyLastLine="1"/>
    </xf>
    <xf numFmtId="0" fontId="0" fillId="0" borderId="23" xfId="0" applyFont="1" applyBorder="1" applyAlignment="1">
      <alignment horizontal="distributed" vertical="center" justifyLastLine="1"/>
    </xf>
    <xf numFmtId="0" fontId="0" fillId="0" borderId="38" xfId="0" applyFont="1" applyBorder="1" applyAlignment="1" applyProtection="1">
      <alignment horizontal="distributed" vertical="center" indent="1"/>
    </xf>
    <xf numFmtId="0" fontId="0" fillId="0" borderId="12" xfId="0" applyFont="1" applyBorder="1" applyAlignment="1" applyProtection="1">
      <alignment horizontal="distributed" vertical="center" indent="1"/>
    </xf>
    <xf numFmtId="0" fontId="0" fillId="0" borderId="39" xfId="0" applyFont="1" applyBorder="1" applyAlignment="1" applyProtection="1">
      <alignment horizontal="distributed" vertical="center" indent="1"/>
    </xf>
    <xf numFmtId="0" fontId="0" fillId="0" borderId="22" xfId="0" applyFont="1" applyBorder="1" applyAlignment="1" applyProtection="1">
      <alignment horizontal="distributed" vertical="center" indent="1"/>
    </xf>
    <xf numFmtId="0" fontId="0" fillId="0" borderId="53" xfId="0" applyFont="1" applyBorder="1" applyAlignment="1" applyProtection="1">
      <alignment horizontal="center" vertical="center" shrinkToFit="1"/>
    </xf>
    <xf numFmtId="0" fontId="0" fillId="0" borderId="12" xfId="0" applyFont="1" applyBorder="1" applyAlignment="1" applyProtection="1">
      <alignment horizontal="center" vertical="center" shrinkToFit="1"/>
    </xf>
    <xf numFmtId="0" fontId="0" fillId="0" borderId="39" xfId="0" applyFont="1" applyBorder="1" applyAlignment="1" applyProtection="1">
      <alignment horizontal="center" vertical="center" shrinkToFit="1"/>
    </xf>
    <xf numFmtId="49" fontId="0" fillId="0" borderId="21" xfId="0" applyNumberFormat="1" applyFont="1" applyBorder="1" applyAlignment="1" applyProtection="1">
      <alignment horizontal="center" vertical="center"/>
    </xf>
    <xf numFmtId="49" fontId="0" fillId="0" borderId="26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distributed" vertical="center" indent="1"/>
    </xf>
    <xf numFmtId="0" fontId="0" fillId="0" borderId="26" xfId="0" applyFont="1" applyBorder="1" applyAlignment="1" applyProtection="1">
      <alignment horizontal="distributed" vertical="center" indent="1"/>
    </xf>
    <xf numFmtId="49" fontId="0" fillId="4" borderId="29" xfId="0" applyNumberFormat="1" applyFont="1" applyFill="1" applyBorder="1" applyAlignment="1" applyProtection="1">
      <alignment horizontal="center" vertical="center"/>
    </xf>
    <xf numFmtId="49" fontId="0" fillId="4" borderId="34" xfId="0" applyNumberFormat="1" applyFont="1" applyFill="1" applyBorder="1" applyAlignment="1" applyProtection="1">
      <alignment horizontal="center" vertical="center"/>
    </xf>
    <xf numFmtId="0" fontId="0" fillId="4" borderId="71" xfId="0" applyFont="1" applyFill="1" applyBorder="1" applyAlignment="1" applyProtection="1">
      <alignment horizontal="center" vertical="center" shrinkToFit="1"/>
    </xf>
    <xf numFmtId="0" fontId="0" fillId="0" borderId="38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38" xfId="0" applyFont="1" applyFill="1" applyBorder="1" applyAlignment="1" applyProtection="1">
      <alignment horizontal="distributed" vertical="center" indent="1"/>
    </xf>
    <xf numFmtId="0" fontId="0" fillId="0" borderId="39" xfId="0" applyFont="1" applyFill="1" applyBorder="1" applyAlignment="1" applyProtection="1">
      <alignment horizontal="distributed" vertical="center" indent="1"/>
    </xf>
    <xf numFmtId="0" fontId="10" fillId="0" borderId="0" xfId="0" applyFont="1" applyAlignment="1">
      <alignment vertical="center"/>
    </xf>
    <xf numFmtId="0" fontId="0" fillId="0" borderId="61" xfId="0" applyFont="1" applyBorder="1" applyAlignment="1" applyProtection="1">
      <alignment horizontal="center" vertical="center"/>
    </xf>
    <xf numFmtId="0" fontId="0" fillId="0" borderId="62" xfId="0" applyFont="1" applyBorder="1" applyProtection="1"/>
    <xf numFmtId="0" fontId="0" fillId="0" borderId="63" xfId="0" applyFont="1" applyBorder="1" applyAlignment="1" applyProtection="1">
      <alignment horizontal="center" vertical="center"/>
    </xf>
    <xf numFmtId="0" fontId="0" fillId="0" borderId="57" xfId="0" applyFont="1" applyBorder="1" applyProtection="1"/>
    <xf numFmtId="0" fontId="0" fillId="0" borderId="45" xfId="0" applyFont="1" applyBorder="1" applyProtection="1"/>
    <xf numFmtId="0" fontId="0" fillId="0" borderId="46" xfId="0" applyFont="1" applyBorder="1" applyProtection="1"/>
    <xf numFmtId="0" fontId="0" fillId="0" borderId="64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4" fontId="0" fillId="0" borderId="65" xfId="0" applyNumberFormat="1" applyFont="1" applyBorder="1" applyAlignment="1" applyProtection="1">
      <alignment horizontal="center" vertical="center"/>
    </xf>
    <xf numFmtId="4" fontId="0" fillId="0" borderId="66" xfId="0" applyNumberFormat="1" applyFont="1" applyBorder="1" applyAlignment="1" applyProtection="1">
      <alignment horizontal="center" vertical="center"/>
    </xf>
    <xf numFmtId="4" fontId="0" fillId="0" borderId="67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distributed" vertical="center" indent="15"/>
    </xf>
    <xf numFmtId="177" fontId="0" fillId="0" borderId="43" xfId="0" applyNumberFormat="1" applyFont="1" applyBorder="1" applyAlignment="1" applyProtection="1">
      <alignment horizontal="center" vertical="center"/>
    </xf>
    <xf numFmtId="177" fontId="0" fillId="0" borderId="31" xfId="0" applyNumberFormat="1" applyFont="1" applyBorder="1" applyAlignment="1" applyProtection="1">
      <alignment horizontal="center" vertical="center"/>
    </xf>
    <xf numFmtId="0" fontId="0" fillId="0" borderId="52" xfId="0" applyFont="1" applyBorder="1" applyProtection="1"/>
    <xf numFmtId="0" fontId="0" fillId="0" borderId="42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 shrinkToFit="1"/>
    </xf>
    <xf numFmtId="0" fontId="0" fillId="0" borderId="68" xfId="0" applyFont="1" applyBorder="1" applyAlignment="1" applyProtection="1">
      <alignment horizontal="center" vertical="center" shrinkToFit="1"/>
    </xf>
    <xf numFmtId="0" fontId="0" fillId="0" borderId="68" xfId="0" applyFont="1" applyBorder="1" applyAlignment="1" applyProtection="1">
      <alignment horizontal="center" vertical="center"/>
    </xf>
    <xf numFmtId="4" fontId="0" fillId="0" borderId="69" xfId="0" applyNumberFormat="1" applyFont="1" applyBorder="1" applyAlignment="1" applyProtection="1">
      <alignment horizontal="center" vertical="center"/>
    </xf>
    <xf numFmtId="4" fontId="0" fillId="0" borderId="70" xfId="0" applyNumberFormat="1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 shrinkToFit="1"/>
    </xf>
    <xf numFmtId="0" fontId="0" fillId="0" borderId="23" xfId="0" applyFont="1" applyBorder="1" applyAlignment="1" applyProtection="1">
      <alignment horizontal="center" vertical="center" shrinkToFit="1"/>
    </xf>
    <xf numFmtId="0" fontId="0" fillId="0" borderId="58" xfId="0" applyFont="1" applyBorder="1" applyAlignment="1" applyProtection="1">
      <alignment horizontal="center" vertical="center" textRotation="255"/>
    </xf>
    <xf numFmtId="0" fontId="0" fillId="0" borderId="59" xfId="0" applyFont="1" applyBorder="1" applyAlignment="1" applyProtection="1">
      <alignment horizontal="center" vertical="center" textRotation="255"/>
    </xf>
    <xf numFmtId="0" fontId="0" fillId="0" borderId="60" xfId="0" applyFont="1" applyBorder="1" applyAlignment="1" applyProtection="1">
      <alignment horizontal="center" vertical="center" textRotation="255"/>
    </xf>
    <xf numFmtId="0" fontId="0" fillId="0" borderId="22" xfId="0" applyFont="1" applyBorder="1" applyAlignment="1" applyProtection="1">
      <alignment horizontal="center"/>
    </xf>
    <xf numFmtId="0" fontId="0" fillId="0" borderId="12" xfId="0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</xf>
    <xf numFmtId="0" fontId="0" fillId="0" borderId="51" xfId="0" applyFont="1" applyBorder="1" applyAlignment="1" applyProtection="1">
      <alignment horizontal="center" vertical="center" textRotation="255"/>
    </xf>
    <xf numFmtId="0" fontId="0" fillId="0" borderId="22" xfId="0" applyFont="1" applyBorder="1" applyAlignment="1" applyProtection="1">
      <alignment horizontal="center" vertical="center" textRotation="255"/>
    </xf>
    <xf numFmtId="0" fontId="0" fillId="0" borderId="12" xfId="0" applyFont="1" applyBorder="1" applyAlignment="1" applyProtection="1"/>
    <xf numFmtId="0" fontId="0" fillId="0" borderId="19" xfId="0" applyFont="1" applyBorder="1" applyAlignment="1" applyProtection="1"/>
    <xf numFmtId="0" fontId="0" fillId="0" borderId="35" xfId="0" applyFont="1" applyBorder="1" applyAlignment="1" applyProtection="1">
      <alignment horizontal="center" vertical="center" shrinkToFit="1"/>
    </xf>
    <xf numFmtId="0" fontId="0" fillId="0" borderId="26" xfId="0" applyFont="1" applyBorder="1" applyAlignment="1" applyProtection="1"/>
    <xf numFmtId="0" fontId="0" fillId="0" borderId="35" xfId="0" applyFont="1" applyFill="1" applyBorder="1" applyAlignment="1" applyProtection="1">
      <alignment horizontal="distributed" vertical="center" indent="1"/>
    </xf>
    <xf numFmtId="0" fontId="0" fillId="0" borderId="26" xfId="0" applyFont="1" applyFill="1" applyBorder="1" applyAlignment="1" applyProtection="1">
      <alignment horizontal="distributed" vertical="center" indent="1"/>
    </xf>
    <xf numFmtId="0" fontId="0" fillId="0" borderId="58" xfId="0" applyFont="1" applyBorder="1" applyAlignment="1" applyProtection="1">
      <alignment horizontal="center" vertical="center" textRotation="255" shrinkToFit="1"/>
    </xf>
    <xf numFmtId="0" fontId="0" fillId="0" borderId="59" xfId="0" applyFont="1" applyBorder="1" applyAlignment="1" applyProtection="1">
      <alignment horizontal="center" vertical="center" textRotation="255" shrinkToFit="1"/>
    </xf>
    <xf numFmtId="0" fontId="0" fillId="0" borderId="60" xfId="0" applyFont="1" applyBorder="1" applyAlignment="1" applyProtection="1">
      <alignment horizontal="center" vertical="center" textRotation="255" shrinkToFit="1"/>
    </xf>
    <xf numFmtId="0" fontId="0" fillId="0" borderId="12" xfId="0" applyFont="1" applyBorder="1" applyAlignment="1" applyProtection="1">
      <alignment horizontal="center" vertical="center" textRotation="255"/>
    </xf>
    <xf numFmtId="0" fontId="0" fillId="0" borderId="17" xfId="0" applyFont="1" applyBorder="1" applyAlignment="1" applyProtection="1">
      <alignment horizontal="center" vertical="center" textRotation="255"/>
    </xf>
    <xf numFmtId="0" fontId="0" fillId="0" borderId="38" xfId="0" applyFont="1" applyBorder="1" applyAlignment="1" applyProtection="1">
      <alignment horizontal="center" vertical="center" shrinkToFit="1"/>
    </xf>
    <xf numFmtId="0" fontId="0" fillId="0" borderId="22" xfId="0" applyFont="1" applyBorder="1" applyAlignment="1" applyProtection="1">
      <alignment horizontal="center" vertical="center" textRotation="255" shrinkToFit="1"/>
    </xf>
    <xf numFmtId="0" fontId="0" fillId="0" borderId="12" xfId="0" applyFont="1" applyBorder="1" applyAlignment="1" applyProtection="1">
      <alignment horizontal="center" vertical="center" textRotation="255" shrinkToFit="1"/>
    </xf>
    <xf numFmtId="0" fontId="0" fillId="0" borderId="19" xfId="0" applyFont="1" applyBorder="1" applyAlignment="1" applyProtection="1">
      <alignment horizontal="center" vertical="center" textRotation="255" shrinkToFit="1"/>
    </xf>
    <xf numFmtId="0" fontId="0" fillId="0" borderId="19" xfId="0" applyFont="1" applyBorder="1" applyAlignment="1" applyProtection="1">
      <alignment horizontal="center" vertical="center" textRotation="255"/>
    </xf>
    <xf numFmtId="0" fontId="0" fillId="0" borderId="9" xfId="0" applyFont="1" applyBorder="1" applyAlignment="1" applyProtection="1">
      <alignment horizontal="center" vertical="center" shrinkToFit="1"/>
    </xf>
    <xf numFmtId="0" fontId="0" fillId="0" borderId="33" xfId="0" applyFont="1" applyBorder="1" applyAlignment="1" applyProtection="1">
      <alignment horizontal="center" vertical="center" shrinkToFit="1"/>
    </xf>
    <xf numFmtId="0" fontId="0" fillId="0" borderId="35" xfId="0" applyFont="1" applyBorder="1" applyAlignment="1" applyProtection="1">
      <alignment horizontal="distributed" vertical="center" indent="1"/>
    </xf>
    <xf numFmtId="0" fontId="0" fillId="0" borderId="26" xfId="0" applyFont="1" applyBorder="1" applyAlignment="1" applyProtection="1">
      <alignment horizontal="center" vertical="center" shrinkToFit="1"/>
    </xf>
    <xf numFmtId="38" fontId="12" fillId="2" borderId="3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1"/>
  <sheetViews>
    <sheetView tabSelected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T3" sqref="T3"/>
    </sheetView>
  </sheetViews>
  <sheetFormatPr defaultColWidth="9" defaultRowHeight="13.2" x14ac:dyDescent="0.2"/>
  <cols>
    <col min="1" max="2" width="3.6640625" style="28" customWidth="1"/>
    <col min="3" max="3" width="15.44140625" style="28" customWidth="1"/>
    <col min="4" max="4" width="23.33203125" style="28" customWidth="1"/>
    <col min="5" max="5" width="8.109375" style="28" customWidth="1"/>
    <col min="6" max="6" width="10.88671875" style="29" customWidth="1"/>
    <col min="7" max="7" width="3.88671875" style="30" customWidth="1"/>
    <col min="8" max="8" width="9.109375" style="30" customWidth="1"/>
    <col min="9" max="9" width="10.88671875" style="30" bestFit="1" customWidth="1"/>
    <col min="10" max="10" width="9.77734375" style="31" customWidth="1"/>
    <col min="11" max="11" width="9.88671875" style="28" bestFit="1" customWidth="1"/>
    <col min="12" max="12" width="22.6640625" style="28" customWidth="1"/>
    <col min="13" max="16384" width="9" style="28"/>
  </cols>
  <sheetData>
    <row r="1" spans="1:12" s="272" customFormat="1" ht="18.75" customHeight="1" x14ac:dyDescent="0.2">
      <c r="A1" s="344" t="s">
        <v>183</v>
      </c>
      <c r="B1" s="344"/>
      <c r="C1" s="344"/>
      <c r="D1" s="344"/>
      <c r="F1" s="273"/>
      <c r="G1" s="274"/>
      <c r="H1" s="274"/>
      <c r="I1" s="274"/>
      <c r="J1" s="275"/>
    </row>
    <row r="2" spans="1:12" s="272" customFormat="1" ht="16.2" x14ac:dyDescent="0.2">
      <c r="A2" s="356" t="s">
        <v>241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</row>
    <row r="3" spans="1:12" s="272" customFormat="1" ht="13.5" customHeight="1" thickBot="1" x14ac:dyDescent="0.25">
      <c r="A3" s="276"/>
      <c r="B3" s="277"/>
      <c r="C3" s="277"/>
      <c r="D3" s="277"/>
      <c r="E3" s="277"/>
      <c r="F3" s="277"/>
      <c r="G3" s="277"/>
      <c r="H3" s="277"/>
      <c r="I3" s="277"/>
      <c r="J3" s="275"/>
      <c r="K3" s="278"/>
      <c r="L3" s="295" t="s">
        <v>242</v>
      </c>
    </row>
    <row r="4" spans="1:12" ht="15.75" customHeight="1" x14ac:dyDescent="0.2">
      <c r="A4" s="345" t="s">
        <v>101</v>
      </c>
      <c r="B4" s="346"/>
      <c r="C4" s="351" t="s">
        <v>102</v>
      </c>
      <c r="D4" s="351"/>
      <c r="E4" s="353" t="s">
        <v>103</v>
      </c>
      <c r="F4" s="354"/>
      <c r="G4" s="354"/>
      <c r="H4" s="354"/>
      <c r="I4" s="355"/>
      <c r="J4" s="351" t="s">
        <v>37</v>
      </c>
      <c r="K4" s="368" t="s">
        <v>104</v>
      </c>
      <c r="L4" s="357" t="s">
        <v>38</v>
      </c>
    </row>
    <row r="5" spans="1:12" ht="6" customHeight="1" x14ac:dyDescent="0.2">
      <c r="A5" s="347"/>
      <c r="B5" s="348"/>
      <c r="C5" s="352"/>
      <c r="D5" s="352"/>
      <c r="E5" s="360" t="s">
        <v>81</v>
      </c>
      <c r="F5" s="352" t="s">
        <v>82</v>
      </c>
      <c r="G5" s="352"/>
      <c r="H5" s="352"/>
      <c r="I5" s="352"/>
      <c r="J5" s="352"/>
      <c r="K5" s="369"/>
      <c r="L5" s="358"/>
    </row>
    <row r="6" spans="1:12" ht="14.25" customHeight="1" x14ac:dyDescent="0.2">
      <c r="A6" s="347"/>
      <c r="B6" s="348"/>
      <c r="C6" s="363" t="s">
        <v>105</v>
      </c>
      <c r="D6" s="352" t="s">
        <v>106</v>
      </c>
      <c r="E6" s="361"/>
      <c r="F6" s="352"/>
      <c r="G6" s="352"/>
      <c r="H6" s="352"/>
      <c r="I6" s="352"/>
      <c r="J6" s="352" t="s">
        <v>107</v>
      </c>
      <c r="K6" s="352" t="s">
        <v>107</v>
      </c>
      <c r="L6" s="358"/>
    </row>
    <row r="7" spans="1:12" ht="36.75" customHeight="1" thickBot="1" x14ac:dyDescent="0.25">
      <c r="A7" s="349"/>
      <c r="B7" s="350"/>
      <c r="C7" s="364"/>
      <c r="D7" s="365"/>
      <c r="E7" s="362"/>
      <c r="F7" s="366" t="s">
        <v>83</v>
      </c>
      <c r="G7" s="367"/>
      <c r="H7" s="205" t="s">
        <v>213</v>
      </c>
      <c r="I7" s="206" t="s">
        <v>109</v>
      </c>
      <c r="J7" s="365"/>
      <c r="K7" s="365"/>
      <c r="L7" s="359"/>
    </row>
    <row r="8" spans="1:12" ht="17.100000000000001" customHeight="1" x14ac:dyDescent="0.2">
      <c r="A8" s="371" t="s">
        <v>123</v>
      </c>
      <c r="B8" s="387" t="s">
        <v>129</v>
      </c>
      <c r="C8" s="291" t="s">
        <v>84</v>
      </c>
      <c r="D8" s="32" t="s">
        <v>76</v>
      </c>
      <c r="E8" s="33">
        <v>0.15</v>
      </c>
      <c r="F8" s="40">
        <f>ROUND(I8/10000,2)</f>
        <v>0.15</v>
      </c>
      <c r="G8" s="34" t="s">
        <v>213</v>
      </c>
      <c r="H8" s="40">
        <f t="shared" ref="H8:H48" si="0">ROUND(I8/10000,2)</f>
        <v>0.15</v>
      </c>
      <c r="I8" s="185">
        <v>1500</v>
      </c>
      <c r="J8" s="19">
        <v>20468</v>
      </c>
      <c r="K8" s="1" t="s">
        <v>0</v>
      </c>
      <c r="L8" s="37"/>
    </row>
    <row r="9" spans="1:12" ht="17.100000000000001" customHeight="1" x14ac:dyDescent="0.2">
      <c r="A9" s="371"/>
      <c r="B9" s="387"/>
      <c r="C9" s="291" t="s">
        <v>130</v>
      </c>
      <c r="D9" s="38" t="s">
        <v>131</v>
      </c>
      <c r="E9" s="39">
        <v>0.15</v>
      </c>
      <c r="F9" s="40">
        <v>0.15</v>
      </c>
      <c r="G9" s="41" t="s">
        <v>132</v>
      </c>
      <c r="H9" s="40">
        <f t="shared" si="0"/>
        <v>0.16</v>
      </c>
      <c r="I9" s="186">
        <v>1597</v>
      </c>
      <c r="J9" s="19">
        <v>20468</v>
      </c>
      <c r="K9" s="1" t="s">
        <v>0</v>
      </c>
      <c r="L9" s="37"/>
    </row>
    <row r="10" spans="1:12" ht="17.100000000000001" customHeight="1" x14ac:dyDescent="0.2">
      <c r="A10" s="371"/>
      <c r="B10" s="387"/>
      <c r="C10" s="291" t="s">
        <v>133</v>
      </c>
      <c r="D10" s="38" t="s">
        <v>134</v>
      </c>
      <c r="E10" s="39">
        <v>0.36</v>
      </c>
      <c r="F10" s="40">
        <f>ROUND(I10/10000,2)</f>
        <v>0.36</v>
      </c>
      <c r="G10" s="41" t="s">
        <v>132</v>
      </c>
      <c r="H10" s="40">
        <f t="shared" si="0"/>
        <v>0.36</v>
      </c>
      <c r="I10" s="186">
        <v>3600</v>
      </c>
      <c r="J10" s="19">
        <v>26938</v>
      </c>
      <c r="K10" s="1" t="s">
        <v>0</v>
      </c>
      <c r="L10" s="37"/>
    </row>
    <row r="11" spans="1:12" ht="17.100000000000001" customHeight="1" x14ac:dyDescent="0.2">
      <c r="A11" s="371"/>
      <c r="B11" s="387"/>
      <c r="C11" s="284" t="s">
        <v>135</v>
      </c>
      <c r="D11" s="324" t="s">
        <v>136</v>
      </c>
      <c r="E11" s="109">
        <v>0.48</v>
      </c>
      <c r="F11" s="257">
        <f t="shared" ref="F11:F17" si="1">ROUND(I11/10000,2)</f>
        <v>0.48</v>
      </c>
      <c r="G11" s="138" t="s">
        <v>132</v>
      </c>
      <c r="H11" s="257">
        <f t="shared" si="0"/>
        <v>0.48</v>
      </c>
      <c r="I11" s="200">
        <v>4800</v>
      </c>
      <c r="J11" s="139">
        <v>26938</v>
      </c>
      <c r="K11" s="140" t="s">
        <v>137</v>
      </c>
      <c r="L11" s="68"/>
    </row>
    <row r="12" spans="1:12" ht="17.100000000000001" customHeight="1" x14ac:dyDescent="0.2">
      <c r="A12" s="371"/>
      <c r="B12" s="387"/>
      <c r="C12" s="256" t="s">
        <v>138</v>
      </c>
      <c r="D12" s="325"/>
      <c r="E12" s="258"/>
      <c r="F12" s="259">
        <v>8029</v>
      </c>
      <c r="G12" s="260" t="s">
        <v>139</v>
      </c>
      <c r="H12" s="261">
        <f t="shared" si="0"/>
        <v>0.8</v>
      </c>
      <c r="I12" s="262">
        <v>8029</v>
      </c>
      <c r="J12" s="263"/>
      <c r="K12" s="264"/>
      <c r="L12" s="265" t="s">
        <v>140</v>
      </c>
    </row>
    <row r="13" spans="1:12" ht="17.100000000000001" customHeight="1" x14ac:dyDescent="0.2">
      <c r="A13" s="371"/>
      <c r="B13" s="387"/>
      <c r="C13" s="291" t="s">
        <v>141</v>
      </c>
      <c r="D13" s="38" t="s">
        <v>142</v>
      </c>
      <c r="E13" s="42">
        <v>0.46</v>
      </c>
      <c r="F13" s="40">
        <v>0.45</v>
      </c>
      <c r="G13" s="43" t="s">
        <v>132</v>
      </c>
      <c r="H13" s="40">
        <f t="shared" si="0"/>
        <v>0.46</v>
      </c>
      <c r="I13" s="186">
        <v>4560</v>
      </c>
      <c r="J13" s="19">
        <v>29403</v>
      </c>
      <c r="K13" s="1" t="s">
        <v>110</v>
      </c>
      <c r="L13" s="37"/>
    </row>
    <row r="14" spans="1:12" ht="17.100000000000001" customHeight="1" x14ac:dyDescent="0.2">
      <c r="A14" s="371"/>
      <c r="B14" s="387"/>
      <c r="C14" s="291" t="s">
        <v>111</v>
      </c>
      <c r="D14" s="38" t="s">
        <v>112</v>
      </c>
      <c r="E14" s="39">
        <v>0.28000000000000003</v>
      </c>
      <c r="F14" s="40">
        <f t="shared" si="1"/>
        <v>0.28000000000000003</v>
      </c>
      <c r="G14" s="41" t="s">
        <v>108</v>
      </c>
      <c r="H14" s="40">
        <f t="shared" si="0"/>
        <v>0.28000000000000003</v>
      </c>
      <c r="I14" s="186">
        <v>2840</v>
      </c>
      <c r="J14" s="19">
        <v>29646</v>
      </c>
      <c r="K14" s="1" t="s">
        <v>2</v>
      </c>
      <c r="L14" s="37"/>
    </row>
    <row r="15" spans="1:12" ht="17.100000000000001" customHeight="1" x14ac:dyDescent="0.2">
      <c r="A15" s="371"/>
      <c r="B15" s="387"/>
      <c r="C15" s="291" t="s">
        <v>3</v>
      </c>
      <c r="D15" s="38" t="s">
        <v>113</v>
      </c>
      <c r="E15" s="39">
        <v>0.13</v>
      </c>
      <c r="F15" s="40">
        <f t="shared" si="1"/>
        <v>0.13</v>
      </c>
      <c r="G15" s="41" t="s">
        <v>108</v>
      </c>
      <c r="H15" s="40">
        <f t="shared" si="0"/>
        <v>0.13</v>
      </c>
      <c r="I15" s="186">
        <v>1345</v>
      </c>
      <c r="J15" s="19">
        <v>29646</v>
      </c>
      <c r="K15" s="1" t="s">
        <v>4</v>
      </c>
      <c r="L15" s="37"/>
    </row>
    <row r="16" spans="1:12" ht="17.100000000000001" customHeight="1" x14ac:dyDescent="0.2">
      <c r="A16" s="371"/>
      <c r="B16" s="387"/>
      <c r="C16" s="291" t="s">
        <v>5</v>
      </c>
      <c r="D16" s="38" t="s">
        <v>114</v>
      </c>
      <c r="E16" s="39">
        <v>0.2</v>
      </c>
      <c r="F16" s="40">
        <f t="shared" si="1"/>
        <v>0.2</v>
      </c>
      <c r="G16" s="41" t="s">
        <v>108</v>
      </c>
      <c r="H16" s="40">
        <f t="shared" si="0"/>
        <v>0.2</v>
      </c>
      <c r="I16" s="186">
        <v>1986</v>
      </c>
      <c r="J16" s="19">
        <v>29646</v>
      </c>
      <c r="K16" s="1" t="s">
        <v>6</v>
      </c>
      <c r="L16" s="37"/>
    </row>
    <row r="17" spans="1:12" ht="17.100000000000001" customHeight="1" x14ac:dyDescent="0.2">
      <c r="A17" s="371"/>
      <c r="B17" s="387"/>
      <c r="C17" s="291" t="s">
        <v>7</v>
      </c>
      <c r="D17" s="38" t="s">
        <v>115</v>
      </c>
      <c r="E17" s="39">
        <v>0.23</v>
      </c>
      <c r="F17" s="40">
        <f t="shared" si="1"/>
        <v>0.23</v>
      </c>
      <c r="G17" s="41" t="s">
        <v>108</v>
      </c>
      <c r="H17" s="40">
        <f t="shared" si="0"/>
        <v>0.23</v>
      </c>
      <c r="I17" s="186">
        <v>2315</v>
      </c>
      <c r="J17" s="19">
        <v>29646</v>
      </c>
      <c r="K17" s="1" t="s">
        <v>8</v>
      </c>
      <c r="L17" s="37"/>
    </row>
    <row r="18" spans="1:12" ht="17.100000000000001" customHeight="1" x14ac:dyDescent="0.2">
      <c r="A18" s="371"/>
      <c r="B18" s="387"/>
      <c r="C18" s="291" t="s">
        <v>9</v>
      </c>
      <c r="D18" s="38" t="s">
        <v>143</v>
      </c>
      <c r="E18" s="39">
        <v>0.17</v>
      </c>
      <c r="F18" s="40">
        <v>0.16</v>
      </c>
      <c r="G18" s="41" t="s">
        <v>144</v>
      </c>
      <c r="H18" s="40">
        <f t="shared" si="0"/>
        <v>0.17</v>
      </c>
      <c r="I18" s="186">
        <v>1682</v>
      </c>
      <c r="J18" s="19">
        <v>29646</v>
      </c>
      <c r="K18" s="1" t="s">
        <v>4</v>
      </c>
      <c r="L18" s="37"/>
    </row>
    <row r="19" spans="1:12" ht="17.100000000000001" customHeight="1" x14ac:dyDescent="0.2">
      <c r="A19" s="371"/>
      <c r="B19" s="387"/>
      <c r="C19" s="44" t="s">
        <v>10</v>
      </c>
      <c r="D19" s="342" t="s">
        <v>145</v>
      </c>
      <c r="E19" s="46">
        <v>0.3</v>
      </c>
      <c r="F19" s="47">
        <v>0.28999999999999998</v>
      </c>
      <c r="G19" s="48" t="s">
        <v>144</v>
      </c>
      <c r="H19" s="47">
        <f t="shared" si="0"/>
        <v>0.3</v>
      </c>
      <c r="I19" s="187">
        <v>2968</v>
      </c>
      <c r="J19" s="49">
        <v>29860</v>
      </c>
      <c r="K19" s="50" t="s">
        <v>11</v>
      </c>
      <c r="L19" s="51"/>
    </row>
    <row r="20" spans="1:12" ht="17.100000000000001" customHeight="1" x14ac:dyDescent="0.2">
      <c r="A20" s="371"/>
      <c r="B20" s="387"/>
      <c r="C20" s="52" t="s">
        <v>12</v>
      </c>
      <c r="D20" s="343"/>
      <c r="E20" s="53"/>
      <c r="F20" s="54">
        <f>ROUND(I20/10000,2)</f>
        <v>0.23</v>
      </c>
      <c r="G20" s="55" t="s">
        <v>144</v>
      </c>
      <c r="H20" s="54">
        <f t="shared" si="0"/>
        <v>0.23</v>
      </c>
      <c r="I20" s="188">
        <v>2300</v>
      </c>
      <c r="J20" s="56"/>
      <c r="K20" s="57" t="s">
        <v>13</v>
      </c>
      <c r="L20" s="58"/>
    </row>
    <row r="21" spans="1:12" ht="17.100000000000001" customHeight="1" x14ac:dyDescent="0.2">
      <c r="A21" s="371"/>
      <c r="B21" s="387"/>
      <c r="C21" s="320" t="s">
        <v>41</v>
      </c>
      <c r="D21" s="321"/>
      <c r="E21" s="59"/>
      <c r="F21" s="60">
        <v>0.52</v>
      </c>
      <c r="G21" s="61"/>
      <c r="H21" s="60">
        <v>0.53</v>
      </c>
      <c r="I21" s="207">
        <v>5268</v>
      </c>
      <c r="J21" s="62"/>
      <c r="K21" s="63"/>
      <c r="L21" s="64"/>
    </row>
    <row r="22" spans="1:12" ht="17.100000000000001" customHeight="1" x14ac:dyDescent="0.2">
      <c r="A22" s="371"/>
      <c r="B22" s="387"/>
      <c r="C22" s="291" t="s">
        <v>14</v>
      </c>
      <c r="D22" s="38" t="s">
        <v>146</v>
      </c>
      <c r="E22" s="39">
        <v>0.11</v>
      </c>
      <c r="F22" s="40">
        <f>ROUND(I22/10000,2)</f>
        <v>0.11</v>
      </c>
      <c r="G22" s="41" t="s">
        <v>144</v>
      </c>
      <c r="H22" s="40">
        <f t="shared" si="0"/>
        <v>0.11</v>
      </c>
      <c r="I22" s="186">
        <v>1139</v>
      </c>
      <c r="J22" s="19">
        <v>34611</v>
      </c>
      <c r="K22" s="1" t="s">
        <v>15</v>
      </c>
      <c r="L22" s="37"/>
    </row>
    <row r="23" spans="1:12" ht="17.100000000000001" customHeight="1" x14ac:dyDescent="0.2">
      <c r="A23" s="371"/>
      <c r="B23" s="387"/>
      <c r="C23" s="291" t="s">
        <v>16</v>
      </c>
      <c r="D23" s="38" t="s">
        <v>147</v>
      </c>
      <c r="E23" s="39">
        <v>0.1</v>
      </c>
      <c r="F23" s="40">
        <f t="shared" ref="F23:F37" si="2">ROUND(I23/10000,2)</f>
        <v>0.1</v>
      </c>
      <c r="G23" s="41" t="s">
        <v>144</v>
      </c>
      <c r="H23" s="40">
        <f t="shared" si="0"/>
        <v>0.1</v>
      </c>
      <c r="I23" s="189">
        <v>1020.02</v>
      </c>
      <c r="J23" s="19">
        <v>34611</v>
      </c>
      <c r="K23" s="1" t="s">
        <v>15</v>
      </c>
      <c r="L23" s="37"/>
    </row>
    <row r="24" spans="1:12" ht="17.100000000000001" customHeight="1" x14ac:dyDescent="0.2">
      <c r="A24" s="371"/>
      <c r="B24" s="387"/>
      <c r="C24" s="291" t="s">
        <v>17</v>
      </c>
      <c r="D24" s="38" t="s">
        <v>148</v>
      </c>
      <c r="E24" s="42">
        <v>0.57999999999999996</v>
      </c>
      <c r="F24" s="40">
        <v>0.56999999999999995</v>
      </c>
      <c r="G24" s="41" t="s">
        <v>144</v>
      </c>
      <c r="H24" s="40">
        <f t="shared" si="0"/>
        <v>0.57999999999999996</v>
      </c>
      <c r="I24" s="186">
        <v>5770</v>
      </c>
      <c r="J24" s="19">
        <v>34611</v>
      </c>
      <c r="K24" s="1" t="s">
        <v>15</v>
      </c>
      <c r="L24" s="37"/>
    </row>
    <row r="25" spans="1:12" ht="17.100000000000001" customHeight="1" x14ac:dyDescent="0.2">
      <c r="A25" s="371"/>
      <c r="B25" s="387"/>
      <c r="C25" s="291" t="s">
        <v>18</v>
      </c>
      <c r="D25" s="38" t="s">
        <v>149</v>
      </c>
      <c r="E25" s="39">
        <v>0.1</v>
      </c>
      <c r="F25" s="40">
        <f t="shared" si="2"/>
        <v>0.1</v>
      </c>
      <c r="G25" s="41" t="s">
        <v>144</v>
      </c>
      <c r="H25" s="40">
        <f t="shared" si="0"/>
        <v>0.1</v>
      </c>
      <c r="I25" s="186">
        <v>998</v>
      </c>
      <c r="J25" s="19">
        <v>34611</v>
      </c>
      <c r="K25" s="1" t="s">
        <v>15</v>
      </c>
      <c r="L25" s="37"/>
    </row>
    <row r="26" spans="1:12" ht="17.100000000000001" customHeight="1" x14ac:dyDescent="0.2">
      <c r="A26" s="371"/>
      <c r="B26" s="387"/>
      <c r="C26" s="291" t="s">
        <v>12</v>
      </c>
      <c r="D26" s="38" t="s">
        <v>150</v>
      </c>
      <c r="E26" s="39"/>
      <c r="F26" s="40">
        <f t="shared" si="2"/>
        <v>0.12</v>
      </c>
      <c r="G26" s="41" t="s">
        <v>144</v>
      </c>
      <c r="H26" s="40">
        <f t="shared" si="0"/>
        <v>0.12</v>
      </c>
      <c r="I26" s="186">
        <v>1224</v>
      </c>
      <c r="J26" s="19"/>
      <c r="K26" s="1" t="s">
        <v>13</v>
      </c>
      <c r="L26" s="37"/>
    </row>
    <row r="27" spans="1:12" ht="17.100000000000001" customHeight="1" x14ac:dyDescent="0.2">
      <c r="A27" s="371"/>
      <c r="B27" s="387"/>
      <c r="C27" s="291" t="s">
        <v>12</v>
      </c>
      <c r="D27" s="38" t="s">
        <v>151</v>
      </c>
      <c r="E27" s="39"/>
      <c r="F27" s="40">
        <f t="shared" si="2"/>
        <v>0.21</v>
      </c>
      <c r="G27" s="41" t="s">
        <v>144</v>
      </c>
      <c r="H27" s="40">
        <f t="shared" si="0"/>
        <v>0.21</v>
      </c>
      <c r="I27" s="186">
        <v>2123</v>
      </c>
      <c r="J27" s="19"/>
      <c r="K27" s="1" t="s">
        <v>13</v>
      </c>
      <c r="L27" s="37"/>
    </row>
    <row r="28" spans="1:12" ht="17.100000000000001" customHeight="1" x14ac:dyDescent="0.2">
      <c r="A28" s="371"/>
      <c r="B28" s="387"/>
      <c r="C28" s="292" t="s">
        <v>12</v>
      </c>
      <c r="D28" s="32" t="s">
        <v>152</v>
      </c>
      <c r="E28" s="33"/>
      <c r="F28" s="40">
        <f t="shared" si="2"/>
        <v>0.14000000000000001</v>
      </c>
      <c r="G28" s="41" t="s">
        <v>144</v>
      </c>
      <c r="H28" s="40">
        <f t="shared" si="0"/>
        <v>0.14000000000000001</v>
      </c>
      <c r="I28" s="185">
        <v>1440</v>
      </c>
      <c r="J28" s="35"/>
      <c r="K28" s="36" t="s">
        <v>19</v>
      </c>
      <c r="L28" s="37"/>
    </row>
    <row r="29" spans="1:12" ht="17.100000000000001" customHeight="1" x14ac:dyDescent="0.2">
      <c r="A29" s="371"/>
      <c r="B29" s="387"/>
      <c r="C29" s="291" t="s">
        <v>12</v>
      </c>
      <c r="D29" s="38" t="s">
        <v>153</v>
      </c>
      <c r="E29" s="39"/>
      <c r="F29" s="40">
        <f t="shared" si="2"/>
        <v>0.13</v>
      </c>
      <c r="G29" s="41" t="s">
        <v>144</v>
      </c>
      <c r="H29" s="40">
        <f t="shared" si="0"/>
        <v>0.13</v>
      </c>
      <c r="I29" s="186">
        <v>1333</v>
      </c>
      <c r="J29" s="19"/>
      <c r="K29" s="1" t="s">
        <v>20</v>
      </c>
      <c r="L29" s="37"/>
    </row>
    <row r="30" spans="1:12" ht="17.100000000000001" customHeight="1" x14ac:dyDescent="0.2">
      <c r="A30" s="371"/>
      <c r="B30" s="387"/>
      <c r="C30" s="291" t="s">
        <v>12</v>
      </c>
      <c r="D30" s="38" t="s">
        <v>39</v>
      </c>
      <c r="E30" s="39"/>
      <c r="F30" s="40">
        <f t="shared" si="2"/>
        <v>0.15</v>
      </c>
      <c r="G30" s="41" t="s">
        <v>144</v>
      </c>
      <c r="H30" s="40">
        <f t="shared" si="0"/>
        <v>0.15</v>
      </c>
      <c r="I30" s="186">
        <v>1491</v>
      </c>
      <c r="J30" s="19"/>
      <c r="K30" s="1" t="s">
        <v>21</v>
      </c>
      <c r="L30" s="37" t="s">
        <v>85</v>
      </c>
    </row>
    <row r="31" spans="1:12" ht="17.100000000000001" customHeight="1" x14ac:dyDescent="0.2">
      <c r="A31" s="371"/>
      <c r="B31" s="387"/>
      <c r="C31" s="291" t="s">
        <v>12</v>
      </c>
      <c r="D31" s="38" t="s">
        <v>40</v>
      </c>
      <c r="E31" s="39"/>
      <c r="F31" s="40">
        <f t="shared" si="2"/>
        <v>0.11</v>
      </c>
      <c r="G31" s="41" t="s">
        <v>144</v>
      </c>
      <c r="H31" s="40">
        <f t="shared" si="0"/>
        <v>0.11</v>
      </c>
      <c r="I31" s="186">
        <v>1138</v>
      </c>
      <c r="J31" s="19"/>
      <c r="K31" s="1" t="s">
        <v>214</v>
      </c>
      <c r="L31" s="65"/>
    </row>
    <row r="32" spans="1:12" ht="17.100000000000001" customHeight="1" x14ac:dyDescent="0.2">
      <c r="A32" s="371"/>
      <c r="B32" s="387"/>
      <c r="C32" s="291" t="s">
        <v>12</v>
      </c>
      <c r="D32" s="38" t="s">
        <v>36</v>
      </c>
      <c r="E32" s="39"/>
      <c r="F32" s="40">
        <f t="shared" si="2"/>
        <v>0.23</v>
      </c>
      <c r="G32" s="41" t="s">
        <v>144</v>
      </c>
      <c r="H32" s="40">
        <f t="shared" si="0"/>
        <v>0.23</v>
      </c>
      <c r="I32" s="186">
        <v>2302</v>
      </c>
      <c r="J32" s="19"/>
      <c r="K32" s="1" t="s">
        <v>154</v>
      </c>
      <c r="L32" s="65"/>
    </row>
    <row r="33" spans="1:12" ht="17.100000000000001" customHeight="1" x14ac:dyDescent="0.2">
      <c r="A33" s="371"/>
      <c r="B33" s="387"/>
      <c r="C33" s="291" t="s">
        <v>12</v>
      </c>
      <c r="D33" s="38" t="s">
        <v>43</v>
      </c>
      <c r="E33" s="39"/>
      <c r="F33" s="40">
        <f t="shared" si="2"/>
        <v>0.2</v>
      </c>
      <c r="G33" s="41" t="s">
        <v>144</v>
      </c>
      <c r="H33" s="40">
        <f t="shared" si="0"/>
        <v>0.2</v>
      </c>
      <c r="I33" s="186">
        <v>2001</v>
      </c>
      <c r="J33" s="19"/>
      <c r="K33" s="1" t="s">
        <v>215</v>
      </c>
      <c r="L33" s="65"/>
    </row>
    <row r="34" spans="1:12" ht="17.100000000000001" customHeight="1" x14ac:dyDescent="0.2">
      <c r="A34" s="371"/>
      <c r="B34" s="387"/>
      <c r="C34" s="291" t="s">
        <v>12</v>
      </c>
      <c r="D34" s="38" t="s">
        <v>46</v>
      </c>
      <c r="E34" s="39"/>
      <c r="F34" s="40">
        <f t="shared" si="2"/>
        <v>0.1</v>
      </c>
      <c r="G34" s="41" t="s">
        <v>144</v>
      </c>
      <c r="H34" s="40">
        <f t="shared" si="0"/>
        <v>0.1</v>
      </c>
      <c r="I34" s="186">
        <v>1000</v>
      </c>
      <c r="J34" s="19"/>
      <c r="K34" s="1" t="s">
        <v>155</v>
      </c>
      <c r="L34" s="65"/>
    </row>
    <row r="35" spans="1:12" ht="17.100000000000001" customHeight="1" x14ac:dyDescent="0.2">
      <c r="A35" s="371"/>
      <c r="B35" s="387"/>
      <c r="C35" s="291" t="s">
        <v>12</v>
      </c>
      <c r="D35" s="66" t="s">
        <v>44</v>
      </c>
      <c r="E35" s="67"/>
      <c r="F35" s="40">
        <f t="shared" si="2"/>
        <v>0.1</v>
      </c>
      <c r="G35" s="41" t="s">
        <v>144</v>
      </c>
      <c r="H35" s="40">
        <f t="shared" si="0"/>
        <v>0.1</v>
      </c>
      <c r="I35" s="190">
        <v>1000</v>
      </c>
      <c r="J35" s="16"/>
      <c r="K35" s="1" t="s">
        <v>155</v>
      </c>
      <c r="L35" s="68"/>
    </row>
    <row r="36" spans="1:12" ht="17.100000000000001" customHeight="1" x14ac:dyDescent="0.2">
      <c r="A36" s="371"/>
      <c r="B36" s="387"/>
      <c r="C36" s="291" t="s">
        <v>53</v>
      </c>
      <c r="D36" s="38" t="s">
        <v>47</v>
      </c>
      <c r="E36" s="39">
        <v>0.14000000000000001</v>
      </c>
      <c r="F36" s="40">
        <f t="shared" si="2"/>
        <v>0.14000000000000001</v>
      </c>
      <c r="G36" s="41" t="s">
        <v>144</v>
      </c>
      <c r="H36" s="40">
        <f t="shared" si="0"/>
        <v>0.14000000000000001</v>
      </c>
      <c r="I36" s="186">
        <v>1400</v>
      </c>
      <c r="J36" s="19" t="s">
        <v>54</v>
      </c>
      <c r="K36" s="1" t="s">
        <v>216</v>
      </c>
      <c r="L36" s="65" t="s">
        <v>74</v>
      </c>
    </row>
    <row r="37" spans="1:12" ht="17.100000000000001" customHeight="1" x14ac:dyDescent="0.2">
      <c r="A37" s="371"/>
      <c r="B37" s="387"/>
      <c r="C37" s="291" t="s">
        <v>55</v>
      </c>
      <c r="D37" s="38" t="s">
        <v>48</v>
      </c>
      <c r="E37" s="39">
        <v>0.12</v>
      </c>
      <c r="F37" s="40">
        <f t="shared" si="2"/>
        <v>0.12</v>
      </c>
      <c r="G37" s="41" t="s">
        <v>156</v>
      </c>
      <c r="H37" s="40">
        <f t="shared" si="0"/>
        <v>0.12</v>
      </c>
      <c r="I37" s="186">
        <v>1200</v>
      </c>
      <c r="J37" s="19" t="s">
        <v>56</v>
      </c>
      <c r="K37" s="1" t="s">
        <v>217</v>
      </c>
      <c r="L37" s="65" t="s">
        <v>74</v>
      </c>
    </row>
    <row r="38" spans="1:12" ht="17.100000000000001" customHeight="1" x14ac:dyDescent="0.2">
      <c r="A38" s="371"/>
      <c r="B38" s="387"/>
      <c r="C38" s="291" t="s">
        <v>12</v>
      </c>
      <c r="D38" s="266" t="s">
        <v>77</v>
      </c>
      <c r="E38" s="69"/>
      <c r="F38" s="70">
        <v>360</v>
      </c>
      <c r="G38" s="41" t="s">
        <v>157</v>
      </c>
      <c r="H38" s="40">
        <f t="shared" si="0"/>
        <v>0.04</v>
      </c>
      <c r="I38" s="191">
        <v>360</v>
      </c>
      <c r="J38" s="71"/>
      <c r="K38" s="72" t="s">
        <v>190</v>
      </c>
      <c r="L38" s="73" t="s">
        <v>86</v>
      </c>
    </row>
    <row r="39" spans="1:12" ht="17.100000000000001" customHeight="1" x14ac:dyDescent="0.2">
      <c r="A39" s="371"/>
      <c r="B39" s="387"/>
      <c r="C39" s="333" t="s">
        <v>158</v>
      </c>
      <c r="D39" s="335" t="s">
        <v>58</v>
      </c>
      <c r="E39" s="75"/>
      <c r="F39" s="47">
        <v>600.75</v>
      </c>
      <c r="G39" s="74" t="s">
        <v>157</v>
      </c>
      <c r="H39" s="47">
        <f t="shared" si="0"/>
        <v>0.06</v>
      </c>
      <c r="I39" s="76">
        <v>600.75</v>
      </c>
      <c r="J39" s="77"/>
      <c r="K39" s="78" t="s">
        <v>218</v>
      </c>
      <c r="L39" s="51" t="s">
        <v>124</v>
      </c>
    </row>
    <row r="40" spans="1:12" ht="17.100000000000001" customHeight="1" x14ac:dyDescent="0.2">
      <c r="A40" s="371"/>
      <c r="B40" s="387"/>
      <c r="C40" s="334"/>
      <c r="D40" s="336"/>
      <c r="E40" s="80"/>
      <c r="F40" s="54">
        <v>395.58</v>
      </c>
      <c r="G40" s="79" t="s">
        <v>157</v>
      </c>
      <c r="H40" s="54">
        <f t="shared" si="0"/>
        <v>0.04</v>
      </c>
      <c r="I40" s="81">
        <v>395.58</v>
      </c>
      <c r="J40" s="82"/>
      <c r="K40" s="83" t="s">
        <v>159</v>
      </c>
      <c r="L40" s="58" t="s">
        <v>87</v>
      </c>
    </row>
    <row r="41" spans="1:12" ht="17.100000000000001" customHeight="1" x14ac:dyDescent="0.2">
      <c r="A41" s="371"/>
      <c r="B41" s="387"/>
      <c r="C41" s="337" t="s">
        <v>41</v>
      </c>
      <c r="D41" s="338"/>
      <c r="E41" s="84"/>
      <c r="F41" s="60">
        <v>996.32999999999993</v>
      </c>
      <c r="G41" s="85" t="s">
        <v>160</v>
      </c>
      <c r="H41" s="60">
        <v>0.1</v>
      </c>
      <c r="I41" s="86">
        <v>996.33</v>
      </c>
      <c r="J41" s="87"/>
      <c r="K41" s="88"/>
      <c r="L41" s="64"/>
    </row>
    <row r="42" spans="1:12" ht="17.100000000000001" customHeight="1" x14ac:dyDescent="0.2">
      <c r="A42" s="371"/>
      <c r="B42" s="387"/>
      <c r="C42" s="291" t="s">
        <v>12</v>
      </c>
      <c r="D42" s="89" t="s">
        <v>88</v>
      </c>
      <c r="E42" s="90"/>
      <c r="F42" s="91">
        <v>1810</v>
      </c>
      <c r="G42" s="41" t="s">
        <v>160</v>
      </c>
      <c r="H42" s="92">
        <f t="shared" si="0"/>
        <v>0.18</v>
      </c>
      <c r="I42" s="93">
        <v>1810</v>
      </c>
      <c r="J42" s="94"/>
      <c r="K42" s="72" t="s">
        <v>219</v>
      </c>
      <c r="L42" s="95" t="s">
        <v>89</v>
      </c>
    </row>
    <row r="43" spans="1:12" ht="17.100000000000001" customHeight="1" x14ac:dyDescent="0.2">
      <c r="A43" s="371"/>
      <c r="B43" s="387"/>
      <c r="C43" s="291" t="s">
        <v>12</v>
      </c>
      <c r="D43" s="38" t="s">
        <v>70</v>
      </c>
      <c r="E43" s="39"/>
      <c r="F43" s="91">
        <v>120</v>
      </c>
      <c r="G43" s="41" t="s">
        <v>160</v>
      </c>
      <c r="H43" s="96">
        <f t="shared" si="0"/>
        <v>0.01</v>
      </c>
      <c r="I43" s="186">
        <v>120</v>
      </c>
      <c r="J43" s="19"/>
      <c r="K43" s="72" t="s">
        <v>219</v>
      </c>
      <c r="L43" s="73" t="s">
        <v>90</v>
      </c>
    </row>
    <row r="44" spans="1:12" ht="17.100000000000001" customHeight="1" x14ac:dyDescent="0.2">
      <c r="A44" s="371"/>
      <c r="B44" s="387"/>
      <c r="C44" s="291" t="s">
        <v>12</v>
      </c>
      <c r="D44" s="38" t="s">
        <v>50</v>
      </c>
      <c r="E44" s="39"/>
      <c r="F44" s="92">
        <v>1475.66</v>
      </c>
      <c r="G44" s="41" t="s">
        <v>160</v>
      </c>
      <c r="H44" s="96">
        <f t="shared" si="0"/>
        <v>0.15</v>
      </c>
      <c r="I44" s="189">
        <v>1475.66</v>
      </c>
      <c r="J44" s="19"/>
      <c r="K44" s="72" t="s">
        <v>219</v>
      </c>
      <c r="L44" s="65" t="s">
        <v>91</v>
      </c>
    </row>
    <row r="45" spans="1:12" ht="17.100000000000001" customHeight="1" x14ac:dyDescent="0.2">
      <c r="A45" s="371"/>
      <c r="B45" s="387"/>
      <c r="C45" s="291" t="s">
        <v>12</v>
      </c>
      <c r="D45" s="32" t="s">
        <v>57</v>
      </c>
      <c r="E45" s="33"/>
      <c r="F45" s="92">
        <v>6900.52</v>
      </c>
      <c r="G45" s="41" t="s">
        <v>160</v>
      </c>
      <c r="H45" s="96">
        <f t="shared" si="0"/>
        <v>0.69</v>
      </c>
      <c r="I45" s="192">
        <v>6900.52</v>
      </c>
      <c r="J45" s="35"/>
      <c r="K45" s="72" t="s">
        <v>219</v>
      </c>
      <c r="L45" s="65" t="s">
        <v>92</v>
      </c>
    </row>
    <row r="46" spans="1:12" ht="17.100000000000001" customHeight="1" x14ac:dyDescent="0.2">
      <c r="A46" s="371"/>
      <c r="B46" s="387"/>
      <c r="C46" s="291" t="s">
        <v>12</v>
      </c>
      <c r="D46" s="38" t="s">
        <v>72</v>
      </c>
      <c r="E46" s="39"/>
      <c r="F46" s="97">
        <v>770</v>
      </c>
      <c r="G46" s="41" t="s">
        <v>160</v>
      </c>
      <c r="H46" s="96">
        <f t="shared" si="0"/>
        <v>0.08</v>
      </c>
      <c r="I46" s="186">
        <v>770</v>
      </c>
      <c r="J46" s="19"/>
      <c r="K46" s="72" t="s">
        <v>219</v>
      </c>
      <c r="L46" s="65" t="s">
        <v>93</v>
      </c>
    </row>
    <row r="47" spans="1:12" ht="17.100000000000001" customHeight="1" x14ac:dyDescent="0.2">
      <c r="A47" s="371"/>
      <c r="B47" s="387"/>
      <c r="C47" s="287" t="s">
        <v>161</v>
      </c>
      <c r="D47" s="66" t="s">
        <v>125</v>
      </c>
      <c r="E47" s="217"/>
      <c r="F47" s="218">
        <v>1139</v>
      </c>
      <c r="G47" s="48" t="s">
        <v>160</v>
      </c>
      <c r="H47" s="46">
        <f t="shared" si="0"/>
        <v>0.11</v>
      </c>
      <c r="I47" s="196">
        <v>1139</v>
      </c>
      <c r="J47" s="110"/>
      <c r="K47" s="289" t="s">
        <v>162</v>
      </c>
      <c r="L47" s="68"/>
    </row>
    <row r="48" spans="1:12" ht="17.100000000000001" customHeight="1" x14ac:dyDescent="0.2">
      <c r="A48" s="371"/>
      <c r="B48" s="387"/>
      <c r="C48" s="322" t="s">
        <v>94</v>
      </c>
      <c r="D48" s="323"/>
      <c r="E48" s="230"/>
      <c r="F48" s="296">
        <v>1140</v>
      </c>
      <c r="G48" s="231" t="s">
        <v>109</v>
      </c>
      <c r="H48" s="297">
        <f t="shared" si="0"/>
        <v>0.11</v>
      </c>
      <c r="I48" s="298">
        <v>1140</v>
      </c>
      <c r="J48" s="299"/>
      <c r="K48" s="232" t="s">
        <v>163</v>
      </c>
      <c r="L48" s="117" t="s">
        <v>95</v>
      </c>
    </row>
    <row r="49" spans="1:12" ht="17.100000000000001" customHeight="1" x14ac:dyDescent="0.2">
      <c r="A49" s="371"/>
      <c r="B49" s="387"/>
      <c r="C49" s="287" t="s">
        <v>116</v>
      </c>
      <c r="D49" s="66" t="s">
        <v>126</v>
      </c>
      <c r="E49" s="217"/>
      <c r="F49" s="218">
        <v>510</v>
      </c>
      <c r="G49" s="48" t="s">
        <v>109</v>
      </c>
      <c r="H49" s="46">
        <v>0.05</v>
      </c>
      <c r="I49" s="196">
        <v>510</v>
      </c>
      <c r="J49" s="110"/>
      <c r="K49" s="289" t="s">
        <v>163</v>
      </c>
      <c r="L49" s="255"/>
    </row>
    <row r="50" spans="1:12" ht="17.100000000000001" customHeight="1" x14ac:dyDescent="0.2">
      <c r="A50" s="371"/>
      <c r="B50" s="387"/>
      <c r="C50" s="291" t="s">
        <v>12</v>
      </c>
      <c r="D50" s="38" t="s">
        <v>196</v>
      </c>
      <c r="E50" s="39"/>
      <c r="F50" s="96">
        <v>0.26</v>
      </c>
      <c r="G50" s="41" t="s">
        <v>197</v>
      </c>
      <c r="H50" s="96">
        <v>0.26</v>
      </c>
      <c r="I50" s="186">
        <v>2625</v>
      </c>
      <c r="J50" s="19"/>
      <c r="K50" s="283" t="s">
        <v>198</v>
      </c>
      <c r="L50" s="65"/>
    </row>
    <row r="51" spans="1:12" ht="17.100000000000001" customHeight="1" thickBot="1" x14ac:dyDescent="0.25">
      <c r="A51" s="371"/>
      <c r="B51" s="387"/>
      <c r="C51" s="167" t="s">
        <v>12</v>
      </c>
      <c r="D51" s="300" t="s">
        <v>212</v>
      </c>
      <c r="E51" s="301"/>
      <c r="F51" s="302">
        <v>2450</v>
      </c>
      <c r="G51" s="171" t="s">
        <v>109</v>
      </c>
      <c r="H51" s="302">
        <v>0.25</v>
      </c>
      <c r="I51" s="303">
        <v>2450</v>
      </c>
      <c r="J51" s="304"/>
      <c r="K51" s="304">
        <v>44835</v>
      </c>
      <c r="L51" s="315"/>
    </row>
    <row r="52" spans="1:12" ht="17.100000000000001" customHeight="1" thickTop="1" thickBot="1" x14ac:dyDescent="0.25">
      <c r="A52" s="371"/>
      <c r="B52" s="393"/>
      <c r="C52" s="24" t="s">
        <v>41</v>
      </c>
      <c r="D52" s="213">
        <v>38</v>
      </c>
      <c r="E52" s="208">
        <v>3.8</v>
      </c>
      <c r="F52" s="208"/>
      <c r="G52" s="209"/>
      <c r="H52" s="208">
        <f>SUM(H8:H10,H12:H20,H22:H40,H42:H47,H49:H51)</f>
        <v>8.0299999999999994</v>
      </c>
      <c r="I52" s="233">
        <v>80458</v>
      </c>
      <c r="J52" s="210"/>
      <c r="K52" s="211"/>
      <c r="L52" s="184"/>
    </row>
    <row r="53" spans="1:12" ht="17.100000000000001" customHeight="1" x14ac:dyDescent="0.2">
      <c r="A53" s="371"/>
      <c r="B53" s="377" t="s">
        <v>22</v>
      </c>
      <c r="C53" s="380" t="s">
        <v>117</v>
      </c>
      <c r="D53" s="396" t="s">
        <v>118</v>
      </c>
      <c r="E53" s="129">
        <v>0.76</v>
      </c>
      <c r="F53" s="99">
        <v>0.5</v>
      </c>
      <c r="G53" s="100" t="s">
        <v>108</v>
      </c>
      <c r="H53" s="99">
        <v>0.5</v>
      </c>
      <c r="I53" s="194">
        <v>7623</v>
      </c>
      <c r="J53" s="101">
        <v>20806</v>
      </c>
      <c r="K53" s="102" t="s">
        <v>1</v>
      </c>
      <c r="L53" s="103"/>
    </row>
    <row r="54" spans="1:12" ht="17.100000000000001" customHeight="1" x14ac:dyDescent="0.2">
      <c r="A54" s="371"/>
      <c r="B54" s="387"/>
      <c r="C54" s="397"/>
      <c r="D54" s="336"/>
      <c r="E54" s="67"/>
      <c r="F54" s="104">
        <v>0.1</v>
      </c>
      <c r="G54" s="55" t="s">
        <v>108</v>
      </c>
      <c r="H54" s="104">
        <v>0.1</v>
      </c>
      <c r="I54" s="195"/>
      <c r="J54" s="105"/>
      <c r="K54" s="106" t="s">
        <v>11</v>
      </c>
      <c r="L54" s="58"/>
    </row>
    <row r="55" spans="1:12" ht="17.100000000000001" customHeight="1" x14ac:dyDescent="0.2">
      <c r="A55" s="371"/>
      <c r="B55" s="387"/>
      <c r="C55" s="397"/>
      <c r="D55" s="336"/>
      <c r="E55" s="112"/>
      <c r="F55" s="104">
        <v>0.16</v>
      </c>
      <c r="G55" s="55" t="s">
        <v>108</v>
      </c>
      <c r="H55" s="104">
        <v>0.16</v>
      </c>
      <c r="I55" s="195"/>
      <c r="J55" s="105"/>
      <c r="K55" s="106" t="s">
        <v>13</v>
      </c>
      <c r="L55" s="58"/>
    </row>
    <row r="56" spans="1:12" ht="17.100000000000001" customHeight="1" x14ac:dyDescent="0.2">
      <c r="A56" s="371"/>
      <c r="B56" s="387"/>
      <c r="C56" s="320" t="s">
        <v>41</v>
      </c>
      <c r="D56" s="321"/>
      <c r="E56" s="107"/>
      <c r="F56" s="108">
        <v>0.76</v>
      </c>
      <c r="G56" s="61" t="s">
        <v>108</v>
      </c>
      <c r="H56" s="108">
        <v>0.76</v>
      </c>
      <c r="I56" s="207">
        <v>7623</v>
      </c>
      <c r="J56" s="62"/>
      <c r="K56" s="63"/>
      <c r="L56" s="64"/>
    </row>
    <row r="57" spans="1:12" ht="17.100000000000001" customHeight="1" x14ac:dyDescent="0.2">
      <c r="A57" s="371"/>
      <c r="B57" s="387"/>
      <c r="C57" s="389" t="s">
        <v>119</v>
      </c>
      <c r="D57" s="326" t="s">
        <v>120</v>
      </c>
      <c r="E57" s="109">
        <v>1.7</v>
      </c>
      <c r="F57" s="46">
        <v>0.92</v>
      </c>
      <c r="G57" s="48" t="s">
        <v>108</v>
      </c>
      <c r="H57" s="46">
        <v>0.92</v>
      </c>
      <c r="I57" s="196">
        <v>9200</v>
      </c>
      <c r="J57" s="110">
        <v>28306</v>
      </c>
      <c r="K57" s="111" t="s">
        <v>8</v>
      </c>
      <c r="L57" s="51"/>
    </row>
    <row r="58" spans="1:12" ht="17.100000000000001" customHeight="1" x14ac:dyDescent="0.2">
      <c r="A58" s="371"/>
      <c r="B58" s="387"/>
      <c r="C58" s="332"/>
      <c r="D58" s="328"/>
      <c r="E58" s="112"/>
      <c r="F58" s="104">
        <v>0.78</v>
      </c>
      <c r="G58" s="55" t="s">
        <v>108</v>
      </c>
      <c r="H58" s="104">
        <v>0.78</v>
      </c>
      <c r="I58" s="195">
        <v>7819</v>
      </c>
      <c r="J58" s="105"/>
      <c r="K58" s="106" t="s">
        <v>2</v>
      </c>
      <c r="L58" s="58"/>
    </row>
    <row r="59" spans="1:12" ht="17.100000000000001" customHeight="1" x14ac:dyDescent="0.2">
      <c r="A59" s="371"/>
      <c r="B59" s="387"/>
      <c r="C59" s="320" t="s">
        <v>41</v>
      </c>
      <c r="D59" s="321"/>
      <c r="E59" s="59"/>
      <c r="F59" s="108">
        <v>1.7000000000000002</v>
      </c>
      <c r="G59" s="61" t="s">
        <v>108</v>
      </c>
      <c r="H59" s="108">
        <v>1.7000000000000002</v>
      </c>
      <c r="I59" s="207">
        <v>17019</v>
      </c>
      <c r="J59" s="62"/>
      <c r="K59" s="63"/>
      <c r="L59" s="64"/>
    </row>
    <row r="60" spans="1:12" ht="17.100000000000001" customHeight="1" x14ac:dyDescent="0.2">
      <c r="A60" s="371"/>
      <c r="B60" s="387"/>
      <c r="C60" s="113" t="s">
        <v>12</v>
      </c>
      <c r="D60" s="45" t="s">
        <v>121</v>
      </c>
      <c r="E60" s="114"/>
      <c r="F60" s="46">
        <v>1.47</v>
      </c>
      <c r="G60" s="115" t="s">
        <v>108</v>
      </c>
      <c r="H60" s="46">
        <f>ROUND(I60/10000,2)</f>
        <v>1.48</v>
      </c>
      <c r="I60" s="187">
        <v>14780</v>
      </c>
      <c r="J60" s="49"/>
      <c r="K60" s="27" t="s">
        <v>122</v>
      </c>
      <c r="L60" s="51"/>
    </row>
    <row r="61" spans="1:12" ht="17.100000000000001" customHeight="1" x14ac:dyDescent="0.2">
      <c r="A61" s="371"/>
      <c r="B61" s="387"/>
      <c r="C61" s="320" t="s">
        <v>94</v>
      </c>
      <c r="D61" s="321"/>
      <c r="E61" s="59"/>
      <c r="F61" s="108">
        <v>1.52</v>
      </c>
      <c r="G61" s="61" t="s">
        <v>108</v>
      </c>
      <c r="H61" s="108">
        <v>1.52</v>
      </c>
      <c r="I61" s="207">
        <v>15243</v>
      </c>
      <c r="J61" s="62"/>
      <c r="K61" s="116" t="s">
        <v>191</v>
      </c>
      <c r="L61" s="117" t="s">
        <v>95</v>
      </c>
    </row>
    <row r="62" spans="1:12" ht="17.100000000000001" customHeight="1" x14ac:dyDescent="0.2">
      <c r="A62" s="371"/>
      <c r="B62" s="387"/>
      <c r="C62" s="287" t="s">
        <v>12</v>
      </c>
      <c r="D62" s="118" t="s">
        <v>78</v>
      </c>
      <c r="E62" s="119"/>
      <c r="F62" s="91">
        <v>7632</v>
      </c>
      <c r="G62" s="120" t="s">
        <v>109</v>
      </c>
      <c r="H62" s="92">
        <f>ROUND(I62/10000,2)</f>
        <v>0.76</v>
      </c>
      <c r="I62" s="197">
        <v>7632</v>
      </c>
      <c r="J62" s="9"/>
      <c r="K62" s="9" t="s">
        <v>220</v>
      </c>
      <c r="L62" s="37" t="s">
        <v>74</v>
      </c>
    </row>
    <row r="63" spans="1:12" ht="17.100000000000001" customHeight="1" x14ac:dyDescent="0.2">
      <c r="A63" s="371"/>
      <c r="B63" s="387"/>
      <c r="C63" s="291" t="s">
        <v>12</v>
      </c>
      <c r="D63" s="118" t="s">
        <v>51</v>
      </c>
      <c r="E63" s="119"/>
      <c r="F63" s="121">
        <v>10500</v>
      </c>
      <c r="G63" s="120" t="s">
        <v>157</v>
      </c>
      <c r="H63" s="122">
        <f>ROUND(I63/10000,2)</f>
        <v>1.05</v>
      </c>
      <c r="I63" s="197">
        <v>10500</v>
      </c>
      <c r="J63" s="9"/>
      <c r="K63" s="123" t="s">
        <v>221</v>
      </c>
      <c r="L63" s="37" t="s">
        <v>222</v>
      </c>
    </row>
    <row r="64" spans="1:12" ht="17.100000000000001" customHeight="1" thickBot="1" x14ac:dyDescent="0.25">
      <c r="A64" s="371"/>
      <c r="B64" s="387"/>
      <c r="C64" s="287" t="s">
        <v>12</v>
      </c>
      <c r="D64" s="124" t="s">
        <v>52</v>
      </c>
      <c r="E64" s="125"/>
      <c r="F64" s="97">
        <v>14850</v>
      </c>
      <c r="G64" s="120" t="s">
        <v>157</v>
      </c>
      <c r="H64" s="96">
        <f>ROUND(I64/10000,2)</f>
        <v>1.49</v>
      </c>
      <c r="I64" s="198">
        <v>14850</v>
      </c>
      <c r="J64" s="126"/>
      <c r="K64" s="127" t="s">
        <v>221</v>
      </c>
      <c r="L64" s="65" t="s">
        <v>223</v>
      </c>
    </row>
    <row r="65" spans="1:12" ht="17.100000000000001" customHeight="1" thickTop="1" thickBot="1" x14ac:dyDescent="0.25">
      <c r="A65" s="371"/>
      <c r="B65" s="393"/>
      <c r="C65" s="2" t="s">
        <v>41</v>
      </c>
      <c r="D65" s="150">
        <f>COUNTA(D53:D64)</f>
        <v>6</v>
      </c>
      <c r="E65" s="151">
        <v>2.46</v>
      </c>
      <c r="F65" s="151"/>
      <c r="G65" s="152"/>
      <c r="H65" s="151">
        <f>SUM(H56,H59,H61,H62:H64)</f>
        <v>7.28</v>
      </c>
      <c r="I65" s="153">
        <f>SUM(I56,I59,I61,I62:I64)</f>
        <v>72867</v>
      </c>
      <c r="J65" s="13"/>
      <c r="K65" s="154"/>
      <c r="L65" s="8"/>
    </row>
    <row r="66" spans="1:12" ht="17.100000000000001" customHeight="1" x14ac:dyDescent="0.2">
      <c r="A66" s="371"/>
      <c r="B66" s="377" t="s">
        <v>23</v>
      </c>
      <c r="C66" s="368" t="s">
        <v>164</v>
      </c>
      <c r="D66" s="329" t="s">
        <v>165</v>
      </c>
      <c r="E66" s="129">
        <v>4.9000000000000004</v>
      </c>
      <c r="F66" s="99">
        <v>3.3</v>
      </c>
      <c r="G66" s="100" t="s">
        <v>156</v>
      </c>
      <c r="H66" s="99">
        <v>3.3</v>
      </c>
      <c r="I66" s="194">
        <v>33000</v>
      </c>
      <c r="J66" s="101">
        <v>25881</v>
      </c>
      <c r="K66" s="102" t="s">
        <v>192</v>
      </c>
      <c r="L66" s="103"/>
    </row>
    <row r="67" spans="1:12" ht="17.100000000000001" customHeight="1" x14ac:dyDescent="0.2">
      <c r="A67" s="371"/>
      <c r="B67" s="387"/>
      <c r="C67" s="331"/>
      <c r="D67" s="327"/>
      <c r="E67" s="67"/>
      <c r="F67" s="104">
        <v>0.5</v>
      </c>
      <c r="G67" s="55" t="s">
        <v>156</v>
      </c>
      <c r="H67" s="104">
        <v>0.5</v>
      </c>
      <c r="I67" s="195">
        <v>5000</v>
      </c>
      <c r="J67" s="105"/>
      <c r="K67" s="106" t="s">
        <v>24</v>
      </c>
      <c r="L67" s="58"/>
    </row>
    <row r="68" spans="1:12" ht="17.100000000000001" customHeight="1" x14ac:dyDescent="0.2">
      <c r="A68" s="371"/>
      <c r="B68" s="387"/>
      <c r="C68" s="331"/>
      <c r="D68" s="327"/>
      <c r="E68" s="67"/>
      <c r="F68" s="104">
        <v>0.33</v>
      </c>
      <c r="G68" s="55" t="s">
        <v>156</v>
      </c>
      <c r="H68" s="104">
        <v>0.33</v>
      </c>
      <c r="I68" s="195">
        <v>3300</v>
      </c>
      <c r="J68" s="105"/>
      <c r="K68" s="106" t="s">
        <v>25</v>
      </c>
      <c r="L68" s="58"/>
    </row>
    <row r="69" spans="1:12" ht="17.100000000000001" customHeight="1" x14ac:dyDescent="0.2">
      <c r="A69" s="371"/>
      <c r="B69" s="387"/>
      <c r="C69" s="331"/>
      <c r="D69" s="327"/>
      <c r="E69" s="67"/>
      <c r="F69" s="104">
        <v>0.2</v>
      </c>
      <c r="G69" s="55" t="s">
        <v>156</v>
      </c>
      <c r="H69" s="104">
        <v>0.2</v>
      </c>
      <c r="I69" s="195">
        <v>2000</v>
      </c>
      <c r="J69" s="105"/>
      <c r="K69" s="106" t="s">
        <v>26</v>
      </c>
      <c r="L69" s="58"/>
    </row>
    <row r="70" spans="1:12" ht="17.100000000000001" customHeight="1" x14ac:dyDescent="0.2">
      <c r="A70" s="371"/>
      <c r="B70" s="387"/>
      <c r="C70" s="331"/>
      <c r="D70" s="327"/>
      <c r="E70" s="67"/>
      <c r="F70" s="104">
        <v>0.1</v>
      </c>
      <c r="G70" s="55" t="s">
        <v>156</v>
      </c>
      <c r="H70" s="104">
        <v>0.1</v>
      </c>
      <c r="I70" s="195">
        <v>1000</v>
      </c>
      <c r="J70" s="105"/>
      <c r="K70" s="106" t="s">
        <v>1</v>
      </c>
      <c r="L70" s="58"/>
    </row>
    <row r="71" spans="1:12" ht="17.100000000000001" customHeight="1" x14ac:dyDescent="0.2">
      <c r="A71" s="371"/>
      <c r="B71" s="387"/>
      <c r="C71" s="332"/>
      <c r="D71" s="328"/>
      <c r="E71" s="130"/>
      <c r="F71" s="104">
        <v>7.0000000000000007E-2</v>
      </c>
      <c r="G71" s="55" t="s">
        <v>156</v>
      </c>
      <c r="H71" s="131">
        <v>7.0000000000000007E-2</v>
      </c>
      <c r="I71" s="199">
        <v>700</v>
      </c>
      <c r="J71" s="132"/>
      <c r="K71" s="133" t="s">
        <v>224</v>
      </c>
      <c r="L71" s="134"/>
    </row>
    <row r="72" spans="1:12" ht="17.100000000000001" customHeight="1" x14ac:dyDescent="0.2">
      <c r="A72" s="371"/>
      <c r="B72" s="387"/>
      <c r="C72" s="394" t="s">
        <v>96</v>
      </c>
      <c r="D72" s="395"/>
      <c r="E72" s="135"/>
      <c r="F72" s="136"/>
      <c r="G72" s="136"/>
      <c r="H72" s="104">
        <f>I72/10000</f>
        <v>3.2800000000000003E-2</v>
      </c>
      <c r="I72" s="195">
        <v>328</v>
      </c>
      <c r="J72" s="105"/>
      <c r="K72" s="106" t="s">
        <v>166</v>
      </c>
      <c r="L72" s="58"/>
    </row>
    <row r="73" spans="1:12" ht="18.600000000000001" customHeight="1" x14ac:dyDescent="0.2">
      <c r="A73" s="371"/>
      <c r="B73" s="387"/>
      <c r="C73" s="320" t="s">
        <v>41</v>
      </c>
      <c r="D73" s="321"/>
      <c r="E73" s="59"/>
      <c r="F73" s="108">
        <v>4.5</v>
      </c>
      <c r="G73" s="61" t="s">
        <v>132</v>
      </c>
      <c r="H73" s="108">
        <v>4.5327999999999999</v>
      </c>
      <c r="I73" s="207">
        <v>45328</v>
      </c>
      <c r="J73" s="62"/>
      <c r="K73" s="63" t="s">
        <v>166</v>
      </c>
      <c r="L73" s="64"/>
    </row>
    <row r="74" spans="1:12" ht="18.600000000000001" customHeight="1" x14ac:dyDescent="0.2">
      <c r="A74" s="371"/>
      <c r="B74" s="387"/>
      <c r="C74" s="284" t="s">
        <v>12</v>
      </c>
      <c r="D74" s="294" t="s">
        <v>27</v>
      </c>
      <c r="E74" s="109"/>
      <c r="F74" s="137">
        <f>ROUND(I74/10000,2)</f>
        <v>4.7</v>
      </c>
      <c r="G74" s="138" t="s">
        <v>132</v>
      </c>
      <c r="H74" s="137">
        <f t="shared" ref="H74:H79" si="3">ROUND(I74/10000,2)</f>
        <v>4.7</v>
      </c>
      <c r="I74" s="200">
        <v>47000</v>
      </c>
      <c r="J74" s="139"/>
      <c r="K74" s="140" t="s">
        <v>28</v>
      </c>
      <c r="L74" s="37"/>
    </row>
    <row r="75" spans="1:12" ht="18.600000000000001" customHeight="1" x14ac:dyDescent="0.2">
      <c r="A75" s="371"/>
      <c r="B75" s="387"/>
      <c r="C75" s="333" t="s">
        <v>167</v>
      </c>
      <c r="D75" s="335" t="s">
        <v>205</v>
      </c>
      <c r="E75" s="201">
        <v>2.2000000000000002</v>
      </c>
      <c r="F75" s="46">
        <f>ROUND(I75/10000,2)</f>
        <v>2.2000000000000002</v>
      </c>
      <c r="G75" s="74" t="s">
        <v>132</v>
      </c>
      <c r="H75" s="46">
        <f t="shared" si="3"/>
        <v>2.2000000000000002</v>
      </c>
      <c r="I75" s="141">
        <v>22000</v>
      </c>
      <c r="J75" s="77" t="s">
        <v>168</v>
      </c>
      <c r="K75" s="11" t="s">
        <v>225</v>
      </c>
      <c r="L75" s="51" t="s">
        <v>74</v>
      </c>
    </row>
    <row r="76" spans="1:12" ht="18.600000000000001" customHeight="1" x14ac:dyDescent="0.2">
      <c r="A76" s="371"/>
      <c r="B76" s="387"/>
      <c r="C76" s="334"/>
      <c r="D76" s="336"/>
      <c r="E76" s="202">
        <v>4</v>
      </c>
      <c r="F76" s="142">
        <v>1</v>
      </c>
      <c r="G76" s="79" t="s">
        <v>156</v>
      </c>
      <c r="H76" s="142">
        <f t="shared" si="3"/>
        <v>1</v>
      </c>
      <c r="I76" s="143">
        <v>10000</v>
      </c>
      <c r="J76" s="82" t="s">
        <v>169</v>
      </c>
      <c r="K76" s="12" t="s">
        <v>226</v>
      </c>
      <c r="L76" s="58" t="s">
        <v>100</v>
      </c>
    </row>
    <row r="77" spans="1:12" ht="18.600000000000001" customHeight="1" x14ac:dyDescent="0.2">
      <c r="A77" s="371"/>
      <c r="B77" s="387"/>
      <c r="C77" s="334"/>
      <c r="D77" s="336"/>
      <c r="E77" s="144"/>
      <c r="F77" s="142">
        <v>0.2</v>
      </c>
      <c r="G77" s="79" t="s">
        <v>156</v>
      </c>
      <c r="H77" s="142">
        <f t="shared" si="3"/>
        <v>0.2</v>
      </c>
      <c r="I77" s="143">
        <v>2000</v>
      </c>
      <c r="J77" s="82"/>
      <c r="K77" s="12" t="s">
        <v>227</v>
      </c>
      <c r="L77" s="58"/>
    </row>
    <row r="78" spans="1:12" ht="18.600000000000001" customHeight="1" x14ac:dyDescent="0.2">
      <c r="A78" s="371"/>
      <c r="B78" s="387"/>
      <c r="C78" s="334"/>
      <c r="D78" s="336"/>
      <c r="E78" s="144"/>
      <c r="F78" s="142">
        <v>0.25</v>
      </c>
      <c r="G78" s="79" t="s">
        <v>156</v>
      </c>
      <c r="H78" s="142">
        <f t="shared" si="3"/>
        <v>0.25</v>
      </c>
      <c r="I78" s="143">
        <v>2500</v>
      </c>
      <c r="J78" s="82"/>
      <c r="K78" s="12" t="s">
        <v>228</v>
      </c>
      <c r="L78" s="58"/>
    </row>
    <row r="79" spans="1:12" ht="18.600000000000001" customHeight="1" x14ac:dyDescent="0.2">
      <c r="A79" s="371"/>
      <c r="B79" s="387"/>
      <c r="C79" s="334"/>
      <c r="D79" s="336"/>
      <c r="E79" s="145"/>
      <c r="F79" s="142">
        <v>0.35</v>
      </c>
      <c r="G79" s="79" t="s">
        <v>156</v>
      </c>
      <c r="H79" s="142">
        <f t="shared" si="3"/>
        <v>0.35</v>
      </c>
      <c r="I79" s="143">
        <v>3500</v>
      </c>
      <c r="J79" s="82"/>
      <c r="K79" s="12" t="s">
        <v>229</v>
      </c>
      <c r="L79" s="58"/>
    </row>
    <row r="80" spans="1:12" ht="18.600000000000001" customHeight="1" x14ac:dyDescent="0.2">
      <c r="A80" s="371"/>
      <c r="B80" s="387"/>
      <c r="C80" s="337" t="s">
        <v>41</v>
      </c>
      <c r="D80" s="338"/>
      <c r="E80" s="84"/>
      <c r="F80" s="219">
        <f>SUM(F75:F79)</f>
        <v>4</v>
      </c>
      <c r="G80" s="85" t="s">
        <v>156</v>
      </c>
      <c r="H80" s="219">
        <f>SUM(H75:H79)</f>
        <v>4</v>
      </c>
      <c r="I80" s="220">
        <f>SUM(I75:I79)</f>
        <v>40000</v>
      </c>
      <c r="J80" s="87"/>
      <c r="K80" s="221"/>
      <c r="L80" s="64"/>
    </row>
    <row r="81" spans="1:12" ht="18.600000000000001" customHeight="1" thickBot="1" x14ac:dyDescent="0.25">
      <c r="A81" s="371"/>
      <c r="B81" s="387"/>
      <c r="C81" s="234" t="s">
        <v>158</v>
      </c>
      <c r="D81" s="235" t="s">
        <v>170</v>
      </c>
      <c r="E81" s="236"/>
      <c r="F81" s="237">
        <v>3.24</v>
      </c>
      <c r="G81" s="120" t="s">
        <v>108</v>
      </c>
      <c r="H81" s="237">
        <v>3.24</v>
      </c>
      <c r="I81" s="238">
        <v>32428</v>
      </c>
      <c r="J81" s="239"/>
      <c r="K81" s="240" t="s">
        <v>182</v>
      </c>
      <c r="L81" s="222"/>
    </row>
    <row r="82" spans="1:12" ht="18.600000000000001" customHeight="1" thickTop="1" thickBot="1" x14ac:dyDescent="0.25">
      <c r="A82" s="376"/>
      <c r="B82" s="393"/>
      <c r="C82" s="10" t="s">
        <v>41</v>
      </c>
      <c r="D82" s="3">
        <f>COUNTA(D66:D81)</f>
        <v>4</v>
      </c>
      <c r="E82" s="4">
        <f>E66+E76</f>
        <v>8.9</v>
      </c>
      <c r="F82" s="4"/>
      <c r="G82" s="5"/>
      <c r="H82" s="4">
        <f>SUM(H73,H74,H80,H81)</f>
        <v>16.472799999999999</v>
      </c>
      <c r="I82" s="6">
        <f>SUM(I73,I74,I80,I81)</f>
        <v>164756</v>
      </c>
      <c r="J82" s="7"/>
      <c r="K82" s="98"/>
      <c r="L82" s="8"/>
    </row>
    <row r="83" spans="1:12" ht="18.600000000000001" customHeight="1" x14ac:dyDescent="0.2">
      <c r="A83" s="370" t="s">
        <v>42</v>
      </c>
      <c r="B83" s="377" t="s">
        <v>29</v>
      </c>
      <c r="C83" s="380" t="s">
        <v>171</v>
      </c>
      <c r="D83" s="382" t="s">
        <v>172</v>
      </c>
      <c r="E83" s="129">
        <v>26.6</v>
      </c>
      <c r="F83" s="99">
        <v>18.5</v>
      </c>
      <c r="G83" s="100" t="s">
        <v>156</v>
      </c>
      <c r="H83" s="99">
        <v>18.5</v>
      </c>
      <c r="I83" s="194">
        <v>185000</v>
      </c>
      <c r="J83" s="101">
        <v>33784</v>
      </c>
      <c r="K83" s="102" t="s">
        <v>30</v>
      </c>
      <c r="L83" s="103"/>
    </row>
    <row r="84" spans="1:12" ht="18.600000000000001" customHeight="1" x14ac:dyDescent="0.2">
      <c r="A84" s="371"/>
      <c r="B84" s="378"/>
      <c r="C84" s="381"/>
      <c r="D84" s="383"/>
      <c r="E84" s="67"/>
      <c r="F84" s="104">
        <v>3.1</v>
      </c>
      <c r="G84" s="55" t="s">
        <v>156</v>
      </c>
      <c r="H84" s="104">
        <v>3.1</v>
      </c>
      <c r="I84" s="195">
        <v>31000</v>
      </c>
      <c r="J84" s="105"/>
      <c r="K84" s="106" t="s">
        <v>31</v>
      </c>
      <c r="L84" s="58"/>
    </row>
    <row r="85" spans="1:12" ht="18.600000000000001" customHeight="1" x14ac:dyDescent="0.2">
      <c r="A85" s="371"/>
      <c r="B85" s="378"/>
      <c r="C85" s="381"/>
      <c r="D85" s="383"/>
      <c r="E85" s="112"/>
      <c r="F85" s="104">
        <v>5</v>
      </c>
      <c r="G85" s="55" t="s">
        <v>156</v>
      </c>
      <c r="H85" s="104">
        <v>5</v>
      </c>
      <c r="I85" s="195">
        <v>50000</v>
      </c>
      <c r="J85" s="105"/>
      <c r="K85" s="106" t="s">
        <v>32</v>
      </c>
      <c r="L85" s="58"/>
    </row>
    <row r="86" spans="1:12" ht="18.600000000000001" customHeight="1" x14ac:dyDescent="0.2">
      <c r="A86" s="371"/>
      <c r="B86" s="378"/>
      <c r="C86" s="320" t="s">
        <v>41</v>
      </c>
      <c r="D86" s="321"/>
      <c r="E86" s="59"/>
      <c r="F86" s="108">
        <f>SUM(F83:F85)</f>
        <v>26.6</v>
      </c>
      <c r="G86" s="61" t="s">
        <v>156</v>
      </c>
      <c r="H86" s="108">
        <f>SUM(H83:H85)</f>
        <v>26.6</v>
      </c>
      <c r="I86" s="207">
        <f>SUM(I83:I85)</f>
        <v>266000</v>
      </c>
      <c r="J86" s="62"/>
      <c r="K86" s="63"/>
      <c r="L86" s="64"/>
    </row>
    <row r="87" spans="1:12" ht="18.600000000000001" customHeight="1" x14ac:dyDescent="0.2">
      <c r="A87" s="371"/>
      <c r="B87" s="378"/>
      <c r="C87" s="389" t="s">
        <v>173</v>
      </c>
      <c r="D87" s="326" t="s">
        <v>174</v>
      </c>
      <c r="E87" s="109">
        <v>11.3</v>
      </c>
      <c r="F87" s="279">
        <v>10.029999999999999</v>
      </c>
      <c r="G87" s="48" t="s">
        <v>156</v>
      </c>
      <c r="H87" s="279">
        <v>10.029999999999999</v>
      </c>
      <c r="I87" s="196">
        <v>100306</v>
      </c>
      <c r="J87" s="110">
        <v>28824</v>
      </c>
      <c r="K87" s="111" t="s">
        <v>33</v>
      </c>
      <c r="L87" s="280" t="s">
        <v>127</v>
      </c>
    </row>
    <row r="88" spans="1:12" ht="18.600000000000001" customHeight="1" x14ac:dyDescent="0.2">
      <c r="A88" s="371"/>
      <c r="B88" s="378"/>
      <c r="C88" s="331"/>
      <c r="D88" s="327"/>
      <c r="E88" s="67"/>
      <c r="F88" s="157"/>
      <c r="G88" s="15"/>
      <c r="H88" s="157"/>
      <c r="I88" s="190"/>
      <c r="J88" s="16"/>
      <c r="K88" s="26"/>
      <c r="L88" s="214" t="s">
        <v>128</v>
      </c>
    </row>
    <row r="89" spans="1:12" ht="18.600000000000001" customHeight="1" x14ac:dyDescent="0.2">
      <c r="A89" s="371"/>
      <c r="B89" s="378"/>
      <c r="C89" s="52" t="s">
        <v>12</v>
      </c>
      <c r="D89" s="328"/>
      <c r="E89" s="112"/>
      <c r="F89" s="305">
        <v>3.46</v>
      </c>
      <c r="G89" s="306" t="s">
        <v>108</v>
      </c>
      <c r="H89" s="305">
        <v>3.46</v>
      </c>
      <c r="I89" s="195">
        <v>34619</v>
      </c>
      <c r="J89" s="105"/>
      <c r="K89" s="105" t="s">
        <v>206</v>
      </c>
      <c r="L89" s="307" t="s">
        <v>207</v>
      </c>
    </row>
    <row r="90" spans="1:12" ht="18.600000000000001" customHeight="1" thickBot="1" x14ac:dyDescent="0.25">
      <c r="A90" s="371"/>
      <c r="B90" s="378"/>
      <c r="C90" s="320" t="s">
        <v>41</v>
      </c>
      <c r="D90" s="339"/>
      <c r="E90" s="308"/>
      <c r="F90" s="309">
        <f>SUM(F87:F89)</f>
        <v>13.489999999999998</v>
      </c>
      <c r="G90" s="310" t="s">
        <v>108</v>
      </c>
      <c r="H90" s="309">
        <f>SUM(H87:H89)</f>
        <v>13.489999999999998</v>
      </c>
      <c r="I90" s="311">
        <f>SUM(I87:I89)</f>
        <v>134925</v>
      </c>
      <c r="J90" s="312"/>
      <c r="K90" s="313"/>
      <c r="L90" s="314"/>
    </row>
    <row r="91" spans="1:12" ht="18.600000000000001" customHeight="1" thickTop="1" thickBot="1" x14ac:dyDescent="0.25">
      <c r="A91" s="371"/>
      <c r="B91" s="379"/>
      <c r="C91" s="2" t="s">
        <v>41</v>
      </c>
      <c r="D91" s="3">
        <v>2</v>
      </c>
      <c r="E91" s="4">
        <v>37.900000000000006</v>
      </c>
      <c r="F91" s="4"/>
      <c r="G91" s="5"/>
      <c r="H91" s="4">
        <f>H86+H90</f>
        <v>40.090000000000003</v>
      </c>
      <c r="I91" s="6">
        <f>I86+I90</f>
        <v>400925</v>
      </c>
      <c r="J91" s="7"/>
      <c r="K91" s="98"/>
      <c r="L91" s="8"/>
    </row>
    <row r="92" spans="1:12" ht="18.600000000000001" customHeight="1" x14ac:dyDescent="0.2">
      <c r="A92" s="371"/>
      <c r="B92" s="390" t="s">
        <v>97</v>
      </c>
      <c r="C92" s="368" t="s">
        <v>175</v>
      </c>
      <c r="D92" s="329" t="s">
        <v>188</v>
      </c>
      <c r="E92" s="147">
        <v>22.1</v>
      </c>
      <c r="F92" s="148">
        <f>ROUND(I92/10000,2)</f>
        <v>4.0999999999999996</v>
      </c>
      <c r="G92" s="128" t="s">
        <v>156</v>
      </c>
      <c r="H92" s="148">
        <f>ROUND(I92/10000,2)</f>
        <v>4.0999999999999996</v>
      </c>
      <c r="I92" s="223">
        <v>40974</v>
      </c>
      <c r="J92" s="215" t="s">
        <v>176</v>
      </c>
      <c r="K92" s="14" t="s">
        <v>177</v>
      </c>
      <c r="L92" s="149" t="s">
        <v>98</v>
      </c>
    </row>
    <row r="93" spans="1:12" ht="18.600000000000001" customHeight="1" x14ac:dyDescent="0.2">
      <c r="A93" s="371"/>
      <c r="B93" s="391"/>
      <c r="C93" s="331"/>
      <c r="D93" s="327"/>
      <c r="E93" s="224"/>
      <c r="F93" s="225">
        <v>2.7</v>
      </c>
      <c r="G93" s="293" t="s">
        <v>156</v>
      </c>
      <c r="H93" s="225">
        <v>2.68</v>
      </c>
      <c r="I93" s="226">
        <v>26818</v>
      </c>
      <c r="J93" s="227"/>
      <c r="K93" s="16" t="s">
        <v>193</v>
      </c>
      <c r="L93" s="228" t="s">
        <v>178</v>
      </c>
    </row>
    <row r="94" spans="1:12" ht="18.600000000000001" customHeight="1" x14ac:dyDescent="0.2">
      <c r="A94" s="371"/>
      <c r="B94" s="391"/>
      <c r="C94" s="331"/>
      <c r="D94" s="327"/>
      <c r="E94" s="66"/>
      <c r="F94" s="67">
        <v>2.8</v>
      </c>
      <c r="G94" s="293" t="s">
        <v>156</v>
      </c>
      <c r="H94" s="67">
        <v>2.85</v>
      </c>
      <c r="I94" s="226">
        <v>28471</v>
      </c>
      <c r="J94" s="243"/>
      <c r="K94" s="16" t="s">
        <v>194</v>
      </c>
      <c r="L94" s="228" t="s">
        <v>179</v>
      </c>
    </row>
    <row r="95" spans="1:12" ht="18.600000000000001" customHeight="1" x14ac:dyDescent="0.2">
      <c r="A95" s="371"/>
      <c r="B95" s="391"/>
      <c r="C95" s="332"/>
      <c r="D95" s="327"/>
      <c r="E95" s="66"/>
      <c r="F95" s="67">
        <v>3.63</v>
      </c>
      <c r="G95" s="293" t="s">
        <v>108</v>
      </c>
      <c r="H95" s="67">
        <v>3.63</v>
      </c>
      <c r="I95" s="226">
        <v>36256</v>
      </c>
      <c r="J95" s="243"/>
      <c r="K95" s="16" t="s">
        <v>199</v>
      </c>
      <c r="L95" s="228" t="s">
        <v>200</v>
      </c>
    </row>
    <row r="96" spans="1:12" ht="18.600000000000001" customHeight="1" x14ac:dyDescent="0.2">
      <c r="A96" s="371"/>
      <c r="B96" s="391"/>
      <c r="C96" s="330" t="s">
        <v>12</v>
      </c>
      <c r="D96" s="327"/>
      <c r="E96" s="267"/>
      <c r="F96" s="268">
        <v>0.75</v>
      </c>
      <c r="G96" s="247" t="s">
        <v>202</v>
      </c>
      <c r="H96" s="268">
        <v>0.75</v>
      </c>
      <c r="I96" s="269">
        <v>7521</v>
      </c>
      <c r="J96" s="248"/>
      <c r="K96" s="270" t="s">
        <v>203</v>
      </c>
      <c r="L96" s="249" t="s">
        <v>204</v>
      </c>
    </row>
    <row r="97" spans="1:12" ht="18.600000000000001" customHeight="1" x14ac:dyDescent="0.2">
      <c r="A97" s="371"/>
      <c r="B97" s="391"/>
      <c r="C97" s="331"/>
      <c r="D97" s="327"/>
      <c r="E97" s="66"/>
      <c r="F97" s="67">
        <v>0.64</v>
      </c>
      <c r="G97" s="293" t="s">
        <v>108</v>
      </c>
      <c r="H97" s="67">
        <v>0.64</v>
      </c>
      <c r="I97" s="226">
        <v>6384</v>
      </c>
      <c r="J97" s="243"/>
      <c r="K97" s="16" t="s">
        <v>208</v>
      </c>
      <c r="L97" s="271" t="s">
        <v>209</v>
      </c>
    </row>
    <row r="98" spans="1:12" ht="18.600000000000001" customHeight="1" x14ac:dyDescent="0.2">
      <c r="A98" s="371"/>
      <c r="B98" s="391"/>
      <c r="C98" s="332"/>
      <c r="D98" s="328"/>
      <c r="E98" s="66"/>
      <c r="F98" s="67">
        <v>8.2200000000000006</v>
      </c>
      <c r="G98" s="293" t="s">
        <v>108</v>
      </c>
      <c r="H98" s="67">
        <v>8.2200000000000006</v>
      </c>
      <c r="I98" s="226">
        <v>82247</v>
      </c>
      <c r="J98" s="243"/>
      <c r="K98" s="16" t="s">
        <v>210</v>
      </c>
      <c r="L98" s="271" t="s">
        <v>211</v>
      </c>
    </row>
    <row r="99" spans="1:12" ht="18.600000000000001" customHeight="1" x14ac:dyDescent="0.2">
      <c r="A99" s="371"/>
      <c r="B99" s="391"/>
      <c r="C99" s="320" t="s">
        <v>41</v>
      </c>
      <c r="D99" s="321"/>
      <c r="E99" s="59"/>
      <c r="F99" s="108">
        <v>22.840000000000003</v>
      </c>
      <c r="G99" s="61" t="s">
        <v>197</v>
      </c>
      <c r="H99" s="108">
        <v>22.869999999999997</v>
      </c>
      <c r="I99" s="207">
        <v>228671</v>
      </c>
      <c r="J99" s="62"/>
      <c r="K99" s="63"/>
      <c r="L99" s="64"/>
    </row>
    <row r="100" spans="1:12" ht="18.600000000000001" customHeight="1" x14ac:dyDescent="0.2">
      <c r="A100" s="371"/>
      <c r="B100" s="391"/>
      <c r="C100" s="340" t="s">
        <v>184</v>
      </c>
      <c r="D100" s="389" t="s">
        <v>189</v>
      </c>
      <c r="E100" s="318"/>
      <c r="F100" s="137">
        <f>ROUND(I100/10000,2)</f>
        <v>8.06</v>
      </c>
      <c r="G100" s="293" t="s">
        <v>185</v>
      </c>
      <c r="H100" s="137">
        <f>ROUND(I100/10000,2)</f>
        <v>8.06</v>
      </c>
      <c r="I100" s="246">
        <v>80600</v>
      </c>
      <c r="J100" s="243"/>
      <c r="K100" s="244" t="s">
        <v>186</v>
      </c>
      <c r="L100" s="245"/>
    </row>
    <row r="101" spans="1:12" ht="18.600000000000001" customHeight="1" x14ac:dyDescent="0.2">
      <c r="A101" s="371"/>
      <c r="B101" s="391"/>
      <c r="C101" s="341"/>
      <c r="D101" s="331"/>
      <c r="E101" s="319"/>
      <c r="F101" s="250">
        <v>2192.6999999999998</v>
      </c>
      <c r="G101" s="247" t="s">
        <v>187</v>
      </c>
      <c r="H101" s="251">
        <f>ROUND(I101/10000,2)</f>
        <v>0.22</v>
      </c>
      <c r="I101" s="252">
        <v>2192.6999999999998</v>
      </c>
      <c r="J101" s="248"/>
      <c r="K101" s="253" t="s">
        <v>195</v>
      </c>
      <c r="L101" s="249"/>
    </row>
    <row r="102" spans="1:12" ht="18.600000000000001" customHeight="1" thickBot="1" x14ac:dyDescent="0.25">
      <c r="A102" s="371"/>
      <c r="B102" s="391"/>
      <c r="C102" s="320" t="s">
        <v>41</v>
      </c>
      <c r="D102" s="321"/>
      <c r="E102" s="59"/>
      <c r="F102" s="108">
        <f>F100+H101</f>
        <v>8.2800000000000011</v>
      </c>
      <c r="G102" s="61" t="s">
        <v>108</v>
      </c>
      <c r="H102" s="108">
        <f>SUM(H100:H101)</f>
        <v>8.2800000000000011</v>
      </c>
      <c r="I102" s="207">
        <f>I100+I101</f>
        <v>82792.7</v>
      </c>
      <c r="J102" s="62"/>
      <c r="K102" s="63"/>
      <c r="L102" s="64"/>
    </row>
    <row r="103" spans="1:12" ht="14.4" thickTop="1" thickBot="1" x14ac:dyDescent="0.25">
      <c r="A103" s="376"/>
      <c r="B103" s="392"/>
      <c r="C103" s="10" t="s">
        <v>41</v>
      </c>
      <c r="D103" s="150">
        <f>COUNTA(D92:D101)</f>
        <v>2</v>
      </c>
      <c r="E103" s="151">
        <v>22.1</v>
      </c>
      <c r="F103" s="151"/>
      <c r="G103" s="152"/>
      <c r="H103" s="151">
        <f>H99+H102</f>
        <v>31.15</v>
      </c>
      <c r="I103" s="153">
        <v>311463.7</v>
      </c>
      <c r="J103" s="13"/>
      <c r="K103" s="154"/>
      <c r="L103" s="8"/>
    </row>
    <row r="104" spans="1:12" ht="13.8" thickBot="1" x14ac:dyDescent="0.25">
      <c r="A104" s="370" t="s">
        <v>34</v>
      </c>
      <c r="B104" s="377" t="s">
        <v>35</v>
      </c>
      <c r="C104" s="288" t="s">
        <v>12</v>
      </c>
      <c r="D104" s="285" t="s">
        <v>180</v>
      </c>
      <c r="E104" s="146"/>
      <c r="F104" s="148">
        <v>1.6</v>
      </c>
      <c r="G104" s="128" t="s">
        <v>156</v>
      </c>
      <c r="H104" s="148">
        <v>1.61</v>
      </c>
      <c r="I104" s="203">
        <v>16064.22</v>
      </c>
      <c r="J104" s="155"/>
      <c r="K104" s="14" t="s">
        <v>230</v>
      </c>
      <c r="L104" s="156"/>
    </row>
    <row r="105" spans="1:12" ht="13.5" customHeight="1" thickTop="1" thickBot="1" x14ac:dyDescent="0.25">
      <c r="A105" s="376"/>
      <c r="B105" s="393"/>
      <c r="C105" s="10" t="s">
        <v>41</v>
      </c>
      <c r="D105" s="150">
        <f>COUNTA(D104:D104)</f>
        <v>1</v>
      </c>
      <c r="E105" s="151"/>
      <c r="F105" s="151"/>
      <c r="G105" s="152"/>
      <c r="H105" s="151">
        <f>H104</f>
        <v>1.61</v>
      </c>
      <c r="I105" s="153">
        <v>16064.22</v>
      </c>
      <c r="J105" s="13"/>
      <c r="K105" s="154"/>
      <c r="L105" s="8"/>
    </row>
    <row r="106" spans="1:12" x14ac:dyDescent="0.2">
      <c r="A106" s="384" t="s">
        <v>79</v>
      </c>
      <c r="B106" s="377" t="s">
        <v>79</v>
      </c>
      <c r="C106" s="288" t="s">
        <v>12</v>
      </c>
      <c r="D106" s="286" t="s">
        <v>80</v>
      </c>
      <c r="E106" s="67"/>
      <c r="F106" s="157">
        <v>0.27</v>
      </c>
      <c r="G106" s="15" t="s">
        <v>213</v>
      </c>
      <c r="H106" s="157">
        <v>0.27</v>
      </c>
      <c r="I106" s="204">
        <v>2733.66</v>
      </c>
      <c r="J106" s="158"/>
      <c r="K106" s="16" t="s">
        <v>220</v>
      </c>
      <c r="L106" s="68"/>
    </row>
    <row r="107" spans="1:12" ht="13.8" thickBot="1" x14ac:dyDescent="0.25">
      <c r="A107" s="385"/>
      <c r="B107" s="387"/>
      <c r="C107" s="317" t="s">
        <v>240</v>
      </c>
      <c r="D107" s="316" t="s">
        <v>237</v>
      </c>
      <c r="E107" s="67"/>
      <c r="F107" s="157">
        <v>4000</v>
      </c>
      <c r="G107" s="15" t="s">
        <v>238</v>
      </c>
      <c r="H107" s="157">
        <v>0.4</v>
      </c>
      <c r="I107" s="204">
        <v>4000</v>
      </c>
      <c r="J107" s="158">
        <v>43133</v>
      </c>
      <c r="K107" s="16">
        <v>45017</v>
      </c>
      <c r="L107" s="68" t="s">
        <v>239</v>
      </c>
    </row>
    <row r="108" spans="1:12" ht="14.4" thickTop="1" thickBot="1" x14ac:dyDescent="0.25">
      <c r="A108" s="386"/>
      <c r="B108" s="388"/>
      <c r="C108" s="10" t="s">
        <v>41</v>
      </c>
      <c r="D108" s="150">
        <f>COUNTA(D106:D107)</f>
        <v>2</v>
      </c>
      <c r="E108" s="4"/>
      <c r="F108" s="4"/>
      <c r="G108" s="5"/>
      <c r="H108" s="4">
        <f>H106+H107</f>
        <v>0.67</v>
      </c>
      <c r="I108" s="4">
        <f>I106+I107</f>
        <v>6733.66</v>
      </c>
      <c r="J108" s="7"/>
      <c r="K108" s="98"/>
      <c r="L108" s="159"/>
    </row>
    <row r="109" spans="1:12" ht="14.4" thickTop="1" thickBot="1" x14ac:dyDescent="0.25">
      <c r="A109" s="160"/>
      <c r="B109" s="161"/>
      <c r="C109" s="2" t="s">
        <v>45</v>
      </c>
      <c r="D109" s="150">
        <f>SUM(D52,D65,D82,D91,D103,D105,D108)</f>
        <v>55</v>
      </c>
      <c r="E109" s="151">
        <f>E52+E65+E82+E91+E103</f>
        <v>75.16</v>
      </c>
      <c r="F109" s="254"/>
      <c r="G109" s="152"/>
      <c r="H109" s="254">
        <f>H52+H65+H82+H91+H103+H105+H108</f>
        <v>105.30279999999999</v>
      </c>
      <c r="I109" s="398">
        <f>I52+I65+I82+I91+I103+I105+I108</f>
        <v>1053267.5799999998</v>
      </c>
      <c r="J109" s="13"/>
      <c r="K109" s="154"/>
      <c r="L109" s="8"/>
    </row>
    <row r="110" spans="1:12" x14ac:dyDescent="0.2">
      <c r="A110" s="370" t="s">
        <v>99</v>
      </c>
      <c r="B110" s="373"/>
      <c r="C110" s="291"/>
      <c r="D110" s="17" t="s">
        <v>49</v>
      </c>
      <c r="E110" s="162"/>
      <c r="F110" s="96"/>
      <c r="G110" s="163"/>
      <c r="H110" s="96">
        <f t="shared" ref="H110:H122" si="4">ROUND(I110/10000,2)</f>
        <v>4.66</v>
      </c>
      <c r="I110" s="212">
        <v>46633</v>
      </c>
      <c r="J110" s="164"/>
      <c r="K110" s="18" t="s">
        <v>231</v>
      </c>
      <c r="L110" s="73" t="s">
        <v>75</v>
      </c>
    </row>
    <row r="111" spans="1:12" x14ac:dyDescent="0.2">
      <c r="A111" s="371"/>
      <c r="B111" s="374"/>
      <c r="C111" s="291"/>
      <c r="D111" s="38" t="s">
        <v>59</v>
      </c>
      <c r="E111" s="39"/>
      <c r="F111" s="96"/>
      <c r="G111" s="41"/>
      <c r="H111" s="96">
        <f t="shared" si="4"/>
        <v>0.08</v>
      </c>
      <c r="I111" s="186">
        <v>810</v>
      </c>
      <c r="J111" s="19"/>
      <c r="K111" s="19" t="s">
        <v>232</v>
      </c>
      <c r="L111" s="73"/>
    </row>
    <row r="112" spans="1:12" x14ac:dyDescent="0.2">
      <c r="A112" s="371"/>
      <c r="B112" s="374"/>
      <c r="C112" s="291"/>
      <c r="D112" s="38" t="s">
        <v>60</v>
      </c>
      <c r="E112" s="39"/>
      <c r="F112" s="96"/>
      <c r="G112" s="41"/>
      <c r="H112" s="96">
        <f t="shared" si="4"/>
        <v>7.0000000000000007E-2</v>
      </c>
      <c r="I112" s="186">
        <v>700</v>
      </c>
      <c r="J112" s="19"/>
      <c r="K112" s="19" t="s">
        <v>232</v>
      </c>
      <c r="L112" s="73"/>
    </row>
    <row r="113" spans="1:12" x14ac:dyDescent="0.2">
      <c r="A113" s="371"/>
      <c r="B113" s="374"/>
      <c r="C113" s="291"/>
      <c r="D113" s="38" t="s">
        <v>61</v>
      </c>
      <c r="E113" s="39"/>
      <c r="F113" s="96"/>
      <c r="G113" s="41"/>
      <c r="H113" s="96">
        <f t="shared" si="4"/>
        <v>0.08</v>
      </c>
      <c r="I113" s="186">
        <v>750</v>
      </c>
      <c r="J113" s="19"/>
      <c r="K113" s="19" t="s">
        <v>232</v>
      </c>
      <c r="L113" s="73"/>
    </row>
    <row r="114" spans="1:12" x14ac:dyDescent="0.2">
      <c r="A114" s="371"/>
      <c r="B114" s="374"/>
      <c r="C114" s="291"/>
      <c r="D114" s="38" t="s">
        <v>62</v>
      </c>
      <c r="E114" s="39"/>
      <c r="F114" s="96"/>
      <c r="G114" s="41"/>
      <c r="H114" s="96">
        <f t="shared" si="4"/>
        <v>0.13</v>
      </c>
      <c r="I114" s="186">
        <v>1300</v>
      </c>
      <c r="J114" s="19"/>
      <c r="K114" s="19" t="s">
        <v>233</v>
      </c>
      <c r="L114" s="73"/>
    </row>
    <row r="115" spans="1:12" x14ac:dyDescent="0.2">
      <c r="A115" s="371"/>
      <c r="B115" s="374"/>
      <c r="C115" s="291"/>
      <c r="D115" s="38" t="s">
        <v>63</v>
      </c>
      <c r="E115" s="39"/>
      <c r="F115" s="96"/>
      <c r="G115" s="41"/>
      <c r="H115" s="96">
        <f t="shared" si="4"/>
        <v>0.5</v>
      </c>
      <c r="I115" s="186">
        <v>4953</v>
      </c>
      <c r="J115" s="19"/>
      <c r="K115" s="19" t="s">
        <v>234</v>
      </c>
      <c r="L115" s="73"/>
    </row>
    <row r="116" spans="1:12" x14ac:dyDescent="0.2">
      <c r="A116" s="371"/>
      <c r="B116" s="374"/>
      <c r="C116" s="291"/>
      <c r="D116" s="38" t="s">
        <v>64</v>
      </c>
      <c r="E116" s="39"/>
      <c r="F116" s="96"/>
      <c r="G116" s="41"/>
      <c r="H116" s="96">
        <f t="shared" si="4"/>
        <v>0.24</v>
      </c>
      <c r="I116" s="186">
        <v>2446</v>
      </c>
      <c r="J116" s="19"/>
      <c r="K116" s="19" t="s">
        <v>234</v>
      </c>
      <c r="L116" s="73"/>
    </row>
    <row r="117" spans="1:12" x14ac:dyDescent="0.2">
      <c r="A117" s="371"/>
      <c r="B117" s="374"/>
      <c r="C117" s="291"/>
      <c r="D117" s="38" t="s">
        <v>65</v>
      </c>
      <c r="E117" s="39"/>
      <c r="F117" s="96"/>
      <c r="G117" s="41"/>
      <c r="H117" s="96">
        <f t="shared" si="4"/>
        <v>0.12</v>
      </c>
      <c r="I117" s="186">
        <v>1165</v>
      </c>
      <c r="J117" s="19"/>
      <c r="K117" s="19" t="s">
        <v>235</v>
      </c>
      <c r="L117" s="73" t="s">
        <v>74</v>
      </c>
    </row>
    <row r="118" spans="1:12" x14ac:dyDescent="0.2">
      <c r="A118" s="371"/>
      <c r="B118" s="374"/>
      <c r="C118" s="291"/>
      <c r="D118" s="38" t="s">
        <v>66</v>
      </c>
      <c r="E118" s="39"/>
      <c r="F118" s="96"/>
      <c r="G118" s="41"/>
      <c r="H118" s="96">
        <f t="shared" si="4"/>
        <v>0.13</v>
      </c>
      <c r="I118" s="186">
        <v>1319</v>
      </c>
      <c r="J118" s="19"/>
      <c r="K118" s="19" t="s">
        <v>235</v>
      </c>
      <c r="L118" s="73" t="s">
        <v>74</v>
      </c>
    </row>
    <row r="119" spans="1:12" x14ac:dyDescent="0.2">
      <c r="A119" s="371"/>
      <c r="B119" s="374"/>
      <c r="C119" s="291"/>
      <c r="D119" s="38" t="s">
        <v>67</v>
      </c>
      <c r="E119" s="39"/>
      <c r="F119" s="96"/>
      <c r="G119" s="41"/>
      <c r="H119" s="96">
        <f t="shared" si="4"/>
        <v>0.5</v>
      </c>
      <c r="I119" s="186">
        <v>5000</v>
      </c>
      <c r="J119" s="19"/>
      <c r="K119" s="19" t="s">
        <v>236</v>
      </c>
      <c r="L119" s="165" t="s">
        <v>74</v>
      </c>
    </row>
    <row r="120" spans="1:12" ht="14.4" x14ac:dyDescent="0.2">
      <c r="A120" s="371"/>
      <c r="B120" s="374"/>
      <c r="C120" s="38"/>
      <c r="D120" s="38" t="s">
        <v>69</v>
      </c>
      <c r="E120" s="42"/>
      <c r="F120" s="96"/>
      <c r="G120" s="41"/>
      <c r="H120" s="96">
        <f t="shared" si="4"/>
        <v>1.38</v>
      </c>
      <c r="I120" s="186">
        <v>13800</v>
      </c>
      <c r="J120" s="1"/>
      <c r="K120" s="229"/>
      <c r="L120" s="20"/>
    </row>
    <row r="121" spans="1:12" x14ac:dyDescent="0.2">
      <c r="A121" s="371"/>
      <c r="B121" s="374"/>
      <c r="C121" s="284"/>
      <c r="D121" s="38" t="s">
        <v>68</v>
      </c>
      <c r="E121" s="39"/>
      <c r="F121" s="96"/>
      <c r="G121" s="41"/>
      <c r="H121" s="96">
        <f t="shared" si="4"/>
        <v>0.17</v>
      </c>
      <c r="I121" s="186">
        <v>1694</v>
      </c>
      <c r="J121" s="19"/>
      <c r="K121" s="166"/>
      <c r="L121" s="165" t="s">
        <v>74</v>
      </c>
    </row>
    <row r="122" spans="1:12" ht="13.8" thickBot="1" x14ac:dyDescent="0.25">
      <c r="A122" s="371"/>
      <c r="B122" s="374"/>
      <c r="C122" s="167"/>
      <c r="D122" s="168" t="s">
        <v>73</v>
      </c>
      <c r="E122" s="169"/>
      <c r="F122" s="170"/>
      <c r="G122" s="171"/>
      <c r="H122" s="170">
        <f t="shared" si="4"/>
        <v>0.11</v>
      </c>
      <c r="I122" s="193">
        <v>1077</v>
      </c>
      <c r="J122" s="172"/>
      <c r="K122" s="21" t="s">
        <v>181</v>
      </c>
      <c r="L122" s="173" t="s">
        <v>74</v>
      </c>
    </row>
    <row r="123" spans="1:12" ht="14.4" thickTop="1" thickBot="1" x14ac:dyDescent="0.25">
      <c r="A123" s="372"/>
      <c r="B123" s="375"/>
      <c r="C123" s="22" t="s">
        <v>41</v>
      </c>
      <c r="D123" s="174">
        <f>COUNTA(D110:D122)</f>
        <v>13</v>
      </c>
      <c r="E123" s="175"/>
      <c r="F123" s="176"/>
      <c r="G123" s="177"/>
      <c r="H123" s="176">
        <f>SUM(H110:H122)</f>
        <v>8.17</v>
      </c>
      <c r="I123" s="281">
        <f>SUM(I110:I122)</f>
        <v>81647</v>
      </c>
      <c r="J123" s="23"/>
      <c r="K123" s="178"/>
      <c r="L123" s="179"/>
    </row>
    <row r="124" spans="1:12" ht="18" customHeight="1" thickTop="1" thickBot="1" x14ac:dyDescent="0.25">
      <c r="A124" s="180"/>
      <c r="B124" s="290"/>
      <c r="C124" s="24" t="s">
        <v>71</v>
      </c>
      <c r="D124" s="216">
        <f>SUM(D109,D123)</f>
        <v>68</v>
      </c>
      <c r="E124" s="181">
        <f>E109</f>
        <v>75.16</v>
      </c>
      <c r="F124" s="241"/>
      <c r="G124" s="242"/>
      <c r="H124" s="241">
        <f>H109+H123</f>
        <v>113.47279999999999</v>
      </c>
      <c r="I124" s="282">
        <f>I109+I123</f>
        <v>1134914.5799999998</v>
      </c>
      <c r="J124" s="25"/>
      <c r="K124" s="182"/>
      <c r="L124" s="183"/>
    </row>
    <row r="125" spans="1:12" s="272" customFormat="1" ht="18" customHeight="1" x14ac:dyDescent="0.2">
      <c r="A125" s="272" t="s">
        <v>201</v>
      </c>
      <c r="E125" s="273"/>
      <c r="F125" s="274"/>
      <c r="G125" s="274"/>
      <c r="H125" s="274"/>
    </row>
    <row r="126" spans="1:12" ht="18" customHeight="1" x14ac:dyDescent="0.2">
      <c r="E126" s="29"/>
      <c r="F126" s="30"/>
      <c r="I126" s="28"/>
      <c r="J126" s="28"/>
    </row>
    <row r="127" spans="1:12" ht="18" customHeight="1" x14ac:dyDescent="0.2">
      <c r="E127" s="29"/>
      <c r="F127" s="30"/>
      <c r="I127" s="28"/>
      <c r="J127" s="28"/>
    </row>
    <row r="128" spans="1:12" ht="18" customHeight="1" x14ac:dyDescent="0.2">
      <c r="E128" s="29"/>
      <c r="F128" s="30"/>
      <c r="I128" s="28"/>
      <c r="J128" s="28"/>
    </row>
    <row r="129" spans="5:10" ht="18" customHeight="1" x14ac:dyDescent="0.2">
      <c r="E129" s="29"/>
      <c r="F129" s="30"/>
      <c r="I129" s="28"/>
      <c r="J129" s="28"/>
    </row>
    <row r="130" spans="5:10" ht="18" customHeight="1" x14ac:dyDescent="0.2">
      <c r="E130" s="29"/>
      <c r="F130" s="30"/>
      <c r="I130" s="28"/>
      <c r="J130" s="28"/>
    </row>
    <row r="131" spans="5:10" ht="18" customHeight="1" x14ac:dyDescent="0.2">
      <c r="E131" s="29"/>
      <c r="F131" s="30"/>
      <c r="I131" s="28"/>
      <c r="J131" s="28"/>
    </row>
    <row r="132" spans="5:10" ht="18" customHeight="1" x14ac:dyDescent="0.2">
      <c r="E132" s="29"/>
      <c r="F132" s="30"/>
      <c r="I132" s="28"/>
      <c r="J132" s="28"/>
    </row>
    <row r="133" spans="5:10" ht="18" customHeight="1" x14ac:dyDescent="0.2">
      <c r="E133" s="29"/>
      <c r="F133" s="30"/>
      <c r="I133" s="28"/>
      <c r="J133" s="28"/>
    </row>
    <row r="134" spans="5:10" ht="18" customHeight="1" x14ac:dyDescent="0.2">
      <c r="E134" s="29"/>
      <c r="F134" s="30"/>
      <c r="I134" s="28"/>
      <c r="J134" s="28"/>
    </row>
    <row r="135" spans="5:10" ht="18" customHeight="1" x14ac:dyDescent="0.2">
      <c r="E135" s="29"/>
      <c r="F135" s="30"/>
      <c r="I135" s="28"/>
      <c r="J135" s="28"/>
    </row>
    <row r="136" spans="5:10" ht="18" customHeight="1" x14ac:dyDescent="0.2">
      <c r="E136" s="29"/>
      <c r="F136" s="30"/>
      <c r="I136" s="28"/>
      <c r="J136" s="28"/>
    </row>
    <row r="137" spans="5:10" ht="18" customHeight="1" x14ac:dyDescent="0.2">
      <c r="E137" s="29"/>
      <c r="F137" s="30"/>
      <c r="I137" s="28"/>
      <c r="J137" s="28"/>
    </row>
    <row r="138" spans="5:10" ht="18" customHeight="1" x14ac:dyDescent="0.2">
      <c r="E138" s="29"/>
      <c r="F138" s="30"/>
      <c r="I138" s="28"/>
      <c r="J138" s="28"/>
    </row>
    <row r="139" spans="5:10" ht="18" customHeight="1" x14ac:dyDescent="0.2">
      <c r="E139" s="29"/>
      <c r="F139" s="30"/>
      <c r="I139" s="28"/>
      <c r="J139" s="28"/>
    </row>
    <row r="140" spans="5:10" ht="18" customHeight="1" x14ac:dyDescent="0.2">
      <c r="E140" s="29"/>
      <c r="F140" s="30"/>
      <c r="I140" s="28"/>
      <c r="J140" s="28"/>
    </row>
    <row r="141" spans="5:10" ht="18" customHeight="1" x14ac:dyDescent="0.2">
      <c r="E141" s="29"/>
      <c r="F141" s="30"/>
      <c r="I141" s="28"/>
      <c r="J141" s="28"/>
    </row>
    <row r="142" spans="5:10" ht="18" customHeight="1" x14ac:dyDescent="0.2">
      <c r="E142" s="29"/>
      <c r="F142" s="30"/>
      <c r="I142" s="28"/>
      <c r="J142" s="28"/>
    </row>
    <row r="143" spans="5:10" ht="18" customHeight="1" x14ac:dyDescent="0.2">
      <c r="E143" s="29"/>
      <c r="F143" s="30"/>
      <c r="I143" s="28"/>
      <c r="J143" s="28"/>
    </row>
    <row r="144" spans="5:10" ht="18" customHeight="1" x14ac:dyDescent="0.2">
      <c r="E144" s="29"/>
      <c r="F144" s="30"/>
      <c r="I144" s="28"/>
      <c r="J144" s="28"/>
    </row>
    <row r="145" spans="5:10" ht="18" customHeight="1" x14ac:dyDescent="0.2">
      <c r="E145" s="29"/>
      <c r="F145" s="30"/>
      <c r="I145" s="28"/>
      <c r="J145" s="28"/>
    </row>
    <row r="146" spans="5:10" ht="18" customHeight="1" x14ac:dyDescent="0.2">
      <c r="E146" s="29"/>
      <c r="F146" s="30"/>
      <c r="I146" s="28"/>
      <c r="J146" s="28"/>
    </row>
    <row r="147" spans="5:10" ht="18" customHeight="1" x14ac:dyDescent="0.2">
      <c r="E147" s="29"/>
      <c r="F147" s="30"/>
      <c r="I147" s="28"/>
      <c r="J147" s="28"/>
    </row>
    <row r="148" spans="5:10" ht="18" customHeight="1" x14ac:dyDescent="0.2">
      <c r="E148" s="29"/>
      <c r="F148" s="30"/>
      <c r="I148" s="28"/>
      <c r="J148" s="28"/>
    </row>
    <row r="149" spans="5:10" ht="18" customHeight="1" x14ac:dyDescent="0.2">
      <c r="E149" s="29"/>
      <c r="F149" s="30"/>
      <c r="I149" s="28"/>
      <c r="J149" s="28"/>
    </row>
    <row r="150" spans="5:10" ht="18" customHeight="1" x14ac:dyDescent="0.2">
      <c r="E150" s="29"/>
      <c r="F150" s="30"/>
      <c r="I150" s="28"/>
      <c r="J150" s="28"/>
    </row>
    <row r="151" spans="5:10" ht="18" customHeight="1" x14ac:dyDescent="0.2">
      <c r="E151" s="29"/>
      <c r="F151" s="30"/>
      <c r="I151" s="28"/>
      <c r="J151" s="28"/>
    </row>
    <row r="152" spans="5:10" ht="18" customHeight="1" x14ac:dyDescent="0.2">
      <c r="E152" s="29"/>
      <c r="F152" s="30"/>
      <c r="I152" s="28"/>
      <c r="J152" s="28"/>
    </row>
    <row r="153" spans="5:10" ht="18" customHeight="1" x14ac:dyDescent="0.2">
      <c r="E153" s="29"/>
      <c r="F153" s="30"/>
      <c r="I153" s="28"/>
      <c r="J153" s="28"/>
    </row>
    <row r="154" spans="5:10" x14ac:dyDescent="0.2">
      <c r="E154" s="29"/>
      <c r="F154" s="30"/>
      <c r="I154" s="28"/>
      <c r="J154" s="28"/>
    </row>
    <row r="155" spans="5:10" x14ac:dyDescent="0.2">
      <c r="E155" s="29"/>
      <c r="F155" s="30"/>
      <c r="I155" s="28"/>
      <c r="J155" s="28"/>
    </row>
    <row r="156" spans="5:10" x14ac:dyDescent="0.2">
      <c r="E156" s="29"/>
      <c r="F156" s="30"/>
      <c r="I156" s="28"/>
      <c r="J156" s="28"/>
    </row>
    <row r="157" spans="5:10" x14ac:dyDescent="0.2">
      <c r="E157" s="29"/>
      <c r="F157" s="30"/>
      <c r="I157" s="28"/>
      <c r="J157" s="28"/>
    </row>
    <row r="158" spans="5:10" x14ac:dyDescent="0.2">
      <c r="E158" s="29"/>
      <c r="F158" s="30"/>
      <c r="I158" s="28"/>
      <c r="J158" s="28"/>
    </row>
    <row r="159" spans="5:10" x14ac:dyDescent="0.2">
      <c r="E159" s="29"/>
      <c r="F159" s="30"/>
      <c r="I159" s="28"/>
      <c r="J159" s="28"/>
    </row>
    <row r="160" spans="5:10" x14ac:dyDescent="0.2">
      <c r="E160" s="29"/>
      <c r="F160" s="30"/>
      <c r="I160" s="28"/>
      <c r="J160" s="28"/>
    </row>
    <row r="161" spans="5:10" x14ac:dyDescent="0.2">
      <c r="E161" s="29"/>
      <c r="F161" s="30"/>
      <c r="I161" s="28"/>
      <c r="J161" s="28"/>
    </row>
    <row r="162" spans="5:10" x14ac:dyDescent="0.2">
      <c r="E162" s="29"/>
      <c r="F162" s="30"/>
      <c r="I162" s="28"/>
      <c r="J162" s="28"/>
    </row>
    <row r="163" spans="5:10" x14ac:dyDescent="0.2">
      <c r="E163" s="29"/>
      <c r="F163" s="30"/>
      <c r="I163" s="28"/>
      <c r="J163" s="28"/>
    </row>
    <row r="164" spans="5:10" x14ac:dyDescent="0.2">
      <c r="E164" s="29"/>
      <c r="F164" s="30"/>
      <c r="I164" s="28"/>
      <c r="J164" s="28"/>
    </row>
    <row r="165" spans="5:10" x14ac:dyDescent="0.2">
      <c r="E165" s="29"/>
      <c r="F165" s="30"/>
      <c r="I165" s="28"/>
      <c r="J165" s="28"/>
    </row>
    <row r="166" spans="5:10" x14ac:dyDescent="0.2">
      <c r="E166" s="29"/>
      <c r="F166" s="30"/>
      <c r="I166" s="28"/>
      <c r="J166" s="28"/>
    </row>
    <row r="167" spans="5:10" x14ac:dyDescent="0.2">
      <c r="E167" s="29"/>
      <c r="F167" s="30"/>
      <c r="I167" s="28"/>
      <c r="J167" s="28"/>
    </row>
    <row r="168" spans="5:10" x14ac:dyDescent="0.2">
      <c r="E168" s="29"/>
      <c r="F168" s="30"/>
      <c r="I168" s="28"/>
      <c r="J168" s="28"/>
    </row>
    <row r="169" spans="5:10" x14ac:dyDescent="0.2">
      <c r="E169" s="29"/>
      <c r="F169" s="30"/>
      <c r="I169" s="28"/>
      <c r="J169" s="28"/>
    </row>
    <row r="170" spans="5:10" x14ac:dyDescent="0.2">
      <c r="E170" s="29"/>
      <c r="F170" s="30"/>
      <c r="I170" s="28"/>
      <c r="J170" s="28"/>
    </row>
    <row r="171" spans="5:10" x14ac:dyDescent="0.2">
      <c r="E171" s="29"/>
      <c r="F171" s="30"/>
      <c r="I171" s="28"/>
      <c r="J171" s="28"/>
    </row>
    <row r="172" spans="5:10" x14ac:dyDescent="0.2">
      <c r="E172" s="29"/>
      <c r="F172" s="30"/>
      <c r="I172" s="28"/>
      <c r="J172" s="28"/>
    </row>
    <row r="173" spans="5:10" x14ac:dyDescent="0.2">
      <c r="E173" s="29"/>
      <c r="F173" s="30"/>
      <c r="I173" s="28"/>
      <c r="J173" s="28"/>
    </row>
    <row r="174" spans="5:10" x14ac:dyDescent="0.2">
      <c r="E174" s="29"/>
      <c r="F174" s="30"/>
      <c r="I174" s="28"/>
      <c r="J174" s="28"/>
    </row>
    <row r="175" spans="5:10" x14ac:dyDescent="0.2">
      <c r="E175" s="29"/>
      <c r="F175" s="30"/>
      <c r="I175" s="28"/>
      <c r="J175" s="28"/>
    </row>
    <row r="176" spans="5:10" x14ac:dyDescent="0.2">
      <c r="E176" s="29"/>
      <c r="F176" s="30"/>
      <c r="I176" s="28"/>
      <c r="J176" s="28"/>
    </row>
    <row r="177" spans="5:10" x14ac:dyDescent="0.2">
      <c r="E177" s="29"/>
      <c r="F177" s="30"/>
      <c r="I177" s="28"/>
      <c r="J177" s="28"/>
    </row>
    <row r="178" spans="5:10" x14ac:dyDescent="0.2">
      <c r="E178" s="29"/>
      <c r="F178" s="30"/>
      <c r="I178" s="28"/>
      <c r="J178" s="28"/>
    </row>
    <row r="179" spans="5:10" x14ac:dyDescent="0.2">
      <c r="E179" s="29"/>
      <c r="F179" s="30"/>
      <c r="I179" s="28"/>
      <c r="J179" s="28"/>
    </row>
    <row r="180" spans="5:10" x14ac:dyDescent="0.2">
      <c r="E180" s="29"/>
      <c r="F180" s="30"/>
      <c r="I180" s="28"/>
      <c r="J180" s="28"/>
    </row>
    <row r="181" spans="5:10" x14ac:dyDescent="0.2">
      <c r="E181" s="29"/>
      <c r="F181" s="30"/>
      <c r="I181" s="28"/>
      <c r="J181" s="28"/>
    </row>
    <row r="182" spans="5:10" x14ac:dyDescent="0.2">
      <c r="E182" s="29"/>
      <c r="F182" s="30"/>
      <c r="I182" s="28"/>
      <c r="J182" s="28"/>
    </row>
    <row r="183" spans="5:10" x14ac:dyDescent="0.2">
      <c r="E183" s="29"/>
      <c r="F183" s="30"/>
      <c r="I183" s="28"/>
      <c r="J183" s="28"/>
    </row>
    <row r="184" spans="5:10" x14ac:dyDescent="0.2">
      <c r="E184" s="29"/>
      <c r="F184" s="30"/>
      <c r="I184" s="28"/>
      <c r="J184" s="28"/>
    </row>
    <row r="185" spans="5:10" x14ac:dyDescent="0.2">
      <c r="E185" s="29"/>
      <c r="F185" s="30"/>
      <c r="I185" s="28"/>
      <c r="J185" s="28"/>
    </row>
    <row r="186" spans="5:10" x14ac:dyDescent="0.2">
      <c r="E186" s="29"/>
      <c r="F186" s="30"/>
      <c r="I186" s="28"/>
      <c r="J186" s="28"/>
    </row>
    <row r="187" spans="5:10" x14ac:dyDescent="0.2">
      <c r="E187" s="29"/>
      <c r="F187" s="30"/>
      <c r="I187" s="28"/>
      <c r="J187" s="28"/>
    </row>
    <row r="188" spans="5:10" x14ac:dyDescent="0.2">
      <c r="E188" s="29"/>
      <c r="F188" s="30"/>
      <c r="I188" s="28"/>
      <c r="J188" s="28"/>
    </row>
    <row r="189" spans="5:10" x14ac:dyDescent="0.2">
      <c r="E189" s="29"/>
      <c r="F189" s="30"/>
      <c r="I189" s="28"/>
      <c r="J189" s="28"/>
    </row>
    <row r="190" spans="5:10" x14ac:dyDescent="0.2">
      <c r="E190" s="29"/>
      <c r="F190" s="30"/>
      <c r="I190" s="28"/>
      <c r="J190" s="28"/>
    </row>
    <row r="191" spans="5:10" x14ac:dyDescent="0.2">
      <c r="E191" s="29"/>
      <c r="F191" s="30"/>
      <c r="I191" s="28"/>
      <c r="J191" s="28"/>
    </row>
    <row r="192" spans="5:10" x14ac:dyDescent="0.2">
      <c r="E192" s="29"/>
      <c r="F192" s="30"/>
      <c r="I192" s="28"/>
      <c r="J192" s="28"/>
    </row>
    <row r="193" spans="5:10" x14ac:dyDescent="0.2">
      <c r="E193" s="29"/>
      <c r="F193" s="30"/>
      <c r="I193" s="28"/>
      <c r="J193" s="28"/>
    </row>
    <row r="194" spans="5:10" x14ac:dyDescent="0.2">
      <c r="E194" s="29"/>
      <c r="F194" s="30"/>
      <c r="I194" s="28"/>
      <c r="J194" s="28"/>
    </row>
    <row r="195" spans="5:10" x14ac:dyDescent="0.2">
      <c r="E195" s="29"/>
      <c r="F195" s="30"/>
      <c r="I195" s="28"/>
      <c r="J195" s="28"/>
    </row>
    <row r="196" spans="5:10" x14ac:dyDescent="0.2">
      <c r="E196" s="29"/>
      <c r="F196" s="30"/>
      <c r="I196" s="28"/>
      <c r="J196" s="28"/>
    </row>
    <row r="197" spans="5:10" x14ac:dyDescent="0.2">
      <c r="E197" s="29"/>
      <c r="F197" s="30"/>
      <c r="I197" s="28"/>
      <c r="J197" s="28"/>
    </row>
    <row r="198" spans="5:10" x14ac:dyDescent="0.2">
      <c r="E198" s="29"/>
      <c r="F198" s="30"/>
      <c r="I198" s="28"/>
      <c r="J198" s="28"/>
    </row>
    <row r="199" spans="5:10" x14ac:dyDescent="0.2">
      <c r="E199" s="29"/>
      <c r="F199" s="30"/>
      <c r="I199" s="28"/>
      <c r="J199" s="28"/>
    </row>
    <row r="200" spans="5:10" x14ac:dyDescent="0.2">
      <c r="E200" s="29"/>
      <c r="F200" s="30"/>
      <c r="I200" s="28"/>
      <c r="J200" s="28"/>
    </row>
    <row r="201" spans="5:10" x14ac:dyDescent="0.2">
      <c r="E201" s="29"/>
      <c r="F201" s="30"/>
      <c r="I201" s="28"/>
      <c r="J201" s="28"/>
    </row>
  </sheetData>
  <mergeCells count="63">
    <mergeCell ref="A104:A105"/>
    <mergeCell ref="B104:B105"/>
    <mergeCell ref="A8:A82"/>
    <mergeCell ref="B8:B52"/>
    <mergeCell ref="C59:D59"/>
    <mergeCell ref="C57:C58"/>
    <mergeCell ref="C61:D61"/>
    <mergeCell ref="D66:D71"/>
    <mergeCell ref="C72:D72"/>
    <mergeCell ref="C73:D73"/>
    <mergeCell ref="D100:D101"/>
    <mergeCell ref="B53:B65"/>
    <mergeCell ref="D53:D55"/>
    <mergeCell ref="C56:D56"/>
    <mergeCell ref="C92:C95"/>
    <mergeCell ref="C53:C55"/>
    <mergeCell ref="A110:A123"/>
    <mergeCell ref="B110:B123"/>
    <mergeCell ref="C75:C79"/>
    <mergeCell ref="D75:D79"/>
    <mergeCell ref="C80:D80"/>
    <mergeCell ref="A83:A103"/>
    <mergeCell ref="B83:B91"/>
    <mergeCell ref="C83:C85"/>
    <mergeCell ref="D83:D85"/>
    <mergeCell ref="C86:D86"/>
    <mergeCell ref="A106:A108"/>
    <mergeCell ref="B106:B108"/>
    <mergeCell ref="C87:C88"/>
    <mergeCell ref="B92:B103"/>
    <mergeCell ref="B66:B82"/>
    <mergeCell ref="C66:C71"/>
    <mergeCell ref="A1:D1"/>
    <mergeCell ref="A4:B7"/>
    <mergeCell ref="C4:D5"/>
    <mergeCell ref="E4:I4"/>
    <mergeCell ref="J4:J5"/>
    <mergeCell ref="A2:L2"/>
    <mergeCell ref="L4:L7"/>
    <mergeCell ref="E5:E7"/>
    <mergeCell ref="F5:I6"/>
    <mergeCell ref="C6:C7"/>
    <mergeCell ref="D6:D7"/>
    <mergeCell ref="J6:J7"/>
    <mergeCell ref="K6:K7"/>
    <mergeCell ref="F7:G7"/>
    <mergeCell ref="K4:K5"/>
    <mergeCell ref="E100:E101"/>
    <mergeCell ref="C99:D99"/>
    <mergeCell ref="C102:D102"/>
    <mergeCell ref="C48:D48"/>
    <mergeCell ref="D11:D12"/>
    <mergeCell ref="C21:D21"/>
    <mergeCell ref="D87:D89"/>
    <mergeCell ref="D92:D98"/>
    <mergeCell ref="C96:C98"/>
    <mergeCell ref="D57:D58"/>
    <mergeCell ref="C39:C40"/>
    <mergeCell ref="D39:D40"/>
    <mergeCell ref="C41:D41"/>
    <mergeCell ref="C90:D90"/>
    <mergeCell ref="C100:C101"/>
    <mergeCell ref="D19:D20"/>
  </mergeCells>
  <phoneticPr fontId="2"/>
  <dataValidations count="1">
    <dataValidation imeMode="on" allowBlank="1" showInputMessage="1" showErrorMessage="1" sqref="C126:C65540 C121:C124 WVU89:XFD90 JI89:SR90 TE89:ACN90 ADA89:AMJ90 AMW89:AWF90 AWS89:BGB90 BGO89:BPX90 BQK89:BZT90 CAG89:CJP90 CKC89:CTL90 CTY89:DDH90 DDU89:DND90 DNQ89:DWZ90 DXM89:EGV90 EHI89:EQR90 ERE89:FAN90 FBA89:FKJ90 FKW89:FUF90 FUS89:GEB90 GEO89:GNX90 GOK89:GXT90 GYG89:HHP90 HIC89:HRL90 HRY89:IBH90 IBU89:ILD90 ILQ89:IUZ90 IVM89:JEV90 JFI89:JOR90 JPE89:JYN90 JZA89:KIJ90 KIW89:KSF90 KSS89:LCB90 LCO89:LLX90 LMK89:LVT90 LWG89:MFP90 MGC89:MPL90 MPY89:MZH90 MZU89:NJD90 NJQ89:NSZ90 NTM89:OCV90 ODI89:OMR90 ONE89:OWN90 OXA89:PGJ90 PGW89:PQF90 PQS89:QAB90 QAO89:QJX90 QKK89:QTT90 QUG89:RDP90 REC89:RNL90 RNY89:RXH90 RXU89:SHD90 SHQ89:SQZ90 SRM89:TAV90 TBI89:TKR90 TLE89:TUN90 TVA89:UEJ90 UEW89:UOF90 UOS89:UYB90 UYO89:VHX90 VIK89:VRT90 VSG89:WBP90 WCC89:WLL90 WLY89:WVH90 JI97:SR98 TE97:ACN98 ADA97:AMJ98 AMW97:AWF98 AWS97:BGB98 BGO97:BPX98 BQK97:BZT98 CAG97:CJP98 CKC97:CTL98 CTY97:DDH98 DDU97:DND98 DNQ97:DWZ98 DXM97:EGV98 EHI97:EQR98 ERE97:FAN98 FBA97:FKJ98 FKW97:FUF98 FUS97:GEB98 GEO97:GNX98 GOK97:GXT98 GYG97:HHP98 HIC97:HRL98 HRY97:IBH98 IBU97:ILD98 ILQ97:IUZ98 IVM97:JEV98 JFI97:JOR98 JPE97:JYN98 JZA97:KIJ98 KIW97:KSF98 KSS97:LCB98 LCO97:LLX98 LMK97:LVT98 LWG97:MFP98 MGC97:MPL98 MPY97:MZH98 MZU97:NJD98 NJQ97:NSZ98 NTM97:OCV98 ODI97:OMR98 ONE97:OWN98 OXA97:PGJ98 PGW97:PQF98 PQS97:QAB98 QAO97:QJX98 QKK97:QTT98 QUG97:RDP98 REC97:RNL98 RNY97:RXH98 RXU97:SHD98 SHQ97:SQZ98 SRM97:TAV98 TBI97:TKR98 TLE97:TUN98 TVA97:UEJ98 UEW97:UOF98 UOS97:UYB98 UYO97:VHX98 VIK97:VRT98 VSG97:WBP98 WCC97:WLL98 WLY97:WVH98 WVU97:XFD98 L1 L3 A121:B65540 M1:IV1048576 D121:L65540" xr:uid="{00000000-0002-0000-0000-000000000000}"/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70" fitToHeight="0" orientation="portrait" r:id="rId1"/>
  <headerFooter alignWithMargins="0"/>
  <rowBreaks count="1" manualBreakCount="1">
    <brk id="65" max="11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18-18</vt:lpstr>
      <vt:lpstr>'18-18'!Print_Area</vt:lpstr>
      <vt:lpstr>'18-18'!Print_Titles</vt:lpstr>
    </vt:vector>
  </TitlesOfParts>
  <Company>佐久市役所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佐久市役所</dc:creator>
  <cp:lastModifiedBy>DensanUser</cp:lastModifiedBy>
  <cp:lastPrinted>2024-07-04T01:56:12Z</cp:lastPrinted>
  <dcterms:created xsi:type="dcterms:W3CDTF">2001-02-27T05:58:56Z</dcterms:created>
  <dcterms:modified xsi:type="dcterms:W3CDTF">2025-11-03T04:30:25Z</dcterms:modified>
</cp:coreProperties>
</file>