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13_ncr:1_{7613A9A8-8BF0-4234-99AC-686709D29E4D}" xr6:coauthVersionLast="36" xr6:coauthVersionMax="36" xr10:uidLastSave="{00000000-0000-0000-0000-000000000000}"/>
  <bookViews>
    <workbookView xWindow="0" yWindow="0" windowWidth="28800" windowHeight="12285" tabRatio="868" xr2:uid="{00000000-000D-0000-FFFF-FFFF00000000}"/>
  </bookViews>
  <sheets>
    <sheet name="4-5.6.7.8" sheetId="22" r:id="rId1"/>
    <sheet name="10.基" sheetId="8" state="hidden" r:id="rId2"/>
    <sheet name="4-6" sheetId="29" state="hidden" r:id="rId3"/>
    <sheet name="4-7" sheetId="28" state="hidden" r:id="rId4"/>
    <sheet name="4-8" sheetId="16" state="hidden" r:id="rId5"/>
  </sheets>
  <definedNames>
    <definedName name="_xlnm.Print_Area" localSheetId="0">'4-5.6.7.8'!$A$1:$Y$30</definedName>
    <definedName name="_xlnm.Print_Area" localSheetId="2">'4-6'!$A$1:$J$10</definedName>
    <definedName name="_xlnm.Print_Area" localSheetId="3">'4-7'!$A$1:$J$8</definedName>
    <definedName name="_xlnm.Print_Area" localSheetId="4">'4-8'!$A$1:$M$10</definedName>
  </definedNames>
  <calcPr calcId="191029"/>
</workbook>
</file>

<file path=xl/calcChain.xml><?xml version="1.0" encoding="utf-8"?>
<calcChain xmlns="http://schemas.openxmlformats.org/spreadsheetml/2006/main">
  <c r="P38" i="8" l="1"/>
  <c r="P39" i="8"/>
  <c r="P40" i="8"/>
  <c r="P41" i="8"/>
  <c r="S48" i="8"/>
  <c r="K38" i="8"/>
  <c r="K39" i="8"/>
  <c r="U39" i="8" s="1"/>
  <c r="K40" i="8"/>
  <c r="K41" i="8"/>
  <c r="R48" i="8"/>
  <c r="Z6" i="22"/>
  <c r="D6" i="8"/>
  <c r="C6" i="22"/>
  <c r="G6" i="8"/>
  <c r="F6" i="22"/>
  <c r="I6" i="22" s="1"/>
  <c r="X6" i="22" s="1"/>
  <c r="Y6" i="22" s="1"/>
  <c r="K6" i="8"/>
  <c r="J6" i="22"/>
  <c r="P6" i="8"/>
  <c r="O6" i="22"/>
  <c r="T6" i="22"/>
  <c r="U6" i="22"/>
  <c r="V6" i="22"/>
  <c r="W6" i="22"/>
  <c r="Z7" i="22"/>
  <c r="D10" i="8"/>
  <c r="J10" i="8" s="1"/>
  <c r="Y10" i="8" s="1"/>
  <c r="G10" i="8"/>
  <c r="F7" i="22"/>
  <c r="K10" i="8"/>
  <c r="J7" i="22"/>
  <c r="P10" i="8"/>
  <c r="O7" i="22"/>
  <c r="T7" i="22"/>
  <c r="U7" i="22"/>
  <c r="V7" i="22"/>
  <c r="W7" i="22"/>
  <c r="Z8" i="22"/>
  <c r="D14" i="8"/>
  <c r="C8" i="22"/>
  <c r="G14" i="8"/>
  <c r="F8" i="22"/>
  <c r="I8" i="22" s="1"/>
  <c r="X8" i="22" s="1"/>
  <c r="Y8" i="22" s="1"/>
  <c r="K14" i="8"/>
  <c r="N14" i="8" s="1"/>
  <c r="J8" i="22"/>
  <c r="P14" i="8"/>
  <c r="S14" i="8" s="1"/>
  <c r="O8" i="22"/>
  <c r="R8" i="22" s="1"/>
  <c r="T8" i="22"/>
  <c r="U8" i="22"/>
  <c r="V8" i="22"/>
  <c r="W8" i="22"/>
  <c r="D22" i="8"/>
  <c r="D48" i="8" s="1"/>
  <c r="D23" i="8"/>
  <c r="G22" i="8"/>
  <c r="G23" i="8"/>
  <c r="J23" i="8" s="1"/>
  <c r="Y23" i="8" s="1"/>
  <c r="F10" i="22"/>
  <c r="K22" i="8"/>
  <c r="K23" i="8"/>
  <c r="J10" i="22"/>
  <c r="P22" i="8"/>
  <c r="P23" i="8"/>
  <c r="O10" i="22"/>
  <c r="T10" i="22"/>
  <c r="U10" i="22"/>
  <c r="V10" i="22"/>
  <c r="W10" i="22"/>
  <c r="Z10" i="22"/>
  <c r="D11" i="22"/>
  <c r="C11" i="22" s="1"/>
  <c r="I11" i="22" s="1"/>
  <c r="X11" i="22" s="1"/>
  <c r="Y11" i="22" s="1"/>
  <c r="E11" i="22"/>
  <c r="G11" i="22"/>
  <c r="H11" i="22"/>
  <c r="F11" i="22"/>
  <c r="K11" i="22"/>
  <c r="L11" i="22"/>
  <c r="J11" i="22"/>
  <c r="M11" i="22" s="1"/>
  <c r="P11" i="22"/>
  <c r="Q11" i="22"/>
  <c r="O11" i="22"/>
  <c r="R11" i="22" s="1"/>
  <c r="T11" i="22"/>
  <c r="U11" i="22"/>
  <c r="V11" i="22"/>
  <c r="W11" i="22"/>
  <c r="Z11" i="22"/>
  <c r="D12" i="22"/>
  <c r="E12" i="22"/>
  <c r="C12" i="22"/>
  <c r="G12" i="22"/>
  <c r="H12" i="22"/>
  <c r="F12" i="22"/>
  <c r="I12" i="22"/>
  <c r="K12" i="22"/>
  <c r="L12" i="22"/>
  <c r="J12" i="22"/>
  <c r="M12" i="22" s="1"/>
  <c r="P12" i="22"/>
  <c r="Q12" i="22"/>
  <c r="O12" i="22" s="1"/>
  <c r="U12" i="22"/>
  <c r="V12" i="22"/>
  <c r="W12" i="22"/>
  <c r="Z12" i="22"/>
  <c r="D13" i="22"/>
  <c r="E13" i="22"/>
  <c r="C13" i="22"/>
  <c r="G13" i="22"/>
  <c r="H13" i="22"/>
  <c r="F13" i="22"/>
  <c r="I13" i="22" s="1"/>
  <c r="K13" i="22"/>
  <c r="L13" i="22"/>
  <c r="J13" i="22"/>
  <c r="P13" i="22"/>
  <c r="O13" i="22" s="1"/>
  <c r="R13" i="22" s="1"/>
  <c r="Q13" i="22"/>
  <c r="U13" i="22"/>
  <c r="V13" i="22"/>
  <c r="W13" i="22"/>
  <c r="Z13" i="22"/>
  <c r="D14" i="22"/>
  <c r="E14" i="22"/>
  <c r="C14" i="22" s="1"/>
  <c r="G14" i="22"/>
  <c r="F14" i="22" s="1"/>
  <c r="H14" i="22"/>
  <c r="K14" i="22"/>
  <c r="L14" i="22"/>
  <c r="J14" i="22"/>
  <c r="M14" i="22" s="1"/>
  <c r="P14" i="22"/>
  <c r="Q14" i="22"/>
  <c r="O14" i="22"/>
  <c r="R14" i="22" s="1"/>
  <c r="T14" i="22"/>
  <c r="U14" i="22"/>
  <c r="V14" i="22"/>
  <c r="W14" i="22"/>
  <c r="Z14" i="22"/>
  <c r="D18" i="8"/>
  <c r="C9" i="22" s="1"/>
  <c r="I9" i="22" s="1"/>
  <c r="X9" i="22" s="1"/>
  <c r="Y9" i="22" s="1"/>
  <c r="D19" i="8"/>
  <c r="J19" i="8" s="1"/>
  <c r="Y19" i="8" s="1"/>
  <c r="G18" i="8"/>
  <c r="G19" i="8"/>
  <c r="F9" i="22"/>
  <c r="K18" i="8"/>
  <c r="K19" i="8"/>
  <c r="J9" i="22"/>
  <c r="P18" i="8"/>
  <c r="S18" i="8" s="1"/>
  <c r="P19" i="8"/>
  <c r="O9" i="22"/>
  <c r="T9" i="22"/>
  <c r="U9" i="22"/>
  <c r="V9" i="22"/>
  <c r="W9" i="22"/>
  <c r="Z9" i="22"/>
  <c r="Z15" i="22"/>
  <c r="S14" i="22"/>
  <c r="N14" i="22"/>
  <c r="S13" i="22"/>
  <c r="N13" i="22"/>
  <c r="S12" i="22"/>
  <c r="N12" i="22"/>
  <c r="S11" i="22"/>
  <c r="N11" i="22"/>
  <c r="S10" i="22"/>
  <c r="R10" i="22" s="1"/>
  <c r="N10" i="22"/>
  <c r="M10" i="22" s="1"/>
  <c r="S9" i="22"/>
  <c r="R9" i="22" s="1"/>
  <c r="N9" i="22"/>
  <c r="M9" i="22" s="1"/>
  <c r="S8" i="22"/>
  <c r="N8" i="22"/>
  <c r="S7" i="22"/>
  <c r="N7" i="22"/>
  <c r="S6" i="22"/>
  <c r="N6" i="22"/>
  <c r="M8" i="22"/>
  <c r="R7" i="22"/>
  <c r="M7" i="22"/>
  <c r="R6" i="22"/>
  <c r="M6" i="22"/>
  <c r="D38" i="8"/>
  <c r="G38" i="8"/>
  <c r="J38" i="8" s="1"/>
  <c r="Y38" i="8" s="1"/>
  <c r="U38" i="8"/>
  <c r="X38" i="8"/>
  <c r="D39" i="8"/>
  <c r="G39" i="8"/>
  <c r="J39" i="8"/>
  <c r="Y39" i="8" s="1"/>
  <c r="X39" i="8"/>
  <c r="D40" i="8"/>
  <c r="G40" i="8"/>
  <c r="J40" i="8"/>
  <c r="U40" i="8"/>
  <c r="X40" i="8"/>
  <c r="Y40" i="8"/>
  <c r="D41" i="8"/>
  <c r="G41" i="8"/>
  <c r="J41" i="8"/>
  <c r="U41" i="8"/>
  <c r="X41" i="8"/>
  <c r="Y41" i="8"/>
  <c r="AB42" i="8"/>
  <c r="Z38" i="8" s="1"/>
  <c r="S38" i="8"/>
  <c r="S39" i="8"/>
  <c r="S40" i="8"/>
  <c r="S41" i="8"/>
  <c r="N38" i="8"/>
  <c r="N39" i="8"/>
  <c r="N40" i="8"/>
  <c r="N41" i="8"/>
  <c r="G34" i="8"/>
  <c r="J34" i="8" s="1"/>
  <c r="G35" i="8"/>
  <c r="J35" i="8" s="1"/>
  <c r="Y35" i="8" s="1"/>
  <c r="G36" i="8"/>
  <c r="J36" i="8" s="1"/>
  <c r="Y36" i="8" s="1"/>
  <c r="G37" i="8"/>
  <c r="J37" i="8" s="1"/>
  <c r="T47" i="8"/>
  <c r="G30" i="8"/>
  <c r="T46" i="8" s="1"/>
  <c r="G31" i="8"/>
  <c r="J31" i="8" s="1"/>
  <c r="Y31" i="8" s="1"/>
  <c r="G32" i="8"/>
  <c r="G33" i="8"/>
  <c r="G26" i="8"/>
  <c r="G27" i="8"/>
  <c r="G28" i="8"/>
  <c r="G29" i="8"/>
  <c r="T45" i="8"/>
  <c r="P34" i="8"/>
  <c r="P35" i="8"/>
  <c r="P36" i="8"/>
  <c r="P37" i="8"/>
  <c r="S47" i="8" s="1"/>
  <c r="P30" i="8"/>
  <c r="P31" i="8"/>
  <c r="P32" i="8"/>
  <c r="P33" i="8"/>
  <c r="S46" i="8"/>
  <c r="P26" i="8"/>
  <c r="S26" i="8" s="1"/>
  <c r="P27" i="8"/>
  <c r="S27" i="8" s="1"/>
  <c r="P28" i="8"/>
  <c r="U28" i="8" s="1"/>
  <c r="P29" i="8"/>
  <c r="S29" i="8" s="1"/>
  <c r="S45" i="8"/>
  <c r="K34" i="8"/>
  <c r="U34" i="8" s="1"/>
  <c r="K35" i="8"/>
  <c r="U35" i="8" s="1"/>
  <c r="K36" i="8"/>
  <c r="U36" i="8" s="1"/>
  <c r="K37" i="8"/>
  <c r="N37" i="8" s="1"/>
  <c r="R47" i="8"/>
  <c r="K30" i="8"/>
  <c r="R46" i="8" s="1"/>
  <c r="K31" i="8"/>
  <c r="U31" i="8" s="1"/>
  <c r="K32" i="8"/>
  <c r="N32" i="8" s="1"/>
  <c r="K33" i="8"/>
  <c r="N33" i="8" s="1"/>
  <c r="K26" i="8"/>
  <c r="K27" i="8"/>
  <c r="K28" i="8"/>
  <c r="K29" i="8"/>
  <c r="R45" i="8"/>
  <c r="D34" i="8"/>
  <c r="D35" i="8"/>
  <c r="D36" i="8"/>
  <c r="D37" i="8"/>
  <c r="D51" i="8"/>
  <c r="D30" i="8"/>
  <c r="D31" i="8"/>
  <c r="D32" i="8"/>
  <c r="D33" i="8"/>
  <c r="J33" i="8" s="1"/>
  <c r="D50" i="8"/>
  <c r="D26" i="8"/>
  <c r="D27" i="8"/>
  <c r="J27" i="8" s="1"/>
  <c r="D28" i="8"/>
  <c r="J28" i="8" s="1"/>
  <c r="D29" i="8"/>
  <c r="J29" i="8" s="1"/>
  <c r="D46" i="8"/>
  <c r="D44" i="8"/>
  <c r="S6" i="8"/>
  <c r="S7" i="8"/>
  <c r="S8" i="8"/>
  <c r="S9" i="8"/>
  <c r="S10" i="8"/>
  <c r="S11" i="8"/>
  <c r="S12" i="8"/>
  <c r="S13" i="8"/>
  <c r="S15" i="8"/>
  <c r="S16" i="8"/>
  <c r="S17" i="8"/>
  <c r="S19" i="8"/>
  <c r="S20" i="8"/>
  <c r="S21" i="8"/>
  <c r="S22" i="8"/>
  <c r="S23" i="8"/>
  <c r="S24" i="8"/>
  <c r="S25" i="8"/>
  <c r="S30" i="8"/>
  <c r="S31" i="8"/>
  <c r="S32" i="8"/>
  <c r="S33" i="8"/>
  <c r="S34" i="8"/>
  <c r="S35" i="8"/>
  <c r="S36" i="8"/>
  <c r="S37" i="8"/>
  <c r="N7" i="8"/>
  <c r="N8" i="8"/>
  <c r="N9" i="8"/>
  <c r="N10" i="8"/>
  <c r="N11" i="8"/>
  <c r="N12" i="8"/>
  <c r="N13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4" i="8"/>
  <c r="N35" i="8"/>
  <c r="U26" i="8"/>
  <c r="J26" i="8"/>
  <c r="Y26" i="8" s="1"/>
  <c r="X26" i="8"/>
  <c r="J7" i="8"/>
  <c r="Y7" i="8" s="1"/>
  <c r="U7" i="8"/>
  <c r="X7" i="8"/>
  <c r="J8" i="8"/>
  <c r="U8" i="8"/>
  <c r="X8" i="8"/>
  <c r="Y8" i="8"/>
  <c r="J9" i="8"/>
  <c r="U9" i="8"/>
  <c r="X9" i="8"/>
  <c r="Y9" i="8"/>
  <c r="U10" i="8"/>
  <c r="X10" i="8"/>
  <c r="J11" i="8"/>
  <c r="U11" i="8"/>
  <c r="X11" i="8"/>
  <c r="Y11" i="8"/>
  <c r="J12" i="8"/>
  <c r="U12" i="8"/>
  <c r="X12" i="8"/>
  <c r="Y12" i="8"/>
  <c r="J13" i="8"/>
  <c r="U13" i="8"/>
  <c r="X13" i="8"/>
  <c r="Y13" i="8"/>
  <c r="J14" i="8"/>
  <c r="U14" i="8"/>
  <c r="Y14" i="8" s="1"/>
  <c r="X14" i="8"/>
  <c r="J15" i="8"/>
  <c r="Y15" i="8" s="1"/>
  <c r="U15" i="8"/>
  <c r="X15" i="8"/>
  <c r="J16" i="8"/>
  <c r="U16" i="8"/>
  <c r="X16" i="8"/>
  <c r="Y16" i="8"/>
  <c r="J17" i="8"/>
  <c r="U17" i="8"/>
  <c r="X17" i="8"/>
  <c r="Y17" i="8"/>
  <c r="U18" i="8"/>
  <c r="X18" i="8"/>
  <c r="U19" i="8"/>
  <c r="X19" i="8"/>
  <c r="J20" i="8"/>
  <c r="U20" i="8"/>
  <c r="X20" i="8"/>
  <c r="Y20" i="8"/>
  <c r="J21" i="8"/>
  <c r="U21" i="8"/>
  <c r="X21" i="8"/>
  <c r="Y21" i="8"/>
  <c r="U22" i="8"/>
  <c r="X22" i="8"/>
  <c r="U23" i="8"/>
  <c r="X23" i="8"/>
  <c r="J24" i="8"/>
  <c r="U24" i="8"/>
  <c r="X24" i="8"/>
  <c r="Y24" i="8"/>
  <c r="J25" i="8"/>
  <c r="U25" i="8"/>
  <c r="X25" i="8"/>
  <c r="Y25" i="8"/>
  <c r="X27" i="8"/>
  <c r="X28" i="8"/>
  <c r="X29" i="8"/>
  <c r="X30" i="8"/>
  <c r="X31" i="8"/>
  <c r="J32" i="8"/>
  <c r="X32" i="8"/>
  <c r="X33" i="8"/>
  <c r="X34" i="8"/>
  <c r="X35" i="8"/>
  <c r="X36" i="8"/>
  <c r="X37" i="8"/>
  <c r="J6" i="8"/>
  <c r="U6" i="8"/>
  <c r="X6" i="8"/>
  <c r="Y6" i="8"/>
  <c r="N6" i="8"/>
  <c r="I9" i="29"/>
  <c r="I8" i="29"/>
  <c r="I7" i="29"/>
  <c r="I6" i="29"/>
  <c r="I5" i="29"/>
  <c r="F8" i="29"/>
  <c r="F9" i="29"/>
  <c r="F3" i="29"/>
  <c r="I3" i="29"/>
  <c r="F4" i="29"/>
  <c r="I4" i="29"/>
  <c r="F7" i="29"/>
  <c r="F6" i="29"/>
  <c r="F5" i="29"/>
  <c r="F3" i="28"/>
  <c r="G3" i="28"/>
  <c r="H3" i="28"/>
  <c r="I3" i="28"/>
  <c r="J3" i="28"/>
  <c r="F4" i="28"/>
  <c r="G4" i="28"/>
  <c r="H4" i="28"/>
  <c r="I4" i="28"/>
  <c r="J4" i="28"/>
  <c r="F5" i="28"/>
  <c r="G5" i="28"/>
  <c r="H5" i="28"/>
  <c r="I5" i="28"/>
  <c r="J5" i="28"/>
  <c r="F6" i="28"/>
  <c r="G6" i="28"/>
  <c r="H6" i="28"/>
  <c r="I6" i="28"/>
  <c r="J6" i="28"/>
  <c r="F7" i="28"/>
  <c r="G7" i="28"/>
  <c r="H7" i="28"/>
  <c r="I7" i="28"/>
  <c r="J7" i="28"/>
  <c r="E7" i="28"/>
  <c r="E6" i="28"/>
  <c r="E5" i="28"/>
  <c r="E4" i="28"/>
  <c r="E3" i="28"/>
  <c r="F3" i="16"/>
  <c r="G3" i="16"/>
  <c r="H3" i="16"/>
  <c r="I3" i="16"/>
  <c r="J3" i="16"/>
  <c r="K3" i="16"/>
  <c r="L3" i="16"/>
  <c r="M3" i="16"/>
  <c r="F4" i="16"/>
  <c r="G4" i="16"/>
  <c r="H4" i="16"/>
  <c r="I4" i="16"/>
  <c r="J4" i="16"/>
  <c r="K4" i="16"/>
  <c r="L4" i="16"/>
  <c r="M4" i="16"/>
  <c r="F5" i="16"/>
  <c r="G5" i="16"/>
  <c r="H5" i="16"/>
  <c r="I5" i="16"/>
  <c r="J5" i="16"/>
  <c r="K5" i="16"/>
  <c r="L5" i="16"/>
  <c r="M5" i="16"/>
  <c r="F6" i="16"/>
  <c r="G6" i="16"/>
  <c r="H6" i="16"/>
  <c r="I6" i="16"/>
  <c r="J6" i="16"/>
  <c r="K6" i="16"/>
  <c r="L6" i="16"/>
  <c r="M6" i="16"/>
  <c r="F7" i="16"/>
  <c r="G7" i="16"/>
  <c r="H7" i="16"/>
  <c r="I7" i="16"/>
  <c r="J7" i="16"/>
  <c r="K7" i="16"/>
  <c r="L7" i="16"/>
  <c r="M7" i="16"/>
  <c r="F8" i="16"/>
  <c r="G8" i="16"/>
  <c r="H8" i="16"/>
  <c r="I8" i="16"/>
  <c r="J8" i="16"/>
  <c r="K8" i="16"/>
  <c r="L8" i="16"/>
  <c r="M8" i="16"/>
  <c r="F9" i="16"/>
  <c r="G9" i="16"/>
  <c r="H9" i="16"/>
  <c r="I9" i="16"/>
  <c r="J9" i="16"/>
  <c r="K9" i="16"/>
  <c r="L9" i="16"/>
  <c r="M9" i="16"/>
  <c r="E37" i="16"/>
  <c r="E9" i="16" s="1"/>
  <c r="E38" i="16"/>
  <c r="E39" i="16"/>
  <c r="E40" i="16"/>
  <c r="E33" i="16"/>
  <c r="E34" i="16"/>
  <c r="E35" i="16"/>
  <c r="E36" i="16"/>
  <c r="E8" i="16"/>
  <c r="E29" i="16"/>
  <c r="E30" i="16"/>
  <c r="E31" i="16"/>
  <c r="E32" i="16"/>
  <c r="E7" i="16"/>
  <c r="E25" i="16"/>
  <c r="E26" i="16"/>
  <c r="E27" i="16"/>
  <c r="E28" i="16"/>
  <c r="E6" i="16"/>
  <c r="E21" i="16"/>
  <c r="E22" i="16"/>
  <c r="E23" i="16"/>
  <c r="E24" i="16"/>
  <c r="E5" i="16"/>
  <c r="E17" i="16"/>
  <c r="E18" i="16"/>
  <c r="E19" i="16"/>
  <c r="E20" i="16"/>
  <c r="E4" i="16"/>
  <c r="E13" i="16"/>
  <c r="E3" i="16" s="1"/>
  <c r="E14" i="16"/>
  <c r="E15" i="16"/>
  <c r="E16" i="16"/>
  <c r="T13" i="22" l="1"/>
  <c r="R12" i="22"/>
  <c r="T12" i="22"/>
  <c r="X12" i="22" s="1"/>
  <c r="Y12" i="22" s="1"/>
  <c r="X13" i="22"/>
  <c r="Y13" i="22" s="1"/>
  <c r="Y28" i="8"/>
  <c r="I14" i="22"/>
  <c r="X14" i="22" s="1"/>
  <c r="Y14" i="22" s="1"/>
  <c r="Y34" i="8"/>
  <c r="C10" i="22"/>
  <c r="I10" i="22" s="1"/>
  <c r="X10" i="22" s="1"/>
  <c r="Y10" i="22" s="1"/>
  <c r="C7" i="22"/>
  <c r="I7" i="22" s="1"/>
  <c r="X7" i="22" s="1"/>
  <c r="Y7" i="22" s="1"/>
  <c r="J22" i="8"/>
  <c r="Y22" i="8" s="1"/>
  <c r="U32" i="8"/>
  <c r="Y32" i="8" s="1"/>
  <c r="N36" i="8"/>
  <c r="D47" i="8"/>
  <c r="D49" i="8"/>
  <c r="N31" i="8"/>
  <c r="N30" i="8"/>
  <c r="U37" i="8"/>
  <c r="Y37" i="8" s="1"/>
  <c r="D45" i="8"/>
  <c r="J30" i="8"/>
  <c r="U27" i="8"/>
  <c r="Y27" i="8" s="1"/>
  <c r="U29" i="8"/>
  <c r="Y29" i="8" s="1"/>
  <c r="M13" i="22"/>
  <c r="S28" i="8"/>
  <c r="U30" i="8"/>
  <c r="J18" i="8"/>
  <c r="Y18" i="8" s="1"/>
  <c r="U33" i="8"/>
  <c r="Y33" i="8" s="1"/>
  <c r="Y30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佐久市役所</author>
  </authors>
  <commentList>
    <comment ref="Y13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増減数／前年１月１日現在人口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佐久市役所</author>
  </authors>
  <commentList>
    <comment ref="Z34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増減数／前年１月１日現在人口</t>
        </r>
      </text>
    </comment>
  </commentList>
</comments>
</file>

<file path=xl/sharedStrings.xml><?xml version="1.0" encoding="utf-8"?>
<sst xmlns="http://schemas.openxmlformats.org/spreadsheetml/2006/main" count="327" uniqueCount="71">
  <si>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</si>
  <si>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</si>
  <si>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</si>
  <si>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年次</t>
    <rPh sb="0" eb="2">
      <t>ネンジ</t>
    </rPh>
    <phoneticPr fontId="2"/>
  </si>
  <si>
    <t>9年</t>
    <rPh sb="1" eb="2">
      <t>ネン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</si>
  <si>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</si>
  <si>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</si>
  <si>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旧望月町</t>
    <rPh sb="0" eb="1">
      <t>キュウ</t>
    </rPh>
    <rPh sb="1" eb="4">
      <t>モチヅキマチ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</si>
  <si>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</si>
  <si>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平成</t>
    <rPh sb="0" eb="2">
      <t>ヘイセイ</t>
    </rPh>
    <phoneticPr fontId="2"/>
  </si>
  <si>
    <t>資料：企画課</t>
    <rPh sb="0" eb="2">
      <t>シリョウ</t>
    </rPh>
    <rPh sb="3" eb="5">
      <t>キカク</t>
    </rPh>
    <rPh sb="5" eb="6">
      <t>カ</t>
    </rPh>
    <phoneticPr fontId="2"/>
  </si>
  <si>
    <t>臼田</t>
    <rPh sb="0" eb="2">
      <t>ウスダ</t>
    </rPh>
    <phoneticPr fontId="2"/>
  </si>
  <si>
    <t>望月</t>
    <rPh sb="0" eb="2">
      <t>モチヅキ</t>
    </rPh>
    <phoneticPr fontId="2"/>
  </si>
  <si>
    <t>人口動態</t>
    <rPh sb="0" eb="2">
      <t>ジンコウ</t>
    </rPh>
    <rPh sb="2" eb="4">
      <t>ドウタイ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</si>
  <si>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</si>
  <si>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</si>
  <si>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自然動態</t>
    <rPh sb="0" eb="2">
      <t>シゼン</t>
    </rPh>
    <rPh sb="2" eb="4">
      <t>ドウタイ</t>
    </rPh>
    <phoneticPr fontId="2"/>
  </si>
  <si>
    <t>増減</t>
    <rPh sb="0" eb="2">
      <t>ゾウゲン</t>
    </rPh>
    <phoneticPr fontId="2"/>
  </si>
  <si>
    <t>計</t>
    <rPh sb="0" eb="1">
      <t>ケイ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</si>
  <si>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</si>
  <si>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</si>
  <si>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</si>
  <si>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</si>
  <si>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その他</t>
    <rPh sb="2" eb="3">
      <t>タ</t>
    </rPh>
    <phoneticPr fontId="2"/>
  </si>
  <si>
    <t>増</t>
    <rPh sb="0" eb="1">
      <t>ゾウ</t>
    </rPh>
    <phoneticPr fontId="2"/>
  </si>
  <si>
    <t>減</t>
    <rPh sb="0" eb="1">
      <t>ゲン</t>
    </rPh>
    <phoneticPr fontId="2"/>
  </si>
  <si>
    <t>年間増減</t>
    <rPh sb="0" eb="2">
      <t>ネンカン</t>
    </rPh>
    <rPh sb="2" eb="4">
      <t>ゾウゲン</t>
    </rPh>
    <phoneticPr fontId="2"/>
  </si>
  <si>
    <t>増減数</t>
    <rPh sb="0" eb="2">
      <t>ゾウゲン</t>
    </rPh>
    <rPh sb="2" eb="3">
      <t>カズ</t>
    </rPh>
    <phoneticPr fontId="2"/>
  </si>
  <si>
    <t>増減率</t>
    <rPh sb="0" eb="2">
      <t>ゾウゲン</t>
    </rPh>
    <rPh sb="2" eb="3">
      <t>リツ</t>
    </rPh>
    <phoneticPr fontId="2"/>
  </si>
  <si>
    <t>社会動態</t>
    <rPh sb="0" eb="2">
      <t>シャカイ</t>
    </rPh>
    <rPh sb="2" eb="4">
      <t>ドウタイ</t>
    </rPh>
    <phoneticPr fontId="2"/>
  </si>
  <si>
    <t>本籍人口</t>
    <rPh sb="0" eb="2">
      <t>ホンセキ</t>
    </rPh>
    <rPh sb="2" eb="4">
      <t>ジンコウ</t>
    </rPh>
    <phoneticPr fontId="2"/>
  </si>
  <si>
    <t>年度</t>
    <rPh sb="0" eb="2">
      <t>ネンド</t>
    </rPh>
    <phoneticPr fontId="2"/>
  </si>
  <si>
    <t>本籍数</t>
    <rPh sb="0" eb="2">
      <t>ホンセキ</t>
    </rPh>
    <rPh sb="2" eb="3">
      <t>カズ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</si>
  <si>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</si>
  <si>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</si>
  <si>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2">
      <t>アサシナ</t>
    </rPh>
    <rPh sb="2" eb="3">
      <t>ムラ</t>
    </rPh>
    <phoneticPr fontId="2"/>
  </si>
  <si>
    <t>望月町</t>
    <rPh sb="0" eb="3">
      <t>モチヅキマチ</t>
    </rPh>
    <phoneticPr fontId="2"/>
  </si>
  <si>
    <t>戸籍届出件数</t>
    <rPh sb="0" eb="2">
      <t>コセキ</t>
    </rPh>
    <rPh sb="2" eb="4">
      <t>トドケデ</t>
    </rPh>
    <rPh sb="4" eb="6">
      <t>ケンスウ</t>
    </rPh>
    <phoneticPr fontId="2"/>
  </si>
  <si>
    <t>養子縁組</t>
    <rPh sb="0" eb="2">
      <t>ヨウシ</t>
    </rPh>
    <rPh sb="2" eb="4">
      <t>エング</t>
    </rPh>
    <phoneticPr fontId="2"/>
  </si>
  <si>
    <t>養子離縁</t>
    <rPh sb="0" eb="2">
      <t>ヨウシ</t>
    </rPh>
    <rPh sb="2" eb="4">
      <t>リエン</t>
    </rPh>
    <phoneticPr fontId="2"/>
  </si>
  <si>
    <t>婚姻</t>
    <rPh sb="0" eb="2">
      <t>コンイン</t>
    </rPh>
    <phoneticPr fontId="2"/>
  </si>
  <si>
    <t>離婚</t>
    <rPh sb="0" eb="2">
      <t>リコン</t>
    </rPh>
    <phoneticPr fontId="2"/>
  </si>
  <si>
    <t>入籍</t>
    <rPh sb="0" eb="2">
      <t>ニュウセキ</t>
    </rPh>
    <phoneticPr fontId="2"/>
  </si>
  <si>
    <t>転籍</t>
    <rPh sb="0" eb="2">
      <t>テンセキ</t>
    </rPh>
    <phoneticPr fontId="2"/>
  </si>
  <si>
    <t>国籍別外国人登録人口</t>
    <rPh sb="0" eb="2">
      <t>コクセキ</t>
    </rPh>
    <rPh sb="2" eb="3">
      <t>ベツ</t>
    </rPh>
    <rPh sb="3" eb="6">
      <t>ガイコクジン</t>
    </rPh>
    <rPh sb="6" eb="8">
      <t>トウロク</t>
    </rPh>
    <rPh sb="8" eb="10">
      <t>ジンコウ</t>
    </rPh>
    <phoneticPr fontId="2"/>
  </si>
  <si>
    <t>登録
総人口</t>
    <rPh sb="0" eb="2">
      <t>トウロク</t>
    </rPh>
    <rPh sb="3" eb="6">
      <t>ソウジンコウ</t>
    </rPh>
    <phoneticPr fontId="2"/>
  </si>
  <si>
    <t>中国</t>
    <rPh sb="0" eb="2">
      <t>チュウゴク</t>
    </rPh>
    <phoneticPr fontId="2"/>
  </si>
  <si>
    <t>韓国
朝鮮</t>
    <rPh sb="0" eb="2">
      <t>カンコク</t>
    </rPh>
    <rPh sb="3" eb="5">
      <t>チョウセン</t>
    </rPh>
    <phoneticPr fontId="2"/>
  </si>
  <si>
    <t>米国</t>
    <rPh sb="0" eb="2">
      <t>ベイコク</t>
    </rPh>
    <phoneticPr fontId="2"/>
  </si>
  <si>
    <t>各年度末現在（単位：人）</t>
    <rPh sb="0" eb="1">
      <t>カク</t>
    </rPh>
    <rPh sb="1" eb="4">
      <t>ネンドマツ</t>
    </rPh>
    <rPh sb="4" eb="6">
      <t>ゲンザイ</t>
    </rPh>
    <rPh sb="7" eb="9">
      <t>タンイ</t>
    </rPh>
    <rPh sb="10" eb="11">
      <t>ヒト</t>
    </rPh>
    <phoneticPr fontId="2"/>
  </si>
  <si>
    <t>各年度末現在（単位：人）</t>
    <rPh sb="0" eb="1">
      <t>カク</t>
    </rPh>
    <rPh sb="1" eb="3">
      <t>ネンド</t>
    </rPh>
    <rPh sb="3" eb="4">
      <t>マツ</t>
    </rPh>
    <rPh sb="4" eb="6">
      <t>ゲンザイ</t>
    </rPh>
    <rPh sb="7" eb="9">
      <t>タンイ</t>
    </rPh>
    <rPh sb="10" eb="11">
      <t>ヒト</t>
    </rPh>
    <phoneticPr fontId="2"/>
  </si>
  <si>
    <t>（単位：件）</t>
    <rPh sb="1" eb="3">
      <t>タンイ</t>
    </rPh>
    <rPh sb="4" eb="5">
      <t>ケン</t>
    </rPh>
    <phoneticPr fontId="2"/>
  </si>
  <si>
    <t>（単位：人，％）</t>
    <rPh sb="1" eb="3">
      <t>タンイ</t>
    </rPh>
    <rPh sb="4" eb="5">
      <t>ヒト</t>
    </rPh>
    <phoneticPr fontId="2"/>
  </si>
  <si>
    <t>（単位：人）</t>
    <rPh sb="1" eb="3">
      <t>タンイ</t>
    </rPh>
    <rPh sb="4" eb="5">
      <t>ヒト</t>
    </rPh>
    <phoneticPr fontId="2"/>
  </si>
  <si>
    <t>資料：市民課</t>
    <rPh sb="0" eb="2">
      <t>シリョウ</t>
    </rPh>
    <rPh sb="3" eb="5">
      <t>シミン</t>
    </rPh>
    <rPh sb="5" eb="6">
      <t>カ</t>
    </rPh>
    <phoneticPr fontId="2"/>
  </si>
  <si>
    <t>※毎月人口異動調査推計人口届出統計各年1月１日現在の市町村別資料参照</t>
    <rPh sb="1" eb="3">
      <t>マイツキ</t>
    </rPh>
    <rPh sb="3" eb="5">
      <t>ジンコウ</t>
    </rPh>
    <rPh sb="5" eb="7">
      <t>イドウ</t>
    </rPh>
    <rPh sb="7" eb="9">
      <t>チョウサ</t>
    </rPh>
    <rPh sb="9" eb="11">
      <t>スイケイ</t>
    </rPh>
    <rPh sb="11" eb="13">
      <t>ジンコウ</t>
    </rPh>
    <rPh sb="13" eb="15">
      <t>トドケデ</t>
    </rPh>
    <rPh sb="15" eb="17">
      <t>トウケイ</t>
    </rPh>
    <rPh sb="17" eb="18">
      <t>カク</t>
    </rPh>
    <rPh sb="18" eb="19">
      <t>トシ</t>
    </rPh>
    <rPh sb="20" eb="21">
      <t>ツキ</t>
    </rPh>
    <rPh sb="22" eb="23">
      <t>ヒ</t>
    </rPh>
    <rPh sb="23" eb="25">
      <t>ゲンザイ</t>
    </rPh>
    <rPh sb="26" eb="29">
      <t>シチョウソン</t>
    </rPh>
    <rPh sb="29" eb="30">
      <t>ベツ</t>
    </rPh>
    <rPh sb="30" eb="32">
      <t>シリョウ</t>
    </rPh>
    <rPh sb="32" eb="34">
      <t>サンショウ</t>
    </rPh>
    <phoneticPr fontId="2"/>
  </si>
  <si>
    <t>佐久</t>
    <rPh sb="0" eb="2">
      <t>サク</t>
    </rPh>
    <phoneticPr fontId="2"/>
  </si>
  <si>
    <t>浅科</t>
    <rPh sb="0" eb="2">
      <t>アサシナ</t>
    </rPh>
    <phoneticPr fontId="2"/>
  </si>
  <si>
    <t>ﾌﾞﾗｼﾞﾙ</t>
    <phoneticPr fontId="2"/>
  </si>
  <si>
    <t>ﾌｨﾘﾋﾟﾝ</t>
    <phoneticPr fontId="2"/>
  </si>
  <si>
    <t>タイ</t>
    <phoneticPr fontId="2"/>
  </si>
  <si>
    <t>ﾎﾞﾘｳﾞｨｱ</t>
    <phoneticPr fontId="2"/>
  </si>
  <si>
    <t>資料：毎月人口異動調査</t>
    <rPh sb="0" eb="2">
      <t>シリョウ</t>
    </rPh>
    <rPh sb="3" eb="5">
      <t>マイツキ</t>
    </rPh>
    <rPh sb="5" eb="7">
      <t>ジンコウ</t>
    </rPh>
    <rPh sb="7" eb="9">
      <t>イドウ</t>
    </rPh>
    <rPh sb="9" eb="11">
      <t>チョウサ</t>
    </rPh>
    <phoneticPr fontId="2"/>
  </si>
  <si>
    <t xml:space="preserve"> </t>
    <phoneticPr fontId="2"/>
  </si>
  <si>
    <t>平成9年</t>
    <rPh sb="0" eb="2">
      <t>ヘイセイ</t>
    </rPh>
    <rPh sb="3" eb="4">
      <t>ネン</t>
    </rPh>
    <phoneticPr fontId="2"/>
  </si>
  <si>
    <t>平成13年度</t>
    <rPh sb="0" eb="2">
      <t>ヘイセイ</t>
    </rPh>
    <rPh sb="4" eb="6">
      <t>ネンド</t>
    </rPh>
    <phoneticPr fontId="2"/>
  </si>
  <si>
    <t>･･･</t>
    <phoneticPr fontId="2"/>
  </si>
  <si>
    <t>4-5人口動態</t>
    <rPh sb="3" eb="5">
      <t>ジンコウ</t>
    </rPh>
    <rPh sb="5" eb="7">
      <t>ドウタイ</t>
    </rPh>
    <phoneticPr fontId="2"/>
  </si>
  <si>
    <t>4-7　戸籍届出件数</t>
    <rPh sb="4" eb="6">
      <t>コセキ</t>
    </rPh>
    <rPh sb="6" eb="8">
      <t>トドケデ</t>
    </rPh>
    <rPh sb="8" eb="10">
      <t>ケンスウ</t>
    </rPh>
    <phoneticPr fontId="2"/>
  </si>
  <si>
    <t>4-8　国籍別外国人登録人口</t>
    <rPh sb="4" eb="6">
      <t>コクセキ</t>
    </rPh>
    <rPh sb="6" eb="7">
      <t>ベツ</t>
    </rPh>
    <rPh sb="7" eb="10">
      <t>ガイコクジン</t>
    </rPh>
    <rPh sb="10" eb="12">
      <t>トウロク</t>
    </rPh>
    <rPh sb="12" eb="14">
      <t>ジンコウ</t>
    </rPh>
    <phoneticPr fontId="2"/>
  </si>
  <si>
    <t>4-6　本籍人口</t>
    <rPh sb="4" eb="6">
      <t>ホンセキ</t>
    </rPh>
    <rPh sb="6" eb="8">
      <t>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</si>
</sst>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;&quot;▲ &quot;0"/>
    <numFmt numFmtId="177" formatCode="#,##0;&quot;△ &quot;#,##0"/>
    <numFmt numFmtId="178" formatCode="#,##0.0;&quot;△ &quot;#,##0.0"/>
    <numFmt numFmtId="179" formatCode="#,##0.00;&quot;△ &quot;#,##0.00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9"/>
      <color indexed="10"/>
      <name val="明朝"/>
      <family val="1"/>
      <charset val="128"/>
    </font>
    <font>
      <sz val="11"/>
      <color indexed="45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53">
    <xf numFmtId="0" fontId="0" fillId="0" borderId="0" xfId="0"/>
    <xf numFmtId="0" fontId="4" fillId="0" borderId="0" xfId="0" applyFont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38" fontId="4" fillId="0" borderId="0" xfId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8" fontId="4" fillId="0" borderId="1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distributed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38" fontId="4" fillId="0" borderId="0" xfId="1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8" fontId="4" fillId="0" borderId="0" xfId="0" applyNumberFormat="1" applyFont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76" fontId="4" fillId="0" borderId="0" xfId="0" applyNumberFormat="1" applyFont="1" applyAlignment="1">
      <alignment vertical="center"/>
    </xf>
    <xf numFmtId="178" fontId="4" fillId="0" borderId="0" xfId="0" applyNumberFormat="1" applyFont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vertical="center"/>
    </xf>
    <xf numFmtId="38" fontId="7" fillId="0" borderId="0" xfId="1" applyFont="1" applyAlignment="1">
      <alignment vertical="center"/>
    </xf>
    <xf numFmtId="38" fontId="7" fillId="0" borderId="0" xfId="1" applyFont="1" applyBorder="1" applyAlignment="1">
      <alignment vertical="center"/>
    </xf>
    <xf numFmtId="178" fontId="7" fillId="0" borderId="0" xfId="0" applyNumberFormat="1" applyFont="1" applyAlignment="1">
      <alignment vertical="center"/>
    </xf>
    <xf numFmtId="38" fontId="8" fillId="0" borderId="0" xfId="1" applyFont="1" applyAlignment="1">
      <alignment vertical="center"/>
    </xf>
    <xf numFmtId="0" fontId="4" fillId="0" borderId="15" xfId="0" applyFont="1" applyBorder="1" applyAlignment="1">
      <alignment vertical="center"/>
    </xf>
    <xf numFmtId="38" fontId="7" fillId="0" borderId="15" xfId="1" applyFont="1" applyBorder="1" applyAlignment="1">
      <alignment vertical="center"/>
    </xf>
    <xf numFmtId="178" fontId="7" fillId="0" borderId="15" xfId="0" applyNumberFormat="1" applyFont="1" applyBorder="1" applyAlignment="1">
      <alignment vertical="center"/>
    </xf>
    <xf numFmtId="178" fontId="7" fillId="0" borderId="0" xfId="0" applyNumberFormat="1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38" fontId="7" fillId="0" borderId="16" xfId="1" applyFont="1" applyBorder="1" applyAlignment="1">
      <alignment vertical="center"/>
    </xf>
    <xf numFmtId="178" fontId="7" fillId="0" borderId="16" xfId="0" applyNumberFormat="1" applyFont="1" applyBorder="1" applyAlignment="1">
      <alignment vertical="center"/>
    </xf>
    <xf numFmtId="0" fontId="4" fillId="0" borderId="4" xfId="0" applyFont="1" applyBorder="1" applyAlignment="1">
      <alignment vertical="center"/>
    </xf>
    <xf numFmtId="38" fontId="7" fillId="0" borderId="1" xfId="1" applyFont="1" applyBorder="1" applyAlignment="1">
      <alignment vertical="center"/>
    </xf>
    <xf numFmtId="0" fontId="9" fillId="0" borderId="0" xfId="0" applyFont="1" applyAlignment="1">
      <alignment vertical="center"/>
    </xf>
    <xf numFmtId="176" fontId="6" fillId="0" borderId="0" xfId="0" applyNumberFormat="1" applyFont="1" applyAlignment="1">
      <alignment horizontal="right" vertical="center"/>
    </xf>
    <xf numFmtId="0" fontId="4" fillId="0" borderId="20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0" fontId="4" fillId="0" borderId="18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24" xfId="1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26" xfId="1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38" fontId="4" fillId="0" borderId="27" xfId="1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38" fontId="4" fillId="0" borderId="30" xfId="1" applyFont="1" applyBorder="1" applyAlignment="1">
      <alignment horizontal="center" vertical="center"/>
    </xf>
    <xf numFmtId="38" fontId="4" fillId="0" borderId="28" xfId="1" applyFont="1" applyBorder="1" applyAlignment="1">
      <alignment horizontal="center" vertical="center"/>
    </xf>
    <xf numFmtId="38" fontId="4" fillId="0" borderId="31" xfId="1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38" fontId="4" fillId="0" borderId="23" xfId="1" applyFont="1" applyBorder="1" applyAlignment="1">
      <alignment vertical="center"/>
    </xf>
    <xf numFmtId="38" fontId="4" fillId="0" borderId="24" xfId="1" applyFont="1" applyBorder="1" applyAlignment="1">
      <alignment vertical="center"/>
    </xf>
    <xf numFmtId="38" fontId="4" fillId="0" borderId="25" xfId="1" applyFont="1" applyBorder="1" applyAlignment="1">
      <alignment vertical="center"/>
    </xf>
    <xf numFmtId="38" fontId="4" fillId="0" borderId="26" xfId="1" applyFont="1" applyBorder="1" applyAlignment="1">
      <alignment vertical="center"/>
    </xf>
    <xf numFmtId="38" fontId="4" fillId="0" borderId="32" xfId="1" applyFont="1" applyBorder="1" applyAlignment="1">
      <alignment vertical="center"/>
    </xf>
    <xf numFmtId="38" fontId="4" fillId="0" borderId="33" xfId="1" applyFont="1" applyBorder="1" applyAlignment="1">
      <alignment vertical="center"/>
    </xf>
    <xf numFmtId="0" fontId="4" fillId="0" borderId="34" xfId="0" applyFont="1" applyBorder="1" applyAlignment="1">
      <alignment horizontal="center" vertical="center"/>
    </xf>
    <xf numFmtId="38" fontId="4" fillId="0" borderId="35" xfId="1" applyFont="1" applyBorder="1" applyAlignment="1">
      <alignment vertical="center"/>
    </xf>
    <xf numFmtId="38" fontId="4" fillId="0" borderId="36" xfId="1" applyFont="1" applyBorder="1" applyAlignment="1">
      <alignment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23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177" fontId="7" fillId="0" borderId="17" xfId="1" applyNumberFormat="1" applyFont="1" applyBorder="1" applyAlignment="1">
      <alignment vertical="center"/>
    </xf>
    <xf numFmtId="177" fontId="7" fillId="0" borderId="17" xfId="1" applyNumberFormat="1" applyFont="1" applyBorder="1" applyAlignment="1">
      <alignment horizontal="right" vertical="center"/>
    </xf>
    <xf numFmtId="177" fontId="7" fillId="0" borderId="0" xfId="1" applyNumberFormat="1" applyFont="1" applyBorder="1" applyAlignment="1">
      <alignment vertical="center"/>
    </xf>
    <xf numFmtId="177" fontId="7" fillId="0" borderId="0" xfId="1" applyNumberFormat="1" applyFont="1" applyBorder="1" applyAlignment="1">
      <alignment horizontal="right" vertical="center"/>
    </xf>
    <xf numFmtId="177" fontId="7" fillId="0" borderId="1" xfId="1" applyNumberFormat="1" applyFont="1" applyBorder="1" applyAlignment="1">
      <alignment vertical="center"/>
    </xf>
    <xf numFmtId="179" fontId="7" fillId="0" borderId="0" xfId="0" applyNumberFormat="1" applyFont="1" applyBorder="1" applyAlignment="1">
      <alignment vertical="center"/>
    </xf>
    <xf numFmtId="179" fontId="7" fillId="0" borderId="1" xfId="0" applyNumberFormat="1" applyFont="1" applyBorder="1" applyAlignment="1">
      <alignment vertical="center"/>
    </xf>
    <xf numFmtId="0" fontId="4" fillId="0" borderId="4" xfId="0" applyFont="1" applyBorder="1" applyAlignment="1">
      <alignment horizontal="distributed" vertical="center"/>
    </xf>
    <xf numFmtId="0" fontId="4" fillId="0" borderId="1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4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176" fontId="4" fillId="0" borderId="37" xfId="0" applyNumberFormat="1" applyFont="1" applyBorder="1" applyAlignment="1">
      <alignment horizontal="center" vertical="center"/>
    </xf>
    <xf numFmtId="176" fontId="4" fillId="0" borderId="38" xfId="0" applyNumberFormat="1" applyFont="1" applyBorder="1" applyAlignment="1">
      <alignment horizontal="center" vertical="center"/>
    </xf>
    <xf numFmtId="176" fontId="4" fillId="0" borderId="39" xfId="0" applyNumberFormat="1" applyFont="1" applyBorder="1" applyAlignment="1">
      <alignment horizontal="center" vertical="center"/>
    </xf>
    <xf numFmtId="178" fontId="4" fillId="0" borderId="41" xfId="0" applyNumberFormat="1" applyFont="1" applyBorder="1" applyAlignment="1">
      <alignment horizontal="center" vertical="center"/>
    </xf>
    <xf numFmtId="178" fontId="4" fillId="0" borderId="42" xfId="0" applyNumberFormat="1" applyFont="1" applyBorder="1" applyAlignment="1">
      <alignment horizontal="center" vertical="center"/>
    </xf>
    <xf numFmtId="178" fontId="4" fillId="0" borderId="19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distributed" vertical="center"/>
    </xf>
    <xf numFmtId="0" fontId="4" fillId="0" borderId="20" xfId="0" applyFont="1" applyBorder="1" applyAlignment="1">
      <alignment horizontal="distributed" vertical="center"/>
    </xf>
    <xf numFmtId="0" fontId="4" fillId="0" borderId="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178" fontId="4" fillId="0" borderId="37" xfId="0" applyNumberFormat="1" applyFont="1" applyBorder="1" applyAlignment="1">
      <alignment horizontal="center" vertical="center"/>
    </xf>
    <xf numFmtId="178" fontId="4" fillId="0" borderId="38" xfId="0" applyNumberFormat="1" applyFont="1" applyBorder="1" applyAlignment="1">
      <alignment horizontal="center" vertical="center"/>
    </xf>
    <xf numFmtId="178" fontId="4" fillId="0" borderId="39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78" fontId="7" fillId="0" borderId="15" xfId="0" applyNumberFormat="1" applyFont="1" applyBorder="1" applyAlignment="1">
      <alignment vertical="center"/>
    </xf>
    <xf numFmtId="178" fontId="7" fillId="0" borderId="0" xfId="0" applyNumberFormat="1" applyFont="1" applyBorder="1" applyAlignment="1">
      <alignment vertical="center"/>
    </xf>
    <xf numFmtId="178" fontId="7" fillId="0" borderId="1" xfId="0" applyNumberFormat="1" applyFont="1" applyBorder="1" applyAlignment="1">
      <alignment vertical="center"/>
    </xf>
    <xf numFmtId="0" fontId="4" fillId="0" borderId="16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0</xdr:rowOff>
        </xdr:from>
        <xdr:to>
          <xdr:col>13</xdr:col>
          <xdr:colOff>438150</xdr:colOff>
          <xdr:row>21</xdr:row>
          <xdr:rowOff>171450</xdr:rowOff>
        </xdr:to>
        <xdr:pic>
          <xdr:nvPicPr>
            <xdr:cNvPr id="11268" name="Picture 4">
              <a:extLst>
                <a:ext uri="{FF2B5EF4-FFF2-40B4-BE49-F238E27FC236}">
                  <a16:creationId xmlns:a16="http://schemas.microsoft.com/office/drawing/2014/main" id="{8368A6DB-07CC-48CF-A0FC-B5681CD0CEC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4-6'!$A$1:$J$10" spid="_x0000_s1127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5172075"/>
              <a:ext cx="6543675" cy="19431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22</xdr:row>
          <xdr:rowOff>66675</xdr:rowOff>
        </xdr:from>
        <xdr:to>
          <xdr:col>13</xdr:col>
          <xdr:colOff>466725</xdr:colOff>
          <xdr:row>28</xdr:row>
          <xdr:rowOff>209550</xdr:rowOff>
        </xdr:to>
        <xdr:pic>
          <xdr:nvPicPr>
            <xdr:cNvPr id="11270" name="Picture 6">
              <a:extLst>
                <a:ext uri="{FF2B5EF4-FFF2-40B4-BE49-F238E27FC236}">
                  <a16:creationId xmlns:a16="http://schemas.microsoft.com/office/drawing/2014/main" id="{7E8C1757-4724-4C3C-8C11-9860AC2826A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4-7'!$A$1:$J$8" spid="_x0000_s11279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28575" y="7305675"/>
              <a:ext cx="6543675" cy="19145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15</xdr:row>
          <xdr:rowOff>0</xdr:rowOff>
        </xdr:from>
        <xdr:to>
          <xdr:col>25</xdr:col>
          <xdr:colOff>38100</xdr:colOff>
          <xdr:row>24</xdr:row>
          <xdr:rowOff>159123</xdr:rowOff>
        </xdr:to>
        <xdr:pic>
          <xdr:nvPicPr>
            <xdr:cNvPr id="11271" name="Picture 7">
              <a:extLst>
                <a:ext uri="{FF2B5EF4-FFF2-40B4-BE49-F238E27FC236}">
                  <a16:creationId xmlns:a16="http://schemas.microsoft.com/office/drawing/2014/main" id="{8B1CBC28-7816-4467-8713-8CC5E49FE7C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4-8'!$A$1:$M$10" spid="_x0000_s11280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589059" y="5132294"/>
              <a:ext cx="6324600" cy="27813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7"/>
  <sheetViews>
    <sheetView showGridLines="0" tabSelected="1" view="pageBreakPreview" zoomScale="85" zoomScaleNormal="85" zoomScaleSheetLayoutView="85" workbookViewId="0">
      <pane xSplit="2" ySplit="5" topLeftCell="D6" activePane="bottomRight" state="frozen"/>
      <selection activeCell="K6" sqref="K6"/>
      <selection pane="topRight" activeCell="K6" sqref="K6"/>
      <selection pane="bottomLeft" activeCell="K6" sqref="K6"/>
      <selection pane="bottomRight" activeCell="P26" sqref="P26"/>
    </sheetView>
  </sheetViews>
  <sheetFormatPr defaultRowHeight="23.25" customHeight="1"/>
  <cols>
    <col min="1" max="1" width="4.125" style="3" customWidth="1"/>
    <col min="2" max="2" width="4.375" style="3" customWidth="1"/>
    <col min="3" max="12" width="6.5" style="3" customWidth="1"/>
    <col min="13" max="14" width="6.625" style="3" customWidth="1"/>
    <col min="15" max="22" width="7.5" style="3" customWidth="1"/>
    <col min="23" max="23" width="7.5" style="29" customWidth="1"/>
    <col min="24" max="24" width="7.5" style="3" customWidth="1"/>
    <col min="25" max="25" width="7.5" style="30" customWidth="1"/>
    <col min="26" max="16384" width="9" style="3"/>
  </cols>
  <sheetData>
    <row r="1" spans="1:30" ht="23.25" customHeight="1" thickBot="1">
      <c r="A1" s="9" t="s">
        <v>67</v>
      </c>
      <c r="Y1" s="54" t="s">
        <v>52</v>
      </c>
    </row>
    <row r="2" spans="1:30" ht="14.25" customHeight="1">
      <c r="A2" s="11"/>
      <c r="B2" s="11"/>
      <c r="C2" s="31"/>
      <c r="D2" s="108" t="s">
        <v>16</v>
      </c>
      <c r="E2" s="108"/>
      <c r="F2" s="108"/>
      <c r="G2" s="108"/>
      <c r="H2" s="108"/>
      <c r="I2" s="32"/>
      <c r="J2" s="31"/>
      <c r="K2" s="108" t="s">
        <v>29</v>
      </c>
      <c r="L2" s="112"/>
      <c r="M2" s="112"/>
      <c r="N2" s="112"/>
      <c r="O2" s="112"/>
      <c r="P2" s="112"/>
      <c r="Q2" s="112"/>
      <c r="R2" s="112"/>
      <c r="S2" s="33"/>
      <c r="T2" s="25"/>
      <c r="U2" s="109" t="s">
        <v>23</v>
      </c>
      <c r="V2" s="110"/>
      <c r="W2" s="111"/>
      <c r="X2" s="109" t="s">
        <v>26</v>
      </c>
      <c r="Y2" s="110"/>
    </row>
    <row r="3" spans="1:30" ht="14.25" customHeight="1">
      <c r="A3" s="116" t="s">
        <v>3</v>
      </c>
      <c r="B3" s="116"/>
      <c r="C3" s="115" t="s">
        <v>14</v>
      </c>
      <c r="D3" s="115"/>
      <c r="E3" s="115"/>
      <c r="F3" s="115" t="s">
        <v>15</v>
      </c>
      <c r="G3" s="115"/>
      <c r="H3" s="115"/>
      <c r="I3" s="115" t="s">
        <v>17</v>
      </c>
      <c r="J3" s="39"/>
      <c r="K3" s="126" t="s">
        <v>21</v>
      </c>
      <c r="L3" s="126"/>
      <c r="M3" s="126"/>
      <c r="N3" s="15"/>
      <c r="O3" s="55"/>
      <c r="P3" s="127" t="s">
        <v>22</v>
      </c>
      <c r="Q3" s="127"/>
      <c r="R3" s="127"/>
      <c r="S3" s="14"/>
      <c r="T3" s="117" t="s">
        <v>17</v>
      </c>
      <c r="U3" s="117" t="s">
        <v>24</v>
      </c>
      <c r="V3" s="117" t="s">
        <v>25</v>
      </c>
      <c r="W3" s="120" t="s">
        <v>17</v>
      </c>
      <c r="X3" s="117" t="s">
        <v>27</v>
      </c>
      <c r="Y3" s="123" t="s">
        <v>28</v>
      </c>
    </row>
    <row r="4" spans="1:30" ht="14.25" customHeight="1">
      <c r="A4" s="116"/>
      <c r="B4" s="116"/>
      <c r="C4" s="115"/>
      <c r="D4" s="115"/>
      <c r="E4" s="115"/>
      <c r="F4" s="115"/>
      <c r="G4" s="115"/>
      <c r="H4" s="115"/>
      <c r="I4" s="115"/>
      <c r="J4" s="115" t="s">
        <v>0</v>
      </c>
      <c r="K4" s="115"/>
      <c r="L4" s="115"/>
      <c r="M4" s="115" t="s">
        <v>19</v>
      </c>
      <c r="N4" s="113" t="s">
        <v>20</v>
      </c>
      <c r="O4" s="114" t="s">
        <v>0</v>
      </c>
      <c r="P4" s="115"/>
      <c r="Q4" s="115"/>
      <c r="R4" s="115" t="s">
        <v>19</v>
      </c>
      <c r="S4" s="115" t="s">
        <v>20</v>
      </c>
      <c r="T4" s="118"/>
      <c r="U4" s="118"/>
      <c r="V4" s="118"/>
      <c r="W4" s="121"/>
      <c r="X4" s="118"/>
      <c r="Y4" s="124"/>
    </row>
    <row r="5" spans="1:30" ht="14.25" customHeight="1">
      <c r="A5" s="15"/>
      <c r="B5" s="15"/>
      <c r="C5" s="28" t="s">
        <v>0</v>
      </c>
      <c r="D5" s="28" t="s">
        <v>1</v>
      </c>
      <c r="E5" s="28" t="s">
        <v>2</v>
      </c>
      <c r="F5" s="28" t="s">
        <v>0</v>
      </c>
      <c r="G5" s="28" t="s">
        <v>1</v>
      </c>
      <c r="H5" s="28" t="s">
        <v>2</v>
      </c>
      <c r="I5" s="115"/>
      <c r="J5" s="28" t="s">
        <v>18</v>
      </c>
      <c r="K5" s="28" t="s">
        <v>1</v>
      </c>
      <c r="L5" s="28" t="s">
        <v>2</v>
      </c>
      <c r="M5" s="115"/>
      <c r="N5" s="113"/>
      <c r="O5" s="27" t="s">
        <v>18</v>
      </c>
      <c r="P5" s="28" t="s">
        <v>1</v>
      </c>
      <c r="Q5" s="28" t="s">
        <v>2</v>
      </c>
      <c r="R5" s="115"/>
      <c r="S5" s="115"/>
      <c r="T5" s="119"/>
      <c r="U5" s="119"/>
      <c r="V5" s="119"/>
      <c r="W5" s="122"/>
      <c r="X5" s="119"/>
      <c r="Y5" s="125"/>
      <c r="Z5" s="1" t="s">
        <v>0</v>
      </c>
      <c r="AA5" s="1" t="s">
        <v>56</v>
      </c>
      <c r="AB5" s="1" t="s">
        <v>11</v>
      </c>
      <c r="AC5" s="1" t="s">
        <v>57</v>
      </c>
      <c r="AD5" s="1" t="s">
        <v>12</v>
      </c>
    </row>
    <row r="6" spans="1:30" ht="33.75" customHeight="1">
      <c r="A6" s="131" t="s">
        <v>64</v>
      </c>
      <c r="B6" s="132"/>
      <c r="C6" s="101">
        <f>SUM('10.基'!D6:D9)</f>
        <v>992</v>
      </c>
      <c r="D6" s="102" t="s">
        <v>66</v>
      </c>
      <c r="E6" s="102" t="s">
        <v>66</v>
      </c>
      <c r="F6" s="101">
        <f>SUM('10.基'!G6:G9)</f>
        <v>856</v>
      </c>
      <c r="G6" s="102" t="s">
        <v>66</v>
      </c>
      <c r="H6" s="102" t="s">
        <v>66</v>
      </c>
      <c r="I6" s="101">
        <f>C6-F6</f>
        <v>136</v>
      </c>
      <c r="J6" s="101">
        <f>SUM('10.基'!K6:K9)</f>
        <v>4994</v>
      </c>
      <c r="K6" s="102" t="s">
        <v>66</v>
      </c>
      <c r="L6" s="102" t="s">
        <v>66</v>
      </c>
      <c r="M6" s="101">
        <f t="shared" ref="M6:M14" si="0">J6-N6</f>
        <v>2815</v>
      </c>
      <c r="N6" s="101">
        <f>SUM('10.基'!O6:O9)</f>
        <v>2179</v>
      </c>
      <c r="O6" s="101">
        <f>SUM('10.基'!P6:P9)</f>
        <v>4592</v>
      </c>
      <c r="P6" s="102" t="s">
        <v>66</v>
      </c>
      <c r="Q6" s="102" t="s">
        <v>66</v>
      </c>
      <c r="R6" s="101">
        <f t="shared" ref="R6:R12" si="1">O6-S6</f>
        <v>2621</v>
      </c>
      <c r="S6" s="101">
        <f>SUM('10.基'!T6:T9)</f>
        <v>1971</v>
      </c>
      <c r="T6" s="101">
        <f>J6-O6</f>
        <v>402</v>
      </c>
      <c r="U6" s="101">
        <f>SUM('10.基'!V6:V9)</f>
        <v>142</v>
      </c>
      <c r="V6" s="101">
        <f>SUM('10.基'!W6:W9)</f>
        <v>91</v>
      </c>
      <c r="W6" s="101">
        <f>U6-V6</f>
        <v>51</v>
      </c>
      <c r="X6" s="101">
        <f>SUM(I6,T6,W6)</f>
        <v>589</v>
      </c>
      <c r="Y6" s="106">
        <f t="shared" ref="Y6:Y14" si="2">X6/Z6*100</f>
        <v>0.59900335604596766</v>
      </c>
      <c r="Z6" s="3">
        <f>SUM(AA6:AD6)</f>
        <v>98330</v>
      </c>
      <c r="AA6" s="3">
        <v>64831</v>
      </c>
      <c r="AB6" s="3">
        <v>16091</v>
      </c>
      <c r="AC6" s="3">
        <v>6485</v>
      </c>
      <c r="AD6" s="3">
        <v>10923</v>
      </c>
    </row>
    <row r="7" spans="1:30" ht="33.75" customHeight="1">
      <c r="A7" s="116">
        <v>10</v>
      </c>
      <c r="B7" s="130"/>
      <c r="C7" s="103">
        <f>SUM('10.基'!D10:D13)</f>
        <v>1002</v>
      </c>
      <c r="D7" s="104" t="s">
        <v>66</v>
      </c>
      <c r="E7" s="104" t="s">
        <v>66</v>
      </c>
      <c r="F7" s="103">
        <f>SUM('10.基'!G10:G13)</f>
        <v>894</v>
      </c>
      <c r="G7" s="104" t="s">
        <v>66</v>
      </c>
      <c r="H7" s="104" t="s">
        <v>66</v>
      </c>
      <c r="I7" s="103">
        <f t="shared" ref="I7:I14" si="3">C7-F7</f>
        <v>108</v>
      </c>
      <c r="J7" s="103">
        <f>SUM('10.基'!K10:K13)</f>
        <v>4615</v>
      </c>
      <c r="K7" s="104" t="s">
        <v>66</v>
      </c>
      <c r="L7" s="104" t="s">
        <v>66</v>
      </c>
      <c r="M7" s="103">
        <f t="shared" si="0"/>
        <v>2602</v>
      </c>
      <c r="N7" s="103">
        <f>SUM('10.基'!O10:O13)</f>
        <v>2013</v>
      </c>
      <c r="O7" s="103">
        <f>SUM('10.基'!P10:P13)</f>
        <v>4541</v>
      </c>
      <c r="P7" s="104" t="s">
        <v>66</v>
      </c>
      <c r="Q7" s="104" t="s">
        <v>66</v>
      </c>
      <c r="R7" s="103">
        <f t="shared" si="1"/>
        <v>2599</v>
      </c>
      <c r="S7" s="103">
        <f>SUM('10.基'!T10:T13)</f>
        <v>1942</v>
      </c>
      <c r="T7" s="103">
        <f t="shared" ref="T7:T14" si="4">J7-O7</f>
        <v>74</v>
      </c>
      <c r="U7" s="103">
        <f>SUM('10.基'!V10:V13)</f>
        <v>157</v>
      </c>
      <c r="V7" s="103">
        <f>SUM('10.基'!W10:W13)</f>
        <v>92</v>
      </c>
      <c r="W7" s="103">
        <f t="shared" ref="W7:W14" si="5">U7-V7</f>
        <v>65</v>
      </c>
      <c r="X7" s="103">
        <f t="shared" ref="X7:X14" si="6">SUM(I7,T7,W7)</f>
        <v>247</v>
      </c>
      <c r="Y7" s="106">
        <f t="shared" si="2"/>
        <v>0.24965886693283468</v>
      </c>
      <c r="Z7" s="3">
        <f t="shared" ref="Z7:Z15" si="7">SUM(AA7:AD7)</f>
        <v>98935</v>
      </c>
      <c r="AA7" s="3">
        <v>65350</v>
      </c>
      <c r="AB7" s="3">
        <v>16078</v>
      </c>
      <c r="AC7" s="3">
        <v>6615</v>
      </c>
      <c r="AD7" s="3">
        <v>10892</v>
      </c>
    </row>
    <row r="8" spans="1:30" ht="33.75" customHeight="1">
      <c r="A8" s="116">
        <v>11</v>
      </c>
      <c r="B8" s="130"/>
      <c r="C8" s="103">
        <f>SUM('10.基'!D14:D17)</f>
        <v>971</v>
      </c>
      <c r="D8" s="104" t="s">
        <v>66</v>
      </c>
      <c r="E8" s="104" t="s">
        <v>66</v>
      </c>
      <c r="F8" s="103">
        <f>SUM('10.基'!G14:G17)</f>
        <v>956</v>
      </c>
      <c r="G8" s="104" t="s">
        <v>66</v>
      </c>
      <c r="H8" s="104" t="s">
        <v>66</v>
      </c>
      <c r="I8" s="103">
        <f t="shared" si="3"/>
        <v>15</v>
      </c>
      <c r="J8" s="103">
        <f>SUM('10.基'!K14:K17)</f>
        <v>4892</v>
      </c>
      <c r="K8" s="104" t="s">
        <v>66</v>
      </c>
      <c r="L8" s="104" t="s">
        <v>66</v>
      </c>
      <c r="M8" s="103">
        <f t="shared" si="0"/>
        <v>2766</v>
      </c>
      <c r="N8" s="103">
        <f>SUM('10.基'!O14:O17)</f>
        <v>2126</v>
      </c>
      <c r="O8" s="103">
        <f>SUM('10.基'!P14:P17)</f>
        <v>4505</v>
      </c>
      <c r="P8" s="104" t="s">
        <v>66</v>
      </c>
      <c r="Q8" s="104" t="s">
        <v>66</v>
      </c>
      <c r="R8" s="103">
        <f t="shared" si="1"/>
        <v>2630</v>
      </c>
      <c r="S8" s="103">
        <f>SUM('10.基'!T14:T17)</f>
        <v>1875</v>
      </c>
      <c r="T8" s="103">
        <f t="shared" si="4"/>
        <v>387</v>
      </c>
      <c r="U8" s="103">
        <f>SUM('10.基'!V14:V17)</f>
        <v>142</v>
      </c>
      <c r="V8" s="103">
        <f>SUM('10.基'!W14:W17)</f>
        <v>97</v>
      </c>
      <c r="W8" s="103">
        <f t="shared" si="5"/>
        <v>45</v>
      </c>
      <c r="X8" s="103">
        <f t="shared" si="6"/>
        <v>447</v>
      </c>
      <c r="Y8" s="106">
        <f t="shared" si="2"/>
        <v>0.44955346367366639</v>
      </c>
      <c r="Z8" s="3">
        <f t="shared" si="7"/>
        <v>99432</v>
      </c>
      <c r="AA8" s="3">
        <v>65922</v>
      </c>
      <c r="AB8" s="3">
        <v>15995</v>
      </c>
      <c r="AC8" s="3">
        <v>6623</v>
      </c>
      <c r="AD8" s="3">
        <v>10892</v>
      </c>
    </row>
    <row r="9" spans="1:30" ht="33.75" customHeight="1">
      <c r="A9" s="116">
        <v>12</v>
      </c>
      <c r="B9" s="130"/>
      <c r="C9" s="103">
        <f>SUM('10.基'!D18:D21)</f>
        <v>922</v>
      </c>
      <c r="D9" s="104" t="s">
        <v>66</v>
      </c>
      <c r="E9" s="104" t="s">
        <v>66</v>
      </c>
      <c r="F9" s="103">
        <f>SUM('10.基'!G18:G21)</f>
        <v>949</v>
      </c>
      <c r="G9" s="104" t="s">
        <v>66</v>
      </c>
      <c r="H9" s="104" t="s">
        <v>66</v>
      </c>
      <c r="I9" s="103">
        <f t="shared" si="3"/>
        <v>-27</v>
      </c>
      <c r="J9" s="103">
        <f>SUM('10.基'!K18:K21)</f>
        <v>4858</v>
      </c>
      <c r="K9" s="104" t="s">
        <v>66</v>
      </c>
      <c r="L9" s="104" t="s">
        <v>66</v>
      </c>
      <c r="M9" s="103">
        <f t="shared" si="0"/>
        <v>2671</v>
      </c>
      <c r="N9" s="103">
        <f>SUM('10.基'!O18:O21)</f>
        <v>2187</v>
      </c>
      <c r="O9" s="103">
        <f>SUM('10.基'!P18:P21)</f>
        <v>4448</v>
      </c>
      <c r="P9" s="104" t="s">
        <v>66</v>
      </c>
      <c r="Q9" s="104" t="s">
        <v>66</v>
      </c>
      <c r="R9" s="103">
        <f t="shared" si="1"/>
        <v>2486</v>
      </c>
      <c r="S9" s="103">
        <f>SUM('10.基'!T18:T21)</f>
        <v>1962</v>
      </c>
      <c r="T9" s="103">
        <f t="shared" si="4"/>
        <v>410</v>
      </c>
      <c r="U9" s="103">
        <f>SUM('10.基'!V18:V21)</f>
        <v>156</v>
      </c>
      <c r="V9" s="103">
        <f>SUM('10.基'!W18:W21)</f>
        <v>137</v>
      </c>
      <c r="W9" s="103">
        <f t="shared" si="5"/>
        <v>19</v>
      </c>
      <c r="X9" s="103">
        <f t="shared" si="6"/>
        <v>402</v>
      </c>
      <c r="Y9" s="106">
        <f t="shared" si="2"/>
        <v>0.4029832792012511</v>
      </c>
      <c r="Z9" s="3">
        <f t="shared" si="7"/>
        <v>99756</v>
      </c>
      <c r="AA9" s="3">
        <v>66432</v>
      </c>
      <c r="AB9" s="3">
        <v>15947</v>
      </c>
      <c r="AC9" s="3">
        <v>6583</v>
      </c>
      <c r="AD9" s="3">
        <v>10794</v>
      </c>
    </row>
    <row r="10" spans="1:30" ht="33.75" customHeight="1">
      <c r="A10" s="116">
        <v>13</v>
      </c>
      <c r="B10" s="130"/>
      <c r="C10" s="103">
        <f>SUM('10.基'!D22:D25)</f>
        <v>958</v>
      </c>
      <c r="D10" s="104" t="s">
        <v>66</v>
      </c>
      <c r="E10" s="104" t="s">
        <v>66</v>
      </c>
      <c r="F10" s="103">
        <f>SUM('10.基'!G22:G25)</f>
        <v>904</v>
      </c>
      <c r="G10" s="104" t="s">
        <v>66</v>
      </c>
      <c r="H10" s="104" t="s">
        <v>66</v>
      </c>
      <c r="I10" s="103">
        <f t="shared" si="3"/>
        <v>54</v>
      </c>
      <c r="J10" s="103">
        <f>SUM('10.基'!K22:K25)</f>
        <v>4772</v>
      </c>
      <c r="K10" s="104" t="s">
        <v>66</v>
      </c>
      <c r="L10" s="104" t="s">
        <v>66</v>
      </c>
      <c r="M10" s="103">
        <f t="shared" si="0"/>
        <v>2765</v>
      </c>
      <c r="N10" s="103">
        <f>SUM('10.基'!O22:O25)</f>
        <v>2007</v>
      </c>
      <c r="O10" s="103">
        <f>SUM('10.基'!P22:P25)</f>
        <v>4445</v>
      </c>
      <c r="P10" s="104" t="s">
        <v>66</v>
      </c>
      <c r="Q10" s="104" t="s">
        <v>66</v>
      </c>
      <c r="R10" s="103">
        <f t="shared" si="1"/>
        <v>2531</v>
      </c>
      <c r="S10" s="103">
        <f>SUM('10.基'!T22:T25)</f>
        <v>1914</v>
      </c>
      <c r="T10" s="103">
        <f t="shared" si="4"/>
        <v>327</v>
      </c>
      <c r="U10" s="103">
        <f>SUM('10.基'!V22:V25)</f>
        <v>110</v>
      </c>
      <c r="V10" s="103">
        <f>SUM('10.基'!W22:W25)</f>
        <v>96</v>
      </c>
      <c r="W10" s="103">
        <f t="shared" si="5"/>
        <v>14</v>
      </c>
      <c r="X10" s="103">
        <f t="shared" si="6"/>
        <v>395</v>
      </c>
      <c r="Y10" s="106">
        <f t="shared" si="2"/>
        <v>0.39493681011038234</v>
      </c>
      <c r="Z10" s="3">
        <f t="shared" si="7"/>
        <v>100016</v>
      </c>
      <c r="AA10" s="3">
        <v>100016</v>
      </c>
    </row>
    <row r="11" spans="1:30" ht="33.75" customHeight="1">
      <c r="A11" s="116">
        <v>14</v>
      </c>
      <c r="B11" s="130"/>
      <c r="C11" s="103">
        <f>SUM(D11:E11)</f>
        <v>919</v>
      </c>
      <c r="D11" s="103">
        <f>SUM('10.基'!E26:E29)</f>
        <v>482</v>
      </c>
      <c r="E11" s="103">
        <f>SUM('10.基'!F26:F29)</f>
        <v>437</v>
      </c>
      <c r="F11" s="103">
        <f>SUM(G11:H11)</f>
        <v>931</v>
      </c>
      <c r="G11" s="103">
        <f>SUM('10.基'!H26:H29)</f>
        <v>492</v>
      </c>
      <c r="H11" s="103">
        <f>SUM('10.基'!I26:I29)</f>
        <v>439</v>
      </c>
      <c r="I11" s="103">
        <f t="shared" si="3"/>
        <v>-12</v>
      </c>
      <c r="J11" s="103">
        <f>SUM(K11:L11)</f>
        <v>4671</v>
      </c>
      <c r="K11" s="103">
        <f>SUM('10.基'!L26:L29)</f>
        <v>2359</v>
      </c>
      <c r="L11" s="103">
        <f>SUM('10.基'!M26:M29)</f>
        <v>2312</v>
      </c>
      <c r="M11" s="103">
        <f t="shared" si="0"/>
        <v>2605</v>
      </c>
      <c r="N11" s="103">
        <f>SUM('10.基'!O26:O29)</f>
        <v>2066</v>
      </c>
      <c r="O11" s="103">
        <f>SUM(P11:Q11)</f>
        <v>4426</v>
      </c>
      <c r="P11" s="103">
        <f>SUM('10.基'!Q26:Q29)</f>
        <v>2272</v>
      </c>
      <c r="Q11" s="103">
        <f>SUM('10.基'!R26:R29)</f>
        <v>2154</v>
      </c>
      <c r="R11" s="103">
        <f t="shared" si="1"/>
        <v>2427</v>
      </c>
      <c r="S11" s="103">
        <f>SUM('10.基'!T26:T29)</f>
        <v>1999</v>
      </c>
      <c r="T11" s="103">
        <f t="shared" si="4"/>
        <v>245</v>
      </c>
      <c r="U11" s="103">
        <f>SUM('10.基'!V26:V29)</f>
        <v>96</v>
      </c>
      <c r="V11" s="103">
        <f>SUM('10.基'!W26:W29)</f>
        <v>83</v>
      </c>
      <c r="W11" s="103">
        <f t="shared" si="5"/>
        <v>13</v>
      </c>
      <c r="X11" s="103">
        <f>SUM(I11,T11,W11)</f>
        <v>246</v>
      </c>
      <c r="Y11" s="106">
        <f t="shared" si="2"/>
        <v>0.24465683398144189</v>
      </c>
      <c r="Z11" s="3">
        <f t="shared" si="7"/>
        <v>100549</v>
      </c>
      <c r="AA11" s="3">
        <v>100549</v>
      </c>
    </row>
    <row r="12" spans="1:30" ht="33.75" customHeight="1">
      <c r="A12" s="116">
        <v>15</v>
      </c>
      <c r="B12" s="130"/>
      <c r="C12" s="103">
        <f>SUM(D12:E12)</f>
        <v>932</v>
      </c>
      <c r="D12" s="103">
        <f>SUM('10.基'!E30:E33)</f>
        <v>471</v>
      </c>
      <c r="E12" s="103">
        <f>SUM('10.基'!F30:F33)</f>
        <v>461</v>
      </c>
      <c r="F12" s="103">
        <f>SUM(G12:H12)</f>
        <v>1011</v>
      </c>
      <c r="G12" s="103">
        <f>SUM('10.基'!H30:H33)</f>
        <v>526</v>
      </c>
      <c r="H12" s="103">
        <f>SUM('10.基'!I30:I33)</f>
        <v>485</v>
      </c>
      <c r="I12" s="103">
        <f t="shared" si="3"/>
        <v>-79</v>
      </c>
      <c r="J12" s="103">
        <f>SUM(K12:L12)</f>
        <v>4694</v>
      </c>
      <c r="K12" s="103">
        <f>SUM('10.基'!L30:L33)</f>
        <v>2496</v>
      </c>
      <c r="L12" s="103">
        <f>SUM('10.基'!M30:M33)</f>
        <v>2198</v>
      </c>
      <c r="M12" s="103">
        <f t="shared" si="0"/>
        <v>2710</v>
      </c>
      <c r="N12" s="103">
        <f>SUM('10.基'!O30:O33)</f>
        <v>1984</v>
      </c>
      <c r="O12" s="103">
        <f>SUM(P12:Q12)</f>
        <v>4434</v>
      </c>
      <c r="P12" s="103">
        <f>SUM('10.基'!Q30:Q33)</f>
        <v>2382</v>
      </c>
      <c r="Q12" s="103">
        <f>SUM('10.基'!R30:R33)</f>
        <v>2052</v>
      </c>
      <c r="R12" s="103">
        <f t="shared" si="1"/>
        <v>2432</v>
      </c>
      <c r="S12" s="103">
        <f>SUM('10.基'!T30:T33)</f>
        <v>2002</v>
      </c>
      <c r="T12" s="103">
        <f t="shared" si="4"/>
        <v>260</v>
      </c>
      <c r="U12" s="103">
        <f>SUM('10.基'!V30:V33)</f>
        <v>84</v>
      </c>
      <c r="V12" s="103">
        <f>SUM('10.基'!W30:W33)</f>
        <v>95</v>
      </c>
      <c r="W12" s="103">
        <f t="shared" si="5"/>
        <v>-11</v>
      </c>
      <c r="X12" s="103">
        <f t="shared" si="6"/>
        <v>170</v>
      </c>
      <c r="Y12" s="106">
        <f t="shared" si="2"/>
        <v>0.16892059738272439</v>
      </c>
      <c r="Z12" s="3">
        <f t="shared" si="7"/>
        <v>100639</v>
      </c>
      <c r="AA12" s="3">
        <v>100639</v>
      </c>
    </row>
    <row r="13" spans="1:30" ht="33.75" customHeight="1">
      <c r="A13" s="116">
        <v>16</v>
      </c>
      <c r="B13" s="130"/>
      <c r="C13" s="103">
        <f>SUM(D13:E13)</f>
        <v>924</v>
      </c>
      <c r="D13" s="103">
        <f>SUM('10.基'!E34:E37)</f>
        <v>481</v>
      </c>
      <c r="E13" s="103">
        <f>SUM('10.基'!F34:F37)</f>
        <v>443</v>
      </c>
      <c r="F13" s="103">
        <f>SUM(G13:H13)</f>
        <v>966</v>
      </c>
      <c r="G13" s="103">
        <f>SUM('10.基'!H34:H37)</f>
        <v>497</v>
      </c>
      <c r="H13" s="103">
        <f>SUM('10.基'!I34:I37)</f>
        <v>469</v>
      </c>
      <c r="I13" s="103">
        <f t="shared" si="3"/>
        <v>-42</v>
      </c>
      <c r="J13" s="103">
        <f>SUM(K13:L13)</f>
        <v>4429</v>
      </c>
      <c r="K13" s="103">
        <f>SUM('10.基'!L34:L37)</f>
        <v>2321</v>
      </c>
      <c r="L13" s="103">
        <f>SUM('10.基'!M34:M37)</f>
        <v>2108</v>
      </c>
      <c r="M13" s="103">
        <f t="shared" si="0"/>
        <v>2470</v>
      </c>
      <c r="N13" s="103">
        <f>SUM('10.基'!O34:O37)</f>
        <v>1959</v>
      </c>
      <c r="O13" s="103">
        <f>SUM(P13:Q13)</f>
        <v>4361</v>
      </c>
      <c r="P13" s="103">
        <f>SUM('10.基'!Q34:Q37)</f>
        <v>2297</v>
      </c>
      <c r="Q13" s="103">
        <f>SUM('10.基'!R34:R37)</f>
        <v>2064</v>
      </c>
      <c r="R13" s="103">
        <f>O13-S13</f>
        <v>2342</v>
      </c>
      <c r="S13" s="103">
        <f>SUM('10.基'!T34:T37)</f>
        <v>2019</v>
      </c>
      <c r="T13" s="103">
        <f t="shared" si="4"/>
        <v>68</v>
      </c>
      <c r="U13" s="103">
        <f>SUM('10.基'!V34:V37)</f>
        <v>99</v>
      </c>
      <c r="V13" s="103">
        <f>SUM('10.基'!W34:W37)</f>
        <v>75</v>
      </c>
      <c r="W13" s="103">
        <f t="shared" si="5"/>
        <v>24</v>
      </c>
      <c r="X13" s="103">
        <f t="shared" si="6"/>
        <v>50</v>
      </c>
      <c r="Y13" s="106">
        <f t="shared" si="2"/>
        <v>4.9526035837039531E-2</v>
      </c>
      <c r="Z13" s="3">
        <f t="shared" si="7"/>
        <v>100957</v>
      </c>
      <c r="AA13" s="3">
        <v>100957</v>
      </c>
    </row>
    <row r="14" spans="1:30" ht="33.75" customHeight="1" thickBot="1">
      <c r="A14" s="128">
        <v>17</v>
      </c>
      <c r="B14" s="129"/>
      <c r="C14" s="105">
        <f>SUM(D14:E14)</f>
        <v>831</v>
      </c>
      <c r="D14" s="105">
        <f>SUM('10.基'!E38:E41)</f>
        <v>439</v>
      </c>
      <c r="E14" s="105">
        <f>SUM('10.基'!F38:F41)</f>
        <v>392</v>
      </c>
      <c r="F14" s="105">
        <f>SUM(G14:H14)</f>
        <v>1022</v>
      </c>
      <c r="G14" s="105">
        <f>SUM('10.基'!H38:H41)</f>
        <v>539</v>
      </c>
      <c r="H14" s="105">
        <f>SUM('10.基'!I38:I41)</f>
        <v>483</v>
      </c>
      <c r="I14" s="105">
        <f t="shared" si="3"/>
        <v>-191</v>
      </c>
      <c r="J14" s="105">
        <f>SUM(K14:L14)</f>
        <v>3887</v>
      </c>
      <c r="K14" s="105">
        <f>SUM('10.基'!L38:L41)</f>
        <v>2008</v>
      </c>
      <c r="L14" s="105">
        <f>SUM('10.基'!M38:M41)</f>
        <v>1879</v>
      </c>
      <c r="M14" s="105">
        <f t="shared" si="0"/>
        <v>1984</v>
      </c>
      <c r="N14" s="105">
        <f>SUM('10.基'!O38:O41)</f>
        <v>1903</v>
      </c>
      <c r="O14" s="105">
        <f>SUM(P14:Q14)</f>
        <v>3841</v>
      </c>
      <c r="P14" s="105">
        <f>SUM('10.基'!Q38:Q41)</f>
        <v>2022</v>
      </c>
      <c r="Q14" s="105">
        <f>SUM('10.基'!R38:R41)</f>
        <v>1819</v>
      </c>
      <c r="R14" s="105">
        <f>O14-S14</f>
        <v>1909</v>
      </c>
      <c r="S14" s="105">
        <f>SUM('10.基'!T38:T41)</f>
        <v>1932</v>
      </c>
      <c r="T14" s="105">
        <f t="shared" si="4"/>
        <v>46</v>
      </c>
      <c r="U14" s="105">
        <f>SUM('10.基'!V38:V41)</f>
        <v>224</v>
      </c>
      <c r="V14" s="105">
        <f>SUM('10.基'!W38:W41)</f>
        <v>173</v>
      </c>
      <c r="W14" s="105">
        <f t="shared" si="5"/>
        <v>51</v>
      </c>
      <c r="X14" s="105">
        <f t="shared" si="6"/>
        <v>-94</v>
      </c>
      <c r="Y14" s="107">
        <f t="shared" si="2"/>
        <v>-9.3003007756846612E-2</v>
      </c>
      <c r="Z14" s="3">
        <f t="shared" si="7"/>
        <v>101072</v>
      </c>
      <c r="AA14" s="3">
        <v>101072</v>
      </c>
    </row>
    <row r="15" spans="1:30" ht="23.25" customHeight="1">
      <c r="A15" s="19" t="s">
        <v>62</v>
      </c>
      <c r="Z15" s="3">
        <f t="shared" si="7"/>
        <v>100457</v>
      </c>
      <c r="AA15" s="3">
        <v>100457</v>
      </c>
    </row>
    <row r="16" spans="1:30" ht="23.25" customHeight="1">
      <c r="Z16" s="3" t="s">
        <v>55</v>
      </c>
    </row>
    <row r="17" spans="17:19" ht="23.25" customHeight="1">
      <c r="Q17" s="1"/>
      <c r="R17" s="1"/>
      <c r="S17" s="1"/>
    </row>
  </sheetData>
  <mergeCells count="31">
    <mergeCell ref="A6:B6"/>
    <mergeCell ref="A7:B7"/>
    <mergeCell ref="A8:B8"/>
    <mergeCell ref="A9:B9"/>
    <mergeCell ref="A14:B14"/>
    <mergeCell ref="A10:B10"/>
    <mergeCell ref="A11:B11"/>
    <mergeCell ref="A12:B12"/>
    <mergeCell ref="A13:B13"/>
    <mergeCell ref="A3:B4"/>
    <mergeCell ref="C3:E4"/>
    <mergeCell ref="F3:H4"/>
    <mergeCell ref="I3:I5"/>
    <mergeCell ref="V3:V5"/>
    <mergeCell ref="K3:M3"/>
    <mergeCell ref="P3:R3"/>
    <mergeCell ref="T3:T5"/>
    <mergeCell ref="U3:U5"/>
    <mergeCell ref="J4:L4"/>
    <mergeCell ref="M4:M5"/>
    <mergeCell ref="D2:H2"/>
    <mergeCell ref="U2:W2"/>
    <mergeCell ref="X2:Y2"/>
    <mergeCell ref="K2:R2"/>
    <mergeCell ref="N4:N5"/>
    <mergeCell ref="O4:Q4"/>
    <mergeCell ref="R4:R5"/>
    <mergeCell ref="S4:S5"/>
    <mergeCell ref="W3:W5"/>
    <mergeCell ref="X3:X5"/>
    <mergeCell ref="Y3:Y5"/>
  </mergeCells>
  <phoneticPr fontId="2"/>
  <pageMargins left="0.75" right="0.75" top="1" bottom="1" header="0.51200000000000001" footer="0.51200000000000001"/>
  <pageSetup paperSize="8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51"/>
  <sheetViews>
    <sheetView workbookViewId="0">
      <pane xSplit="3" ySplit="5" topLeftCell="D27" activePane="bottomRight" state="frozen"/>
      <selection activeCell="G31" sqref="G31"/>
      <selection pane="topRight" activeCell="G31" sqref="G31"/>
      <selection pane="bottomLeft" activeCell="G31" sqref="G31"/>
      <selection pane="bottomRight" activeCell="G31" sqref="G31"/>
    </sheetView>
  </sheetViews>
  <sheetFormatPr defaultRowHeight="23.25" customHeight="1"/>
  <cols>
    <col min="1" max="1" width="4.125" style="3" customWidth="1"/>
    <col min="2" max="2" width="4.375" style="3" customWidth="1"/>
    <col min="3" max="3" width="9.75" style="3" customWidth="1"/>
    <col min="4" max="9" width="6.125" style="3" customWidth="1"/>
    <col min="10" max="10" width="5.625" style="3" customWidth="1"/>
    <col min="11" max="13" width="6.125" style="3" customWidth="1"/>
    <col min="14" max="23" width="6.375" style="3" customWidth="1"/>
    <col min="24" max="24" width="6.375" style="29" customWidth="1"/>
    <col min="25" max="25" width="6.75" style="3" customWidth="1"/>
    <col min="26" max="26" width="6.75" style="30" customWidth="1"/>
    <col min="27" max="16384" width="9" style="3"/>
  </cols>
  <sheetData>
    <row r="1" spans="1:26" ht="23.25" customHeight="1" thickBot="1">
      <c r="A1" s="9">
        <v>10</v>
      </c>
      <c r="B1" s="9" t="s">
        <v>13</v>
      </c>
      <c r="Y1" s="29" t="s">
        <v>52</v>
      </c>
    </row>
    <row r="2" spans="1:26" ht="14.25" customHeight="1">
      <c r="A2" s="11"/>
      <c r="B2" s="11"/>
      <c r="C2" s="12"/>
      <c r="D2" s="31"/>
      <c r="E2" s="108" t="s">
        <v>16</v>
      </c>
      <c r="F2" s="108"/>
      <c r="G2" s="108"/>
      <c r="H2" s="108"/>
      <c r="I2" s="108"/>
      <c r="J2" s="32"/>
      <c r="K2" s="31"/>
      <c r="L2" s="33"/>
      <c r="M2" s="108" t="s">
        <v>29</v>
      </c>
      <c r="N2" s="108"/>
      <c r="O2" s="108"/>
      <c r="P2" s="108"/>
      <c r="Q2" s="108"/>
      <c r="R2" s="108"/>
      <c r="S2" s="108"/>
      <c r="T2" s="33"/>
      <c r="U2" s="25"/>
      <c r="V2" s="109" t="s">
        <v>23</v>
      </c>
      <c r="W2" s="110"/>
      <c r="X2" s="111"/>
      <c r="Y2" s="109" t="s">
        <v>26</v>
      </c>
      <c r="Z2" s="111"/>
    </row>
    <row r="3" spans="1:26" ht="14.25" customHeight="1">
      <c r="A3" s="116" t="s">
        <v>3</v>
      </c>
      <c r="B3" s="116"/>
      <c r="C3" s="130"/>
      <c r="D3" s="115" t="s">
        <v>14</v>
      </c>
      <c r="E3" s="115"/>
      <c r="F3" s="115"/>
      <c r="G3" s="115" t="s">
        <v>15</v>
      </c>
      <c r="H3" s="115"/>
      <c r="I3" s="115"/>
      <c r="J3" s="115" t="s">
        <v>17</v>
      </c>
      <c r="K3" s="39"/>
      <c r="L3" s="126" t="s">
        <v>21</v>
      </c>
      <c r="M3" s="126"/>
      <c r="N3" s="126"/>
      <c r="O3" s="14"/>
      <c r="P3" s="39"/>
      <c r="Q3" s="126" t="s">
        <v>22</v>
      </c>
      <c r="R3" s="126"/>
      <c r="S3" s="126"/>
      <c r="T3" s="14"/>
      <c r="U3" s="117" t="s">
        <v>17</v>
      </c>
      <c r="V3" s="117" t="s">
        <v>24</v>
      </c>
      <c r="W3" s="117" t="s">
        <v>25</v>
      </c>
      <c r="X3" s="120" t="s">
        <v>17</v>
      </c>
      <c r="Y3" s="117" t="s">
        <v>27</v>
      </c>
      <c r="Z3" s="133" t="s">
        <v>28</v>
      </c>
    </row>
    <row r="4" spans="1:26" ht="14.25" customHeight="1">
      <c r="A4" s="116"/>
      <c r="B4" s="116"/>
      <c r="C4" s="130"/>
      <c r="D4" s="115"/>
      <c r="E4" s="115"/>
      <c r="F4" s="115"/>
      <c r="G4" s="115"/>
      <c r="H4" s="115"/>
      <c r="I4" s="115"/>
      <c r="J4" s="115"/>
      <c r="K4" s="115" t="s">
        <v>0</v>
      </c>
      <c r="L4" s="115"/>
      <c r="M4" s="115"/>
      <c r="N4" s="115" t="s">
        <v>19</v>
      </c>
      <c r="O4" s="115" t="s">
        <v>20</v>
      </c>
      <c r="P4" s="115" t="s">
        <v>0</v>
      </c>
      <c r="Q4" s="115"/>
      <c r="R4" s="115"/>
      <c r="S4" s="115" t="s">
        <v>19</v>
      </c>
      <c r="T4" s="115" t="s">
        <v>20</v>
      </c>
      <c r="U4" s="118"/>
      <c r="V4" s="118"/>
      <c r="W4" s="118"/>
      <c r="X4" s="121"/>
      <c r="Y4" s="118"/>
      <c r="Z4" s="134"/>
    </row>
    <row r="5" spans="1:26" ht="14.25" customHeight="1">
      <c r="A5" s="15"/>
      <c r="B5" s="15"/>
      <c r="C5" s="14"/>
      <c r="D5" s="28" t="s">
        <v>0</v>
      </c>
      <c r="E5" s="28" t="s">
        <v>1</v>
      </c>
      <c r="F5" s="28" t="s">
        <v>2</v>
      </c>
      <c r="G5" s="28" t="s">
        <v>0</v>
      </c>
      <c r="H5" s="28" t="s">
        <v>1</v>
      </c>
      <c r="I5" s="28" t="s">
        <v>2</v>
      </c>
      <c r="J5" s="115"/>
      <c r="K5" s="28" t="s">
        <v>18</v>
      </c>
      <c r="L5" s="28" t="s">
        <v>1</v>
      </c>
      <c r="M5" s="28" t="s">
        <v>2</v>
      </c>
      <c r="N5" s="115"/>
      <c r="O5" s="115"/>
      <c r="P5" s="28" t="s">
        <v>18</v>
      </c>
      <c r="Q5" s="28" t="s">
        <v>1</v>
      </c>
      <c r="R5" s="28" t="s">
        <v>2</v>
      </c>
      <c r="S5" s="115"/>
      <c r="T5" s="115"/>
      <c r="U5" s="119"/>
      <c r="V5" s="119"/>
      <c r="W5" s="119"/>
      <c r="X5" s="122"/>
      <c r="Y5" s="119"/>
      <c r="Z5" s="135"/>
    </row>
    <row r="6" spans="1:26" ht="18" customHeight="1">
      <c r="A6" s="144" t="s">
        <v>9</v>
      </c>
      <c r="B6" s="143" t="s">
        <v>4</v>
      </c>
      <c r="C6" s="1" t="s">
        <v>5</v>
      </c>
      <c r="D6" s="40">
        <f>SUM(E6:F6)</f>
        <v>704</v>
      </c>
      <c r="E6" s="40">
        <v>381</v>
      </c>
      <c r="F6" s="40">
        <v>323</v>
      </c>
      <c r="G6" s="40">
        <f>SUM(H6:I6)</f>
        <v>486</v>
      </c>
      <c r="H6" s="40">
        <v>276</v>
      </c>
      <c r="I6" s="40">
        <v>210</v>
      </c>
      <c r="J6" s="40">
        <f>D6-G6</f>
        <v>218</v>
      </c>
      <c r="K6" s="40">
        <f>SUM(L6:M6)</f>
        <v>3398</v>
      </c>
      <c r="L6" s="40">
        <v>1819</v>
      </c>
      <c r="M6" s="40">
        <v>1579</v>
      </c>
      <c r="N6" s="41">
        <f t="shared" ref="N6:N29" si="0">K6-O6</f>
        <v>1776</v>
      </c>
      <c r="O6" s="40">
        <v>1622</v>
      </c>
      <c r="P6" s="40">
        <f>SUM(Q6:R6)</f>
        <v>3143</v>
      </c>
      <c r="Q6" s="40">
        <v>1660</v>
      </c>
      <c r="R6" s="40">
        <v>1483</v>
      </c>
      <c r="S6" s="41">
        <f t="shared" ref="S6:S33" si="1">P6-T6</f>
        <v>1725</v>
      </c>
      <c r="T6" s="40">
        <v>1418</v>
      </c>
      <c r="U6" s="40">
        <f>K6-P6</f>
        <v>255</v>
      </c>
      <c r="V6" s="40">
        <v>90</v>
      </c>
      <c r="W6" s="40">
        <v>42</v>
      </c>
      <c r="X6" s="40">
        <f>V6-W6</f>
        <v>48</v>
      </c>
      <c r="Y6" s="40">
        <f>SUM(J6,U6,X6)</f>
        <v>521</v>
      </c>
      <c r="Z6" s="42">
        <v>0.8</v>
      </c>
    </row>
    <row r="7" spans="1:26" ht="18" customHeight="1">
      <c r="A7" s="144"/>
      <c r="B7" s="143"/>
      <c r="C7" s="1" t="s">
        <v>6</v>
      </c>
      <c r="D7" s="40">
        <v>148</v>
      </c>
      <c r="E7" s="40"/>
      <c r="F7" s="40"/>
      <c r="G7" s="40">
        <v>171</v>
      </c>
      <c r="H7" s="40"/>
      <c r="I7" s="40"/>
      <c r="J7" s="40">
        <f t="shared" ref="J7:J40" si="2">D7-G7</f>
        <v>-23</v>
      </c>
      <c r="K7" s="40">
        <v>797</v>
      </c>
      <c r="L7" s="40"/>
      <c r="M7" s="40"/>
      <c r="N7" s="41">
        <f t="shared" si="0"/>
        <v>516</v>
      </c>
      <c r="O7" s="40">
        <v>281</v>
      </c>
      <c r="P7" s="40">
        <v>797</v>
      </c>
      <c r="Q7" s="40"/>
      <c r="R7" s="40"/>
      <c r="S7" s="41">
        <f t="shared" si="1"/>
        <v>512</v>
      </c>
      <c r="T7" s="40">
        <v>285</v>
      </c>
      <c r="U7" s="40">
        <f t="shared" ref="U7:U41" si="3">K7-P7</f>
        <v>0</v>
      </c>
      <c r="V7" s="40">
        <v>43</v>
      </c>
      <c r="W7" s="40">
        <v>46</v>
      </c>
      <c r="X7" s="40">
        <f t="shared" ref="X7:X41" si="4">V7-W7</f>
        <v>-3</v>
      </c>
      <c r="Y7" s="40">
        <f t="shared" ref="Y7:Y41" si="5">SUM(J7,U7,X7)</f>
        <v>-26</v>
      </c>
      <c r="Z7" s="42">
        <v>-0.2</v>
      </c>
    </row>
    <row r="8" spans="1:26" ht="18" customHeight="1">
      <c r="A8" s="144"/>
      <c r="B8" s="143"/>
      <c r="C8" s="1" t="s">
        <v>8</v>
      </c>
      <c r="D8" s="40">
        <v>52</v>
      </c>
      <c r="E8" s="40"/>
      <c r="F8" s="40"/>
      <c r="G8" s="40">
        <v>80</v>
      </c>
      <c r="H8" s="40"/>
      <c r="I8" s="40"/>
      <c r="J8" s="43">
        <f t="shared" si="2"/>
        <v>-28</v>
      </c>
      <c r="K8" s="40">
        <v>359</v>
      </c>
      <c r="L8" s="40"/>
      <c r="M8" s="40"/>
      <c r="N8" s="41">
        <f t="shared" si="0"/>
        <v>252</v>
      </c>
      <c r="O8" s="40">
        <v>107</v>
      </c>
      <c r="P8" s="40">
        <v>249</v>
      </c>
      <c r="Q8" s="40"/>
      <c r="R8" s="40"/>
      <c r="S8" s="41">
        <f t="shared" si="1"/>
        <v>136</v>
      </c>
      <c r="T8" s="40">
        <v>113</v>
      </c>
      <c r="U8" s="40">
        <f t="shared" si="3"/>
        <v>110</v>
      </c>
      <c r="V8" s="40">
        <v>5</v>
      </c>
      <c r="W8" s="40">
        <v>1</v>
      </c>
      <c r="X8" s="40">
        <f t="shared" si="4"/>
        <v>4</v>
      </c>
      <c r="Y8" s="40">
        <f t="shared" si="5"/>
        <v>86</v>
      </c>
      <c r="Z8" s="42">
        <v>1.3</v>
      </c>
    </row>
    <row r="9" spans="1:26" ht="18" customHeight="1">
      <c r="A9" s="144"/>
      <c r="B9" s="143"/>
      <c r="C9" s="1" t="s">
        <v>7</v>
      </c>
      <c r="D9" s="40">
        <v>88</v>
      </c>
      <c r="E9" s="40"/>
      <c r="F9" s="40"/>
      <c r="G9" s="40">
        <v>119</v>
      </c>
      <c r="H9" s="40"/>
      <c r="I9" s="40"/>
      <c r="J9" s="43">
        <f t="shared" si="2"/>
        <v>-31</v>
      </c>
      <c r="K9" s="40">
        <v>440</v>
      </c>
      <c r="L9" s="40"/>
      <c r="M9" s="40"/>
      <c r="N9" s="41">
        <f t="shared" si="0"/>
        <v>271</v>
      </c>
      <c r="O9" s="40">
        <v>169</v>
      </c>
      <c r="P9" s="40">
        <v>403</v>
      </c>
      <c r="Q9" s="40"/>
      <c r="R9" s="40"/>
      <c r="S9" s="41">
        <f t="shared" si="1"/>
        <v>248</v>
      </c>
      <c r="T9" s="40">
        <v>155</v>
      </c>
      <c r="U9" s="40">
        <f t="shared" si="3"/>
        <v>37</v>
      </c>
      <c r="V9" s="40">
        <v>4</v>
      </c>
      <c r="W9" s="40">
        <v>2</v>
      </c>
      <c r="X9" s="40">
        <f t="shared" si="4"/>
        <v>2</v>
      </c>
      <c r="Y9" s="40">
        <f t="shared" si="5"/>
        <v>8</v>
      </c>
      <c r="Z9" s="42">
        <v>0.1</v>
      </c>
    </row>
    <row r="10" spans="1:26" ht="18" customHeight="1">
      <c r="A10" s="44"/>
      <c r="B10" s="136">
        <v>10</v>
      </c>
      <c r="C10" s="34" t="s">
        <v>5</v>
      </c>
      <c r="D10" s="45">
        <f>SUM(E10:F10)</f>
        <v>716</v>
      </c>
      <c r="E10" s="45">
        <v>397</v>
      </c>
      <c r="F10" s="45">
        <v>319</v>
      </c>
      <c r="G10" s="45">
        <f>SUM(H10:I10)</f>
        <v>546</v>
      </c>
      <c r="H10" s="45">
        <v>293</v>
      </c>
      <c r="I10" s="45">
        <v>253</v>
      </c>
      <c r="J10" s="45">
        <f t="shared" si="2"/>
        <v>170</v>
      </c>
      <c r="K10" s="45">
        <f t="shared" ref="K10:K40" si="6">SUM(L10:M10)</f>
        <v>3220</v>
      </c>
      <c r="L10" s="45">
        <v>1661</v>
      </c>
      <c r="M10" s="45">
        <v>1559</v>
      </c>
      <c r="N10" s="45">
        <f t="shared" si="0"/>
        <v>1737</v>
      </c>
      <c r="O10" s="45">
        <v>1483</v>
      </c>
      <c r="P10" s="45">
        <f t="shared" ref="P10:P40" si="7">SUM(Q10:R10)</f>
        <v>3032</v>
      </c>
      <c r="Q10" s="45">
        <v>1611</v>
      </c>
      <c r="R10" s="45">
        <v>1421</v>
      </c>
      <c r="S10" s="45">
        <f t="shared" si="1"/>
        <v>1647</v>
      </c>
      <c r="T10" s="45">
        <v>1385</v>
      </c>
      <c r="U10" s="45">
        <f t="shared" si="3"/>
        <v>188</v>
      </c>
      <c r="V10" s="45">
        <v>89</v>
      </c>
      <c r="W10" s="45">
        <v>52</v>
      </c>
      <c r="X10" s="45">
        <f t="shared" si="4"/>
        <v>37</v>
      </c>
      <c r="Y10" s="45">
        <f t="shared" si="5"/>
        <v>395</v>
      </c>
      <c r="Z10" s="46">
        <v>0.6</v>
      </c>
    </row>
    <row r="11" spans="1:26" ht="18" customHeight="1">
      <c r="A11" s="17"/>
      <c r="B11" s="137"/>
      <c r="C11" s="5" t="s">
        <v>6</v>
      </c>
      <c r="D11" s="41">
        <v>152</v>
      </c>
      <c r="E11" s="41"/>
      <c r="F11" s="41"/>
      <c r="G11" s="41">
        <v>147</v>
      </c>
      <c r="H11" s="41"/>
      <c r="I11" s="41"/>
      <c r="J11" s="41">
        <f t="shared" si="2"/>
        <v>5</v>
      </c>
      <c r="K11" s="41">
        <v>697</v>
      </c>
      <c r="L11" s="41"/>
      <c r="M11" s="41"/>
      <c r="N11" s="41">
        <f t="shared" si="0"/>
        <v>441</v>
      </c>
      <c r="O11" s="41">
        <v>256</v>
      </c>
      <c r="P11" s="41">
        <v>807</v>
      </c>
      <c r="Q11" s="41"/>
      <c r="R11" s="41"/>
      <c r="S11" s="41">
        <f t="shared" si="1"/>
        <v>518</v>
      </c>
      <c r="T11" s="41">
        <v>289</v>
      </c>
      <c r="U11" s="41">
        <f t="shared" si="3"/>
        <v>-110</v>
      </c>
      <c r="V11" s="41">
        <v>49</v>
      </c>
      <c r="W11" s="41">
        <v>27</v>
      </c>
      <c r="X11" s="41">
        <f t="shared" si="4"/>
        <v>22</v>
      </c>
      <c r="Y11" s="41">
        <f t="shared" si="5"/>
        <v>-83</v>
      </c>
      <c r="Z11" s="47">
        <v>-0.5</v>
      </c>
    </row>
    <row r="12" spans="1:26" ht="18" customHeight="1">
      <c r="A12" s="17"/>
      <c r="B12" s="137"/>
      <c r="C12" s="5" t="s">
        <v>8</v>
      </c>
      <c r="D12" s="41">
        <v>48</v>
      </c>
      <c r="E12" s="41"/>
      <c r="F12" s="41"/>
      <c r="G12" s="41">
        <v>90</v>
      </c>
      <c r="H12" s="41"/>
      <c r="I12" s="41"/>
      <c r="J12" s="41">
        <f t="shared" si="2"/>
        <v>-42</v>
      </c>
      <c r="K12" s="41">
        <v>312</v>
      </c>
      <c r="L12" s="41"/>
      <c r="M12" s="41"/>
      <c r="N12" s="41">
        <f t="shared" si="0"/>
        <v>197</v>
      </c>
      <c r="O12" s="41">
        <v>115</v>
      </c>
      <c r="P12" s="41">
        <v>280</v>
      </c>
      <c r="Q12" s="41"/>
      <c r="R12" s="41"/>
      <c r="S12" s="41">
        <f t="shared" si="1"/>
        <v>169</v>
      </c>
      <c r="T12" s="41">
        <v>111</v>
      </c>
      <c r="U12" s="41">
        <f t="shared" si="3"/>
        <v>32</v>
      </c>
      <c r="V12" s="41">
        <v>5</v>
      </c>
      <c r="W12" s="41">
        <v>7</v>
      </c>
      <c r="X12" s="41">
        <f t="shared" si="4"/>
        <v>-2</v>
      </c>
      <c r="Y12" s="41">
        <f t="shared" si="5"/>
        <v>-12</v>
      </c>
      <c r="Z12" s="47">
        <v>-0.2</v>
      </c>
    </row>
    <row r="13" spans="1:26" ht="18" customHeight="1">
      <c r="A13" s="48"/>
      <c r="B13" s="142"/>
      <c r="C13" s="35" t="s">
        <v>7</v>
      </c>
      <c r="D13" s="49">
        <v>86</v>
      </c>
      <c r="E13" s="49"/>
      <c r="F13" s="49"/>
      <c r="G13" s="49">
        <v>111</v>
      </c>
      <c r="H13" s="49"/>
      <c r="I13" s="49"/>
      <c r="J13" s="49">
        <f t="shared" si="2"/>
        <v>-25</v>
      </c>
      <c r="K13" s="49">
        <v>386</v>
      </c>
      <c r="L13" s="49"/>
      <c r="M13" s="49"/>
      <c r="N13" s="49">
        <f t="shared" si="0"/>
        <v>227</v>
      </c>
      <c r="O13" s="49">
        <v>159</v>
      </c>
      <c r="P13" s="49">
        <v>422</v>
      </c>
      <c r="Q13" s="49"/>
      <c r="R13" s="49"/>
      <c r="S13" s="49">
        <f t="shared" si="1"/>
        <v>265</v>
      </c>
      <c r="T13" s="49">
        <v>157</v>
      </c>
      <c r="U13" s="49">
        <f t="shared" si="3"/>
        <v>-36</v>
      </c>
      <c r="V13" s="49">
        <v>14</v>
      </c>
      <c r="W13" s="49">
        <v>6</v>
      </c>
      <c r="X13" s="49">
        <f t="shared" si="4"/>
        <v>8</v>
      </c>
      <c r="Y13" s="49">
        <f t="shared" si="5"/>
        <v>-53</v>
      </c>
      <c r="Z13" s="50">
        <v>-0.5</v>
      </c>
    </row>
    <row r="14" spans="1:26" ht="18" customHeight="1">
      <c r="A14" s="44"/>
      <c r="B14" s="136">
        <v>11</v>
      </c>
      <c r="C14" s="34" t="s">
        <v>5</v>
      </c>
      <c r="D14" s="45">
        <f>SUM(E14:F14)</f>
        <v>719</v>
      </c>
      <c r="E14" s="45">
        <v>362</v>
      </c>
      <c r="F14" s="45">
        <v>357</v>
      </c>
      <c r="G14" s="45">
        <f>SUM(H14:I14)</f>
        <v>565</v>
      </c>
      <c r="H14" s="45">
        <v>282</v>
      </c>
      <c r="I14" s="45">
        <v>283</v>
      </c>
      <c r="J14" s="45">
        <f t="shared" si="2"/>
        <v>154</v>
      </c>
      <c r="K14" s="45">
        <f t="shared" si="6"/>
        <v>3381</v>
      </c>
      <c r="L14" s="45">
        <v>1774</v>
      </c>
      <c r="M14" s="45">
        <v>1607</v>
      </c>
      <c r="N14" s="45">
        <f t="shared" si="0"/>
        <v>1822</v>
      </c>
      <c r="O14" s="45">
        <v>1559</v>
      </c>
      <c r="P14" s="45">
        <f t="shared" si="7"/>
        <v>3000</v>
      </c>
      <c r="Q14" s="45">
        <v>1578</v>
      </c>
      <c r="R14" s="45">
        <v>1422</v>
      </c>
      <c r="S14" s="45">
        <f t="shared" si="1"/>
        <v>1641</v>
      </c>
      <c r="T14" s="45">
        <v>1359</v>
      </c>
      <c r="U14" s="45">
        <f t="shared" si="3"/>
        <v>381</v>
      </c>
      <c r="V14" s="45">
        <v>79</v>
      </c>
      <c r="W14" s="45">
        <v>60</v>
      </c>
      <c r="X14" s="45">
        <f t="shared" si="4"/>
        <v>19</v>
      </c>
      <c r="Y14" s="45">
        <f t="shared" si="5"/>
        <v>554</v>
      </c>
      <c r="Z14" s="46">
        <v>0.8</v>
      </c>
    </row>
    <row r="15" spans="1:26" ht="18" customHeight="1">
      <c r="A15" s="17"/>
      <c r="B15" s="137"/>
      <c r="C15" s="5" t="s">
        <v>6</v>
      </c>
      <c r="D15" s="41">
        <v>131</v>
      </c>
      <c r="E15" s="41"/>
      <c r="F15" s="41"/>
      <c r="G15" s="41">
        <v>169</v>
      </c>
      <c r="H15" s="41"/>
      <c r="I15" s="41"/>
      <c r="J15" s="41">
        <f t="shared" si="2"/>
        <v>-38</v>
      </c>
      <c r="K15" s="41">
        <v>781</v>
      </c>
      <c r="L15" s="41"/>
      <c r="M15" s="41"/>
      <c r="N15" s="41">
        <f t="shared" si="0"/>
        <v>487</v>
      </c>
      <c r="O15" s="41">
        <v>294</v>
      </c>
      <c r="P15" s="41">
        <v>822</v>
      </c>
      <c r="Q15" s="41"/>
      <c r="R15" s="41"/>
      <c r="S15" s="41">
        <f t="shared" si="1"/>
        <v>539</v>
      </c>
      <c r="T15" s="41">
        <v>283</v>
      </c>
      <c r="U15" s="41">
        <f t="shared" si="3"/>
        <v>-41</v>
      </c>
      <c r="V15" s="41">
        <v>31</v>
      </c>
      <c r="W15" s="41">
        <v>22</v>
      </c>
      <c r="X15" s="41">
        <f t="shared" si="4"/>
        <v>9</v>
      </c>
      <c r="Y15" s="41">
        <f t="shared" si="5"/>
        <v>-70</v>
      </c>
      <c r="Z15" s="47">
        <v>-0.4</v>
      </c>
    </row>
    <row r="16" spans="1:26" ht="18" customHeight="1">
      <c r="A16" s="17"/>
      <c r="B16" s="137"/>
      <c r="C16" s="5" t="s">
        <v>8</v>
      </c>
      <c r="D16" s="41">
        <v>41</v>
      </c>
      <c r="E16" s="41"/>
      <c r="F16" s="41"/>
      <c r="G16" s="41">
        <v>83</v>
      </c>
      <c r="H16" s="41"/>
      <c r="I16" s="41"/>
      <c r="J16" s="41">
        <f t="shared" si="2"/>
        <v>-42</v>
      </c>
      <c r="K16" s="41">
        <v>289</v>
      </c>
      <c r="L16" s="41"/>
      <c r="M16" s="41"/>
      <c r="N16" s="41">
        <f t="shared" si="0"/>
        <v>170</v>
      </c>
      <c r="O16" s="41">
        <v>119</v>
      </c>
      <c r="P16" s="41">
        <v>253</v>
      </c>
      <c r="Q16" s="41"/>
      <c r="R16" s="41"/>
      <c r="S16" s="41">
        <f t="shared" si="1"/>
        <v>173</v>
      </c>
      <c r="T16" s="41">
        <v>80</v>
      </c>
      <c r="U16" s="41">
        <f t="shared" si="3"/>
        <v>36</v>
      </c>
      <c r="V16" s="41">
        <v>19</v>
      </c>
      <c r="W16" s="41">
        <v>11</v>
      </c>
      <c r="X16" s="41">
        <f t="shared" si="4"/>
        <v>8</v>
      </c>
      <c r="Y16" s="41">
        <f t="shared" si="5"/>
        <v>2</v>
      </c>
      <c r="Z16" s="47">
        <v>0</v>
      </c>
    </row>
    <row r="17" spans="1:26" ht="18" customHeight="1">
      <c r="A17" s="48"/>
      <c r="B17" s="142"/>
      <c r="C17" s="35" t="s">
        <v>7</v>
      </c>
      <c r="D17" s="49">
        <v>80</v>
      </c>
      <c r="E17" s="49"/>
      <c r="F17" s="49"/>
      <c r="G17" s="49">
        <v>139</v>
      </c>
      <c r="H17" s="49"/>
      <c r="I17" s="49"/>
      <c r="J17" s="49">
        <f t="shared" si="2"/>
        <v>-59</v>
      </c>
      <c r="K17" s="49">
        <v>441</v>
      </c>
      <c r="L17" s="49"/>
      <c r="M17" s="49"/>
      <c r="N17" s="49">
        <f t="shared" si="0"/>
        <v>287</v>
      </c>
      <c r="O17" s="49">
        <v>154</v>
      </c>
      <c r="P17" s="49">
        <v>430</v>
      </c>
      <c r="Q17" s="49"/>
      <c r="R17" s="49"/>
      <c r="S17" s="49">
        <f t="shared" si="1"/>
        <v>277</v>
      </c>
      <c r="T17" s="49">
        <v>153</v>
      </c>
      <c r="U17" s="49">
        <f t="shared" si="3"/>
        <v>11</v>
      </c>
      <c r="V17" s="49">
        <v>13</v>
      </c>
      <c r="W17" s="49">
        <v>4</v>
      </c>
      <c r="X17" s="49">
        <f t="shared" si="4"/>
        <v>9</v>
      </c>
      <c r="Y17" s="49">
        <f t="shared" si="5"/>
        <v>-39</v>
      </c>
      <c r="Z17" s="50">
        <v>-0.4</v>
      </c>
    </row>
    <row r="18" spans="1:26" ht="18" customHeight="1">
      <c r="A18" s="44"/>
      <c r="B18" s="136">
        <v>12</v>
      </c>
      <c r="C18" s="34" t="s">
        <v>5</v>
      </c>
      <c r="D18" s="45">
        <f t="shared" ref="D18:D41" si="8">SUM(E18:F18)</f>
        <v>641</v>
      </c>
      <c r="E18" s="45">
        <v>335</v>
      </c>
      <c r="F18" s="45">
        <v>306</v>
      </c>
      <c r="G18" s="45">
        <f t="shared" ref="G18:G41" si="9">SUM(H18:I18)</f>
        <v>579</v>
      </c>
      <c r="H18" s="45">
        <v>303</v>
      </c>
      <c r="I18" s="45">
        <v>276</v>
      </c>
      <c r="J18" s="45">
        <f t="shared" si="2"/>
        <v>62</v>
      </c>
      <c r="K18" s="45">
        <f t="shared" si="6"/>
        <v>3437</v>
      </c>
      <c r="L18" s="45">
        <v>1831</v>
      </c>
      <c r="M18" s="45">
        <v>1606</v>
      </c>
      <c r="N18" s="45">
        <f t="shared" si="0"/>
        <v>1788</v>
      </c>
      <c r="O18" s="45">
        <v>1649</v>
      </c>
      <c r="P18" s="45">
        <f t="shared" si="7"/>
        <v>3120</v>
      </c>
      <c r="Q18" s="45">
        <v>1629</v>
      </c>
      <c r="R18" s="45">
        <v>1491</v>
      </c>
      <c r="S18" s="45">
        <f t="shared" si="1"/>
        <v>1628</v>
      </c>
      <c r="T18" s="45">
        <v>1492</v>
      </c>
      <c r="U18" s="45">
        <f t="shared" si="3"/>
        <v>317</v>
      </c>
      <c r="V18" s="45">
        <v>91</v>
      </c>
      <c r="W18" s="45">
        <v>98</v>
      </c>
      <c r="X18" s="45">
        <f t="shared" si="4"/>
        <v>-7</v>
      </c>
      <c r="Y18" s="45">
        <f t="shared" si="5"/>
        <v>372</v>
      </c>
      <c r="Z18" s="46">
        <v>0.6</v>
      </c>
    </row>
    <row r="19" spans="1:26" ht="18" customHeight="1">
      <c r="A19" s="17"/>
      <c r="B19" s="137"/>
      <c r="C19" s="5" t="s">
        <v>6</v>
      </c>
      <c r="D19" s="41">
        <f t="shared" si="8"/>
        <v>137</v>
      </c>
      <c r="E19" s="41">
        <v>69</v>
      </c>
      <c r="F19" s="41">
        <v>68</v>
      </c>
      <c r="G19" s="41">
        <f t="shared" si="9"/>
        <v>176</v>
      </c>
      <c r="H19" s="41">
        <v>90</v>
      </c>
      <c r="I19" s="41">
        <v>86</v>
      </c>
      <c r="J19" s="41">
        <f t="shared" si="2"/>
        <v>-39</v>
      </c>
      <c r="K19" s="41">
        <f t="shared" si="6"/>
        <v>750</v>
      </c>
      <c r="L19" s="41">
        <v>353</v>
      </c>
      <c r="M19" s="41">
        <v>397</v>
      </c>
      <c r="N19" s="41">
        <f t="shared" si="0"/>
        <v>459</v>
      </c>
      <c r="O19" s="41">
        <v>291</v>
      </c>
      <c r="P19" s="41">
        <f t="shared" si="7"/>
        <v>661</v>
      </c>
      <c r="Q19" s="41">
        <v>303</v>
      </c>
      <c r="R19" s="41">
        <v>358</v>
      </c>
      <c r="S19" s="41">
        <f t="shared" si="1"/>
        <v>446</v>
      </c>
      <c r="T19" s="41">
        <v>215</v>
      </c>
      <c r="U19" s="41">
        <f t="shared" si="3"/>
        <v>89</v>
      </c>
      <c r="V19" s="41">
        <v>40</v>
      </c>
      <c r="W19" s="41">
        <v>25</v>
      </c>
      <c r="X19" s="41">
        <f t="shared" si="4"/>
        <v>15</v>
      </c>
      <c r="Y19" s="41">
        <f t="shared" si="5"/>
        <v>65</v>
      </c>
      <c r="Z19" s="47">
        <v>0.4</v>
      </c>
    </row>
    <row r="20" spans="1:26" ht="18" customHeight="1">
      <c r="A20" s="17"/>
      <c r="B20" s="137"/>
      <c r="C20" s="5" t="s">
        <v>8</v>
      </c>
      <c r="D20" s="41">
        <v>56</v>
      </c>
      <c r="E20" s="41"/>
      <c r="F20" s="41"/>
      <c r="G20" s="41">
        <v>68</v>
      </c>
      <c r="H20" s="41"/>
      <c r="I20" s="41"/>
      <c r="J20" s="41">
        <f t="shared" si="2"/>
        <v>-12</v>
      </c>
      <c r="K20" s="41">
        <v>272</v>
      </c>
      <c r="L20" s="41"/>
      <c r="M20" s="41"/>
      <c r="N20" s="41">
        <f t="shared" si="0"/>
        <v>191</v>
      </c>
      <c r="O20" s="41">
        <v>81</v>
      </c>
      <c r="P20" s="41">
        <v>209</v>
      </c>
      <c r="Q20" s="41"/>
      <c r="R20" s="41"/>
      <c r="S20" s="41">
        <f t="shared" si="1"/>
        <v>123</v>
      </c>
      <c r="T20" s="41">
        <v>86</v>
      </c>
      <c r="U20" s="41">
        <f t="shared" si="3"/>
        <v>63</v>
      </c>
      <c r="V20" s="41">
        <v>4</v>
      </c>
      <c r="W20" s="41">
        <v>2</v>
      </c>
      <c r="X20" s="41">
        <f t="shared" si="4"/>
        <v>2</v>
      </c>
      <c r="Y20" s="41">
        <f t="shared" si="5"/>
        <v>53</v>
      </c>
      <c r="Z20" s="47">
        <v>0.8</v>
      </c>
    </row>
    <row r="21" spans="1:26" ht="18" customHeight="1">
      <c r="A21" s="48"/>
      <c r="B21" s="142"/>
      <c r="C21" s="35" t="s">
        <v>7</v>
      </c>
      <c r="D21" s="49">
        <v>88</v>
      </c>
      <c r="E21" s="49"/>
      <c r="F21" s="49"/>
      <c r="G21" s="49">
        <v>126</v>
      </c>
      <c r="H21" s="49"/>
      <c r="I21" s="49"/>
      <c r="J21" s="49">
        <f t="shared" si="2"/>
        <v>-38</v>
      </c>
      <c r="K21" s="49">
        <v>399</v>
      </c>
      <c r="L21" s="49"/>
      <c r="M21" s="49"/>
      <c r="N21" s="49">
        <f t="shared" si="0"/>
        <v>233</v>
      </c>
      <c r="O21" s="49">
        <v>166</v>
      </c>
      <c r="P21" s="49">
        <v>458</v>
      </c>
      <c r="Q21" s="49"/>
      <c r="R21" s="49"/>
      <c r="S21" s="49">
        <f t="shared" si="1"/>
        <v>289</v>
      </c>
      <c r="T21" s="49">
        <v>169</v>
      </c>
      <c r="U21" s="49">
        <f t="shared" si="3"/>
        <v>-59</v>
      </c>
      <c r="V21" s="49">
        <v>21</v>
      </c>
      <c r="W21" s="49">
        <v>12</v>
      </c>
      <c r="X21" s="49">
        <f t="shared" si="4"/>
        <v>9</v>
      </c>
      <c r="Y21" s="49">
        <f t="shared" si="5"/>
        <v>-88</v>
      </c>
      <c r="Z21" s="50">
        <v>-0.8</v>
      </c>
    </row>
    <row r="22" spans="1:26" ht="18" customHeight="1">
      <c r="A22" s="44"/>
      <c r="B22" s="136">
        <v>13</v>
      </c>
      <c r="C22" s="34" t="s">
        <v>5</v>
      </c>
      <c r="D22" s="45">
        <f t="shared" si="8"/>
        <v>712</v>
      </c>
      <c r="E22" s="45">
        <v>379</v>
      </c>
      <c r="F22" s="45">
        <v>333</v>
      </c>
      <c r="G22" s="45">
        <f t="shared" si="9"/>
        <v>552</v>
      </c>
      <c r="H22" s="45">
        <v>275</v>
      </c>
      <c r="I22" s="45">
        <v>277</v>
      </c>
      <c r="J22" s="45">
        <f t="shared" si="2"/>
        <v>160</v>
      </c>
      <c r="K22" s="45">
        <f t="shared" si="6"/>
        <v>3503</v>
      </c>
      <c r="L22" s="45">
        <v>1838</v>
      </c>
      <c r="M22" s="45">
        <v>1665</v>
      </c>
      <c r="N22" s="45">
        <f t="shared" si="0"/>
        <v>1904</v>
      </c>
      <c r="O22" s="45">
        <v>1599</v>
      </c>
      <c r="P22" s="45">
        <f t="shared" si="7"/>
        <v>3070</v>
      </c>
      <c r="Q22" s="45">
        <v>1663</v>
      </c>
      <c r="R22" s="45">
        <v>1407</v>
      </c>
      <c r="S22" s="45">
        <f t="shared" si="1"/>
        <v>1638</v>
      </c>
      <c r="T22" s="45">
        <v>1432</v>
      </c>
      <c r="U22" s="45">
        <f t="shared" si="3"/>
        <v>433</v>
      </c>
      <c r="V22" s="45">
        <v>79</v>
      </c>
      <c r="W22" s="45">
        <v>64</v>
      </c>
      <c r="X22" s="45">
        <f t="shared" si="4"/>
        <v>15</v>
      </c>
      <c r="Y22" s="45">
        <f t="shared" si="5"/>
        <v>608</v>
      </c>
      <c r="Z22" s="46">
        <v>0.9</v>
      </c>
    </row>
    <row r="23" spans="1:26" ht="18" customHeight="1">
      <c r="A23" s="17"/>
      <c r="B23" s="137"/>
      <c r="C23" s="5" t="s">
        <v>6</v>
      </c>
      <c r="D23" s="41">
        <f t="shared" si="8"/>
        <v>116</v>
      </c>
      <c r="E23" s="41">
        <v>62</v>
      </c>
      <c r="F23" s="41">
        <v>54</v>
      </c>
      <c r="G23" s="41">
        <f t="shared" si="9"/>
        <v>154</v>
      </c>
      <c r="H23" s="41">
        <v>83</v>
      </c>
      <c r="I23" s="41">
        <v>71</v>
      </c>
      <c r="J23" s="41">
        <f t="shared" si="2"/>
        <v>-38</v>
      </c>
      <c r="K23" s="41">
        <f t="shared" si="6"/>
        <v>615</v>
      </c>
      <c r="L23" s="41">
        <v>300</v>
      </c>
      <c r="M23" s="41">
        <v>315</v>
      </c>
      <c r="N23" s="41">
        <f t="shared" si="0"/>
        <v>401</v>
      </c>
      <c r="O23" s="41">
        <v>214</v>
      </c>
      <c r="P23" s="41">
        <f t="shared" si="7"/>
        <v>679</v>
      </c>
      <c r="Q23" s="41">
        <v>316</v>
      </c>
      <c r="R23" s="41">
        <v>363</v>
      </c>
      <c r="S23" s="41">
        <f t="shared" si="1"/>
        <v>450</v>
      </c>
      <c r="T23" s="41">
        <v>229</v>
      </c>
      <c r="U23" s="41">
        <f t="shared" si="3"/>
        <v>-64</v>
      </c>
      <c r="V23" s="41">
        <v>20</v>
      </c>
      <c r="W23" s="41">
        <v>13</v>
      </c>
      <c r="X23" s="41">
        <f t="shared" si="4"/>
        <v>7</v>
      </c>
      <c r="Y23" s="41">
        <f t="shared" si="5"/>
        <v>-95</v>
      </c>
      <c r="Z23" s="47">
        <v>-0.6</v>
      </c>
    </row>
    <row r="24" spans="1:26" ht="18" customHeight="1">
      <c r="A24" s="17"/>
      <c r="B24" s="137"/>
      <c r="C24" s="5" t="s">
        <v>8</v>
      </c>
      <c r="D24" s="41">
        <v>48</v>
      </c>
      <c r="E24" s="41"/>
      <c r="F24" s="41"/>
      <c r="G24" s="41">
        <v>68</v>
      </c>
      <c r="H24" s="41"/>
      <c r="I24" s="41"/>
      <c r="J24" s="41">
        <f t="shared" si="2"/>
        <v>-20</v>
      </c>
      <c r="K24" s="41">
        <v>286</v>
      </c>
      <c r="L24" s="41"/>
      <c r="M24" s="41"/>
      <c r="N24" s="41">
        <f t="shared" si="0"/>
        <v>220</v>
      </c>
      <c r="O24" s="41">
        <v>66</v>
      </c>
      <c r="P24" s="41">
        <v>277</v>
      </c>
      <c r="Q24" s="41"/>
      <c r="R24" s="41"/>
      <c r="S24" s="41">
        <f t="shared" si="1"/>
        <v>161</v>
      </c>
      <c r="T24" s="41">
        <v>116</v>
      </c>
      <c r="U24" s="41">
        <f t="shared" si="3"/>
        <v>9</v>
      </c>
      <c r="V24" s="41">
        <v>0</v>
      </c>
      <c r="W24" s="41">
        <v>4</v>
      </c>
      <c r="X24" s="41">
        <f t="shared" si="4"/>
        <v>-4</v>
      </c>
      <c r="Y24" s="41">
        <f t="shared" si="5"/>
        <v>-15</v>
      </c>
      <c r="Z24" s="47">
        <v>-0.2</v>
      </c>
    </row>
    <row r="25" spans="1:26" ht="18" customHeight="1">
      <c r="A25" s="48"/>
      <c r="B25" s="142"/>
      <c r="C25" s="35" t="s">
        <v>7</v>
      </c>
      <c r="D25" s="49">
        <v>82</v>
      </c>
      <c r="E25" s="49"/>
      <c r="F25" s="49"/>
      <c r="G25" s="49">
        <v>130</v>
      </c>
      <c r="H25" s="49"/>
      <c r="I25" s="49"/>
      <c r="J25" s="49">
        <f t="shared" si="2"/>
        <v>-48</v>
      </c>
      <c r="K25" s="49">
        <v>368</v>
      </c>
      <c r="L25" s="49"/>
      <c r="M25" s="49"/>
      <c r="N25" s="49">
        <f t="shared" si="0"/>
        <v>240</v>
      </c>
      <c r="O25" s="49">
        <v>128</v>
      </c>
      <c r="P25" s="49">
        <v>419</v>
      </c>
      <c r="Q25" s="49"/>
      <c r="R25" s="49"/>
      <c r="S25" s="49">
        <f t="shared" si="1"/>
        <v>282</v>
      </c>
      <c r="T25" s="49">
        <v>137</v>
      </c>
      <c r="U25" s="49">
        <f t="shared" si="3"/>
        <v>-51</v>
      </c>
      <c r="V25" s="49">
        <v>11</v>
      </c>
      <c r="W25" s="49">
        <v>15</v>
      </c>
      <c r="X25" s="49">
        <f t="shared" si="4"/>
        <v>-4</v>
      </c>
      <c r="Y25" s="49">
        <f t="shared" si="5"/>
        <v>-103</v>
      </c>
      <c r="Z25" s="50">
        <v>-1</v>
      </c>
    </row>
    <row r="26" spans="1:26" ht="18" customHeight="1">
      <c r="A26" s="44"/>
      <c r="B26" s="136">
        <v>14</v>
      </c>
      <c r="C26" s="34" t="s">
        <v>5</v>
      </c>
      <c r="D26" s="45">
        <f t="shared" si="8"/>
        <v>688</v>
      </c>
      <c r="E26" s="45">
        <v>355</v>
      </c>
      <c r="F26" s="45">
        <v>333</v>
      </c>
      <c r="G26" s="45">
        <f t="shared" si="9"/>
        <v>560</v>
      </c>
      <c r="H26" s="45">
        <v>290</v>
      </c>
      <c r="I26" s="45">
        <v>270</v>
      </c>
      <c r="J26" s="45">
        <f t="shared" si="2"/>
        <v>128</v>
      </c>
      <c r="K26" s="45">
        <f t="shared" si="6"/>
        <v>3449</v>
      </c>
      <c r="L26" s="45">
        <v>1759</v>
      </c>
      <c r="M26" s="45">
        <v>1690</v>
      </c>
      <c r="N26" s="45">
        <f t="shared" si="0"/>
        <v>1832</v>
      </c>
      <c r="O26" s="45">
        <v>1617</v>
      </c>
      <c r="P26" s="45">
        <f t="shared" si="7"/>
        <v>3124</v>
      </c>
      <c r="Q26" s="45">
        <v>1631</v>
      </c>
      <c r="R26" s="45">
        <v>1493</v>
      </c>
      <c r="S26" s="45">
        <f t="shared" si="1"/>
        <v>1600</v>
      </c>
      <c r="T26" s="45">
        <v>1524</v>
      </c>
      <c r="U26" s="45">
        <f t="shared" si="3"/>
        <v>325</v>
      </c>
      <c r="V26" s="45">
        <v>59</v>
      </c>
      <c r="W26" s="45">
        <v>70</v>
      </c>
      <c r="X26" s="45">
        <f t="shared" si="4"/>
        <v>-11</v>
      </c>
      <c r="Y26" s="45">
        <f>SUM(J26,U26,X26)</f>
        <v>442</v>
      </c>
      <c r="Z26" s="46">
        <v>0.7</v>
      </c>
    </row>
    <row r="27" spans="1:26" ht="18" customHeight="1">
      <c r="A27" s="17"/>
      <c r="B27" s="137"/>
      <c r="C27" s="5" t="s">
        <v>6</v>
      </c>
      <c r="D27" s="41">
        <f t="shared" si="8"/>
        <v>120</v>
      </c>
      <c r="E27" s="41">
        <v>67</v>
      </c>
      <c r="F27" s="41">
        <v>53</v>
      </c>
      <c r="G27" s="41">
        <f t="shared" si="9"/>
        <v>176</v>
      </c>
      <c r="H27" s="41">
        <v>102</v>
      </c>
      <c r="I27" s="41">
        <v>74</v>
      </c>
      <c r="J27" s="41">
        <f t="shared" si="2"/>
        <v>-56</v>
      </c>
      <c r="K27" s="41">
        <f t="shared" si="6"/>
        <v>646</v>
      </c>
      <c r="L27" s="41">
        <v>316</v>
      </c>
      <c r="M27" s="41">
        <v>330</v>
      </c>
      <c r="N27" s="41">
        <f t="shared" si="0"/>
        <v>414</v>
      </c>
      <c r="O27" s="41">
        <v>232</v>
      </c>
      <c r="P27" s="41">
        <f t="shared" si="7"/>
        <v>688</v>
      </c>
      <c r="Q27" s="41">
        <v>326</v>
      </c>
      <c r="R27" s="41">
        <v>362</v>
      </c>
      <c r="S27" s="41">
        <f t="shared" si="1"/>
        <v>451</v>
      </c>
      <c r="T27" s="41">
        <v>237</v>
      </c>
      <c r="U27" s="41">
        <f t="shared" si="3"/>
        <v>-42</v>
      </c>
      <c r="V27" s="41">
        <v>18</v>
      </c>
      <c r="W27" s="41">
        <v>7</v>
      </c>
      <c r="X27" s="41">
        <f t="shared" si="4"/>
        <v>11</v>
      </c>
      <c r="Y27" s="41">
        <f t="shared" si="5"/>
        <v>-87</v>
      </c>
      <c r="Z27" s="47">
        <v>-0.5</v>
      </c>
    </row>
    <row r="28" spans="1:26" ht="18" customHeight="1">
      <c r="A28" s="17"/>
      <c r="B28" s="137"/>
      <c r="C28" s="5" t="s">
        <v>8</v>
      </c>
      <c r="D28" s="41">
        <f t="shared" si="8"/>
        <v>41</v>
      </c>
      <c r="E28" s="41">
        <v>26</v>
      </c>
      <c r="F28" s="41">
        <v>15</v>
      </c>
      <c r="G28" s="41">
        <f t="shared" si="9"/>
        <v>65</v>
      </c>
      <c r="H28" s="41">
        <v>31</v>
      </c>
      <c r="I28" s="41">
        <v>34</v>
      </c>
      <c r="J28" s="41">
        <f t="shared" si="2"/>
        <v>-24</v>
      </c>
      <c r="K28" s="41">
        <f t="shared" si="6"/>
        <v>196</v>
      </c>
      <c r="L28" s="41">
        <v>103</v>
      </c>
      <c r="M28" s="41">
        <v>93</v>
      </c>
      <c r="N28" s="41">
        <f t="shared" si="0"/>
        <v>133</v>
      </c>
      <c r="O28" s="41">
        <v>63</v>
      </c>
      <c r="P28" s="41">
        <f t="shared" si="7"/>
        <v>210</v>
      </c>
      <c r="Q28" s="41">
        <v>107</v>
      </c>
      <c r="R28" s="41">
        <v>103</v>
      </c>
      <c r="S28" s="41">
        <f t="shared" si="1"/>
        <v>124</v>
      </c>
      <c r="T28" s="41">
        <v>86</v>
      </c>
      <c r="U28" s="41">
        <f t="shared" si="3"/>
        <v>-14</v>
      </c>
      <c r="V28" s="41">
        <v>4</v>
      </c>
      <c r="W28" s="41">
        <v>0</v>
      </c>
      <c r="X28" s="41">
        <f t="shared" si="4"/>
        <v>4</v>
      </c>
      <c r="Y28" s="41">
        <f t="shared" si="5"/>
        <v>-34</v>
      </c>
      <c r="Z28" s="47">
        <v>-0.5</v>
      </c>
    </row>
    <row r="29" spans="1:26" ht="18" customHeight="1">
      <c r="A29" s="48"/>
      <c r="B29" s="142"/>
      <c r="C29" s="35" t="s">
        <v>7</v>
      </c>
      <c r="D29" s="49">
        <f t="shared" si="8"/>
        <v>70</v>
      </c>
      <c r="E29" s="49">
        <v>34</v>
      </c>
      <c r="F29" s="49">
        <v>36</v>
      </c>
      <c r="G29" s="49">
        <f t="shared" si="9"/>
        <v>130</v>
      </c>
      <c r="H29" s="49">
        <v>69</v>
      </c>
      <c r="I29" s="49">
        <v>61</v>
      </c>
      <c r="J29" s="49">
        <f t="shared" si="2"/>
        <v>-60</v>
      </c>
      <c r="K29" s="49">
        <f t="shared" si="6"/>
        <v>380</v>
      </c>
      <c r="L29" s="49">
        <v>181</v>
      </c>
      <c r="M29" s="49">
        <v>199</v>
      </c>
      <c r="N29" s="49">
        <f t="shared" si="0"/>
        <v>226</v>
      </c>
      <c r="O29" s="49">
        <v>154</v>
      </c>
      <c r="P29" s="49">
        <f t="shared" si="7"/>
        <v>404</v>
      </c>
      <c r="Q29" s="49">
        <v>208</v>
      </c>
      <c r="R29" s="49">
        <v>196</v>
      </c>
      <c r="S29" s="49">
        <f t="shared" si="1"/>
        <v>252</v>
      </c>
      <c r="T29" s="49">
        <v>152</v>
      </c>
      <c r="U29" s="49">
        <f t="shared" si="3"/>
        <v>-24</v>
      </c>
      <c r="V29" s="49">
        <v>15</v>
      </c>
      <c r="W29" s="49">
        <v>6</v>
      </c>
      <c r="X29" s="49">
        <f t="shared" si="4"/>
        <v>9</v>
      </c>
      <c r="Y29" s="49">
        <f t="shared" si="5"/>
        <v>-75</v>
      </c>
      <c r="Z29" s="50">
        <v>-0.7</v>
      </c>
    </row>
    <row r="30" spans="1:26" ht="18" customHeight="1">
      <c r="A30" s="44"/>
      <c r="B30" s="136">
        <v>15</v>
      </c>
      <c r="C30" s="34" t="s">
        <v>5</v>
      </c>
      <c r="D30" s="45">
        <f t="shared" si="8"/>
        <v>703</v>
      </c>
      <c r="E30" s="45">
        <v>357</v>
      </c>
      <c r="F30" s="45">
        <v>346</v>
      </c>
      <c r="G30" s="45">
        <f t="shared" si="9"/>
        <v>618</v>
      </c>
      <c r="H30" s="45">
        <v>317</v>
      </c>
      <c r="I30" s="45">
        <v>301</v>
      </c>
      <c r="J30" s="45">
        <f t="shared" si="2"/>
        <v>85</v>
      </c>
      <c r="K30" s="45">
        <f t="shared" si="6"/>
        <v>3501</v>
      </c>
      <c r="L30" s="45">
        <v>1864</v>
      </c>
      <c r="M30" s="45">
        <v>1637</v>
      </c>
      <c r="N30" s="45">
        <f t="shared" ref="N30:N41" si="10">K30-O30</f>
        <v>1960</v>
      </c>
      <c r="O30" s="45">
        <v>1541</v>
      </c>
      <c r="P30" s="45">
        <f t="shared" si="7"/>
        <v>3163</v>
      </c>
      <c r="Q30" s="45">
        <v>1729</v>
      </c>
      <c r="R30" s="45">
        <v>1434</v>
      </c>
      <c r="S30" s="45">
        <f t="shared" si="1"/>
        <v>1635</v>
      </c>
      <c r="T30" s="45">
        <v>1528</v>
      </c>
      <c r="U30" s="45">
        <f t="shared" si="3"/>
        <v>338</v>
      </c>
      <c r="V30" s="45">
        <v>57</v>
      </c>
      <c r="W30" s="45">
        <v>71</v>
      </c>
      <c r="X30" s="45">
        <f t="shared" si="4"/>
        <v>-14</v>
      </c>
      <c r="Y30" s="45">
        <f t="shared" si="5"/>
        <v>409</v>
      </c>
      <c r="Z30" s="46">
        <v>0.6</v>
      </c>
    </row>
    <row r="31" spans="1:26" ht="18" customHeight="1">
      <c r="A31" s="17"/>
      <c r="B31" s="137"/>
      <c r="C31" s="5" t="s">
        <v>6</v>
      </c>
      <c r="D31" s="41">
        <f t="shared" si="8"/>
        <v>116</v>
      </c>
      <c r="E31" s="41">
        <v>59</v>
      </c>
      <c r="F31" s="41">
        <v>57</v>
      </c>
      <c r="G31" s="41">
        <f t="shared" si="9"/>
        <v>200</v>
      </c>
      <c r="H31" s="41">
        <v>96</v>
      </c>
      <c r="I31" s="41">
        <v>104</v>
      </c>
      <c r="J31" s="41">
        <f t="shared" si="2"/>
        <v>-84</v>
      </c>
      <c r="K31" s="41">
        <f t="shared" si="6"/>
        <v>626</v>
      </c>
      <c r="L31" s="41">
        <v>332</v>
      </c>
      <c r="M31" s="41">
        <v>294</v>
      </c>
      <c r="N31" s="41">
        <f t="shared" si="10"/>
        <v>396</v>
      </c>
      <c r="O31" s="41">
        <v>230</v>
      </c>
      <c r="P31" s="41">
        <f t="shared" si="7"/>
        <v>633</v>
      </c>
      <c r="Q31" s="41">
        <v>321</v>
      </c>
      <c r="R31" s="41">
        <v>312</v>
      </c>
      <c r="S31" s="41">
        <f t="shared" si="1"/>
        <v>421</v>
      </c>
      <c r="T31" s="41">
        <v>212</v>
      </c>
      <c r="U31" s="41">
        <f t="shared" si="3"/>
        <v>-7</v>
      </c>
      <c r="V31" s="41">
        <v>22</v>
      </c>
      <c r="W31" s="41">
        <v>14</v>
      </c>
      <c r="X31" s="41">
        <f t="shared" si="4"/>
        <v>8</v>
      </c>
      <c r="Y31" s="41">
        <f t="shared" si="5"/>
        <v>-83</v>
      </c>
      <c r="Z31" s="47">
        <v>-0.5</v>
      </c>
    </row>
    <row r="32" spans="1:26" ht="18" customHeight="1">
      <c r="A32" s="17"/>
      <c r="B32" s="137"/>
      <c r="C32" s="5" t="s">
        <v>8</v>
      </c>
      <c r="D32" s="41">
        <f t="shared" si="8"/>
        <v>50</v>
      </c>
      <c r="E32" s="41">
        <v>28</v>
      </c>
      <c r="F32" s="41">
        <v>22</v>
      </c>
      <c r="G32" s="41">
        <f t="shared" si="9"/>
        <v>76</v>
      </c>
      <c r="H32" s="41">
        <v>42</v>
      </c>
      <c r="I32" s="41">
        <v>34</v>
      </c>
      <c r="J32" s="41">
        <f t="shared" si="2"/>
        <v>-26</v>
      </c>
      <c r="K32" s="41">
        <f t="shared" si="6"/>
        <v>234</v>
      </c>
      <c r="L32" s="41">
        <v>133</v>
      </c>
      <c r="M32" s="41">
        <v>101</v>
      </c>
      <c r="N32" s="41">
        <f t="shared" si="10"/>
        <v>174</v>
      </c>
      <c r="O32" s="41">
        <v>60</v>
      </c>
      <c r="P32" s="41">
        <f t="shared" si="7"/>
        <v>245</v>
      </c>
      <c r="Q32" s="41">
        <v>128</v>
      </c>
      <c r="R32" s="41">
        <v>117</v>
      </c>
      <c r="S32" s="41">
        <f t="shared" si="1"/>
        <v>154</v>
      </c>
      <c r="T32" s="41">
        <v>91</v>
      </c>
      <c r="U32" s="41">
        <f t="shared" si="3"/>
        <v>-11</v>
      </c>
      <c r="V32" s="41">
        <v>0</v>
      </c>
      <c r="W32" s="41">
        <v>5</v>
      </c>
      <c r="X32" s="41">
        <f t="shared" si="4"/>
        <v>-5</v>
      </c>
      <c r="Y32" s="41">
        <f t="shared" si="5"/>
        <v>-42</v>
      </c>
      <c r="Z32" s="47">
        <v>-0.6</v>
      </c>
    </row>
    <row r="33" spans="1:28" ht="18" customHeight="1">
      <c r="A33" s="48"/>
      <c r="B33" s="142"/>
      <c r="C33" s="35" t="s">
        <v>7</v>
      </c>
      <c r="D33" s="49">
        <f t="shared" si="8"/>
        <v>63</v>
      </c>
      <c r="E33" s="49">
        <v>27</v>
      </c>
      <c r="F33" s="49">
        <v>36</v>
      </c>
      <c r="G33" s="49">
        <f t="shared" si="9"/>
        <v>117</v>
      </c>
      <c r="H33" s="49">
        <v>71</v>
      </c>
      <c r="I33" s="49">
        <v>46</v>
      </c>
      <c r="J33" s="49">
        <f t="shared" si="2"/>
        <v>-54</v>
      </c>
      <c r="K33" s="49">
        <f t="shared" si="6"/>
        <v>333</v>
      </c>
      <c r="L33" s="49">
        <v>167</v>
      </c>
      <c r="M33" s="49">
        <v>166</v>
      </c>
      <c r="N33" s="49">
        <f t="shared" si="10"/>
        <v>180</v>
      </c>
      <c r="O33" s="49">
        <v>153</v>
      </c>
      <c r="P33" s="49">
        <f t="shared" si="7"/>
        <v>393</v>
      </c>
      <c r="Q33" s="49">
        <v>204</v>
      </c>
      <c r="R33" s="49">
        <v>189</v>
      </c>
      <c r="S33" s="49">
        <f t="shared" si="1"/>
        <v>222</v>
      </c>
      <c r="T33" s="49">
        <v>171</v>
      </c>
      <c r="U33" s="49">
        <f t="shared" si="3"/>
        <v>-60</v>
      </c>
      <c r="V33" s="49">
        <v>5</v>
      </c>
      <c r="W33" s="49">
        <v>5</v>
      </c>
      <c r="X33" s="49">
        <f t="shared" si="4"/>
        <v>0</v>
      </c>
      <c r="Y33" s="49">
        <f t="shared" si="5"/>
        <v>-114</v>
      </c>
      <c r="Z33" s="50">
        <v>-1.1000000000000001</v>
      </c>
    </row>
    <row r="34" spans="1:28" ht="18" customHeight="1">
      <c r="A34" s="44"/>
      <c r="B34" s="136">
        <v>16</v>
      </c>
      <c r="C34" s="34" t="s">
        <v>5</v>
      </c>
      <c r="D34" s="45">
        <f t="shared" si="8"/>
        <v>718</v>
      </c>
      <c r="E34" s="45">
        <v>375</v>
      </c>
      <c r="F34" s="45">
        <v>343</v>
      </c>
      <c r="G34" s="45">
        <f t="shared" si="9"/>
        <v>604</v>
      </c>
      <c r="H34" s="45">
        <v>304</v>
      </c>
      <c r="I34" s="45">
        <v>300</v>
      </c>
      <c r="J34" s="45">
        <f t="shared" si="2"/>
        <v>114</v>
      </c>
      <c r="K34" s="45">
        <f t="shared" si="6"/>
        <v>3171</v>
      </c>
      <c r="L34" s="45">
        <v>1671</v>
      </c>
      <c r="M34" s="45">
        <v>1500</v>
      </c>
      <c r="N34" s="45">
        <f t="shared" si="10"/>
        <v>1715</v>
      </c>
      <c r="O34" s="45">
        <v>1456</v>
      </c>
      <c r="P34" s="45">
        <f t="shared" si="7"/>
        <v>3111</v>
      </c>
      <c r="Q34" s="45">
        <v>1657</v>
      </c>
      <c r="R34" s="45">
        <v>1454</v>
      </c>
      <c r="S34" s="45">
        <f t="shared" ref="S34:S41" si="11">P34-T34</f>
        <v>1567</v>
      </c>
      <c r="T34" s="45">
        <v>1544</v>
      </c>
      <c r="U34" s="45">
        <f t="shared" si="3"/>
        <v>60</v>
      </c>
      <c r="V34" s="45">
        <v>67</v>
      </c>
      <c r="W34" s="45">
        <v>48</v>
      </c>
      <c r="X34" s="45">
        <f t="shared" si="4"/>
        <v>19</v>
      </c>
      <c r="Y34" s="45">
        <f t="shared" si="5"/>
        <v>193</v>
      </c>
      <c r="Z34" s="46">
        <v>0.3</v>
      </c>
      <c r="AA34" s="17"/>
    </row>
    <row r="35" spans="1:28" ht="18" customHeight="1">
      <c r="A35" s="17"/>
      <c r="B35" s="137"/>
      <c r="C35" s="5" t="s">
        <v>6</v>
      </c>
      <c r="D35" s="41">
        <f t="shared" si="8"/>
        <v>102</v>
      </c>
      <c r="E35" s="41">
        <v>53</v>
      </c>
      <c r="F35" s="41">
        <v>49</v>
      </c>
      <c r="G35" s="41">
        <f t="shared" si="9"/>
        <v>177</v>
      </c>
      <c r="H35" s="41">
        <v>85</v>
      </c>
      <c r="I35" s="41">
        <v>92</v>
      </c>
      <c r="J35" s="41">
        <f t="shared" si="2"/>
        <v>-75</v>
      </c>
      <c r="K35" s="41">
        <f t="shared" si="6"/>
        <v>580</v>
      </c>
      <c r="L35" s="41">
        <v>302</v>
      </c>
      <c r="M35" s="41">
        <v>278</v>
      </c>
      <c r="N35" s="41">
        <f t="shared" si="10"/>
        <v>363</v>
      </c>
      <c r="O35" s="41">
        <v>217</v>
      </c>
      <c r="P35" s="41">
        <f t="shared" si="7"/>
        <v>640</v>
      </c>
      <c r="Q35" s="41">
        <v>328</v>
      </c>
      <c r="R35" s="41">
        <v>312</v>
      </c>
      <c r="S35" s="41">
        <f t="shared" si="11"/>
        <v>412</v>
      </c>
      <c r="T35" s="41">
        <v>228</v>
      </c>
      <c r="U35" s="41">
        <f t="shared" si="3"/>
        <v>-60</v>
      </c>
      <c r="V35" s="41">
        <v>22</v>
      </c>
      <c r="W35" s="41">
        <v>19</v>
      </c>
      <c r="X35" s="41">
        <f t="shared" si="4"/>
        <v>3</v>
      </c>
      <c r="Y35" s="41">
        <f t="shared" si="5"/>
        <v>-132</v>
      </c>
      <c r="Z35" s="47">
        <v>-0.8</v>
      </c>
      <c r="AA35" s="17"/>
    </row>
    <row r="36" spans="1:28" ht="18" customHeight="1">
      <c r="A36" s="17"/>
      <c r="B36" s="137"/>
      <c r="C36" s="5" t="s">
        <v>8</v>
      </c>
      <c r="D36" s="41">
        <f t="shared" si="8"/>
        <v>43</v>
      </c>
      <c r="E36" s="41">
        <v>24</v>
      </c>
      <c r="F36" s="41">
        <v>19</v>
      </c>
      <c r="G36" s="41">
        <f t="shared" si="9"/>
        <v>64</v>
      </c>
      <c r="H36" s="41">
        <v>38</v>
      </c>
      <c r="I36" s="41">
        <v>26</v>
      </c>
      <c r="J36" s="41">
        <f t="shared" si="2"/>
        <v>-21</v>
      </c>
      <c r="K36" s="41">
        <f t="shared" si="6"/>
        <v>308</v>
      </c>
      <c r="L36" s="41">
        <v>159</v>
      </c>
      <c r="M36" s="41">
        <v>149</v>
      </c>
      <c r="N36" s="41">
        <f t="shared" si="10"/>
        <v>174</v>
      </c>
      <c r="O36" s="41">
        <v>134</v>
      </c>
      <c r="P36" s="41">
        <f t="shared" si="7"/>
        <v>233</v>
      </c>
      <c r="Q36" s="41">
        <v>115</v>
      </c>
      <c r="R36" s="41">
        <v>118</v>
      </c>
      <c r="S36" s="41">
        <f t="shared" si="11"/>
        <v>141</v>
      </c>
      <c r="T36" s="41">
        <v>92</v>
      </c>
      <c r="U36" s="41">
        <f t="shared" si="3"/>
        <v>75</v>
      </c>
      <c r="V36" s="41">
        <v>3</v>
      </c>
      <c r="W36" s="41">
        <v>3</v>
      </c>
      <c r="X36" s="41">
        <f t="shared" si="4"/>
        <v>0</v>
      </c>
      <c r="Y36" s="41">
        <f t="shared" si="5"/>
        <v>54</v>
      </c>
      <c r="Z36" s="47">
        <v>0.8</v>
      </c>
      <c r="AA36" s="17"/>
    </row>
    <row r="37" spans="1:28" ht="18" customHeight="1">
      <c r="A37" s="48"/>
      <c r="B37" s="142"/>
      <c r="C37" s="35" t="s">
        <v>7</v>
      </c>
      <c r="D37" s="49">
        <f t="shared" si="8"/>
        <v>61</v>
      </c>
      <c r="E37" s="49">
        <v>29</v>
      </c>
      <c r="F37" s="49">
        <v>32</v>
      </c>
      <c r="G37" s="49">
        <f t="shared" si="9"/>
        <v>121</v>
      </c>
      <c r="H37" s="49">
        <v>70</v>
      </c>
      <c r="I37" s="49">
        <v>51</v>
      </c>
      <c r="J37" s="49">
        <f>D37-G37</f>
        <v>-60</v>
      </c>
      <c r="K37" s="49">
        <f>SUM(L37:M37)</f>
        <v>370</v>
      </c>
      <c r="L37" s="49">
        <v>189</v>
      </c>
      <c r="M37" s="49">
        <v>181</v>
      </c>
      <c r="N37" s="49">
        <f t="shared" si="10"/>
        <v>218</v>
      </c>
      <c r="O37" s="49">
        <v>152</v>
      </c>
      <c r="P37" s="49">
        <f>SUM(Q37:R37)</f>
        <v>377</v>
      </c>
      <c r="Q37" s="49">
        <v>197</v>
      </c>
      <c r="R37" s="49">
        <v>180</v>
      </c>
      <c r="S37" s="49">
        <f t="shared" si="11"/>
        <v>222</v>
      </c>
      <c r="T37" s="49">
        <v>155</v>
      </c>
      <c r="U37" s="49">
        <f t="shared" si="3"/>
        <v>-7</v>
      </c>
      <c r="V37" s="49">
        <v>7</v>
      </c>
      <c r="W37" s="49">
        <v>5</v>
      </c>
      <c r="X37" s="49">
        <f t="shared" si="4"/>
        <v>2</v>
      </c>
      <c r="Y37" s="49">
        <f t="shared" si="5"/>
        <v>-65</v>
      </c>
      <c r="Z37" s="50">
        <v>-0.6</v>
      </c>
      <c r="AA37" s="17"/>
    </row>
    <row r="38" spans="1:28" ht="18" customHeight="1">
      <c r="A38" s="44"/>
      <c r="B38" s="136">
        <v>17</v>
      </c>
      <c r="C38" s="34" t="s">
        <v>5</v>
      </c>
      <c r="D38" s="45">
        <f t="shared" si="8"/>
        <v>789</v>
      </c>
      <c r="E38" s="45">
        <v>416</v>
      </c>
      <c r="F38" s="45">
        <v>373</v>
      </c>
      <c r="G38" s="45">
        <f t="shared" si="9"/>
        <v>885</v>
      </c>
      <c r="H38" s="45">
        <v>466</v>
      </c>
      <c r="I38" s="45">
        <v>419</v>
      </c>
      <c r="J38" s="45">
        <f t="shared" si="2"/>
        <v>-96</v>
      </c>
      <c r="K38" s="45">
        <f t="shared" si="6"/>
        <v>3461</v>
      </c>
      <c r="L38" s="45">
        <v>1804</v>
      </c>
      <c r="M38" s="45">
        <v>1657</v>
      </c>
      <c r="N38" s="45">
        <f t="shared" si="10"/>
        <v>1701</v>
      </c>
      <c r="O38" s="45">
        <v>1760</v>
      </c>
      <c r="P38" s="45">
        <f t="shared" si="7"/>
        <v>3300</v>
      </c>
      <c r="Q38" s="45">
        <v>1754</v>
      </c>
      <c r="R38" s="45">
        <v>1546</v>
      </c>
      <c r="S38" s="45">
        <f t="shared" si="11"/>
        <v>1588</v>
      </c>
      <c r="T38" s="45">
        <v>1712</v>
      </c>
      <c r="U38" s="45">
        <f t="shared" si="3"/>
        <v>161</v>
      </c>
      <c r="V38" s="45">
        <v>134</v>
      </c>
      <c r="W38" s="45">
        <v>113</v>
      </c>
      <c r="X38" s="45">
        <f t="shared" si="4"/>
        <v>21</v>
      </c>
      <c r="Y38" s="45">
        <f t="shared" si="5"/>
        <v>86</v>
      </c>
      <c r="Z38" s="139">
        <f>SUM(Y38:Y41)/AB42*100</f>
        <v>-9.3005768336482997E-2</v>
      </c>
      <c r="AA38" s="17"/>
      <c r="AB38" s="3">
        <v>68690</v>
      </c>
    </row>
    <row r="39" spans="1:28" ht="18" customHeight="1">
      <c r="A39" s="17"/>
      <c r="B39" s="137"/>
      <c r="C39" s="5" t="s">
        <v>6</v>
      </c>
      <c r="D39" s="41">
        <f t="shared" si="8"/>
        <v>22</v>
      </c>
      <c r="E39" s="41">
        <v>14</v>
      </c>
      <c r="F39" s="41">
        <v>8</v>
      </c>
      <c r="G39" s="41">
        <f t="shared" si="9"/>
        <v>58</v>
      </c>
      <c r="H39" s="41">
        <v>31</v>
      </c>
      <c r="I39" s="41">
        <v>27</v>
      </c>
      <c r="J39" s="41">
        <f t="shared" si="2"/>
        <v>-36</v>
      </c>
      <c r="K39" s="41">
        <f t="shared" si="6"/>
        <v>195</v>
      </c>
      <c r="L39" s="41">
        <v>98</v>
      </c>
      <c r="M39" s="41">
        <v>97</v>
      </c>
      <c r="N39" s="41">
        <f t="shared" si="10"/>
        <v>131</v>
      </c>
      <c r="O39" s="41">
        <v>64</v>
      </c>
      <c r="P39" s="41">
        <f t="shared" si="7"/>
        <v>210</v>
      </c>
      <c r="Q39" s="41">
        <v>102</v>
      </c>
      <c r="R39" s="41">
        <v>108</v>
      </c>
      <c r="S39" s="41">
        <f t="shared" si="11"/>
        <v>126</v>
      </c>
      <c r="T39" s="41">
        <v>84</v>
      </c>
      <c r="U39" s="41">
        <f t="shared" si="3"/>
        <v>-15</v>
      </c>
      <c r="V39" s="41">
        <v>7</v>
      </c>
      <c r="W39" s="41">
        <v>19</v>
      </c>
      <c r="X39" s="41">
        <f t="shared" si="4"/>
        <v>-12</v>
      </c>
      <c r="Y39" s="41">
        <f t="shared" si="5"/>
        <v>-63</v>
      </c>
      <c r="Z39" s="140"/>
      <c r="AA39" s="17"/>
      <c r="AB39" s="3">
        <v>15579</v>
      </c>
    </row>
    <row r="40" spans="1:28" ht="18" customHeight="1">
      <c r="A40" s="17"/>
      <c r="B40" s="137"/>
      <c r="C40" s="5" t="s">
        <v>8</v>
      </c>
      <c r="D40" s="41">
        <f t="shared" si="8"/>
        <v>8</v>
      </c>
      <c r="E40" s="41">
        <v>2</v>
      </c>
      <c r="F40" s="41">
        <v>6</v>
      </c>
      <c r="G40" s="41">
        <f t="shared" si="9"/>
        <v>36</v>
      </c>
      <c r="H40" s="41">
        <v>19</v>
      </c>
      <c r="I40" s="41">
        <v>17</v>
      </c>
      <c r="J40" s="41">
        <f t="shared" si="2"/>
        <v>-28</v>
      </c>
      <c r="K40" s="41">
        <f t="shared" si="6"/>
        <v>111</v>
      </c>
      <c r="L40" s="41">
        <v>52</v>
      </c>
      <c r="M40" s="41">
        <v>59</v>
      </c>
      <c r="N40" s="41">
        <f t="shared" si="10"/>
        <v>77</v>
      </c>
      <c r="O40" s="41">
        <v>34</v>
      </c>
      <c r="P40" s="41">
        <f t="shared" si="7"/>
        <v>200</v>
      </c>
      <c r="Q40" s="41">
        <v>100</v>
      </c>
      <c r="R40" s="41">
        <v>100</v>
      </c>
      <c r="S40" s="41">
        <f t="shared" si="11"/>
        <v>112</v>
      </c>
      <c r="T40" s="41">
        <v>88</v>
      </c>
      <c r="U40" s="41">
        <f t="shared" si="3"/>
        <v>-89</v>
      </c>
      <c r="V40" s="41">
        <v>83</v>
      </c>
      <c r="W40" s="41">
        <v>40</v>
      </c>
      <c r="X40" s="41">
        <f t="shared" si="4"/>
        <v>43</v>
      </c>
      <c r="Y40" s="41">
        <f t="shared" si="5"/>
        <v>-74</v>
      </c>
      <c r="Z40" s="140"/>
      <c r="AA40" s="17"/>
      <c r="AB40" s="3">
        <v>6494</v>
      </c>
    </row>
    <row r="41" spans="1:28" ht="18" customHeight="1" thickBot="1">
      <c r="A41" s="18"/>
      <c r="B41" s="138"/>
      <c r="C41" s="7" t="s">
        <v>7</v>
      </c>
      <c r="D41" s="52">
        <f t="shared" si="8"/>
        <v>12</v>
      </c>
      <c r="E41" s="52">
        <v>7</v>
      </c>
      <c r="F41" s="52">
        <v>5</v>
      </c>
      <c r="G41" s="52">
        <f t="shared" si="9"/>
        <v>43</v>
      </c>
      <c r="H41" s="52">
        <v>23</v>
      </c>
      <c r="I41" s="52">
        <v>20</v>
      </c>
      <c r="J41" s="52">
        <f>D41-G41</f>
        <v>-31</v>
      </c>
      <c r="K41" s="52">
        <f>SUM(L41:M41)</f>
        <v>120</v>
      </c>
      <c r="L41" s="52">
        <v>54</v>
      </c>
      <c r="M41" s="52">
        <v>66</v>
      </c>
      <c r="N41" s="52">
        <f t="shared" si="10"/>
        <v>75</v>
      </c>
      <c r="O41" s="52">
        <v>45</v>
      </c>
      <c r="P41" s="52">
        <f>SUM(Q41:R41)</f>
        <v>131</v>
      </c>
      <c r="Q41" s="52">
        <v>66</v>
      </c>
      <c r="R41" s="52">
        <v>65</v>
      </c>
      <c r="S41" s="52">
        <f t="shared" si="11"/>
        <v>83</v>
      </c>
      <c r="T41" s="52">
        <v>48</v>
      </c>
      <c r="U41" s="52">
        <f t="shared" si="3"/>
        <v>-11</v>
      </c>
      <c r="V41" s="52">
        <v>0</v>
      </c>
      <c r="W41" s="52">
        <v>1</v>
      </c>
      <c r="X41" s="52">
        <f t="shared" si="4"/>
        <v>-1</v>
      </c>
      <c r="Y41" s="52">
        <f t="shared" si="5"/>
        <v>-43</v>
      </c>
      <c r="Z41" s="141"/>
      <c r="AA41" s="17"/>
      <c r="AB41" s="3">
        <v>10306</v>
      </c>
    </row>
    <row r="42" spans="1:28" ht="23.25" customHeight="1">
      <c r="C42" s="3" t="s">
        <v>10</v>
      </c>
      <c r="AB42" s="3">
        <f>SUM(AB38:AB41)</f>
        <v>101069</v>
      </c>
    </row>
    <row r="43" spans="1:28" ht="23.25" customHeight="1">
      <c r="C43" s="53" t="s">
        <v>55</v>
      </c>
    </row>
    <row r="44" spans="1:28" ht="23.25" customHeight="1">
      <c r="D44" s="3">
        <f>SUM(D6:D9)</f>
        <v>992</v>
      </c>
      <c r="R44" s="1" t="s">
        <v>21</v>
      </c>
      <c r="S44" s="1" t="s">
        <v>22</v>
      </c>
      <c r="T44" s="1" t="s">
        <v>15</v>
      </c>
    </row>
    <row r="45" spans="1:28" ht="23.25" customHeight="1">
      <c r="D45" s="3">
        <f>SUM(D10:D13)</f>
        <v>1002</v>
      </c>
      <c r="Q45" s="3">
        <v>14</v>
      </c>
      <c r="R45" s="3">
        <f>SUM(K26:K29)</f>
        <v>4671</v>
      </c>
      <c r="S45" s="3">
        <f>SUM(P26:P29)</f>
        <v>4426</v>
      </c>
      <c r="T45" s="3">
        <f>SUM(G26:G29)</f>
        <v>931</v>
      </c>
    </row>
    <row r="46" spans="1:28" ht="23.25" customHeight="1">
      <c r="D46" s="3">
        <f>SUM(D14:D17)</f>
        <v>971</v>
      </c>
      <c r="Q46" s="3">
        <v>15</v>
      </c>
      <c r="R46" s="3">
        <f>SUM(K30:K33)</f>
        <v>4694</v>
      </c>
      <c r="S46" s="3">
        <f>SUM(P30:P33)</f>
        <v>4434</v>
      </c>
      <c r="T46" s="3">
        <f>SUM(G30:G33)</f>
        <v>1011</v>
      </c>
    </row>
    <row r="47" spans="1:28" ht="23.25" customHeight="1">
      <c r="D47" s="3">
        <f>SUM(D18:D21)</f>
        <v>922</v>
      </c>
      <c r="Q47" s="3">
        <v>16</v>
      </c>
      <c r="R47" s="3">
        <f>SUM(K34:K37)</f>
        <v>4429</v>
      </c>
      <c r="S47" s="3">
        <f>SUM(P34:P37)</f>
        <v>4361</v>
      </c>
      <c r="T47" s="3">
        <f>SUM(G34:G37)</f>
        <v>966</v>
      </c>
    </row>
    <row r="48" spans="1:28" ht="23.25" customHeight="1">
      <c r="D48" s="3">
        <f>SUM(D22:D25)</f>
        <v>958</v>
      </c>
      <c r="Q48" s="3">
        <v>17</v>
      </c>
      <c r="R48" s="24">
        <f>SUM(K38:K41)</f>
        <v>3887</v>
      </c>
      <c r="S48" s="24">
        <f>SUM(P38:P41)</f>
        <v>3841</v>
      </c>
    </row>
    <row r="49" spans="4:4" ht="23.25" customHeight="1">
      <c r="D49" s="3">
        <f>SUM(D26:D29)</f>
        <v>919</v>
      </c>
    </row>
    <row r="50" spans="4:4" ht="23.25" customHeight="1">
      <c r="D50" s="3">
        <f>SUM(D30:D33)</f>
        <v>932</v>
      </c>
    </row>
    <row r="51" spans="4:4" ht="23.25" customHeight="1">
      <c r="D51" s="3">
        <f>SUM(D34:D37)</f>
        <v>924</v>
      </c>
    </row>
  </sheetData>
  <mergeCells count="33">
    <mergeCell ref="A6:A9"/>
    <mergeCell ref="D3:F4"/>
    <mergeCell ref="A3:C4"/>
    <mergeCell ref="B38:B41"/>
    <mergeCell ref="Z38:Z41"/>
    <mergeCell ref="B34:B37"/>
    <mergeCell ref="L3:N3"/>
    <mergeCell ref="Q3:S3"/>
    <mergeCell ref="B18:B21"/>
    <mergeCell ref="B22:B25"/>
    <mergeCell ref="B26:B29"/>
    <mergeCell ref="B10:B13"/>
    <mergeCell ref="B14:B17"/>
    <mergeCell ref="B30:B33"/>
    <mergeCell ref="B6:B9"/>
    <mergeCell ref="W3:W5"/>
    <mergeCell ref="V2:X2"/>
    <mergeCell ref="Y2:Z2"/>
    <mergeCell ref="P4:R4"/>
    <mergeCell ref="S4:S5"/>
    <mergeCell ref="T4:T5"/>
    <mergeCell ref="U3:U5"/>
    <mergeCell ref="Z3:Z5"/>
    <mergeCell ref="Y3:Y5"/>
    <mergeCell ref="X3:X5"/>
    <mergeCell ref="V3:V5"/>
    <mergeCell ref="E2:I2"/>
    <mergeCell ref="K4:M4"/>
    <mergeCell ref="N4:N5"/>
    <mergeCell ref="O4:O5"/>
    <mergeCell ref="M2:S2"/>
    <mergeCell ref="G3:I4"/>
    <mergeCell ref="J3:J5"/>
  </mergeCells>
  <phoneticPr fontId="2"/>
  <pageMargins left="0.75" right="0.75" top="1" bottom="1" header="0.51200000000000001" footer="0.51200000000000001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0"/>
  <sheetViews>
    <sheetView view="pageBreakPreview" zoomScaleNormal="100" zoomScaleSheetLayoutView="100" workbookViewId="0">
      <selection activeCell="A2" sqref="A2:C2"/>
    </sheetView>
  </sheetViews>
  <sheetFormatPr defaultRowHeight="13.5"/>
  <cols>
    <col min="1" max="1" width="4.625" style="3" customWidth="1"/>
    <col min="2" max="2" width="3.125" style="1" customWidth="1"/>
    <col min="3" max="3" width="4.5" style="3" customWidth="1"/>
    <col min="4" max="4" width="7.25" style="3" hidden="1" customWidth="1"/>
    <col min="5" max="10" width="12.25" style="3" customWidth="1"/>
    <col min="11" max="11" width="1" style="3" customWidth="1"/>
    <col min="12" max="16384" width="9" style="3"/>
  </cols>
  <sheetData>
    <row r="1" spans="1:10" ht="19.5" customHeight="1" thickBot="1">
      <c r="A1" s="56" t="s">
        <v>70</v>
      </c>
      <c r="C1" s="23"/>
      <c r="D1" s="1"/>
      <c r="E1" s="1"/>
      <c r="J1" s="10" t="s">
        <v>53</v>
      </c>
    </row>
    <row r="2" spans="1:10" ht="25.5" customHeight="1">
      <c r="A2" s="110" t="s">
        <v>31</v>
      </c>
      <c r="B2" s="110"/>
      <c r="C2" s="111"/>
      <c r="D2" s="51"/>
      <c r="E2" s="51"/>
      <c r="F2" s="13" t="s">
        <v>32</v>
      </c>
      <c r="G2" s="25"/>
      <c r="H2" s="37"/>
      <c r="I2" s="13" t="s">
        <v>30</v>
      </c>
      <c r="J2" s="51"/>
    </row>
    <row r="3" spans="1:10" hidden="1">
      <c r="A3" s="36" t="s">
        <v>9</v>
      </c>
      <c r="B3" s="36">
        <v>11</v>
      </c>
      <c r="C3" s="57" t="s">
        <v>31</v>
      </c>
      <c r="D3" s="5" t="s">
        <v>33</v>
      </c>
      <c r="E3" s="5"/>
      <c r="F3" s="4">
        <f>SUM(F14:F17)</f>
        <v>29639</v>
      </c>
      <c r="G3" s="4"/>
      <c r="H3" s="4"/>
      <c r="I3" s="4">
        <f>SUM(I14:I17)</f>
        <v>78195</v>
      </c>
      <c r="J3" s="17"/>
    </row>
    <row r="4" spans="1:10" hidden="1">
      <c r="A4" s="36" t="s">
        <v>9</v>
      </c>
      <c r="B4" s="5">
        <v>12</v>
      </c>
      <c r="C4" s="57" t="s">
        <v>31</v>
      </c>
      <c r="D4" s="5" t="s">
        <v>33</v>
      </c>
      <c r="E4" s="5"/>
      <c r="F4" s="4">
        <f>SUM(F18:F21)</f>
        <v>29790</v>
      </c>
      <c r="G4" s="4"/>
      <c r="H4" s="4"/>
      <c r="I4" s="4">
        <f>SUM(I18:I21)</f>
        <v>77964</v>
      </c>
      <c r="J4" s="17"/>
    </row>
    <row r="5" spans="1:10" ht="18.75" customHeight="1">
      <c r="A5" s="36"/>
      <c r="B5" s="5" t="s">
        <v>65</v>
      </c>
      <c r="C5" s="57"/>
      <c r="D5" s="5"/>
      <c r="E5" s="5"/>
      <c r="F5" s="4">
        <f>SUM(F22:F25)</f>
        <v>47619</v>
      </c>
      <c r="G5" s="4"/>
      <c r="H5" s="4"/>
      <c r="I5" s="4">
        <f>SUM(I22:I25)</f>
        <v>124591</v>
      </c>
      <c r="J5" s="17"/>
    </row>
    <row r="6" spans="1:10" ht="18.75" customHeight="1">
      <c r="A6" s="17"/>
      <c r="B6" s="5">
        <v>14</v>
      </c>
      <c r="C6" s="58"/>
      <c r="D6" s="5"/>
      <c r="E6" s="5"/>
      <c r="F6" s="4">
        <f>SUM(F26:F29)</f>
        <v>47941</v>
      </c>
      <c r="G6" s="4"/>
      <c r="H6" s="4"/>
      <c r="I6" s="4">
        <f>SUM(I26:I29)</f>
        <v>124100</v>
      </c>
      <c r="J6" s="17"/>
    </row>
    <row r="7" spans="1:10" ht="18.75" customHeight="1">
      <c r="A7" s="17"/>
      <c r="B7" s="5">
        <v>15</v>
      </c>
      <c r="C7" s="58"/>
      <c r="D7" s="5"/>
      <c r="E7" s="5"/>
      <c r="F7" s="4">
        <f>SUM(F30:F33)</f>
        <v>48044</v>
      </c>
      <c r="G7" s="4"/>
      <c r="H7" s="4"/>
      <c r="I7" s="4">
        <f>SUM(I30:I33)</f>
        <v>123456</v>
      </c>
      <c r="J7" s="17"/>
    </row>
    <row r="8" spans="1:10" ht="18.75" customHeight="1">
      <c r="A8" s="17"/>
      <c r="B8" s="5">
        <v>16</v>
      </c>
      <c r="C8" s="58"/>
      <c r="D8" s="5"/>
      <c r="E8" s="5"/>
      <c r="F8" s="4">
        <f>SUM(F34:F37)</f>
        <v>48023</v>
      </c>
      <c r="G8" s="4"/>
      <c r="H8" s="4"/>
      <c r="I8" s="4">
        <f>SUM(I34:I37)</f>
        <v>122956</v>
      </c>
      <c r="J8" s="17"/>
    </row>
    <row r="9" spans="1:10" ht="18.75" customHeight="1" thickBot="1">
      <c r="A9" s="18"/>
      <c r="B9" s="7">
        <v>17</v>
      </c>
      <c r="C9" s="59"/>
      <c r="D9" s="7"/>
      <c r="E9" s="7"/>
      <c r="F9" s="8">
        <f>SUM(F38:F38)</f>
        <v>47634</v>
      </c>
      <c r="G9" s="8"/>
      <c r="H9" s="8"/>
      <c r="I9" s="8">
        <f>SUM(I38:I38)</f>
        <v>123129</v>
      </c>
      <c r="J9" s="18"/>
    </row>
    <row r="10" spans="1:10">
      <c r="A10" s="19" t="s">
        <v>54</v>
      </c>
    </row>
    <row r="12" spans="1:10" ht="19.5" customHeight="1" thickBot="1">
      <c r="A12" s="9">
        <v>12</v>
      </c>
      <c r="B12" s="147" t="s">
        <v>30</v>
      </c>
      <c r="C12" s="147"/>
      <c r="D12" s="1"/>
      <c r="E12" s="1"/>
      <c r="I12" s="3" t="s">
        <v>50</v>
      </c>
    </row>
    <row r="13" spans="1:10" ht="30" customHeight="1">
      <c r="A13" s="109" t="s">
        <v>31</v>
      </c>
      <c r="B13" s="110"/>
      <c r="C13" s="111"/>
      <c r="D13" s="60"/>
      <c r="E13" s="31"/>
      <c r="F13" s="13" t="s">
        <v>32</v>
      </c>
      <c r="G13" s="25"/>
      <c r="H13" s="37"/>
      <c r="I13" s="13" t="s">
        <v>30</v>
      </c>
      <c r="J13" s="32"/>
    </row>
    <row r="14" spans="1:10" ht="30" hidden="1" customHeight="1">
      <c r="A14" s="131" t="s">
        <v>9</v>
      </c>
      <c r="B14" s="131">
        <v>11</v>
      </c>
      <c r="C14" s="131" t="s">
        <v>31</v>
      </c>
      <c r="D14" s="61" t="s">
        <v>33</v>
      </c>
      <c r="E14" s="62"/>
      <c r="F14" s="63">
        <v>29639</v>
      </c>
      <c r="G14" s="63"/>
      <c r="H14" s="64"/>
      <c r="I14" s="63">
        <v>78195</v>
      </c>
      <c r="J14" s="65"/>
    </row>
    <row r="15" spans="1:10" ht="30" hidden="1" customHeight="1">
      <c r="A15" s="116"/>
      <c r="B15" s="116"/>
      <c r="C15" s="116"/>
      <c r="D15" s="66" t="s">
        <v>34</v>
      </c>
      <c r="E15" s="67"/>
      <c r="F15" s="68"/>
      <c r="G15" s="68"/>
      <c r="H15" s="69"/>
      <c r="I15" s="68"/>
      <c r="J15" s="70"/>
    </row>
    <row r="16" spans="1:10" ht="30" hidden="1" customHeight="1">
      <c r="A16" s="116"/>
      <c r="B16" s="116"/>
      <c r="C16" s="116"/>
      <c r="D16" s="66" t="s">
        <v>35</v>
      </c>
      <c r="E16" s="67"/>
      <c r="F16" s="68"/>
      <c r="G16" s="68"/>
      <c r="H16" s="69"/>
      <c r="I16" s="68"/>
      <c r="J16" s="70"/>
    </row>
    <row r="17" spans="1:10" ht="30" hidden="1" customHeight="1">
      <c r="A17" s="146"/>
      <c r="B17" s="146"/>
      <c r="C17" s="146"/>
      <c r="D17" s="66" t="s">
        <v>36</v>
      </c>
      <c r="E17" s="67"/>
      <c r="F17" s="68"/>
      <c r="G17" s="68"/>
      <c r="H17" s="69"/>
      <c r="I17" s="68"/>
      <c r="J17" s="70"/>
    </row>
    <row r="18" spans="1:10" ht="30" hidden="1" customHeight="1">
      <c r="A18" s="44"/>
      <c r="B18" s="145">
        <v>12</v>
      </c>
      <c r="C18" s="44"/>
      <c r="D18" s="66" t="s">
        <v>33</v>
      </c>
      <c r="E18" s="67"/>
      <c r="F18" s="68">
        <v>29790</v>
      </c>
      <c r="G18" s="71"/>
      <c r="H18" s="69"/>
      <c r="I18" s="68">
        <v>77964</v>
      </c>
      <c r="J18" s="70"/>
    </row>
    <row r="19" spans="1:10" ht="30" hidden="1" customHeight="1">
      <c r="A19" s="17"/>
      <c r="B19" s="116"/>
      <c r="C19" s="17"/>
      <c r="D19" s="66" t="s">
        <v>34</v>
      </c>
      <c r="E19" s="67"/>
      <c r="F19" s="21"/>
      <c r="G19" s="72"/>
      <c r="H19" s="67"/>
      <c r="I19" s="21"/>
      <c r="J19" s="70"/>
    </row>
    <row r="20" spans="1:10" ht="30" hidden="1" customHeight="1">
      <c r="A20" s="17"/>
      <c r="B20" s="116"/>
      <c r="C20" s="17"/>
      <c r="D20" s="66" t="s">
        <v>35</v>
      </c>
      <c r="E20" s="67"/>
      <c r="F20" s="21"/>
      <c r="G20" s="72"/>
      <c r="H20" s="67"/>
      <c r="I20" s="21"/>
      <c r="J20" s="70"/>
    </row>
    <row r="21" spans="1:10" ht="30" hidden="1" customHeight="1">
      <c r="A21" s="48"/>
      <c r="B21" s="146"/>
      <c r="C21" s="48"/>
      <c r="D21" s="66" t="s">
        <v>36</v>
      </c>
      <c r="E21" s="67"/>
      <c r="F21" s="21"/>
      <c r="G21" s="72"/>
      <c r="H21" s="67"/>
      <c r="I21" s="21"/>
      <c r="J21" s="70"/>
    </row>
    <row r="22" spans="1:10" ht="13.5" customHeight="1">
      <c r="A22" s="131" t="s">
        <v>9</v>
      </c>
      <c r="B22" s="116">
        <v>13</v>
      </c>
      <c r="C22" s="131" t="s">
        <v>31</v>
      </c>
      <c r="D22" s="66" t="s">
        <v>33</v>
      </c>
      <c r="E22" s="69"/>
      <c r="F22" s="68">
        <v>29935</v>
      </c>
      <c r="G22" s="71"/>
      <c r="H22" s="69"/>
      <c r="I22" s="68">
        <v>77734</v>
      </c>
      <c r="J22" s="70"/>
    </row>
    <row r="23" spans="1:10">
      <c r="A23" s="116"/>
      <c r="B23" s="116"/>
      <c r="C23" s="116"/>
      <c r="D23" s="66" t="s">
        <v>34</v>
      </c>
      <c r="E23" s="69"/>
      <c r="F23" s="68">
        <v>7796</v>
      </c>
      <c r="G23" s="71"/>
      <c r="H23" s="69"/>
      <c r="I23" s="68">
        <v>21033</v>
      </c>
      <c r="J23" s="70"/>
    </row>
    <row r="24" spans="1:10">
      <c r="A24" s="116"/>
      <c r="B24" s="116"/>
      <c r="C24" s="116"/>
      <c r="D24" s="66" t="s">
        <v>35</v>
      </c>
      <c r="E24" s="69"/>
      <c r="F24" s="68">
        <v>3501</v>
      </c>
      <c r="G24" s="71"/>
      <c r="H24" s="69"/>
      <c r="I24" s="68">
        <v>9219</v>
      </c>
      <c r="J24" s="70"/>
    </row>
    <row r="25" spans="1:10">
      <c r="A25" s="146"/>
      <c r="B25" s="116"/>
      <c r="C25" s="146"/>
      <c r="D25" s="66" t="s">
        <v>36</v>
      </c>
      <c r="E25" s="69"/>
      <c r="F25" s="68">
        <v>6387</v>
      </c>
      <c r="G25" s="71"/>
      <c r="H25" s="69"/>
      <c r="I25" s="68">
        <v>16605</v>
      </c>
      <c r="J25" s="70"/>
    </row>
    <row r="26" spans="1:10">
      <c r="A26" s="44"/>
      <c r="B26" s="145">
        <v>14</v>
      </c>
      <c r="C26" s="44"/>
      <c r="D26" s="66" t="s">
        <v>33</v>
      </c>
      <c r="E26" s="69"/>
      <c r="F26" s="68">
        <v>30040</v>
      </c>
      <c r="G26" s="71"/>
      <c r="H26" s="69"/>
      <c r="I26" s="68">
        <v>77568</v>
      </c>
      <c r="J26" s="70"/>
    </row>
    <row r="27" spans="1:10">
      <c r="A27" s="17"/>
      <c r="B27" s="116"/>
      <c r="C27" s="17"/>
      <c r="D27" s="66" t="s">
        <v>34</v>
      </c>
      <c r="E27" s="69"/>
      <c r="F27" s="68">
        <v>8060</v>
      </c>
      <c r="G27" s="71"/>
      <c r="H27" s="69"/>
      <c r="I27" s="68">
        <v>20979</v>
      </c>
      <c r="J27" s="70"/>
    </row>
    <row r="28" spans="1:10">
      <c r="A28" s="17"/>
      <c r="B28" s="116"/>
      <c r="C28" s="17"/>
      <c r="D28" s="66" t="s">
        <v>35</v>
      </c>
      <c r="E28" s="69"/>
      <c r="F28" s="68">
        <v>3475</v>
      </c>
      <c r="G28" s="71"/>
      <c r="H28" s="69"/>
      <c r="I28" s="68">
        <v>9144</v>
      </c>
      <c r="J28" s="70"/>
    </row>
    <row r="29" spans="1:10">
      <c r="A29" s="48"/>
      <c r="B29" s="146"/>
      <c r="C29" s="48"/>
      <c r="D29" s="66" t="s">
        <v>36</v>
      </c>
      <c r="E29" s="69"/>
      <c r="F29" s="68">
        <v>6366</v>
      </c>
      <c r="G29" s="71"/>
      <c r="H29" s="69"/>
      <c r="I29" s="68">
        <v>16409</v>
      </c>
      <c r="J29" s="70"/>
    </row>
    <row r="30" spans="1:10">
      <c r="A30" s="17"/>
      <c r="B30" s="116">
        <v>15</v>
      </c>
      <c r="C30" s="17"/>
      <c r="D30" s="66" t="s">
        <v>33</v>
      </c>
      <c r="E30" s="69"/>
      <c r="F30" s="68">
        <v>30161</v>
      </c>
      <c r="G30" s="71"/>
      <c r="H30" s="69"/>
      <c r="I30" s="68">
        <v>77331</v>
      </c>
      <c r="J30" s="70"/>
    </row>
    <row r="31" spans="1:10">
      <c r="A31" s="17"/>
      <c r="B31" s="116"/>
      <c r="C31" s="17"/>
      <c r="D31" s="66" t="s">
        <v>34</v>
      </c>
      <c r="E31" s="69"/>
      <c r="F31" s="68">
        <v>8079</v>
      </c>
      <c r="G31" s="71"/>
      <c r="H31" s="69"/>
      <c r="I31" s="68">
        <v>20819</v>
      </c>
      <c r="J31" s="70"/>
    </row>
    <row r="32" spans="1:10">
      <c r="A32" s="17"/>
      <c r="B32" s="116"/>
      <c r="C32" s="17"/>
      <c r="D32" s="66" t="s">
        <v>35</v>
      </c>
      <c r="E32" s="69"/>
      <c r="F32" s="68">
        <v>3476</v>
      </c>
      <c r="G32" s="71"/>
      <c r="H32" s="69"/>
      <c r="I32" s="68">
        <v>9078</v>
      </c>
      <c r="J32" s="70"/>
    </row>
    <row r="33" spans="1:10">
      <c r="A33" s="17"/>
      <c r="B33" s="116"/>
      <c r="C33" s="17"/>
      <c r="D33" s="66" t="s">
        <v>36</v>
      </c>
      <c r="E33" s="69"/>
      <c r="F33" s="68">
        <v>6328</v>
      </c>
      <c r="G33" s="71"/>
      <c r="H33" s="69"/>
      <c r="I33" s="68">
        <v>16228</v>
      </c>
      <c r="J33" s="70"/>
    </row>
    <row r="34" spans="1:10">
      <c r="A34" s="44"/>
      <c r="B34" s="145">
        <v>16</v>
      </c>
      <c r="C34" s="44"/>
      <c r="D34" s="66" t="s">
        <v>33</v>
      </c>
      <c r="E34" s="69"/>
      <c r="F34" s="68">
        <v>30162</v>
      </c>
      <c r="G34" s="71"/>
      <c r="H34" s="69"/>
      <c r="I34" s="68">
        <v>77297</v>
      </c>
      <c r="J34" s="70"/>
    </row>
    <row r="35" spans="1:10">
      <c r="A35" s="17"/>
      <c r="B35" s="116"/>
      <c r="C35" s="17"/>
      <c r="D35" s="66" t="s">
        <v>34</v>
      </c>
      <c r="E35" s="69"/>
      <c r="F35" s="68">
        <v>8052</v>
      </c>
      <c r="G35" s="71"/>
      <c r="H35" s="69"/>
      <c r="I35" s="68">
        <v>20547</v>
      </c>
      <c r="J35" s="70"/>
    </row>
    <row r="36" spans="1:10">
      <c r="A36" s="17"/>
      <c r="B36" s="116"/>
      <c r="C36" s="17"/>
      <c r="D36" s="66" t="s">
        <v>35</v>
      </c>
      <c r="E36" s="69"/>
      <c r="F36" s="68">
        <v>3501</v>
      </c>
      <c r="G36" s="71"/>
      <c r="H36" s="69"/>
      <c r="I36" s="68">
        <v>9041</v>
      </c>
      <c r="J36" s="70"/>
    </row>
    <row r="37" spans="1:10">
      <c r="A37" s="48"/>
      <c r="B37" s="146"/>
      <c r="C37" s="48"/>
      <c r="D37" s="66" t="s">
        <v>36</v>
      </c>
      <c r="E37" s="69"/>
      <c r="F37" s="68">
        <v>6308</v>
      </c>
      <c r="G37" s="71"/>
      <c r="H37" s="69"/>
      <c r="I37" s="68">
        <v>16071</v>
      </c>
      <c r="J37" s="70"/>
    </row>
    <row r="38" spans="1:10" ht="48.75" customHeight="1" thickBot="1">
      <c r="A38" s="73"/>
      <c r="B38" s="74">
        <v>17</v>
      </c>
      <c r="C38" s="73"/>
      <c r="D38" s="75" t="s">
        <v>33</v>
      </c>
      <c r="E38" s="76"/>
      <c r="F38" s="77">
        <v>47634</v>
      </c>
      <c r="G38" s="78"/>
      <c r="H38" s="76"/>
      <c r="I38" s="77">
        <v>123129</v>
      </c>
      <c r="J38" s="73"/>
    </row>
    <row r="39" spans="1:10">
      <c r="A39" s="19" t="s">
        <v>54</v>
      </c>
    </row>
    <row r="40" spans="1:10">
      <c r="A40" s="3" t="s">
        <v>63</v>
      </c>
    </row>
  </sheetData>
  <mergeCells count="13">
    <mergeCell ref="A22:A25"/>
    <mergeCell ref="A2:C2"/>
    <mergeCell ref="B18:B21"/>
    <mergeCell ref="B12:C12"/>
    <mergeCell ref="A13:C13"/>
    <mergeCell ref="A14:A17"/>
    <mergeCell ref="B14:B17"/>
    <mergeCell ref="C14:C17"/>
    <mergeCell ref="B30:B33"/>
    <mergeCell ref="B26:B29"/>
    <mergeCell ref="B22:B25"/>
    <mergeCell ref="B34:B37"/>
    <mergeCell ref="C22:C25"/>
  </mergeCells>
  <phoneticPr fontId="2"/>
  <pageMargins left="0.75" right="0.75" top="1" bottom="1" header="0.51200000000000001" footer="0.51200000000000001"/>
  <pageSetup paperSize="9" scale="94" orientation="portrait" r:id="rId1"/>
  <headerFooter alignWithMargins="0"/>
  <colBreaks count="1" manualBreakCount="1">
    <brk id="10" max="1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8"/>
  <sheetViews>
    <sheetView view="pageBreakPreview" zoomScaleNormal="100" workbookViewId="0">
      <selection activeCell="A2" sqref="A2:C2"/>
    </sheetView>
  </sheetViews>
  <sheetFormatPr defaultRowHeight="13.5"/>
  <cols>
    <col min="1" max="1" width="4.625" style="3" customWidth="1"/>
    <col min="2" max="2" width="3.125" style="1" customWidth="1"/>
    <col min="3" max="3" width="4.5" style="3" customWidth="1"/>
    <col min="4" max="4" width="0.125" style="3" hidden="1" customWidth="1"/>
    <col min="5" max="10" width="12.25" style="3" customWidth="1"/>
    <col min="11" max="11" width="1" style="3" customWidth="1"/>
    <col min="12" max="16384" width="9" style="3"/>
  </cols>
  <sheetData>
    <row r="1" spans="1:10" ht="19.5" customHeight="1" thickBot="1">
      <c r="A1" s="9" t="s">
        <v>68</v>
      </c>
      <c r="F1" s="19"/>
      <c r="G1" s="19"/>
      <c r="H1" s="19"/>
      <c r="I1" s="19"/>
      <c r="J1" s="10" t="s">
        <v>51</v>
      </c>
    </row>
    <row r="2" spans="1:10" s="1" customFormat="1" ht="23.25" customHeight="1">
      <c r="A2" s="111" t="s">
        <v>31</v>
      </c>
      <c r="B2" s="152"/>
      <c r="C2" s="152"/>
      <c r="D2" s="26"/>
      <c r="E2" s="26" t="s">
        <v>38</v>
      </c>
      <c r="F2" s="26" t="s">
        <v>39</v>
      </c>
      <c r="G2" s="26" t="s">
        <v>40</v>
      </c>
      <c r="H2" s="26" t="s">
        <v>41</v>
      </c>
      <c r="I2" s="26" t="s">
        <v>42</v>
      </c>
      <c r="J2" s="37" t="s">
        <v>43</v>
      </c>
    </row>
    <row r="3" spans="1:10" ht="18.75" customHeight="1">
      <c r="A3" s="36"/>
      <c r="B3" s="36" t="s">
        <v>65</v>
      </c>
      <c r="C3" s="57"/>
      <c r="D3" s="5" t="s">
        <v>33</v>
      </c>
      <c r="E3" s="2">
        <f t="shared" ref="E3:J3" si="0">SUM(E11:E14)</f>
        <v>131</v>
      </c>
      <c r="F3" s="2">
        <f t="shared" si="0"/>
        <v>47</v>
      </c>
      <c r="G3" s="2">
        <f t="shared" si="0"/>
        <v>1500</v>
      </c>
      <c r="H3" s="2">
        <f t="shared" si="0"/>
        <v>318</v>
      </c>
      <c r="I3" s="2">
        <f t="shared" si="0"/>
        <v>272</v>
      </c>
      <c r="J3" s="2">
        <f t="shared" si="0"/>
        <v>511</v>
      </c>
    </row>
    <row r="4" spans="1:10" ht="18.75" customHeight="1">
      <c r="A4" s="5"/>
      <c r="B4" s="5">
        <v>14</v>
      </c>
      <c r="C4" s="38"/>
      <c r="D4" s="5" t="s">
        <v>33</v>
      </c>
      <c r="E4" s="2">
        <f t="shared" ref="E4:J4" si="1">SUM(E15:E18)</f>
        <v>133</v>
      </c>
      <c r="F4" s="2">
        <f t="shared" si="1"/>
        <v>53</v>
      </c>
      <c r="G4" s="2">
        <f t="shared" si="1"/>
        <v>1478</v>
      </c>
      <c r="H4" s="2">
        <f t="shared" si="1"/>
        <v>350</v>
      </c>
      <c r="I4" s="2">
        <f t="shared" si="1"/>
        <v>272</v>
      </c>
      <c r="J4" s="2">
        <f t="shared" si="1"/>
        <v>512</v>
      </c>
    </row>
    <row r="5" spans="1:10" ht="18.75" customHeight="1">
      <c r="A5" s="5"/>
      <c r="B5" s="5">
        <v>15</v>
      </c>
      <c r="C5" s="38"/>
      <c r="D5" s="5" t="s">
        <v>33</v>
      </c>
      <c r="E5" s="2">
        <f t="shared" ref="E5:J5" si="2">SUM(E19:E22)</f>
        <v>141</v>
      </c>
      <c r="F5" s="2">
        <f t="shared" si="2"/>
        <v>42</v>
      </c>
      <c r="G5" s="2">
        <f t="shared" si="2"/>
        <v>1443</v>
      </c>
      <c r="H5" s="2">
        <f t="shared" si="2"/>
        <v>383</v>
      </c>
      <c r="I5" s="2">
        <f t="shared" si="2"/>
        <v>353</v>
      </c>
      <c r="J5" s="2">
        <f t="shared" si="2"/>
        <v>495</v>
      </c>
    </row>
    <row r="6" spans="1:10" ht="18.75" customHeight="1">
      <c r="A6" s="5"/>
      <c r="B6" s="5">
        <v>16</v>
      </c>
      <c r="C6" s="38"/>
      <c r="D6" s="5" t="s">
        <v>33</v>
      </c>
      <c r="E6" s="2">
        <f t="shared" ref="E6:J6" si="3">SUM(E23:E26)</f>
        <v>137</v>
      </c>
      <c r="F6" s="2">
        <f t="shared" si="3"/>
        <v>53</v>
      </c>
      <c r="G6" s="2">
        <f t="shared" si="3"/>
        <v>1342</v>
      </c>
      <c r="H6" s="2">
        <f t="shared" si="3"/>
        <v>369</v>
      </c>
      <c r="I6" s="2">
        <f t="shared" si="3"/>
        <v>309</v>
      </c>
      <c r="J6" s="2">
        <f t="shared" si="3"/>
        <v>468</v>
      </c>
    </row>
    <row r="7" spans="1:10" ht="18.75" customHeight="1" thickBot="1">
      <c r="A7" s="7"/>
      <c r="B7" s="7">
        <v>17</v>
      </c>
      <c r="C7" s="79"/>
      <c r="D7" s="7" t="s">
        <v>33</v>
      </c>
      <c r="E7" s="6">
        <f t="shared" ref="E7:J7" si="4">SUM(E27:E27)</f>
        <v>156</v>
      </c>
      <c r="F7" s="6">
        <f t="shared" si="4"/>
        <v>36</v>
      </c>
      <c r="G7" s="6">
        <f t="shared" si="4"/>
        <v>1313</v>
      </c>
      <c r="H7" s="6">
        <f t="shared" si="4"/>
        <v>318</v>
      </c>
      <c r="I7" s="6">
        <f t="shared" si="4"/>
        <v>273</v>
      </c>
      <c r="J7" s="6">
        <f t="shared" si="4"/>
        <v>563</v>
      </c>
    </row>
    <row r="8" spans="1:10">
      <c r="A8" s="19" t="s">
        <v>54</v>
      </c>
    </row>
    <row r="9" spans="1:10" ht="19.5" customHeight="1" thickBot="1">
      <c r="A9" s="9">
        <v>13</v>
      </c>
      <c r="B9" s="9" t="s">
        <v>37</v>
      </c>
      <c r="F9" s="19"/>
      <c r="G9" s="19"/>
      <c r="H9" s="19"/>
      <c r="I9" s="19"/>
      <c r="J9" s="10" t="s">
        <v>51</v>
      </c>
    </row>
    <row r="10" spans="1:10" s="1" customFormat="1" ht="16.5" customHeight="1">
      <c r="A10" s="111" t="s">
        <v>31</v>
      </c>
      <c r="B10" s="152"/>
      <c r="C10" s="152"/>
      <c r="D10" s="26"/>
      <c r="E10" s="26" t="s">
        <v>38</v>
      </c>
      <c r="F10" s="26" t="s">
        <v>39</v>
      </c>
      <c r="G10" s="26" t="s">
        <v>40</v>
      </c>
      <c r="H10" s="26" t="s">
        <v>41</v>
      </c>
      <c r="I10" s="26" t="s">
        <v>42</v>
      </c>
      <c r="J10" s="37" t="s">
        <v>43</v>
      </c>
    </row>
    <row r="11" spans="1:10">
      <c r="A11" s="131" t="s">
        <v>9</v>
      </c>
      <c r="B11" s="131">
        <v>13</v>
      </c>
      <c r="C11" s="131" t="s">
        <v>31</v>
      </c>
      <c r="D11" s="36" t="s">
        <v>33</v>
      </c>
      <c r="E11" s="80">
        <v>96</v>
      </c>
      <c r="F11" s="80">
        <v>27</v>
      </c>
      <c r="G11" s="80">
        <v>1000</v>
      </c>
      <c r="H11" s="80">
        <v>198</v>
      </c>
      <c r="I11" s="80">
        <v>167</v>
      </c>
      <c r="J11" s="81">
        <v>364</v>
      </c>
    </row>
    <row r="12" spans="1:10">
      <c r="A12" s="116"/>
      <c r="B12" s="116"/>
      <c r="C12" s="116"/>
      <c r="D12" s="5" t="s">
        <v>34</v>
      </c>
      <c r="E12" s="82">
        <v>12</v>
      </c>
      <c r="F12" s="82">
        <v>10</v>
      </c>
      <c r="G12" s="82">
        <v>224</v>
      </c>
      <c r="H12" s="82">
        <v>47</v>
      </c>
      <c r="I12" s="82">
        <v>44</v>
      </c>
      <c r="J12" s="83">
        <v>73</v>
      </c>
    </row>
    <row r="13" spans="1:10">
      <c r="A13" s="116"/>
      <c r="B13" s="116"/>
      <c r="C13" s="116"/>
      <c r="D13" s="5" t="s">
        <v>35</v>
      </c>
      <c r="E13" s="82">
        <v>13</v>
      </c>
      <c r="F13" s="82">
        <v>5</v>
      </c>
      <c r="G13" s="82">
        <v>96</v>
      </c>
      <c r="H13" s="82">
        <v>25</v>
      </c>
      <c r="I13" s="82">
        <v>20</v>
      </c>
      <c r="J13" s="83">
        <v>27</v>
      </c>
    </row>
    <row r="14" spans="1:10">
      <c r="A14" s="148"/>
      <c r="B14" s="148"/>
      <c r="C14" s="148"/>
      <c r="D14" s="15" t="s">
        <v>36</v>
      </c>
      <c r="E14" s="84">
        <v>10</v>
      </c>
      <c r="F14" s="84">
        <v>5</v>
      </c>
      <c r="G14" s="84">
        <v>180</v>
      </c>
      <c r="H14" s="84">
        <v>48</v>
      </c>
      <c r="I14" s="84">
        <v>41</v>
      </c>
      <c r="J14" s="85">
        <v>47</v>
      </c>
    </row>
    <row r="15" spans="1:10">
      <c r="A15" s="131"/>
      <c r="B15" s="131">
        <v>14</v>
      </c>
      <c r="C15" s="131"/>
      <c r="D15" s="36" t="s">
        <v>33</v>
      </c>
      <c r="E15" s="80">
        <v>90</v>
      </c>
      <c r="F15" s="80">
        <v>32</v>
      </c>
      <c r="G15" s="80">
        <v>948</v>
      </c>
      <c r="H15" s="80">
        <v>230</v>
      </c>
      <c r="I15" s="80">
        <v>173</v>
      </c>
      <c r="J15" s="81">
        <v>363</v>
      </c>
    </row>
    <row r="16" spans="1:10">
      <c r="A16" s="116"/>
      <c r="B16" s="116"/>
      <c r="C16" s="116"/>
      <c r="D16" s="5" t="s">
        <v>34</v>
      </c>
      <c r="E16" s="82">
        <v>20</v>
      </c>
      <c r="F16" s="82">
        <v>10</v>
      </c>
      <c r="G16" s="82">
        <v>249</v>
      </c>
      <c r="H16" s="82">
        <v>59</v>
      </c>
      <c r="I16" s="82">
        <v>53</v>
      </c>
      <c r="J16" s="83">
        <v>65</v>
      </c>
    </row>
    <row r="17" spans="1:10">
      <c r="A17" s="116"/>
      <c r="B17" s="116"/>
      <c r="C17" s="116"/>
      <c r="D17" s="5" t="s">
        <v>35</v>
      </c>
      <c r="E17" s="82">
        <v>8</v>
      </c>
      <c r="F17" s="82">
        <v>4</v>
      </c>
      <c r="G17" s="82">
        <v>99</v>
      </c>
      <c r="H17" s="82">
        <v>10</v>
      </c>
      <c r="I17" s="82">
        <v>12</v>
      </c>
      <c r="J17" s="83">
        <v>30</v>
      </c>
    </row>
    <row r="18" spans="1:10">
      <c r="A18" s="148"/>
      <c r="B18" s="148"/>
      <c r="C18" s="148"/>
      <c r="D18" s="15" t="s">
        <v>36</v>
      </c>
      <c r="E18" s="84">
        <v>15</v>
      </c>
      <c r="F18" s="84">
        <v>7</v>
      </c>
      <c r="G18" s="84">
        <v>182</v>
      </c>
      <c r="H18" s="84">
        <v>51</v>
      </c>
      <c r="I18" s="84">
        <v>34</v>
      </c>
      <c r="J18" s="85">
        <v>54</v>
      </c>
    </row>
    <row r="19" spans="1:10">
      <c r="A19" s="149"/>
      <c r="B19" s="149">
        <v>15</v>
      </c>
      <c r="C19" s="149"/>
      <c r="D19" s="20" t="s">
        <v>33</v>
      </c>
      <c r="E19" s="80">
        <v>99</v>
      </c>
      <c r="F19" s="80">
        <v>27</v>
      </c>
      <c r="G19" s="80">
        <v>926</v>
      </c>
      <c r="H19" s="80">
        <v>264</v>
      </c>
      <c r="I19" s="80">
        <v>232</v>
      </c>
      <c r="J19" s="81">
        <v>332</v>
      </c>
    </row>
    <row r="20" spans="1:10">
      <c r="A20" s="150"/>
      <c r="B20" s="150"/>
      <c r="C20" s="150"/>
      <c r="D20" s="21" t="s">
        <v>34</v>
      </c>
      <c r="E20" s="82">
        <v>26</v>
      </c>
      <c r="F20" s="82">
        <v>4</v>
      </c>
      <c r="G20" s="82">
        <v>241</v>
      </c>
      <c r="H20" s="82">
        <v>47</v>
      </c>
      <c r="I20" s="82">
        <v>46</v>
      </c>
      <c r="J20" s="83">
        <v>83</v>
      </c>
    </row>
    <row r="21" spans="1:10">
      <c r="A21" s="150"/>
      <c r="B21" s="150"/>
      <c r="C21" s="150"/>
      <c r="D21" s="21" t="s">
        <v>35</v>
      </c>
      <c r="E21" s="82">
        <v>1</v>
      </c>
      <c r="F21" s="82">
        <v>6</v>
      </c>
      <c r="G21" s="82">
        <v>92</v>
      </c>
      <c r="H21" s="82">
        <v>33</v>
      </c>
      <c r="I21" s="82">
        <v>35</v>
      </c>
      <c r="J21" s="83">
        <v>23</v>
      </c>
    </row>
    <row r="22" spans="1:10">
      <c r="A22" s="151"/>
      <c r="B22" s="151"/>
      <c r="C22" s="151"/>
      <c r="D22" s="22" t="s">
        <v>36</v>
      </c>
      <c r="E22" s="84">
        <v>15</v>
      </c>
      <c r="F22" s="84">
        <v>5</v>
      </c>
      <c r="G22" s="84">
        <v>184</v>
      </c>
      <c r="H22" s="84">
        <v>39</v>
      </c>
      <c r="I22" s="84">
        <v>40</v>
      </c>
      <c r="J22" s="85">
        <v>57</v>
      </c>
    </row>
    <row r="23" spans="1:10">
      <c r="A23" s="149"/>
      <c r="B23" s="149">
        <v>16</v>
      </c>
      <c r="C23" s="149"/>
      <c r="D23" s="20" t="s">
        <v>33</v>
      </c>
      <c r="E23" s="80">
        <v>90</v>
      </c>
      <c r="F23" s="80">
        <v>37</v>
      </c>
      <c r="G23" s="80">
        <v>860</v>
      </c>
      <c r="H23" s="80">
        <v>231</v>
      </c>
      <c r="I23" s="80">
        <v>192</v>
      </c>
      <c r="J23" s="81">
        <v>320</v>
      </c>
    </row>
    <row r="24" spans="1:10">
      <c r="A24" s="150"/>
      <c r="B24" s="150"/>
      <c r="C24" s="150"/>
      <c r="D24" s="21" t="s">
        <v>34</v>
      </c>
      <c r="E24" s="82">
        <v>16</v>
      </c>
      <c r="F24" s="82">
        <v>3</v>
      </c>
      <c r="G24" s="82">
        <v>230</v>
      </c>
      <c r="H24" s="82">
        <v>67</v>
      </c>
      <c r="I24" s="82">
        <v>48</v>
      </c>
      <c r="J24" s="83">
        <v>70</v>
      </c>
    </row>
    <row r="25" spans="1:10">
      <c r="A25" s="150"/>
      <c r="B25" s="150"/>
      <c r="C25" s="150"/>
      <c r="D25" s="21" t="s">
        <v>35</v>
      </c>
      <c r="E25" s="82">
        <v>10</v>
      </c>
      <c r="F25" s="82">
        <v>6</v>
      </c>
      <c r="G25" s="82">
        <v>98</v>
      </c>
      <c r="H25" s="82">
        <v>35</v>
      </c>
      <c r="I25" s="82">
        <v>38</v>
      </c>
      <c r="J25" s="83">
        <v>35</v>
      </c>
    </row>
    <row r="26" spans="1:10">
      <c r="A26" s="151"/>
      <c r="B26" s="151"/>
      <c r="C26" s="151"/>
      <c r="D26" s="22" t="s">
        <v>36</v>
      </c>
      <c r="E26" s="84">
        <v>21</v>
      </c>
      <c r="F26" s="84">
        <v>7</v>
      </c>
      <c r="G26" s="84">
        <v>154</v>
      </c>
      <c r="H26" s="84">
        <v>36</v>
      </c>
      <c r="I26" s="84">
        <v>31</v>
      </c>
      <c r="J26" s="85">
        <v>43</v>
      </c>
    </row>
    <row r="27" spans="1:10" ht="31.5" customHeight="1" thickBot="1">
      <c r="A27" s="86"/>
      <c r="B27" s="86">
        <v>17</v>
      </c>
      <c r="C27" s="86"/>
      <c r="D27" s="86" t="s">
        <v>33</v>
      </c>
      <c r="E27" s="87">
        <v>156</v>
      </c>
      <c r="F27" s="87">
        <v>36</v>
      </c>
      <c r="G27" s="87">
        <v>1313</v>
      </c>
      <c r="H27" s="87">
        <v>318</v>
      </c>
      <c r="I27" s="87">
        <v>273</v>
      </c>
      <c r="J27" s="88">
        <v>563</v>
      </c>
    </row>
    <row r="28" spans="1:10">
      <c r="A28" s="19" t="s">
        <v>54</v>
      </c>
    </row>
  </sheetData>
  <mergeCells count="14">
    <mergeCell ref="A23:A26"/>
    <mergeCell ref="B23:B26"/>
    <mergeCell ref="C23:C26"/>
    <mergeCell ref="A15:A18"/>
    <mergeCell ref="B15:B18"/>
    <mergeCell ref="C15:C18"/>
    <mergeCell ref="A19:A22"/>
    <mergeCell ref="B19:B22"/>
    <mergeCell ref="C19:C22"/>
    <mergeCell ref="A2:C2"/>
    <mergeCell ref="A11:A14"/>
    <mergeCell ref="B11:B14"/>
    <mergeCell ref="C11:C14"/>
    <mergeCell ref="A10:C10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4"/>
  <sheetViews>
    <sheetView view="pageBreakPreview" zoomScaleNormal="100" workbookViewId="0">
      <selection activeCell="A2" sqref="A2:C2"/>
    </sheetView>
  </sheetViews>
  <sheetFormatPr defaultRowHeight="13.5"/>
  <cols>
    <col min="1" max="1" width="4.625" style="3" customWidth="1"/>
    <col min="2" max="2" width="3.125" style="3" customWidth="1"/>
    <col min="3" max="3" width="4.25" style="3" customWidth="1"/>
    <col min="4" max="4" width="7.75" style="3" hidden="1" customWidth="1"/>
    <col min="5" max="5" width="8" style="3" customWidth="1"/>
    <col min="6" max="13" width="7.875" style="3" customWidth="1"/>
    <col min="14" max="16384" width="9" style="3"/>
  </cols>
  <sheetData>
    <row r="1" spans="1:13" ht="19.5" customHeight="1" thickBot="1">
      <c r="A1" s="9" t="s">
        <v>69</v>
      </c>
      <c r="M1" s="10" t="s">
        <v>49</v>
      </c>
    </row>
    <row r="2" spans="1:13" ht="25.5" customHeight="1">
      <c r="A2" s="110" t="s">
        <v>31</v>
      </c>
      <c r="B2" s="110"/>
      <c r="C2" s="111"/>
      <c r="D2" s="60"/>
      <c r="E2" s="89" t="s">
        <v>45</v>
      </c>
      <c r="F2" s="90" t="s">
        <v>46</v>
      </c>
      <c r="G2" s="89" t="s">
        <v>47</v>
      </c>
      <c r="H2" s="90" t="s">
        <v>58</v>
      </c>
      <c r="I2" s="90" t="s">
        <v>59</v>
      </c>
      <c r="J2" s="90" t="s">
        <v>60</v>
      </c>
      <c r="K2" s="90" t="s">
        <v>61</v>
      </c>
      <c r="L2" s="90" t="s">
        <v>48</v>
      </c>
      <c r="M2" s="91" t="s">
        <v>23</v>
      </c>
    </row>
    <row r="3" spans="1:13" hidden="1">
      <c r="A3" s="5" t="s">
        <v>9</v>
      </c>
      <c r="B3" s="5">
        <v>11</v>
      </c>
      <c r="C3" s="5" t="s">
        <v>31</v>
      </c>
      <c r="D3" s="5" t="s">
        <v>33</v>
      </c>
      <c r="E3" s="3">
        <f>SUM(E13:E16)</f>
        <v>760</v>
      </c>
      <c r="F3" s="3">
        <f t="shared" ref="F3:M3" si="0">SUM(F13:F16)</f>
        <v>113</v>
      </c>
      <c r="G3" s="3">
        <f t="shared" si="0"/>
        <v>67</v>
      </c>
      <c r="H3" s="3">
        <f t="shared" si="0"/>
        <v>178</v>
      </c>
      <c r="I3" s="3">
        <f t="shared" si="0"/>
        <v>76</v>
      </c>
      <c r="J3" s="3">
        <f t="shared" si="0"/>
        <v>203</v>
      </c>
      <c r="K3" s="3">
        <f t="shared" si="0"/>
        <v>8</v>
      </c>
      <c r="L3" s="3">
        <f t="shared" si="0"/>
        <v>7</v>
      </c>
      <c r="M3" s="3">
        <f t="shared" si="0"/>
        <v>108</v>
      </c>
    </row>
    <row r="4" spans="1:13" hidden="1">
      <c r="A4" s="5" t="s">
        <v>9</v>
      </c>
      <c r="B4" s="5">
        <v>12</v>
      </c>
      <c r="C4" s="5" t="s">
        <v>31</v>
      </c>
      <c r="D4" s="5" t="s">
        <v>33</v>
      </c>
      <c r="E4" s="3">
        <f>SUM(E17:E20)</f>
        <v>859</v>
      </c>
      <c r="F4" s="3">
        <f t="shared" ref="F4:M4" si="1">SUM(F17:F20)</f>
        <v>126</v>
      </c>
      <c r="G4" s="3">
        <f t="shared" si="1"/>
        <v>69</v>
      </c>
      <c r="H4" s="3">
        <f t="shared" si="1"/>
        <v>210</v>
      </c>
      <c r="I4" s="3">
        <f t="shared" si="1"/>
        <v>85</v>
      </c>
      <c r="J4" s="3">
        <f t="shared" si="1"/>
        <v>250</v>
      </c>
      <c r="K4" s="3">
        <f t="shared" si="1"/>
        <v>5</v>
      </c>
      <c r="L4" s="3">
        <f t="shared" si="1"/>
        <v>5</v>
      </c>
      <c r="M4" s="3">
        <f t="shared" si="1"/>
        <v>109</v>
      </c>
    </row>
    <row r="5" spans="1:13" ht="31.5" customHeight="1">
      <c r="A5" s="5"/>
      <c r="B5" s="5" t="s">
        <v>65</v>
      </c>
      <c r="C5" s="38"/>
      <c r="D5" s="5" t="s">
        <v>33</v>
      </c>
      <c r="E5" s="16">
        <f>SUM(E21:E24)</f>
        <v>1286</v>
      </c>
      <c r="F5" s="16">
        <f t="shared" ref="F5:M5" si="2">SUM(F21:F24)</f>
        <v>200</v>
      </c>
      <c r="G5" s="16">
        <f t="shared" si="2"/>
        <v>103</v>
      </c>
      <c r="H5" s="16">
        <f t="shared" si="2"/>
        <v>261</v>
      </c>
      <c r="I5" s="16">
        <f t="shared" si="2"/>
        <v>125</v>
      </c>
      <c r="J5" s="16">
        <f t="shared" si="2"/>
        <v>313</v>
      </c>
      <c r="K5" s="16">
        <f t="shared" si="2"/>
        <v>66</v>
      </c>
      <c r="L5" s="16">
        <f t="shared" si="2"/>
        <v>9</v>
      </c>
      <c r="M5" s="16">
        <f t="shared" si="2"/>
        <v>209</v>
      </c>
    </row>
    <row r="6" spans="1:13" ht="31.5" customHeight="1">
      <c r="A6" s="5"/>
      <c r="B6" s="5">
        <v>14</v>
      </c>
      <c r="C6" s="38"/>
      <c r="D6" s="5" t="s">
        <v>33</v>
      </c>
      <c r="E6" s="16">
        <f>SUM(E25:E28)</f>
        <v>1333</v>
      </c>
      <c r="F6" s="16">
        <f t="shared" ref="F6:M6" si="3">SUM(F25:F28)</f>
        <v>234</v>
      </c>
      <c r="G6" s="16">
        <f t="shared" si="3"/>
        <v>114</v>
      </c>
      <c r="H6" s="16">
        <f t="shared" si="3"/>
        <v>256</v>
      </c>
      <c r="I6" s="16">
        <f t="shared" si="3"/>
        <v>135</v>
      </c>
      <c r="J6" s="16">
        <f t="shared" si="3"/>
        <v>319</v>
      </c>
      <c r="K6" s="16">
        <f t="shared" si="3"/>
        <v>77</v>
      </c>
      <c r="L6" s="16">
        <f t="shared" si="3"/>
        <v>14</v>
      </c>
      <c r="M6" s="16">
        <f t="shared" si="3"/>
        <v>184</v>
      </c>
    </row>
    <row r="7" spans="1:13" ht="31.5" customHeight="1">
      <c r="A7" s="5"/>
      <c r="B7" s="5">
        <v>15</v>
      </c>
      <c r="C7" s="38"/>
      <c r="D7" s="5" t="s">
        <v>33</v>
      </c>
      <c r="E7" s="16">
        <f>SUM(E29:E32)</f>
        <v>1318</v>
      </c>
      <c r="F7" s="16">
        <f t="shared" ref="F7:M7" si="4">SUM(F29:F32)</f>
        <v>222</v>
      </c>
      <c r="G7" s="16">
        <f t="shared" si="4"/>
        <v>110</v>
      </c>
      <c r="H7" s="16">
        <f t="shared" si="4"/>
        <v>241</v>
      </c>
      <c r="I7" s="16">
        <f t="shared" si="4"/>
        <v>148</v>
      </c>
      <c r="J7" s="16">
        <f t="shared" si="4"/>
        <v>329</v>
      </c>
      <c r="K7" s="16">
        <f t="shared" si="4"/>
        <v>74</v>
      </c>
      <c r="L7" s="16">
        <f t="shared" si="4"/>
        <v>16</v>
      </c>
      <c r="M7" s="16">
        <f t="shared" si="4"/>
        <v>178</v>
      </c>
    </row>
    <row r="8" spans="1:13" ht="31.5" customHeight="1">
      <c r="A8" s="5"/>
      <c r="B8" s="5">
        <v>16</v>
      </c>
      <c r="C8" s="38"/>
      <c r="D8" s="5" t="s">
        <v>33</v>
      </c>
      <c r="E8" s="4">
        <f>SUM(E33:E36)</f>
        <v>1345</v>
      </c>
      <c r="F8" s="4">
        <f t="shared" ref="F8:M8" si="5">SUM(F33:F36)</f>
        <v>279</v>
      </c>
      <c r="G8" s="4">
        <f t="shared" si="5"/>
        <v>115</v>
      </c>
      <c r="H8" s="4">
        <f t="shared" si="5"/>
        <v>200</v>
      </c>
      <c r="I8" s="4">
        <f t="shared" si="5"/>
        <v>145</v>
      </c>
      <c r="J8" s="4">
        <f t="shared" si="5"/>
        <v>324</v>
      </c>
      <c r="K8" s="4">
        <f t="shared" si="5"/>
        <v>60</v>
      </c>
      <c r="L8" s="4">
        <f t="shared" si="5"/>
        <v>21</v>
      </c>
      <c r="M8" s="4">
        <f t="shared" si="5"/>
        <v>201</v>
      </c>
    </row>
    <row r="9" spans="1:13" ht="31.5" customHeight="1" thickBot="1">
      <c r="A9" s="7"/>
      <c r="B9" s="7">
        <v>17</v>
      </c>
      <c r="C9" s="79"/>
      <c r="D9" s="5" t="s">
        <v>33</v>
      </c>
      <c r="E9" s="4">
        <f>SUM(E37:E40)</f>
        <v>1392</v>
      </c>
      <c r="F9" s="4">
        <f t="shared" ref="F9:M9" si="6">SUM(F37:F40)</f>
        <v>354</v>
      </c>
      <c r="G9" s="4">
        <f t="shared" si="6"/>
        <v>118</v>
      </c>
      <c r="H9" s="4">
        <f t="shared" si="6"/>
        <v>177</v>
      </c>
      <c r="I9" s="4">
        <f t="shared" si="6"/>
        <v>137</v>
      </c>
      <c r="J9" s="4">
        <f t="shared" si="6"/>
        <v>328</v>
      </c>
      <c r="K9" s="4">
        <f t="shared" si="6"/>
        <v>54</v>
      </c>
      <c r="L9" s="4">
        <f t="shared" si="6"/>
        <v>18</v>
      </c>
      <c r="M9" s="4">
        <f t="shared" si="6"/>
        <v>206</v>
      </c>
    </row>
    <row r="10" spans="1:13" s="11" customFormat="1" ht="16.5" customHeight="1">
      <c r="A10" s="92" t="s">
        <v>54</v>
      </c>
    </row>
    <row r="11" spans="1:13" s="17" customFormat="1" ht="19.5" customHeight="1" thickBot="1">
      <c r="A11" s="17">
        <v>14</v>
      </c>
      <c r="B11" s="17" t="s">
        <v>44</v>
      </c>
      <c r="M11" s="93" t="s">
        <v>49</v>
      </c>
    </row>
    <row r="12" spans="1:13" ht="25.5" customHeight="1">
      <c r="A12" s="109" t="s">
        <v>31</v>
      </c>
      <c r="B12" s="110"/>
      <c r="C12" s="111"/>
      <c r="D12" s="60"/>
      <c r="E12" s="89" t="s">
        <v>45</v>
      </c>
      <c r="F12" s="26" t="s">
        <v>46</v>
      </c>
      <c r="G12" s="94" t="s">
        <v>47</v>
      </c>
      <c r="H12" s="26" t="s">
        <v>58</v>
      </c>
      <c r="I12" s="26" t="s">
        <v>59</v>
      </c>
      <c r="J12" s="26" t="s">
        <v>60</v>
      </c>
      <c r="K12" s="26" t="s">
        <v>61</v>
      </c>
      <c r="L12" s="26" t="s">
        <v>48</v>
      </c>
      <c r="M12" s="37" t="s">
        <v>23</v>
      </c>
    </row>
    <row r="13" spans="1:13" hidden="1">
      <c r="A13" s="116" t="s">
        <v>9</v>
      </c>
      <c r="B13" s="116">
        <v>11</v>
      </c>
      <c r="C13" s="116" t="s">
        <v>31</v>
      </c>
      <c r="D13" s="5" t="s">
        <v>33</v>
      </c>
      <c r="E13" s="3">
        <f>SUM(F13:M13)</f>
        <v>760</v>
      </c>
      <c r="F13" s="3">
        <v>113</v>
      </c>
      <c r="G13" s="3">
        <v>67</v>
      </c>
      <c r="H13" s="3">
        <v>178</v>
      </c>
      <c r="I13" s="3">
        <v>76</v>
      </c>
      <c r="J13" s="3">
        <v>203</v>
      </c>
      <c r="K13" s="3">
        <v>8</v>
      </c>
      <c r="L13" s="3">
        <v>7</v>
      </c>
      <c r="M13" s="3">
        <v>108</v>
      </c>
    </row>
    <row r="14" spans="1:13" hidden="1">
      <c r="A14" s="116"/>
      <c r="B14" s="116"/>
      <c r="C14" s="116"/>
      <c r="D14" s="5" t="s">
        <v>34</v>
      </c>
      <c r="E14" s="3">
        <f t="shared" ref="E14:E36" si="7">SUM(F14:M14)</f>
        <v>0</v>
      </c>
    </row>
    <row r="15" spans="1:13" hidden="1">
      <c r="A15" s="116"/>
      <c r="B15" s="116"/>
      <c r="C15" s="116"/>
      <c r="D15" s="5" t="s">
        <v>35</v>
      </c>
      <c r="E15" s="3">
        <f t="shared" si="7"/>
        <v>0</v>
      </c>
    </row>
    <row r="16" spans="1:13" hidden="1">
      <c r="A16" s="116"/>
      <c r="B16" s="116"/>
      <c r="C16" s="116"/>
      <c r="D16" s="5" t="s">
        <v>36</v>
      </c>
      <c r="E16" s="3">
        <f t="shared" si="7"/>
        <v>0</v>
      </c>
    </row>
    <row r="17" spans="1:13" hidden="1">
      <c r="A17" s="116"/>
      <c r="B17" s="116">
        <v>12</v>
      </c>
      <c r="C17" s="116"/>
      <c r="D17" s="5" t="s">
        <v>33</v>
      </c>
      <c r="E17" s="3">
        <f t="shared" si="7"/>
        <v>859</v>
      </c>
      <c r="F17" s="3">
        <v>126</v>
      </c>
      <c r="G17" s="3">
        <v>69</v>
      </c>
      <c r="H17" s="3">
        <v>210</v>
      </c>
      <c r="I17" s="3">
        <v>85</v>
      </c>
      <c r="J17" s="3">
        <v>250</v>
      </c>
      <c r="K17" s="3">
        <v>5</v>
      </c>
      <c r="L17" s="3">
        <v>5</v>
      </c>
      <c r="M17" s="3">
        <v>109</v>
      </c>
    </row>
    <row r="18" spans="1:13" hidden="1">
      <c r="A18" s="116"/>
      <c r="B18" s="116"/>
      <c r="C18" s="116"/>
      <c r="D18" s="5" t="s">
        <v>34</v>
      </c>
      <c r="E18" s="3">
        <f t="shared" si="7"/>
        <v>0</v>
      </c>
    </row>
    <row r="19" spans="1:13" hidden="1">
      <c r="A19" s="116"/>
      <c r="B19" s="116"/>
      <c r="C19" s="116"/>
      <c r="D19" s="5" t="s">
        <v>35</v>
      </c>
      <c r="E19" s="3">
        <f t="shared" si="7"/>
        <v>0</v>
      </c>
    </row>
    <row r="20" spans="1:13" hidden="1">
      <c r="A20" s="116"/>
      <c r="B20" s="116"/>
      <c r="C20" s="116"/>
      <c r="D20" s="5" t="s">
        <v>36</v>
      </c>
      <c r="E20" s="3">
        <f t="shared" si="7"/>
        <v>0</v>
      </c>
    </row>
    <row r="21" spans="1:13">
      <c r="A21" s="116" t="s">
        <v>9</v>
      </c>
      <c r="B21" s="116">
        <v>13</v>
      </c>
      <c r="C21" s="116" t="s">
        <v>31</v>
      </c>
      <c r="D21" s="5" t="s">
        <v>33</v>
      </c>
      <c r="E21" s="95">
        <f t="shared" si="7"/>
        <v>857</v>
      </c>
      <c r="F21" s="95">
        <v>140</v>
      </c>
      <c r="G21" s="95">
        <v>65</v>
      </c>
      <c r="H21" s="95">
        <v>182</v>
      </c>
      <c r="I21" s="95">
        <v>86</v>
      </c>
      <c r="J21" s="95">
        <v>269</v>
      </c>
      <c r="K21" s="95">
        <v>2</v>
      </c>
      <c r="L21" s="95">
        <v>4</v>
      </c>
      <c r="M21" s="96">
        <v>109</v>
      </c>
    </row>
    <row r="22" spans="1:13">
      <c r="A22" s="116"/>
      <c r="B22" s="116"/>
      <c r="C22" s="116"/>
      <c r="D22" s="5" t="s">
        <v>34</v>
      </c>
      <c r="E22" s="97">
        <f t="shared" si="7"/>
        <v>173</v>
      </c>
      <c r="F22" s="97">
        <v>36</v>
      </c>
      <c r="G22" s="97">
        <v>12</v>
      </c>
      <c r="H22" s="97">
        <v>24</v>
      </c>
      <c r="I22" s="97">
        <v>20</v>
      </c>
      <c r="J22" s="97">
        <v>24</v>
      </c>
      <c r="K22" s="97">
        <v>0</v>
      </c>
      <c r="L22" s="97">
        <v>1</v>
      </c>
      <c r="M22" s="98">
        <v>56</v>
      </c>
    </row>
    <row r="23" spans="1:13">
      <c r="A23" s="116"/>
      <c r="B23" s="116"/>
      <c r="C23" s="116"/>
      <c r="D23" s="5" t="s">
        <v>35</v>
      </c>
      <c r="E23" s="97">
        <f t="shared" si="7"/>
        <v>114</v>
      </c>
      <c r="F23" s="97">
        <v>7</v>
      </c>
      <c r="G23" s="97">
        <v>4</v>
      </c>
      <c r="H23" s="97">
        <v>14</v>
      </c>
      <c r="I23" s="97">
        <v>12</v>
      </c>
      <c r="J23" s="97">
        <v>11</v>
      </c>
      <c r="K23" s="97">
        <v>27</v>
      </c>
      <c r="L23" s="97">
        <v>3</v>
      </c>
      <c r="M23" s="98">
        <v>36</v>
      </c>
    </row>
    <row r="24" spans="1:13">
      <c r="A24" s="116"/>
      <c r="B24" s="116"/>
      <c r="C24" s="116"/>
      <c r="D24" s="5" t="s">
        <v>36</v>
      </c>
      <c r="E24" s="97">
        <f t="shared" si="7"/>
        <v>142</v>
      </c>
      <c r="F24" s="97">
        <v>17</v>
      </c>
      <c r="G24" s="97">
        <v>22</v>
      </c>
      <c r="H24" s="97">
        <v>41</v>
      </c>
      <c r="I24" s="97">
        <v>7</v>
      </c>
      <c r="J24" s="97">
        <v>9</v>
      </c>
      <c r="K24" s="97">
        <v>37</v>
      </c>
      <c r="L24" s="97">
        <v>1</v>
      </c>
      <c r="M24" s="98">
        <v>8</v>
      </c>
    </row>
    <row r="25" spans="1:13">
      <c r="A25" s="145"/>
      <c r="B25" s="145">
        <v>14</v>
      </c>
      <c r="C25" s="145"/>
      <c r="D25" s="34" t="s">
        <v>33</v>
      </c>
      <c r="E25" s="97">
        <f t="shared" si="7"/>
        <v>855</v>
      </c>
      <c r="F25" s="97">
        <v>145</v>
      </c>
      <c r="G25" s="97">
        <v>71</v>
      </c>
      <c r="H25" s="97">
        <v>175</v>
      </c>
      <c r="I25" s="97">
        <v>96</v>
      </c>
      <c r="J25" s="97">
        <v>271</v>
      </c>
      <c r="K25" s="97">
        <v>2</v>
      </c>
      <c r="L25" s="97">
        <v>5</v>
      </c>
      <c r="M25" s="98">
        <v>90</v>
      </c>
    </row>
    <row r="26" spans="1:13">
      <c r="A26" s="116"/>
      <c r="B26" s="116"/>
      <c r="C26" s="116"/>
      <c r="D26" s="5" t="s">
        <v>34</v>
      </c>
      <c r="E26" s="97">
        <f t="shared" si="7"/>
        <v>183</v>
      </c>
      <c r="F26" s="97">
        <v>47</v>
      </c>
      <c r="G26" s="97">
        <v>15</v>
      </c>
      <c r="H26" s="97">
        <v>22</v>
      </c>
      <c r="I26" s="97">
        <v>20</v>
      </c>
      <c r="J26" s="97">
        <v>26</v>
      </c>
      <c r="K26" s="97">
        <v>0</v>
      </c>
      <c r="L26" s="97">
        <v>1</v>
      </c>
      <c r="M26" s="98">
        <v>52</v>
      </c>
    </row>
    <row r="27" spans="1:13">
      <c r="A27" s="116"/>
      <c r="B27" s="116"/>
      <c r="C27" s="116"/>
      <c r="D27" s="5" t="s">
        <v>35</v>
      </c>
      <c r="E27" s="97">
        <f t="shared" si="7"/>
        <v>119</v>
      </c>
      <c r="F27" s="97">
        <v>6</v>
      </c>
      <c r="G27" s="97">
        <v>4</v>
      </c>
      <c r="H27" s="97">
        <v>16</v>
      </c>
      <c r="I27" s="97">
        <v>9</v>
      </c>
      <c r="J27" s="97">
        <v>13</v>
      </c>
      <c r="K27" s="97">
        <v>35</v>
      </c>
      <c r="L27" s="97">
        <v>3</v>
      </c>
      <c r="M27" s="98">
        <v>33</v>
      </c>
    </row>
    <row r="28" spans="1:13">
      <c r="A28" s="146"/>
      <c r="B28" s="146"/>
      <c r="C28" s="146"/>
      <c r="D28" s="35" t="s">
        <v>36</v>
      </c>
      <c r="E28" s="97">
        <f t="shared" si="7"/>
        <v>176</v>
      </c>
      <c r="F28" s="97">
        <v>36</v>
      </c>
      <c r="G28" s="97">
        <v>24</v>
      </c>
      <c r="H28" s="97">
        <v>43</v>
      </c>
      <c r="I28" s="97">
        <v>10</v>
      </c>
      <c r="J28" s="97">
        <v>9</v>
      </c>
      <c r="K28" s="97">
        <v>40</v>
      </c>
      <c r="L28" s="97">
        <v>5</v>
      </c>
      <c r="M28" s="98">
        <v>9</v>
      </c>
    </row>
    <row r="29" spans="1:13">
      <c r="A29" s="145"/>
      <c r="B29" s="145">
        <v>15</v>
      </c>
      <c r="C29" s="145"/>
      <c r="D29" s="34" t="s">
        <v>33</v>
      </c>
      <c r="E29" s="97">
        <f t="shared" si="7"/>
        <v>859</v>
      </c>
      <c r="F29" s="97">
        <v>154</v>
      </c>
      <c r="G29" s="97">
        <v>76</v>
      </c>
      <c r="H29" s="97">
        <v>159</v>
      </c>
      <c r="I29" s="97">
        <v>103</v>
      </c>
      <c r="J29" s="97">
        <v>273</v>
      </c>
      <c r="K29" s="97">
        <v>2</v>
      </c>
      <c r="L29" s="97">
        <v>8</v>
      </c>
      <c r="M29" s="98">
        <v>84</v>
      </c>
    </row>
    <row r="30" spans="1:13">
      <c r="A30" s="116"/>
      <c r="B30" s="116"/>
      <c r="C30" s="116"/>
      <c r="D30" s="5" t="s">
        <v>34</v>
      </c>
      <c r="E30" s="97">
        <f t="shared" si="7"/>
        <v>179</v>
      </c>
      <c r="F30" s="97">
        <v>47</v>
      </c>
      <c r="G30" s="97">
        <v>8</v>
      </c>
      <c r="H30" s="97">
        <v>19</v>
      </c>
      <c r="I30" s="97">
        <v>21</v>
      </c>
      <c r="J30" s="97">
        <v>31</v>
      </c>
      <c r="K30" s="97">
        <v>0</v>
      </c>
      <c r="L30" s="97">
        <v>1</v>
      </c>
      <c r="M30" s="98">
        <v>52</v>
      </c>
    </row>
    <row r="31" spans="1:13">
      <c r="A31" s="116"/>
      <c r="B31" s="116"/>
      <c r="C31" s="116"/>
      <c r="D31" s="5" t="s">
        <v>35</v>
      </c>
      <c r="E31" s="97">
        <f t="shared" si="7"/>
        <v>117</v>
      </c>
      <c r="F31" s="97">
        <v>6</v>
      </c>
      <c r="G31" s="97">
        <v>3</v>
      </c>
      <c r="H31" s="97">
        <v>17</v>
      </c>
      <c r="I31" s="97">
        <v>10</v>
      </c>
      <c r="J31" s="97">
        <v>16</v>
      </c>
      <c r="K31" s="97">
        <v>30</v>
      </c>
      <c r="L31" s="97">
        <v>3</v>
      </c>
      <c r="M31" s="98">
        <v>32</v>
      </c>
    </row>
    <row r="32" spans="1:13">
      <c r="A32" s="146"/>
      <c r="B32" s="146"/>
      <c r="C32" s="146"/>
      <c r="D32" s="35" t="s">
        <v>36</v>
      </c>
      <c r="E32" s="97">
        <f t="shared" si="7"/>
        <v>163</v>
      </c>
      <c r="F32" s="97">
        <v>15</v>
      </c>
      <c r="G32" s="97">
        <v>23</v>
      </c>
      <c r="H32" s="97">
        <v>46</v>
      </c>
      <c r="I32" s="97">
        <v>14</v>
      </c>
      <c r="J32" s="97">
        <v>9</v>
      </c>
      <c r="K32" s="97">
        <v>42</v>
      </c>
      <c r="L32" s="97">
        <v>4</v>
      </c>
      <c r="M32" s="98">
        <v>10</v>
      </c>
    </row>
    <row r="33" spans="1:13">
      <c r="A33" s="145"/>
      <c r="B33" s="145">
        <v>16</v>
      </c>
      <c r="C33" s="145"/>
      <c r="D33" s="34" t="s">
        <v>33</v>
      </c>
      <c r="E33" s="97">
        <f t="shared" si="7"/>
        <v>918</v>
      </c>
      <c r="F33" s="97">
        <v>206</v>
      </c>
      <c r="G33" s="97">
        <v>79</v>
      </c>
      <c r="H33" s="97">
        <v>127</v>
      </c>
      <c r="I33" s="97">
        <v>108</v>
      </c>
      <c r="J33" s="97">
        <v>273</v>
      </c>
      <c r="K33" s="97">
        <v>2</v>
      </c>
      <c r="L33" s="97">
        <v>14</v>
      </c>
      <c r="M33" s="98">
        <v>109</v>
      </c>
    </row>
    <row r="34" spans="1:13">
      <c r="A34" s="116"/>
      <c r="B34" s="116"/>
      <c r="C34" s="116"/>
      <c r="D34" s="5" t="s">
        <v>34</v>
      </c>
      <c r="E34" s="97">
        <f t="shared" si="7"/>
        <v>153</v>
      </c>
      <c r="F34" s="97">
        <v>42</v>
      </c>
      <c r="G34" s="97">
        <v>10</v>
      </c>
      <c r="H34" s="97">
        <v>14</v>
      </c>
      <c r="I34" s="97">
        <v>21</v>
      </c>
      <c r="J34" s="97">
        <v>25</v>
      </c>
      <c r="K34" s="97">
        <v>0</v>
      </c>
      <c r="L34" s="97">
        <v>1</v>
      </c>
      <c r="M34" s="98">
        <v>40</v>
      </c>
    </row>
    <row r="35" spans="1:13">
      <c r="A35" s="116"/>
      <c r="B35" s="116"/>
      <c r="C35" s="116"/>
      <c r="D35" s="5" t="s">
        <v>35</v>
      </c>
      <c r="E35" s="97">
        <f t="shared" si="7"/>
        <v>121</v>
      </c>
      <c r="F35" s="97">
        <v>16</v>
      </c>
      <c r="G35" s="97">
        <v>3</v>
      </c>
      <c r="H35" s="97">
        <v>15</v>
      </c>
      <c r="I35" s="97">
        <v>6</v>
      </c>
      <c r="J35" s="97">
        <v>16</v>
      </c>
      <c r="K35" s="97">
        <v>20</v>
      </c>
      <c r="L35" s="97">
        <v>4</v>
      </c>
      <c r="M35" s="98">
        <v>41</v>
      </c>
    </row>
    <row r="36" spans="1:13">
      <c r="A36" s="146"/>
      <c r="B36" s="146"/>
      <c r="C36" s="146"/>
      <c r="D36" s="35" t="s">
        <v>36</v>
      </c>
      <c r="E36" s="97">
        <f t="shared" si="7"/>
        <v>153</v>
      </c>
      <c r="F36" s="97">
        <v>15</v>
      </c>
      <c r="G36" s="97">
        <v>23</v>
      </c>
      <c r="H36" s="97">
        <v>44</v>
      </c>
      <c r="I36" s="97">
        <v>10</v>
      </c>
      <c r="J36" s="97">
        <v>10</v>
      </c>
      <c r="K36" s="97">
        <v>38</v>
      </c>
      <c r="L36" s="97">
        <v>2</v>
      </c>
      <c r="M36" s="98">
        <v>11</v>
      </c>
    </row>
    <row r="37" spans="1:13">
      <c r="A37" s="116"/>
      <c r="B37" s="116">
        <v>17</v>
      </c>
      <c r="C37" s="116"/>
      <c r="D37" s="5" t="s">
        <v>33</v>
      </c>
      <c r="E37" s="97">
        <f>SUM(F37:M37)</f>
        <v>941</v>
      </c>
      <c r="F37" s="97">
        <v>247</v>
      </c>
      <c r="G37" s="97">
        <v>81</v>
      </c>
      <c r="H37" s="97">
        <v>109</v>
      </c>
      <c r="I37" s="97">
        <v>100</v>
      </c>
      <c r="J37" s="97">
        <v>271</v>
      </c>
      <c r="K37" s="97">
        <v>1</v>
      </c>
      <c r="L37" s="97">
        <v>11</v>
      </c>
      <c r="M37" s="98">
        <v>121</v>
      </c>
    </row>
    <row r="38" spans="1:13">
      <c r="A38" s="116"/>
      <c r="B38" s="116"/>
      <c r="C38" s="116"/>
      <c r="D38" s="5" t="s">
        <v>34</v>
      </c>
      <c r="E38" s="97">
        <f>SUM(F38:M38)</f>
        <v>147</v>
      </c>
      <c r="F38" s="97">
        <v>53</v>
      </c>
      <c r="G38" s="97">
        <v>9</v>
      </c>
      <c r="H38" s="97">
        <v>10</v>
      </c>
      <c r="I38" s="97">
        <v>20</v>
      </c>
      <c r="J38" s="97">
        <v>26</v>
      </c>
      <c r="K38" s="97">
        <v>0</v>
      </c>
      <c r="L38" s="97">
        <v>0</v>
      </c>
      <c r="M38" s="98">
        <v>29</v>
      </c>
    </row>
    <row r="39" spans="1:13" ht="19.5" customHeight="1">
      <c r="A39" s="116"/>
      <c r="B39" s="116"/>
      <c r="C39" s="116"/>
      <c r="D39" s="5" t="s">
        <v>35</v>
      </c>
      <c r="E39" s="97">
        <f>SUM(F39:M39)</f>
        <v>124</v>
      </c>
      <c r="F39" s="97">
        <v>20</v>
      </c>
      <c r="G39" s="97">
        <v>3</v>
      </c>
      <c r="H39" s="97">
        <v>8</v>
      </c>
      <c r="I39" s="97">
        <v>6</v>
      </c>
      <c r="J39" s="97">
        <v>21</v>
      </c>
      <c r="K39" s="97">
        <v>17</v>
      </c>
      <c r="L39" s="97">
        <v>5</v>
      </c>
      <c r="M39" s="98">
        <v>44</v>
      </c>
    </row>
    <row r="40" spans="1:13" s="1" customFormat="1" ht="16.5" customHeight="1" thickBot="1">
      <c r="A40" s="128"/>
      <c r="B40" s="128"/>
      <c r="C40" s="128"/>
      <c r="D40" s="7" t="s">
        <v>36</v>
      </c>
      <c r="E40" s="99">
        <f>SUM(F40:M40)</f>
        <v>180</v>
      </c>
      <c r="F40" s="99">
        <v>34</v>
      </c>
      <c r="G40" s="99">
        <v>25</v>
      </c>
      <c r="H40" s="99">
        <v>50</v>
      </c>
      <c r="I40" s="99">
        <v>11</v>
      </c>
      <c r="J40" s="99">
        <v>10</v>
      </c>
      <c r="K40" s="99">
        <v>36</v>
      </c>
      <c r="L40" s="99">
        <v>2</v>
      </c>
      <c r="M40" s="100">
        <v>12</v>
      </c>
    </row>
    <row r="41" spans="1:13" ht="16.5" customHeight="1">
      <c r="A41" s="3" t="s">
        <v>54</v>
      </c>
    </row>
    <row r="42" spans="1:13" ht="16.5" customHeight="1"/>
    <row r="43" spans="1:13" ht="16.5" customHeight="1"/>
    <row r="44" spans="1:13" ht="16.5" customHeight="1"/>
  </sheetData>
  <mergeCells count="23">
    <mergeCell ref="A2:C2"/>
    <mergeCell ref="C37:C40"/>
    <mergeCell ref="B37:B40"/>
    <mergeCell ref="A37:A40"/>
    <mergeCell ref="A12:C12"/>
    <mergeCell ref="A13:A16"/>
    <mergeCell ref="B13:B16"/>
    <mergeCell ref="C13:C16"/>
    <mergeCell ref="A17:A20"/>
    <mergeCell ref="B17:B20"/>
    <mergeCell ref="A33:A36"/>
    <mergeCell ref="B33:B36"/>
    <mergeCell ref="C33:C36"/>
    <mergeCell ref="A25:A28"/>
    <mergeCell ref="B25:B28"/>
    <mergeCell ref="C25:C28"/>
    <mergeCell ref="A29:A32"/>
    <mergeCell ref="B29:B32"/>
    <mergeCell ref="C29:C32"/>
    <mergeCell ref="C17:C20"/>
    <mergeCell ref="A21:A24"/>
    <mergeCell ref="B21:B24"/>
    <mergeCell ref="C21:C2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4-5.6.7.8</vt:lpstr>
      <vt:lpstr>10.基</vt:lpstr>
      <vt:lpstr>4-6</vt:lpstr>
      <vt:lpstr>4-7</vt:lpstr>
      <vt:lpstr>4-8</vt:lpstr>
      <vt:lpstr>'4-5.6.7.8'!Print_Area</vt:lpstr>
      <vt:lpstr>'4-6'!Print_Area</vt:lpstr>
      <vt:lpstr>'4-7'!Print_Area</vt:lpstr>
      <vt:lpstr>'4-8'!Print_Area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2023-03-09T06:44:42Z</cp:lastPrinted>
  <dcterms:created xsi:type="dcterms:W3CDTF">1997-01-08T22:48:59Z</dcterms:created>
  <dcterms:modified xsi:type="dcterms:W3CDTF">2023-03-09T06:44:51Z</dcterms:modified>
</cp:coreProperties>
</file>