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18\"/>
    </mc:Choice>
  </mc:AlternateContent>
  <xr:revisionPtr revIDLastSave="0" documentId="13_ncr:1_{067808E3-A0A4-4038-AF99-391773D13BF4}" xr6:coauthVersionLast="36" xr6:coauthVersionMax="36" xr10:uidLastSave="{00000000-0000-0000-0000-000000000000}"/>
  <bookViews>
    <workbookView xWindow="0" yWindow="0" windowWidth="28800" windowHeight="12285" tabRatio="705" xr2:uid="{00000000-000D-0000-FFFF-FFFF00000000}"/>
  </bookViews>
  <sheets>
    <sheet name="10-3" sheetId="4" r:id="rId1"/>
  </sheets>
  <definedNames>
    <definedName name="_xlnm.Print_Area" localSheetId="0">'10-3'!$A$1:$W$35</definedName>
  </definedNames>
  <calcPr calcId="191029"/>
</workbook>
</file>

<file path=xl/calcChain.xml><?xml version="1.0" encoding="utf-8"?>
<calcChain xmlns="http://schemas.openxmlformats.org/spreadsheetml/2006/main">
  <c r="D80" i="4" l="1"/>
  <c r="E80" i="4"/>
  <c r="L81" i="4"/>
  <c r="I81" i="4"/>
  <c r="F81" i="4"/>
  <c r="I82" i="4"/>
  <c r="F82" i="4" s="1"/>
  <c r="L83" i="4"/>
  <c r="I83" i="4"/>
  <c r="F83" i="4"/>
  <c r="L84" i="4"/>
  <c r="I84" i="4"/>
  <c r="F84" i="4" s="1"/>
  <c r="W84" i="4" s="1"/>
  <c r="I85" i="4"/>
  <c r="I80" i="4" s="1"/>
  <c r="F85" i="4"/>
  <c r="I86" i="4"/>
  <c r="F86" i="4"/>
  <c r="I87" i="4"/>
  <c r="F87" i="4"/>
  <c r="I88" i="4"/>
  <c r="F88" i="4"/>
  <c r="W88" i="4" s="1"/>
  <c r="I89" i="4"/>
  <c r="F89" i="4"/>
  <c r="L90" i="4"/>
  <c r="L80" i="4" s="1"/>
  <c r="I90" i="4"/>
  <c r="L91" i="4"/>
  <c r="F91" i="4" s="1"/>
  <c r="W91" i="4" s="1"/>
  <c r="I91" i="4"/>
  <c r="I92" i="4"/>
  <c r="F92" i="4"/>
  <c r="W92" i="4" s="1"/>
  <c r="I93" i="4"/>
  <c r="F93" i="4" s="1"/>
  <c r="W93" i="4" s="1"/>
  <c r="L94" i="4"/>
  <c r="I94" i="4"/>
  <c r="F94" i="4"/>
  <c r="L95" i="4"/>
  <c r="F95" i="4" s="1"/>
  <c r="W95" i="4" s="1"/>
  <c r="I95" i="4"/>
  <c r="I96" i="4"/>
  <c r="F96" i="4"/>
  <c r="G81" i="4"/>
  <c r="G82" i="4"/>
  <c r="G84" i="4"/>
  <c r="G85" i="4"/>
  <c r="G86" i="4"/>
  <c r="G87" i="4"/>
  <c r="G88" i="4"/>
  <c r="G89" i="4"/>
  <c r="G90" i="4"/>
  <c r="G80" i="4" s="1"/>
  <c r="G91" i="4"/>
  <c r="G28" i="4" s="1"/>
  <c r="G92" i="4"/>
  <c r="G93" i="4"/>
  <c r="G94" i="4"/>
  <c r="G95" i="4"/>
  <c r="G96" i="4"/>
  <c r="H81" i="4"/>
  <c r="H80" i="4" s="1"/>
  <c r="H82" i="4"/>
  <c r="H15" i="4" s="1"/>
  <c r="H83" i="4"/>
  <c r="H16" i="4" s="1"/>
  <c r="H84" i="4"/>
  <c r="H17" i="4" s="1"/>
  <c r="H85" i="4"/>
  <c r="H19" i="4" s="1"/>
  <c r="H86" i="4"/>
  <c r="H20" i="4" s="1"/>
  <c r="H87" i="4"/>
  <c r="H88" i="4"/>
  <c r="H89" i="4"/>
  <c r="H90" i="4"/>
  <c r="H91" i="4"/>
  <c r="H92" i="4"/>
  <c r="H93" i="4"/>
  <c r="H94" i="4"/>
  <c r="H95" i="4"/>
  <c r="H96" i="4"/>
  <c r="J80" i="4"/>
  <c r="K80" i="4"/>
  <c r="M80" i="4"/>
  <c r="N80" i="4"/>
  <c r="C81" i="4"/>
  <c r="C80" i="4" s="1"/>
  <c r="C82" i="4"/>
  <c r="C83" i="4"/>
  <c r="C84" i="4"/>
  <c r="C85" i="4"/>
  <c r="C86" i="4"/>
  <c r="C87" i="4"/>
  <c r="C22" i="4" s="1"/>
  <c r="C88" i="4"/>
  <c r="C89" i="4"/>
  <c r="C90" i="4"/>
  <c r="V90" i="4" s="1"/>
  <c r="C91" i="4"/>
  <c r="C92" i="4"/>
  <c r="V92" i="4" s="1"/>
  <c r="C93" i="4"/>
  <c r="V93" i="4" s="1"/>
  <c r="C94" i="4"/>
  <c r="V94" i="4" s="1"/>
  <c r="C95" i="4"/>
  <c r="V95" i="4" s="1"/>
  <c r="C96" i="4"/>
  <c r="D133" i="4"/>
  <c r="E133" i="4"/>
  <c r="I134" i="4"/>
  <c r="F134" i="4"/>
  <c r="I135" i="4"/>
  <c r="F135" i="4"/>
  <c r="I136" i="4"/>
  <c r="F136" i="4"/>
  <c r="L137" i="4"/>
  <c r="I137" i="4"/>
  <c r="I133" i="4" s="1"/>
  <c r="L138" i="4"/>
  <c r="L133" i="4" s="1"/>
  <c r="I138" i="4"/>
  <c r="F138" i="4"/>
  <c r="I139" i="4"/>
  <c r="F139" i="4"/>
  <c r="I140" i="4"/>
  <c r="F140" i="4"/>
  <c r="I141" i="4"/>
  <c r="F141" i="4"/>
  <c r="I142" i="4"/>
  <c r="F142" i="4"/>
  <c r="L143" i="4"/>
  <c r="I143" i="4"/>
  <c r="F143" i="4"/>
  <c r="I144" i="4"/>
  <c r="F144" i="4" s="1"/>
  <c r="W144" i="4" s="1"/>
  <c r="I145" i="4"/>
  <c r="F145" i="4"/>
  <c r="L146" i="4"/>
  <c r="F146" i="4" s="1"/>
  <c r="I146" i="4"/>
  <c r="L147" i="4"/>
  <c r="I147" i="4"/>
  <c r="F147" i="4"/>
  <c r="L148" i="4"/>
  <c r="F148" i="4" s="1"/>
  <c r="I148" i="4"/>
  <c r="G134" i="4"/>
  <c r="G135" i="4"/>
  <c r="G136" i="4"/>
  <c r="G137" i="4"/>
  <c r="G138" i="4"/>
  <c r="G139" i="4"/>
  <c r="G140" i="4"/>
  <c r="G141" i="4"/>
  <c r="G142" i="4"/>
  <c r="G143" i="4"/>
  <c r="G133" i="4" s="1"/>
  <c r="G144" i="4"/>
  <c r="G145" i="4"/>
  <c r="G146" i="4"/>
  <c r="G147" i="4"/>
  <c r="G148" i="4"/>
  <c r="H134" i="4"/>
  <c r="H133" i="4" s="1"/>
  <c r="H135" i="4"/>
  <c r="H136" i="4"/>
  <c r="H137" i="4"/>
  <c r="H138" i="4"/>
  <c r="H18" i="4" s="1"/>
  <c r="H139" i="4"/>
  <c r="H22" i="4" s="1"/>
  <c r="H140" i="4"/>
  <c r="H23" i="4" s="1"/>
  <c r="H141" i="4"/>
  <c r="H142" i="4"/>
  <c r="H143" i="4"/>
  <c r="H144" i="4"/>
  <c r="H145" i="4"/>
  <c r="H146" i="4"/>
  <c r="H147" i="4"/>
  <c r="H148" i="4"/>
  <c r="J133" i="4"/>
  <c r="K133" i="4"/>
  <c r="M133" i="4"/>
  <c r="N133" i="4"/>
  <c r="C134" i="4"/>
  <c r="C135" i="4"/>
  <c r="C136" i="4"/>
  <c r="C137" i="4"/>
  <c r="C138" i="4"/>
  <c r="C139" i="4"/>
  <c r="C140" i="4"/>
  <c r="C141" i="4"/>
  <c r="C142" i="4"/>
  <c r="C133" i="4" s="1"/>
  <c r="C143" i="4"/>
  <c r="C144" i="4"/>
  <c r="C145" i="4"/>
  <c r="C146" i="4"/>
  <c r="C147" i="4"/>
  <c r="C148" i="4"/>
  <c r="L108" i="4"/>
  <c r="E109" i="4"/>
  <c r="I110" i="4"/>
  <c r="F110" i="4"/>
  <c r="I111" i="4"/>
  <c r="F111" i="4"/>
  <c r="L112" i="4"/>
  <c r="F112" i="4" s="1"/>
  <c r="I112" i="4"/>
  <c r="I113" i="4"/>
  <c r="F113" i="4" s="1"/>
  <c r="I114" i="4"/>
  <c r="F114" i="4"/>
  <c r="I115" i="4"/>
  <c r="F115" i="4"/>
  <c r="I116" i="4"/>
  <c r="F116" i="4"/>
  <c r="I117" i="4"/>
  <c r="F117" i="4"/>
  <c r="L118" i="4"/>
  <c r="I118" i="4"/>
  <c r="I109" i="4" s="1"/>
  <c r="F118" i="4"/>
  <c r="W118" i="4" s="1"/>
  <c r="I119" i="4"/>
  <c r="F119" i="4"/>
  <c r="W119" i="4" s="1"/>
  <c r="I120" i="4"/>
  <c r="F120" i="4" s="1"/>
  <c r="G110" i="4"/>
  <c r="G109" i="4" s="1"/>
  <c r="G111" i="4"/>
  <c r="G19" i="4" s="1"/>
  <c r="G112" i="4"/>
  <c r="G113" i="4"/>
  <c r="G24" i="4" s="1"/>
  <c r="G114" i="4"/>
  <c r="G115" i="4"/>
  <c r="G116" i="4"/>
  <c r="G117" i="4"/>
  <c r="G118" i="4"/>
  <c r="G119" i="4"/>
  <c r="G120" i="4"/>
  <c r="H110" i="4"/>
  <c r="H111" i="4"/>
  <c r="H112" i="4"/>
  <c r="H113" i="4"/>
  <c r="H114" i="4"/>
  <c r="H115" i="4"/>
  <c r="H116" i="4"/>
  <c r="H117" i="4"/>
  <c r="H118" i="4"/>
  <c r="H119" i="4"/>
  <c r="H120" i="4"/>
  <c r="H109" i="4"/>
  <c r="J109" i="4"/>
  <c r="K109" i="4"/>
  <c r="L109" i="4"/>
  <c r="M109" i="4"/>
  <c r="N109" i="4"/>
  <c r="D109" i="4"/>
  <c r="C110" i="4"/>
  <c r="C109" i="4" s="1"/>
  <c r="C111" i="4"/>
  <c r="C112" i="4"/>
  <c r="V112" i="4" s="1"/>
  <c r="C113" i="4"/>
  <c r="C114" i="4"/>
  <c r="C115" i="4"/>
  <c r="C116" i="4"/>
  <c r="V116" i="4" s="1"/>
  <c r="C117" i="4"/>
  <c r="C118" i="4"/>
  <c r="C119" i="4"/>
  <c r="C120" i="4"/>
  <c r="C127" i="4"/>
  <c r="C128" i="4"/>
  <c r="V128" i="4" s="1"/>
  <c r="C129" i="4"/>
  <c r="C130" i="4"/>
  <c r="N48" i="4"/>
  <c r="M48" i="4"/>
  <c r="L49" i="4"/>
  <c r="L51" i="4"/>
  <c r="L55" i="4"/>
  <c r="L57" i="4"/>
  <c r="L61" i="4"/>
  <c r="L62" i="4"/>
  <c r="F62" i="4" s="1"/>
  <c r="W62" i="4" s="1"/>
  <c r="L64" i="4"/>
  <c r="F64" i="4" s="1"/>
  <c r="W64" i="4" s="1"/>
  <c r="L65" i="4"/>
  <c r="F65" i="4" s="1"/>
  <c r="W65" i="4" s="1"/>
  <c r="L67" i="4"/>
  <c r="F67" i="4" s="1"/>
  <c r="L48" i="4"/>
  <c r="K48" i="4"/>
  <c r="J48" i="4"/>
  <c r="I49" i="4"/>
  <c r="F49" i="4" s="1"/>
  <c r="I50" i="4"/>
  <c r="I51" i="4"/>
  <c r="I52" i="4"/>
  <c r="I53" i="4"/>
  <c r="I54" i="4"/>
  <c r="I55" i="4"/>
  <c r="I56" i="4"/>
  <c r="F56" i="4" s="1"/>
  <c r="I57" i="4"/>
  <c r="F57" i="4" s="1"/>
  <c r="W57" i="4" s="1"/>
  <c r="I58" i="4"/>
  <c r="I59" i="4"/>
  <c r="I60" i="4"/>
  <c r="I61" i="4"/>
  <c r="I62" i="4"/>
  <c r="I63" i="4"/>
  <c r="F63" i="4" s="1"/>
  <c r="W63" i="4" s="1"/>
  <c r="I64" i="4"/>
  <c r="I65" i="4"/>
  <c r="I66" i="4"/>
  <c r="F66" i="4" s="1"/>
  <c r="W66" i="4" s="1"/>
  <c r="I67" i="4"/>
  <c r="H49" i="4"/>
  <c r="H50" i="4"/>
  <c r="H51" i="4"/>
  <c r="H52" i="4"/>
  <c r="H53" i="4"/>
  <c r="H54" i="4"/>
  <c r="H55" i="4"/>
  <c r="H56" i="4"/>
  <c r="H57" i="4"/>
  <c r="H58" i="4"/>
  <c r="H25" i="4" s="1"/>
  <c r="H59" i="4"/>
  <c r="H26" i="4" s="1"/>
  <c r="H60" i="4"/>
  <c r="H27" i="4" s="1"/>
  <c r="H61" i="4"/>
  <c r="H28" i="4" s="1"/>
  <c r="H62" i="4"/>
  <c r="H63" i="4"/>
  <c r="H64" i="4"/>
  <c r="H65" i="4"/>
  <c r="H66" i="4"/>
  <c r="H33" i="4" s="1"/>
  <c r="H67" i="4"/>
  <c r="H34" i="4" s="1"/>
  <c r="H48" i="4"/>
  <c r="G49" i="4"/>
  <c r="G48" i="4" s="1"/>
  <c r="G50" i="4"/>
  <c r="G51" i="4"/>
  <c r="G52" i="4"/>
  <c r="G53" i="4"/>
  <c r="G54" i="4"/>
  <c r="G55" i="4"/>
  <c r="G56" i="4"/>
  <c r="G57" i="4"/>
  <c r="G23" i="4" s="1"/>
  <c r="G58" i="4"/>
  <c r="G25" i="4" s="1"/>
  <c r="G59" i="4"/>
  <c r="G26" i="4" s="1"/>
  <c r="G60" i="4"/>
  <c r="G27" i="4" s="1"/>
  <c r="G61" i="4"/>
  <c r="G62" i="4"/>
  <c r="G29" i="4" s="1"/>
  <c r="G63" i="4"/>
  <c r="G30" i="4" s="1"/>
  <c r="G64" i="4"/>
  <c r="G31" i="4" s="1"/>
  <c r="G65" i="4"/>
  <c r="G32" i="4" s="1"/>
  <c r="G66" i="4"/>
  <c r="G33" i="4" s="1"/>
  <c r="G67" i="4"/>
  <c r="G34" i="4" s="1"/>
  <c r="F50" i="4"/>
  <c r="F51" i="4"/>
  <c r="F52" i="4"/>
  <c r="F53" i="4"/>
  <c r="W53" i="4" s="1"/>
  <c r="F54" i="4"/>
  <c r="F55" i="4"/>
  <c r="F58" i="4"/>
  <c r="F59" i="4"/>
  <c r="F60" i="4"/>
  <c r="W60" i="4" s="1"/>
  <c r="F61" i="4"/>
  <c r="W61" i="4" s="1"/>
  <c r="E48" i="4"/>
  <c r="D48" i="4"/>
  <c r="C49" i="4"/>
  <c r="C50" i="4"/>
  <c r="V50" i="4" s="1"/>
  <c r="C51" i="4"/>
  <c r="C52" i="4"/>
  <c r="V52" i="4" s="1"/>
  <c r="C53" i="4"/>
  <c r="C54" i="4"/>
  <c r="C55" i="4"/>
  <c r="C56" i="4"/>
  <c r="C57" i="4"/>
  <c r="C58" i="4"/>
  <c r="V58" i="4" s="1"/>
  <c r="C59" i="4"/>
  <c r="C60" i="4"/>
  <c r="V60" i="4" s="1"/>
  <c r="C61" i="4"/>
  <c r="V61" i="4" s="1"/>
  <c r="C62" i="4"/>
  <c r="V62" i="4" s="1"/>
  <c r="C63" i="4"/>
  <c r="V63" i="4" s="1"/>
  <c r="C64" i="4"/>
  <c r="C65" i="4"/>
  <c r="V65" i="4" s="1"/>
  <c r="C66" i="4"/>
  <c r="V66" i="4" s="1"/>
  <c r="C67" i="4"/>
  <c r="D14" i="4"/>
  <c r="E14" i="4"/>
  <c r="E13" i="4" s="1"/>
  <c r="C14" i="4"/>
  <c r="D15" i="4"/>
  <c r="C15" i="4"/>
  <c r="D16" i="4"/>
  <c r="E16" i="4"/>
  <c r="C16" i="4"/>
  <c r="D17" i="4"/>
  <c r="C17" i="4" s="1"/>
  <c r="E17" i="4"/>
  <c r="D18" i="4"/>
  <c r="C18" i="4" s="1"/>
  <c r="E18" i="4"/>
  <c r="D19" i="4"/>
  <c r="C19" i="4" s="1"/>
  <c r="D20" i="4"/>
  <c r="E20" i="4"/>
  <c r="C20" i="4" s="1"/>
  <c r="D21" i="4"/>
  <c r="C21" i="4"/>
  <c r="D23" i="4"/>
  <c r="E23" i="4"/>
  <c r="C23" i="4"/>
  <c r="D24" i="4"/>
  <c r="C24" i="4"/>
  <c r="D25" i="4"/>
  <c r="C25" i="4"/>
  <c r="D26" i="4"/>
  <c r="C26" i="4"/>
  <c r="D27" i="4"/>
  <c r="E27" i="4"/>
  <c r="C27" i="4"/>
  <c r="D28" i="4"/>
  <c r="C28" i="4" s="1"/>
  <c r="E28" i="4"/>
  <c r="D29" i="4"/>
  <c r="E29" i="4"/>
  <c r="C29" i="4"/>
  <c r="D30" i="4"/>
  <c r="C30" i="4" s="1"/>
  <c r="E30" i="4"/>
  <c r="D31" i="4"/>
  <c r="C31" i="4" s="1"/>
  <c r="E31" i="4"/>
  <c r="D32" i="4"/>
  <c r="E32" i="4"/>
  <c r="C32" i="4"/>
  <c r="D33" i="4"/>
  <c r="E33" i="4"/>
  <c r="C33" i="4"/>
  <c r="D34" i="4"/>
  <c r="C34" i="4"/>
  <c r="D22" i="4"/>
  <c r="D13" i="4" s="1"/>
  <c r="G15" i="4"/>
  <c r="G16" i="4"/>
  <c r="G17" i="4"/>
  <c r="G18" i="4"/>
  <c r="G20" i="4"/>
  <c r="G21" i="4"/>
  <c r="G22" i="4"/>
  <c r="H21" i="4"/>
  <c r="H24" i="4"/>
  <c r="H29" i="4"/>
  <c r="H30" i="4"/>
  <c r="H31" i="4"/>
  <c r="H32" i="4"/>
  <c r="J14" i="4"/>
  <c r="K14" i="4"/>
  <c r="I14" i="4"/>
  <c r="J15" i="4"/>
  <c r="K15" i="4"/>
  <c r="K13" i="4" s="1"/>
  <c r="I15" i="4"/>
  <c r="J16" i="4"/>
  <c r="J13" i="4" s="1"/>
  <c r="K16" i="4"/>
  <c r="I16" i="4"/>
  <c r="J17" i="4"/>
  <c r="K17" i="4"/>
  <c r="I17" i="4"/>
  <c r="J18" i="4"/>
  <c r="K18" i="4"/>
  <c r="I18" i="4"/>
  <c r="F18" i="4" s="1"/>
  <c r="J19" i="4"/>
  <c r="K19" i="4"/>
  <c r="I19" i="4"/>
  <c r="F19" i="4" s="1"/>
  <c r="J20" i="4"/>
  <c r="K20" i="4"/>
  <c r="I20" i="4"/>
  <c r="F20" i="4" s="1"/>
  <c r="J21" i="4"/>
  <c r="K21" i="4"/>
  <c r="I21" i="4"/>
  <c r="F21" i="4" s="1"/>
  <c r="J22" i="4"/>
  <c r="I22" i="4" s="1"/>
  <c r="F22" i="4" s="1"/>
  <c r="K22" i="4"/>
  <c r="J23" i="4"/>
  <c r="I23" i="4" s="1"/>
  <c r="F23" i="4" s="1"/>
  <c r="K23" i="4"/>
  <c r="J24" i="4"/>
  <c r="K24" i="4"/>
  <c r="I24" i="4" s="1"/>
  <c r="F24" i="4" s="1"/>
  <c r="J25" i="4"/>
  <c r="I25" i="4" s="1"/>
  <c r="F25" i="4" s="1"/>
  <c r="K25" i="4"/>
  <c r="J26" i="4"/>
  <c r="K26" i="4"/>
  <c r="I26" i="4" s="1"/>
  <c r="F26" i="4" s="1"/>
  <c r="J27" i="4"/>
  <c r="I27" i="4" s="1"/>
  <c r="K27" i="4"/>
  <c r="J28" i="4"/>
  <c r="K28" i="4"/>
  <c r="I28" i="4"/>
  <c r="J29" i="4"/>
  <c r="K29" i="4"/>
  <c r="I29" i="4"/>
  <c r="J30" i="4"/>
  <c r="K30" i="4"/>
  <c r="I30" i="4"/>
  <c r="J31" i="4"/>
  <c r="I31" i="4" s="1"/>
  <c r="K31" i="4"/>
  <c r="J32" i="4"/>
  <c r="K32" i="4"/>
  <c r="I32" i="4"/>
  <c r="F32" i="4" s="1"/>
  <c r="W32" i="4" s="1"/>
  <c r="J33" i="4"/>
  <c r="K33" i="4"/>
  <c r="I33" i="4"/>
  <c r="J34" i="4"/>
  <c r="I34" i="4" s="1"/>
  <c r="F34" i="4" s="1"/>
  <c r="K34" i="4"/>
  <c r="M14" i="4"/>
  <c r="L14" i="4" s="1"/>
  <c r="N14" i="4"/>
  <c r="M16" i="4"/>
  <c r="M13" i="4" s="1"/>
  <c r="N16" i="4"/>
  <c r="M17" i="4"/>
  <c r="L17" i="4" s="1"/>
  <c r="F17" i="4" s="1"/>
  <c r="M18" i="4"/>
  <c r="L18" i="4"/>
  <c r="M20" i="4"/>
  <c r="N20" i="4"/>
  <c r="N13" i="4" s="1"/>
  <c r="L20" i="4"/>
  <c r="M23" i="4"/>
  <c r="N23" i="4"/>
  <c r="L23" i="4"/>
  <c r="M27" i="4"/>
  <c r="N27" i="4"/>
  <c r="L27" i="4"/>
  <c r="F27" i="4" s="1"/>
  <c r="M28" i="4"/>
  <c r="N28" i="4"/>
  <c r="L28" i="4"/>
  <c r="F28" i="4" s="1"/>
  <c r="M29" i="4"/>
  <c r="L29" i="4" s="1"/>
  <c r="F29" i="4" s="1"/>
  <c r="N29" i="4"/>
  <c r="M30" i="4"/>
  <c r="L30" i="4" s="1"/>
  <c r="F30" i="4" s="1"/>
  <c r="N30" i="4"/>
  <c r="M31" i="4"/>
  <c r="L31" i="4" s="1"/>
  <c r="F31" i="4" s="1"/>
  <c r="N31" i="4"/>
  <c r="M32" i="4"/>
  <c r="L32" i="4"/>
  <c r="M33" i="4"/>
  <c r="L33" i="4"/>
  <c r="F15" i="4"/>
  <c r="F33" i="4"/>
  <c r="U27" i="4"/>
  <c r="V27" i="4" s="1"/>
  <c r="U29" i="4"/>
  <c r="V29" i="4"/>
  <c r="U32" i="4"/>
  <c r="V32" i="4"/>
  <c r="T32" i="4"/>
  <c r="T29" i="4"/>
  <c r="T28" i="4"/>
  <c r="T27" i="4"/>
  <c r="T18" i="4"/>
  <c r="S32" i="4"/>
  <c r="S29" i="4"/>
  <c r="S27" i="4"/>
  <c r="S25" i="4"/>
  <c r="S23" i="4"/>
  <c r="S20" i="4"/>
  <c r="S19" i="4"/>
  <c r="S17" i="4"/>
  <c r="R32" i="4"/>
  <c r="Q32" i="4" s="1"/>
  <c r="R29" i="4"/>
  <c r="Q29" i="4" s="1"/>
  <c r="R28" i="4"/>
  <c r="R27" i="4"/>
  <c r="Q27" i="4" s="1"/>
  <c r="R18" i="4"/>
  <c r="R16" i="4"/>
  <c r="P32" i="4"/>
  <c r="P29" i="4"/>
  <c r="P27" i="4"/>
  <c r="O32" i="4"/>
  <c r="O29" i="4"/>
  <c r="O27" i="4"/>
  <c r="V7" i="4"/>
  <c r="L43" i="4"/>
  <c r="F43" i="4" s="1"/>
  <c r="I43" i="4"/>
  <c r="W7" i="4"/>
  <c r="U8" i="4"/>
  <c r="D8" i="4"/>
  <c r="E8" i="4"/>
  <c r="C8" i="4"/>
  <c r="V8" i="4" s="1"/>
  <c r="L44" i="4"/>
  <c r="I44" i="4"/>
  <c r="F44" i="4"/>
  <c r="F8" i="4"/>
  <c r="W8" i="4"/>
  <c r="U9" i="4"/>
  <c r="D9" i="4"/>
  <c r="E9" i="4"/>
  <c r="C9" i="4"/>
  <c r="V9" i="4"/>
  <c r="L45" i="4"/>
  <c r="F45" i="4" s="1"/>
  <c r="F9" i="4" s="1"/>
  <c r="W9" i="4" s="1"/>
  <c r="I45" i="4"/>
  <c r="U10" i="4"/>
  <c r="V10" i="4" s="1"/>
  <c r="D46" i="4"/>
  <c r="D78" i="4"/>
  <c r="C78" i="4" s="1"/>
  <c r="V78" i="4" s="1"/>
  <c r="D107" i="4"/>
  <c r="C107" i="4" s="1"/>
  <c r="V107" i="4" s="1"/>
  <c r="D131" i="4"/>
  <c r="E46" i="4"/>
  <c r="E78" i="4"/>
  <c r="E107" i="4"/>
  <c r="E131" i="4"/>
  <c r="N46" i="4"/>
  <c r="L46" i="4"/>
  <c r="I46" i="4"/>
  <c r="F46" i="4" s="1"/>
  <c r="W46" i="4" s="1"/>
  <c r="M78" i="4"/>
  <c r="M10" i="4" s="1"/>
  <c r="L78" i="4"/>
  <c r="I78" i="4"/>
  <c r="F78" i="4"/>
  <c r="W78" i="4" s="1"/>
  <c r="L107" i="4"/>
  <c r="I107" i="4"/>
  <c r="F107" i="4"/>
  <c r="W107" i="4" s="1"/>
  <c r="L131" i="4"/>
  <c r="I131" i="4"/>
  <c r="F131" i="4"/>
  <c r="W131" i="4" s="1"/>
  <c r="W10" i="4"/>
  <c r="U11" i="4"/>
  <c r="I47" i="4"/>
  <c r="F47" i="4" s="1"/>
  <c r="L47" i="4"/>
  <c r="G79" i="4"/>
  <c r="H79" i="4"/>
  <c r="F79" i="4"/>
  <c r="W79" i="4" s="1"/>
  <c r="G108" i="4"/>
  <c r="H108" i="4"/>
  <c r="F108" i="4"/>
  <c r="W108" i="4" s="1"/>
  <c r="G132" i="4"/>
  <c r="F132" i="4" s="1"/>
  <c r="W132" i="4" s="1"/>
  <c r="H132" i="4"/>
  <c r="D11" i="4"/>
  <c r="C11" i="4" s="1"/>
  <c r="E11" i="4"/>
  <c r="R10" i="4"/>
  <c r="R11" i="4"/>
  <c r="S11" i="4"/>
  <c r="T11" i="4"/>
  <c r="Q43" i="4"/>
  <c r="Q44" i="4"/>
  <c r="Q8" i="4"/>
  <c r="Q45" i="4"/>
  <c r="Q9" i="4"/>
  <c r="Q46" i="4"/>
  <c r="Q78" i="4"/>
  <c r="Q107" i="4"/>
  <c r="Q131" i="4"/>
  <c r="Q47" i="4"/>
  <c r="Q11" i="4" s="1"/>
  <c r="Q79" i="4"/>
  <c r="Q132" i="4"/>
  <c r="P8" i="4"/>
  <c r="P9" i="4"/>
  <c r="P10" i="4"/>
  <c r="P11" i="4"/>
  <c r="O8" i="4"/>
  <c r="O9" i="4"/>
  <c r="O10" i="4"/>
  <c r="O11" i="4"/>
  <c r="D6" i="4"/>
  <c r="C6" i="4" s="1"/>
  <c r="E6" i="4"/>
  <c r="L42" i="4"/>
  <c r="F42" i="4" s="1"/>
  <c r="F6" i="4" s="1"/>
  <c r="I42" i="4"/>
  <c r="M6" i="4"/>
  <c r="G6" i="4" s="1"/>
  <c r="J6" i="4"/>
  <c r="N6" i="4"/>
  <c r="H6" i="4" s="1"/>
  <c r="K6" i="4"/>
  <c r="I6" i="4"/>
  <c r="O6" i="4"/>
  <c r="P6" i="4"/>
  <c r="Q42" i="4"/>
  <c r="Q6" i="4"/>
  <c r="R6" i="4"/>
  <c r="S6" i="4"/>
  <c r="T6" i="4"/>
  <c r="U6" i="4"/>
  <c r="C74" i="4"/>
  <c r="V74" i="4"/>
  <c r="V6" i="4" s="1"/>
  <c r="C103" i="4"/>
  <c r="V103" i="4"/>
  <c r="V127" i="4"/>
  <c r="W74" i="4"/>
  <c r="W6" i="4" s="1"/>
  <c r="W103" i="4"/>
  <c r="W127" i="4"/>
  <c r="Q112" i="4"/>
  <c r="V132" i="4"/>
  <c r="I132" i="4"/>
  <c r="L132" i="4"/>
  <c r="V108" i="4"/>
  <c r="I108" i="4"/>
  <c r="C79" i="4"/>
  <c r="V79" i="4"/>
  <c r="L79" i="4"/>
  <c r="I79" i="4"/>
  <c r="V47" i="4"/>
  <c r="H47" i="4"/>
  <c r="G47" i="4"/>
  <c r="M11" i="4"/>
  <c r="G11" i="4" s="1"/>
  <c r="J11" i="4"/>
  <c r="N11" i="4"/>
  <c r="H11" i="4" s="1"/>
  <c r="K11" i="4"/>
  <c r="I11" i="4" s="1"/>
  <c r="L11" i="4"/>
  <c r="C75" i="4"/>
  <c r="V75" i="4" s="1"/>
  <c r="C104" i="4"/>
  <c r="V104" i="4" s="1"/>
  <c r="W75" i="4"/>
  <c r="W104" i="4"/>
  <c r="W128" i="4"/>
  <c r="C76" i="4"/>
  <c r="V76" i="4"/>
  <c r="C105" i="4"/>
  <c r="V105" i="4"/>
  <c r="V129" i="4"/>
  <c r="W76" i="4"/>
  <c r="W105" i="4"/>
  <c r="W129" i="4"/>
  <c r="C77" i="4"/>
  <c r="V77" i="4"/>
  <c r="C106" i="4"/>
  <c r="V106" i="4"/>
  <c r="V130" i="4"/>
  <c r="W77" i="4"/>
  <c r="W106" i="4"/>
  <c r="W130" i="4"/>
  <c r="C46" i="4"/>
  <c r="V46" i="4" s="1"/>
  <c r="C131" i="4"/>
  <c r="V131" i="4"/>
  <c r="K10" i="4"/>
  <c r="J10" i="4"/>
  <c r="I10" i="4"/>
  <c r="H10" i="4"/>
  <c r="W116" i="4"/>
  <c r="V118" i="4"/>
  <c r="V119" i="4"/>
  <c r="V135" i="4"/>
  <c r="W135" i="4"/>
  <c r="V144" i="4"/>
  <c r="V147" i="4"/>
  <c r="W147" i="4"/>
  <c r="V84" i="4"/>
  <c r="V88" i="4"/>
  <c r="V91" i="4"/>
  <c r="W94" i="4"/>
  <c r="W81" i="4"/>
  <c r="V81" i="4"/>
  <c r="Q147" i="4"/>
  <c r="Q144" i="4"/>
  <c r="Q135" i="4"/>
  <c r="H131" i="4"/>
  <c r="G131" i="4"/>
  <c r="Q119" i="4"/>
  <c r="Q118" i="4"/>
  <c r="Q116" i="4"/>
  <c r="H107" i="4"/>
  <c r="G107" i="4"/>
  <c r="W50" i="4"/>
  <c r="W51" i="4"/>
  <c r="W52" i="4"/>
  <c r="W54" i="4"/>
  <c r="W55" i="4"/>
  <c r="W58" i="4"/>
  <c r="V51" i="4"/>
  <c r="V53" i="4"/>
  <c r="V54" i="4"/>
  <c r="V55" i="4"/>
  <c r="V57" i="4"/>
  <c r="V64" i="4"/>
  <c r="V49" i="4"/>
  <c r="Q95" i="4"/>
  <c r="Q94" i="4"/>
  <c r="Q93" i="4"/>
  <c r="Q92" i="4"/>
  <c r="Q91" i="4"/>
  <c r="Q90" i="4"/>
  <c r="Q88" i="4"/>
  <c r="Q84" i="4"/>
  <c r="H78" i="4"/>
  <c r="G78" i="4"/>
  <c r="Q51" i="4"/>
  <c r="Q52" i="4"/>
  <c r="Q53" i="4"/>
  <c r="Q54" i="4"/>
  <c r="Q55" i="4"/>
  <c r="Q57" i="4"/>
  <c r="Q58" i="4"/>
  <c r="Q60" i="4"/>
  <c r="Q61" i="4"/>
  <c r="Q62" i="4"/>
  <c r="Q63" i="4"/>
  <c r="Q64" i="4"/>
  <c r="Q65" i="4"/>
  <c r="Q66" i="4"/>
  <c r="Q49" i="4"/>
  <c r="G43" i="4"/>
  <c r="H43" i="4"/>
  <c r="G44" i="4"/>
  <c r="H44" i="4"/>
  <c r="G45" i="4"/>
  <c r="H45" i="4"/>
  <c r="G46" i="4"/>
  <c r="H46" i="4"/>
  <c r="G42" i="4"/>
  <c r="H42" i="4"/>
  <c r="C43" i="4"/>
  <c r="C44" i="4"/>
  <c r="C45" i="4"/>
  <c r="C42" i="4"/>
  <c r="I13" i="4" l="1"/>
  <c r="W112" i="4"/>
  <c r="F109" i="4"/>
  <c r="W49" i="4"/>
  <c r="F48" i="4"/>
  <c r="C13" i="4"/>
  <c r="W47" i="4"/>
  <c r="F11" i="4"/>
  <c r="L10" i="4"/>
  <c r="G10" i="4"/>
  <c r="W29" i="4"/>
  <c r="W11" i="4"/>
  <c r="F14" i="4"/>
  <c r="C48" i="4"/>
  <c r="F90" i="4"/>
  <c r="W90" i="4" s="1"/>
  <c r="L6" i="4"/>
  <c r="G14" i="4"/>
  <c r="G13" i="4" s="1"/>
  <c r="H14" i="4"/>
  <c r="H13" i="4" s="1"/>
  <c r="F137" i="4"/>
  <c r="F133" i="4" s="1"/>
  <c r="L16" i="4"/>
  <c r="F16" i="4" s="1"/>
  <c r="I48" i="4"/>
  <c r="V11" i="4"/>
  <c r="W27" i="4"/>
  <c r="F13" i="4" l="1"/>
  <c r="L13" i="4"/>
  <c r="F80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佐久市役所</author>
  </authors>
  <commentList>
    <comment ref="N6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11～14年は佐久市以外内訳なしの為,確認する事</t>
        </r>
      </text>
    </comment>
    <comment ref="T6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11～14年佐久市以外内訳なし</t>
        </r>
      </text>
    </comment>
  </commentList>
</comments>
</file>

<file path=xl/sharedStrings.xml><?xml version="1.0" encoding="utf-8"?>
<sst xmlns="http://schemas.openxmlformats.org/spreadsheetml/2006/main" count="961" uniqueCount="86">
  <si>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</si>
  <si>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</si>
  <si>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浅科村</t>
    <rPh sb="0" eb="3">
      <t>アサシナムラ</t>
    </rPh>
    <phoneticPr fontId="2"/>
  </si>
  <si>
    <t>望月町</t>
    <rPh sb="0" eb="3">
      <t>モチヅキマチ</t>
    </rPh>
    <phoneticPr fontId="2"/>
  </si>
  <si>
    <t>従業者数</t>
    <rPh sb="0" eb="3">
      <t>ジュウギョウシャ</t>
    </rPh>
    <rPh sb="3" eb="4">
      <t>カズ</t>
    </rPh>
    <phoneticPr fontId="2"/>
  </si>
  <si>
    <t>総数</t>
    <rPh sb="0" eb="2">
      <t>ソウスウ</t>
    </rPh>
    <phoneticPr fontId="2"/>
  </si>
  <si>
    <t>事業所数</t>
    <rPh sb="0" eb="3">
      <t>ジギョウショ</t>
    </rPh>
    <rPh sb="3" eb="4">
      <t>カズ</t>
    </rPh>
    <phoneticPr fontId="2"/>
  </si>
  <si>
    <t>その他</t>
    <rPh sb="2" eb="3">
      <t>タ</t>
    </rPh>
    <phoneticPr fontId="2"/>
  </si>
  <si>
    <t>年次
産業分類別</t>
    <rPh sb="0" eb="2">
      <t>ネンジ</t>
    </rPh>
    <rPh sb="3" eb="5">
      <t>サンギョウ</t>
    </rPh>
    <rPh sb="5" eb="7">
      <t>ブンルイ</t>
    </rPh>
    <rPh sb="7" eb="8">
      <t>ベツ</t>
    </rPh>
    <phoneticPr fontId="2"/>
  </si>
  <si>
    <t>法人</t>
    <rPh sb="0" eb="2">
      <t>ホウジン</t>
    </rPh>
    <phoneticPr fontId="2"/>
  </si>
  <si>
    <t>個人</t>
    <rPh sb="0" eb="2">
      <t>コジン</t>
    </rPh>
    <phoneticPr fontId="2"/>
  </si>
  <si>
    <t>計</t>
    <rPh sb="0" eb="1">
      <t>ケイ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</si>
  <si>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</si>
  <si>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</si>
  <si>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常用労働者</t>
    <rPh sb="0" eb="2">
      <t>ジョウヨウ</t>
    </rPh>
    <rPh sb="2" eb="5">
      <t>ロウドウシャ</t>
    </rPh>
    <phoneticPr fontId="2"/>
  </si>
  <si>
    <t>個人業主・家族従業者</t>
    <rPh sb="0" eb="2">
      <t>コジン</t>
    </rPh>
    <rPh sb="2" eb="4">
      <t>ギョウシュ</t>
    </rPh>
    <rPh sb="5" eb="7">
      <t>カゾク</t>
    </rPh>
    <rPh sb="7" eb="10">
      <t>ジュウギョウシャ</t>
    </rPh>
    <phoneticPr fontId="2"/>
  </si>
  <si>
    <t>現金
給与額</t>
    <rPh sb="0" eb="2">
      <t>ゲンキン</t>
    </rPh>
    <rPh sb="3" eb="5">
      <t>キュウヨ</t>
    </rPh>
    <rPh sb="5" eb="6">
      <t>ガク</t>
    </rPh>
    <phoneticPr fontId="2"/>
  </si>
  <si>
    <t>原材料
使用額等</t>
    <rPh sb="0" eb="3">
      <t>ゲンザイリョウ</t>
    </rPh>
    <rPh sb="4" eb="6">
      <t>シヨウ</t>
    </rPh>
    <rPh sb="6" eb="7">
      <t>ガク</t>
    </rPh>
    <rPh sb="7" eb="8">
      <t>トウ</t>
    </rPh>
    <phoneticPr fontId="2"/>
  </si>
  <si>
    <t>製造品出荷額等</t>
    <rPh sb="0" eb="2">
      <t>セイゾウ</t>
    </rPh>
    <rPh sb="2" eb="3">
      <t>ヒン</t>
    </rPh>
    <rPh sb="3" eb="5">
      <t>シュッカ</t>
    </rPh>
    <rPh sb="5" eb="6">
      <t>ガク</t>
    </rPh>
    <rPh sb="6" eb="7">
      <t>トウ</t>
    </rPh>
    <phoneticPr fontId="2"/>
  </si>
  <si>
    <t>総額</t>
    <rPh sb="0" eb="2">
      <t>ソウガク</t>
    </rPh>
    <phoneticPr fontId="2"/>
  </si>
  <si>
    <t>製造品
出荷額</t>
    <rPh sb="0" eb="2">
      <t>セイゾウ</t>
    </rPh>
    <rPh sb="2" eb="3">
      <t>ヒン</t>
    </rPh>
    <rPh sb="4" eb="7">
      <t>シュッカガク</t>
    </rPh>
    <phoneticPr fontId="2"/>
  </si>
  <si>
    <t>加工賃
収入額</t>
    <rPh sb="0" eb="3">
      <t>カコウチン</t>
    </rPh>
    <rPh sb="4" eb="6">
      <t>シュウニュウ</t>
    </rPh>
    <rPh sb="6" eb="7">
      <t>ガク</t>
    </rPh>
    <phoneticPr fontId="2"/>
  </si>
  <si>
    <t>修理料
収入額</t>
    <rPh sb="0" eb="2">
      <t>シュウリ</t>
    </rPh>
    <rPh sb="2" eb="3">
      <t>リョウ</t>
    </rPh>
    <rPh sb="4" eb="6">
      <t>シュウニュウ</t>
    </rPh>
    <rPh sb="6" eb="7">
      <t>ガク</t>
    </rPh>
    <phoneticPr fontId="2"/>
  </si>
  <si>
    <t>1事業所
当たり</t>
    <rPh sb="1" eb="4">
      <t>ジギョウショ</t>
    </rPh>
    <rPh sb="5" eb="6">
      <t>ア</t>
    </rPh>
    <phoneticPr fontId="2"/>
  </si>
  <si>
    <t>1従業員
当たり</t>
    <rPh sb="1" eb="4">
      <t>ジュウギョウイン</t>
    </rPh>
    <rPh sb="5" eb="6">
      <t>ア</t>
    </rPh>
    <phoneticPr fontId="2"/>
  </si>
  <si>
    <t>平成12年</t>
    <rPh sb="0" eb="2">
      <t>ヘイセイ</t>
    </rPh>
    <rPh sb="4" eb="5">
      <t>ネン</t>
    </rPh>
    <phoneticPr fontId="2"/>
  </si>
  <si>
    <t>平成</t>
    <rPh sb="0" eb="2">
      <t>ヘイセイ</t>
    </rPh>
    <phoneticPr fontId="2"/>
  </si>
  <si>
    <t>11年</t>
    <rPh sb="2" eb="3">
      <t>ネン</t>
    </rPh>
    <phoneticPr fontId="2"/>
  </si>
  <si>
    <t>食料</t>
    <rPh sb="0" eb="2">
      <t>ショクリョウ</t>
    </rPh>
    <phoneticPr fontId="2"/>
  </si>
  <si>
    <t>飲料</t>
    <rPh sb="0" eb="2">
      <t>インリョウ</t>
    </rPh>
    <phoneticPr fontId="2"/>
  </si>
  <si>
    <t>衣服</t>
    <rPh sb="0" eb="2">
      <t>イフク</t>
    </rPh>
    <phoneticPr fontId="2"/>
  </si>
  <si>
    <t>木材</t>
    <rPh sb="0" eb="2">
      <t>モクザイ</t>
    </rPh>
    <phoneticPr fontId="2"/>
  </si>
  <si>
    <t>家具</t>
    <rPh sb="0" eb="2">
      <t>カグ</t>
    </rPh>
    <phoneticPr fontId="2"/>
  </si>
  <si>
    <t>紙</t>
    <rPh sb="0" eb="1">
      <t>カミ</t>
    </rPh>
    <phoneticPr fontId="2"/>
  </si>
  <si>
    <t>印刷</t>
    <rPh sb="0" eb="2">
      <t>インサツ</t>
    </rPh>
    <phoneticPr fontId="2"/>
  </si>
  <si>
    <t>化学</t>
    <rPh sb="0" eb="2">
      <t>カガク</t>
    </rPh>
    <phoneticPr fontId="2"/>
  </si>
  <si>
    <t>石油</t>
    <rPh sb="0" eb="2">
      <t>セキユ</t>
    </rPh>
    <phoneticPr fontId="2"/>
  </si>
  <si>
    <t>土石</t>
    <rPh sb="0" eb="2">
      <t>ドセキ</t>
    </rPh>
    <phoneticPr fontId="2"/>
  </si>
  <si>
    <t>非鉄</t>
    <rPh sb="0" eb="1">
      <t>ヒ</t>
    </rPh>
    <rPh sb="1" eb="2">
      <t>テツ</t>
    </rPh>
    <phoneticPr fontId="2"/>
  </si>
  <si>
    <t>金属</t>
    <rPh sb="0" eb="2">
      <t>キンゾク</t>
    </rPh>
    <phoneticPr fontId="2"/>
  </si>
  <si>
    <t>機械</t>
    <rPh sb="0" eb="2">
      <t>キカイ</t>
    </rPh>
    <phoneticPr fontId="2"/>
  </si>
  <si>
    <t>電機</t>
    <rPh sb="0" eb="2">
      <t>デンキ</t>
    </rPh>
    <phoneticPr fontId="2"/>
  </si>
  <si>
    <t>情報</t>
    <rPh sb="0" eb="2">
      <t>ジョウホウ</t>
    </rPh>
    <phoneticPr fontId="2"/>
  </si>
  <si>
    <t>電子</t>
    <rPh sb="0" eb="2">
      <t>デンシ</t>
    </rPh>
    <phoneticPr fontId="2"/>
  </si>
  <si>
    <t>輸送</t>
    <rPh sb="0" eb="2">
      <t>ユソウ</t>
    </rPh>
    <phoneticPr fontId="2"/>
  </si>
  <si>
    <t>精密</t>
    <rPh sb="0" eb="2">
      <t>セイミツ</t>
    </rPh>
    <phoneticPr fontId="2"/>
  </si>
  <si>
    <t>皮</t>
    <rPh sb="0" eb="1">
      <t>カワ</t>
    </rPh>
    <phoneticPr fontId="2"/>
  </si>
  <si>
    <t>資料：工業統計調査</t>
    <rPh sb="0" eb="2">
      <t>シリョウ</t>
    </rPh>
    <rPh sb="3" eb="5">
      <t>コウギョウ</t>
    </rPh>
    <rPh sb="5" eb="7">
      <t>トウケイ</t>
    </rPh>
    <rPh sb="7" eb="9">
      <t>チョウサ</t>
    </rPh>
    <phoneticPr fontId="2"/>
  </si>
  <si>
    <t>各年12月31日現在（単位：人，万円）</t>
    <rPh sb="0" eb="1">
      <t>カク</t>
    </rPh>
    <rPh sb="1" eb="2">
      <t>トシ</t>
    </rPh>
    <rPh sb="4" eb="5">
      <t>ガツ</t>
    </rPh>
    <rPh sb="7" eb="8">
      <t>ヒ</t>
    </rPh>
    <rPh sb="8" eb="10">
      <t>ゲンザイ</t>
    </rPh>
    <rPh sb="11" eb="13">
      <t>タンイ</t>
    </rPh>
    <rPh sb="14" eb="15">
      <t>ヒト</t>
    </rPh>
    <rPh sb="16" eb="17">
      <t>マン</t>
    </rPh>
    <rPh sb="17" eb="18">
      <t>エン</t>
    </rPh>
    <phoneticPr fontId="2"/>
  </si>
  <si>
    <t>粗付加価値額</t>
    <rPh sb="0" eb="1">
      <t>ソ</t>
    </rPh>
    <rPh sb="1" eb="3">
      <t>フカ</t>
    </rPh>
    <rPh sb="3" eb="5">
      <t>カチ</t>
    </rPh>
    <rPh sb="5" eb="6">
      <t>ガク</t>
    </rPh>
    <phoneticPr fontId="2"/>
  </si>
  <si>
    <t>平成16年</t>
    <rPh sb="0" eb="2">
      <t>ヘイセイ</t>
    </rPh>
    <rPh sb="4" eb="5">
      <t>ネン</t>
    </rPh>
    <phoneticPr fontId="2"/>
  </si>
  <si>
    <t>12年</t>
    <rPh sb="2" eb="3">
      <t>ネン</t>
    </rPh>
    <phoneticPr fontId="2"/>
  </si>
  <si>
    <t>71　工業の概況（従業者４人以上の事業所）</t>
    <rPh sb="3" eb="5">
      <t>コウギョウ</t>
    </rPh>
    <rPh sb="6" eb="8">
      <t>ガイキョウ</t>
    </rPh>
    <rPh sb="9" eb="12">
      <t>ジュウギョウシャ</t>
    </rPh>
    <rPh sb="13" eb="14">
      <t>ニン</t>
    </rPh>
    <rPh sb="14" eb="16">
      <t>イジョウ</t>
    </rPh>
    <rPh sb="17" eb="20">
      <t>ジギョウショ</t>
    </rPh>
    <phoneticPr fontId="2"/>
  </si>
  <si>
    <t>ﾌﾟﾗｽﾁｯｸ</t>
    <phoneticPr fontId="2"/>
  </si>
  <si>
    <t>-</t>
    <phoneticPr fontId="2"/>
  </si>
  <si>
    <t>-</t>
    <phoneticPr fontId="2"/>
  </si>
  <si>
    <t>09</t>
    <phoneticPr fontId="2"/>
  </si>
  <si>
    <t>x</t>
    <phoneticPr fontId="2"/>
  </si>
  <si>
    <t>-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</si>
  <si>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</si>
  <si>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</si>
  <si>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</si>
  <si>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</si>
  <si>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</si>
  <si>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</si>
  <si>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</si>
  <si>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</si>
  <si>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</si>
  <si>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x</t>
    <phoneticPr fontId="2"/>
  </si>
  <si>
    <t>x</t>
    <phoneticPr fontId="2"/>
  </si>
  <si>
    <t>x</t>
    <phoneticPr fontId="2"/>
  </si>
  <si>
    <t>-</t>
    <phoneticPr fontId="2"/>
  </si>
  <si>
    <t>x</t>
    <phoneticPr fontId="2"/>
  </si>
  <si>
    <t>-</t>
    <phoneticPr fontId="2"/>
  </si>
  <si>
    <t>-</t>
    <phoneticPr fontId="2"/>
  </si>
  <si>
    <t>-</t>
    <phoneticPr fontId="2"/>
  </si>
  <si>
    <t>x</t>
    <phoneticPr fontId="2"/>
  </si>
  <si>
    <t>ﾌﾟﾗｽﾁｯｸ</t>
    <phoneticPr fontId="2"/>
  </si>
  <si>
    <t>-</t>
    <phoneticPr fontId="2"/>
  </si>
  <si>
    <t>.x</t>
    <phoneticPr fontId="2"/>
  </si>
  <si>
    <t>X</t>
    <phoneticPr fontId="2"/>
  </si>
  <si>
    <t>-</t>
    <phoneticPr fontId="2"/>
  </si>
  <si>
    <t>1従業者
当たり</t>
    <rPh sb="1" eb="4">
      <t>ジュウギョウシャ</t>
    </rPh>
    <rPh sb="5" eb="6">
      <t>ア</t>
    </rPh>
    <phoneticPr fontId="2"/>
  </si>
  <si>
    <t>･･･</t>
    <phoneticPr fontId="2"/>
  </si>
  <si>
    <t>09</t>
    <phoneticPr fontId="2"/>
  </si>
  <si>
    <t>10-3　工業の概況（従業者４人以上の事業所）</t>
    <rPh sb="5" eb="7">
      <t>コウギョウ</t>
    </rPh>
    <rPh sb="8" eb="10">
      <t>ガイキョウ</t>
    </rPh>
    <rPh sb="11" eb="14">
      <t>ジュウギョウシャ</t>
    </rPh>
    <rPh sb="15" eb="16">
      <t>ニン</t>
    </rPh>
    <rPh sb="16" eb="18">
      <t>イジョウ</t>
    </rPh>
    <rPh sb="19" eb="22">
      <t>ジギョウショ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</si>
</sst>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明朝"/>
      <family val="1"/>
      <charset val="128"/>
    </font>
    <font>
      <sz val="9"/>
      <name val="明朝"/>
      <family val="1"/>
      <charset val="128"/>
    </font>
    <font>
      <sz val="8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6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distributed" vertical="center"/>
    </xf>
    <xf numFmtId="0" fontId="6" fillId="0" borderId="1" xfId="0" applyFont="1" applyBorder="1" applyAlignment="1">
      <alignment horizontal="distributed" vertical="center"/>
    </xf>
    <xf numFmtId="0" fontId="7" fillId="0" borderId="3" xfId="0" applyFont="1" applyBorder="1" applyAlignment="1">
      <alignment horizontal="distributed" vertical="center"/>
    </xf>
    <xf numFmtId="0" fontId="6" fillId="0" borderId="0" xfId="0" applyFont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6" fillId="0" borderId="3" xfId="0" applyFont="1" applyBorder="1" applyAlignment="1">
      <alignment horizontal="distributed" vertical="center"/>
    </xf>
    <xf numFmtId="38" fontId="6" fillId="0" borderId="3" xfId="1" applyFont="1" applyBorder="1" applyAlignment="1">
      <alignment horizontal="right" vertical="center"/>
    </xf>
    <xf numFmtId="0" fontId="9" fillId="0" borderId="0" xfId="0" applyFont="1" applyBorder="1" applyAlignment="1">
      <alignment horizontal="distributed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49" fontId="5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38" fontId="6" fillId="0" borderId="0" xfId="0" applyNumberFormat="1" applyFont="1" applyBorder="1" applyAlignment="1">
      <alignment horizontal="right" vertical="center"/>
    </xf>
    <xf numFmtId="0" fontId="9" fillId="0" borderId="1" xfId="0" applyFont="1" applyBorder="1" applyAlignment="1">
      <alignment horizontal="distributed" vertical="center"/>
    </xf>
    <xf numFmtId="0" fontId="5" fillId="0" borderId="3" xfId="0" applyFont="1" applyBorder="1" applyAlignment="1">
      <alignment vertical="center"/>
    </xf>
    <xf numFmtId="0" fontId="8" fillId="0" borderId="6" xfId="0" applyFont="1" applyBorder="1" applyAlignment="1">
      <alignment horizontal="distributed" vertical="center"/>
    </xf>
    <xf numFmtId="0" fontId="6" fillId="0" borderId="3" xfId="0" applyFont="1" applyBorder="1" applyAlignment="1">
      <alignment horizontal="right" vertical="center"/>
    </xf>
    <xf numFmtId="0" fontId="5" fillId="0" borderId="0" xfId="0" applyFont="1" applyBorder="1" applyAlignment="1">
      <alignment horizontal="left" vertical="center"/>
    </xf>
    <xf numFmtId="38" fontId="7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/>
  <dimension ref="A1:W149"/>
  <sheetViews>
    <sheetView showGridLines="0" tabSelected="1" view="pageBreakPreview" zoomScale="75" zoomScaleNormal="75" zoomScaleSheetLayoutView="75" workbookViewId="0">
      <selection activeCell="A2" sqref="A2:B4"/>
    </sheetView>
  </sheetViews>
  <sheetFormatPr defaultRowHeight="13.5"/>
  <cols>
    <col min="1" max="1" width="4.75" style="2" customWidth="1"/>
    <col min="2" max="2" width="5.125" style="2" customWidth="1"/>
    <col min="3" max="11" width="6.5" style="2" customWidth="1"/>
    <col min="12" max="14" width="6.125" style="2" customWidth="1"/>
    <col min="15" max="15" width="10.625" style="2" customWidth="1"/>
    <col min="16" max="16" width="10.25" style="2" customWidth="1"/>
    <col min="17" max="17" width="10.25" style="2" bestFit="1" customWidth="1"/>
    <col min="18" max="18" width="10" style="2" bestFit="1" customWidth="1"/>
    <col min="19" max="19" width="9.375" style="2" bestFit="1" customWidth="1"/>
    <col min="20" max="20" width="8.125" style="2" customWidth="1"/>
    <col min="21" max="21" width="10.25" style="2" bestFit="1" customWidth="1"/>
    <col min="22" max="22" width="9.25" style="2" bestFit="1" customWidth="1"/>
    <col min="23" max="23" width="8.875" style="2" customWidth="1"/>
    <col min="24" max="16384" width="9" style="2"/>
  </cols>
  <sheetData>
    <row r="1" spans="1:23" ht="21.75" customHeight="1" thickBot="1">
      <c r="A1" s="1" t="s">
        <v>85</v>
      </c>
      <c r="B1" s="1"/>
      <c r="W1" s="3" t="s">
        <v>48</v>
      </c>
    </row>
    <row r="2" spans="1:23">
      <c r="A2" s="41" t="s">
        <v>8</v>
      </c>
      <c r="B2" s="38"/>
      <c r="C2" s="30" t="s">
        <v>6</v>
      </c>
      <c r="D2" s="30"/>
      <c r="E2" s="30"/>
      <c r="F2" s="30" t="s">
        <v>4</v>
      </c>
      <c r="G2" s="30"/>
      <c r="H2" s="30"/>
      <c r="I2" s="30"/>
      <c r="J2" s="30"/>
      <c r="K2" s="30"/>
      <c r="L2" s="30"/>
      <c r="M2" s="30"/>
      <c r="N2" s="31"/>
      <c r="O2" s="41" t="s">
        <v>16</v>
      </c>
      <c r="P2" s="38" t="s">
        <v>17</v>
      </c>
      <c r="Q2" s="30" t="s">
        <v>18</v>
      </c>
      <c r="R2" s="30"/>
      <c r="S2" s="30"/>
      <c r="T2" s="30"/>
      <c r="U2" s="30" t="s">
        <v>49</v>
      </c>
      <c r="V2" s="30"/>
      <c r="W2" s="31"/>
    </row>
    <row r="3" spans="1:23" ht="13.5" customHeight="1">
      <c r="A3" s="42"/>
      <c r="B3" s="33"/>
      <c r="C3" s="44" t="s">
        <v>5</v>
      </c>
      <c r="D3" s="44" t="s">
        <v>9</v>
      </c>
      <c r="E3" s="44" t="s">
        <v>10</v>
      </c>
      <c r="F3" s="32" t="s">
        <v>5</v>
      </c>
      <c r="G3" s="32"/>
      <c r="H3" s="32"/>
      <c r="I3" s="32" t="s">
        <v>14</v>
      </c>
      <c r="J3" s="32"/>
      <c r="K3" s="32"/>
      <c r="L3" s="32" t="s">
        <v>15</v>
      </c>
      <c r="M3" s="32"/>
      <c r="N3" s="35"/>
      <c r="O3" s="43"/>
      <c r="P3" s="32"/>
      <c r="Q3" s="33" t="s">
        <v>19</v>
      </c>
      <c r="R3" s="33" t="s">
        <v>20</v>
      </c>
      <c r="S3" s="33" t="s">
        <v>21</v>
      </c>
      <c r="T3" s="33" t="s">
        <v>22</v>
      </c>
      <c r="U3" s="32" t="s">
        <v>19</v>
      </c>
      <c r="V3" s="33" t="s">
        <v>23</v>
      </c>
      <c r="W3" s="34" t="s">
        <v>82</v>
      </c>
    </row>
    <row r="4" spans="1:23">
      <c r="A4" s="42"/>
      <c r="B4" s="33"/>
      <c r="C4" s="44"/>
      <c r="D4" s="44"/>
      <c r="E4" s="44"/>
      <c r="F4" s="6" t="s">
        <v>11</v>
      </c>
      <c r="G4" s="6" t="s">
        <v>12</v>
      </c>
      <c r="H4" s="6" t="s">
        <v>13</v>
      </c>
      <c r="I4" s="6" t="s">
        <v>11</v>
      </c>
      <c r="J4" s="6" t="s">
        <v>12</v>
      </c>
      <c r="K4" s="6" t="s">
        <v>13</v>
      </c>
      <c r="L4" s="6" t="s">
        <v>11</v>
      </c>
      <c r="M4" s="6" t="s">
        <v>12</v>
      </c>
      <c r="N4" s="16" t="s">
        <v>13</v>
      </c>
      <c r="O4" s="43"/>
      <c r="P4" s="32"/>
      <c r="Q4" s="33"/>
      <c r="R4" s="33"/>
      <c r="S4" s="33"/>
      <c r="T4" s="33"/>
      <c r="U4" s="32"/>
      <c r="V4" s="32"/>
      <c r="W4" s="35"/>
    </row>
    <row r="5" spans="1:23" ht="8.25" customHeight="1">
      <c r="A5" s="36"/>
      <c r="B5" s="37"/>
      <c r="C5" s="7"/>
      <c r="D5" s="7"/>
      <c r="E5" s="7"/>
      <c r="F5" s="7"/>
      <c r="G5" s="17"/>
      <c r="H5" s="17"/>
      <c r="I5" s="17"/>
      <c r="J5" s="17"/>
      <c r="K5" s="17"/>
      <c r="L5" s="17"/>
      <c r="M5" s="17"/>
      <c r="N5" s="17"/>
      <c r="O5" s="7"/>
      <c r="P5" s="7"/>
      <c r="Q5" s="7"/>
      <c r="R5" s="17"/>
      <c r="S5" s="17"/>
      <c r="T5" s="17"/>
      <c r="U5" s="7"/>
      <c r="V5" s="7"/>
      <c r="W5" s="7"/>
    </row>
    <row r="6" spans="1:23" ht="24.75" hidden="1" customHeight="1">
      <c r="A6" s="18" t="s">
        <v>26</v>
      </c>
      <c r="B6" s="19" t="s">
        <v>27</v>
      </c>
      <c r="C6" s="12">
        <f t="shared" ref="C6:C11" si="0">SUM(D6:E6)</f>
        <v>626</v>
      </c>
      <c r="D6" s="12">
        <f t="shared" ref="D6:F11" si="1">SUM(D42,D74,D103,D127)</f>
        <v>372</v>
      </c>
      <c r="E6" s="12">
        <f t="shared" si="1"/>
        <v>254</v>
      </c>
      <c r="F6" s="12">
        <f t="shared" si="1"/>
        <v>11691</v>
      </c>
      <c r="G6" s="12">
        <f>SUM(M6,J6)</f>
        <v>5152</v>
      </c>
      <c r="H6" s="12">
        <f>SUM(N6,K6)</f>
        <v>3048</v>
      </c>
      <c r="I6" s="12">
        <f t="shared" ref="I6:I11" si="2">SUM(J6:K6)</f>
        <v>7965</v>
      </c>
      <c r="J6" s="12">
        <f t="shared" ref="J6:K11" si="3">SUM(J42,J74,J103,J127)</f>
        <v>4994</v>
      </c>
      <c r="K6" s="12">
        <f t="shared" si="3"/>
        <v>2971</v>
      </c>
      <c r="L6" s="12">
        <f t="shared" ref="L6:L11" si="4">SUM(M6:N6)</f>
        <v>235</v>
      </c>
      <c r="M6" s="12">
        <f t="shared" ref="M6:W6" si="5">SUM(M42,M74,M103,M127)</f>
        <v>158</v>
      </c>
      <c r="N6" s="12">
        <f t="shared" si="5"/>
        <v>77</v>
      </c>
      <c r="O6" s="12">
        <f t="shared" si="5"/>
        <v>4647701</v>
      </c>
      <c r="P6" s="12">
        <f t="shared" si="5"/>
        <v>13047607</v>
      </c>
      <c r="Q6" s="12">
        <f t="shared" si="5"/>
        <v>26722555</v>
      </c>
      <c r="R6" s="12">
        <f t="shared" si="5"/>
        <v>20657830</v>
      </c>
      <c r="S6" s="12">
        <f t="shared" si="5"/>
        <v>733267</v>
      </c>
      <c r="T6" s="12">
        <f t="shared" si="5"/>
        <v>16952</v>
      </c>
      <c r="U6" s="12">
        <f t="shared" si="5"/>
        <v>13321140</v>
      </c>
      <c r="V6" s="12">
        <f t="shared" si="5"/>
        <v>60003.430069159949</v>
      </c>
      <c r="W6" s="12">
        <f t="shared" si="5"/>
        <v>3399.7255432856409</v>
      </c>
    </row>
    <row r="7" spans="1:23" ht="24.75" customHeight="1">
      <c r="A7" s="39" t="s">
        <v>25</v>
      </c>
      <c r="B7" s="40"/>
      <c r="C7" s="12">
        <v>380</v>
      </c>
      <c r="D7" s="12" t="s">
        <v>83</v>
      </c>
      <c r="E7" s="12" t="s">
        <v>83</v>
      </c>
      <c r="F7" s="12">
        <v>11021</v>
      </c>
      <c r="G7" s="12" t="s">
        <v>83</v>
      </c>
      <c r="H7" s="12" t="s">
        <v>83</v>
      </c>
      <c r="I7" s="12" t="s">
        <v>83</v>
      </c>
      <c r="J7" s="12" t="s">
        <v>83</v>
      </c>
      <c r="K7" s="12" t="s">
        <v>83</v>
      </c>
      <c r="L7" s="12" t="s">
        <v>83</v>
      </c>
      <c r="M7" s="12" t="s">
        <v>83</v>
      </c>
      <c r="N7" s="12" t="s">
        <v>83</v>
      </c>
      <c r="O7" s="12">
        <v>4770118</v>
      </c>
      <c r="P7" s="12">
        <v>14136891</v>
      </c>
      <c r="Q7" s="12">
        <v>27488450</v>
      </c>
      <c r="R7" s="12" t="s">
        <v>83</v>
      </c>
      <c r="S7" s="12" t="s">
        <v>83</v>
      </c>
      <c r="T7" s="12" t="s">
        <v>83</v>
      </c>
      <c r="U7" s="12">
        <v>12820559</v>
      </c>
      <c r="V7" s="12">
        <f>U7/C7</f>
        <v>33738.313157894736</v>
      </c>
      <c r="W7" s="12">
        <f>U7/F7</f>
        <v>1163.2845476816985</v>
      </c>
    </row>
    <row r="8" spans="1:23" ht="24.75" customHeight="1">
      <c r="A8" s="39">
        <v>13</v>
      </c>
      <c r="B8" s="40"/>
      <c r="C8" s="12">
        <f t="shared" si="0"/>
        <v>360</v>
      </c>
      <c r="D8" s="12">
        <f t="shared" si="1"/>
        <v>310</v>
      </c>
      <c r="E8" s="12">
        <f t="shared" si="1"/>
        <v>50</v>
      </c>
      <c r="F8" s="12">
        <f t="shared" si="1"/>
        <v>10603</v>
      </c>
      <c r="G8" s="12" t="s">
        <v>83</v>
      </c>
      <c r="H8" s="12" t="s">
        <v>83</v>
      </c>
      <c r="I8" s="12" t="s">
        <v>83</v>
      </c>
      <c r="J8" s="12" t="s">
        <v>83</v>
      </c>
      <c r="K8" s="12" t="s">
        <v>83</v>
      </c>
      <c r="L8" s="12" t="s">
        <v>83</v>
      </c>
      <c r="M8" s="12" t="s">
        <v>83</v>
      </c>
      <c r="N8" s="12" t="s">
        <v>83</v>
      </c>
      <c r="O8" s="12">
        <f t="shared" ref="O8:Q9" si="6">SUM(O44,O76,O105,O129)</f>
        <v>4461870</v>
      </c>
      <c r="P8" s="12">
        <f t="shared" si="6"/>
        <v>14436956</v>
      </c>
      <c r="Q8" s="12">
        <f t="shared" si="6"/>
        <v>27133149</v>
      </c>
      <c r="R8" s="12" t="s">
        <v>83</v>
      </c>
      <c r="S8" s="12" t="s">
        <v>83</v>
      </c>
      <c r="T8" s="12" t="s">
        <v>83</v>
      </c>
      <c r="U8" s="12">
        <f>SUM(U44,U76,U105,U129)</f>
        <v>12326665</v>
      </c>
      <c r="V8" s="12">
        <f>U8/C8</f>
        <v>34240.736111111109</v>
      </c>
      <c r="W8" s="12">
        <f>U8/F8</f>
        <v>1162.56389701028</v>
      </c>
    </row>
    <row r="9" spans="1:23" ht="24.75" customHeight="1">
      <c r="A9" s="39">
        <v>14</v>
      </c>
      <c r="B9" s="40"/>
      <c r="C9" s="12">
        <f t="shared" si="0"/>
        <v>340</v>
      </c>
      <c r="D9" s="12">
        <f t="shared" si="1"/>
        <v>290</v>
      </c>
      <c r="E9" s="12">
        <f t="shared" si="1"/>
        <v>50</v>
      </c>
      <c r="F9" s="12">
        <f t="shared" si="1"/>
        <v>10054</v>
      </c>
      <c r="G9" s="12" t="s">
        <v>83</v>
      </c>
      <c r="H9" s="12" t="s">
        <v>83</v>
      </c>
      <c r="I9" s="12" t="s">
        <v>83</v>
      </c>
      <c r="J9" s="12" t="s">
        <v>83</v>
      </c>
      <c r="K9" s="12" t="s">
        <v>83</v>
      </c>
      <c r="L9" s="12" t="s">
        <v>83</v>
      </c>
      <c r="M9" s="12" t="s">
        <v>83</v>
      </c>
      <c r="N9" s="12" t="s">
        <v>83</v>
      </c>
      <c r="O9" s="12">
        <f t="shared" si="6"/>
        <v>4310405</v>
      </c>
      <c r="P9" s="12">
        <f t="shared" si="6"/>
        <v>13502687</v>
      </c>
      <c r="Q9" s="12">
        <f t="shared" si="6"/>
        <v>24526755</v>
      </c>
      <c r="R9" s="12" t="s">
        <v>83</v>
      </c>
      <c r="S9" s="12" t="s">
        <v>83</v>
      </c>
      <c r="T9" s="12" t="s">
        <v>83</v>
      </c>
      <c r="U9" s="12">
        <f>SUM(U45,U77,U106,U130)</f>
        <v>10763821</v>
      </c>
      <c r="V9" s="12">
        <f>U9/C9</f>
        <v>31658.297058823529</v>
      </c>
      <c r="W9" s="12">
        <f>U9/F9</f>
        <v>1070.6008553809429</v>
      </c>
    </row>
    <row r="10" spans="1:23" ht="24.75" customHeight="1">
      <c r="A10" s="39">
        <v>15</v>
      </c>
      <c r="B10" s="40"/>
      <c r="C10" s="12">
        <v>352</v>
      </c>
      <c r="D10" s="12">
        <v>297</v>
      </c>
      <c r="E10" s="12">
        <v>55</v>
      </c>
      <c r="F10" s="12">
        <v>10067</v>
      </c>
      <c r="G10" s="12">
        <f>SUM(M10,J10)</f>
        <v>6361</v>
      </c>
      <c r="H10" s="12">
        <f>SUM(N10,K10)</f>
        <v>3706</v>
      </c>
      <c r="I10" s="12">
        <f t="shared" si="2"/>
        <v>9979</v>
      </c>
      <c r="J10" s="12">
        <f t="shared" si="3"/>
        <v>6306</v>
      </c>
      <c r="K10" s="12">
        <f t="shared" si="3"/>
        <v>3673</v>
      </c>
      <c r="L10" s="12">
        <f t="shared" si="4"/>
        <v>88</v>
      </c>
      <c r="M10" s="12">
        <f t="shared" ref="M10:O11" si="7">SUM(M46,M78,M107,M131)</f>
        <v>55</v>
      </c>
      <c r="N10" s="12">
        <v>33</v>
      </c>
      <c r="O10" s="12">
        <f t="shared" si="7"/>
        <v>3784634</v>
      </c>
      <c r="P10" s="12">
        <f t="shared" ref="P10:T11" si="8">SUM(P46,P78,P107,P131)</f>
        <v>13630060</v>
      </c>
      <c r="Q10" s="12">
        <v>24701568</v>
      </c>
      <c r="R10" s="12">
        <f t="shared" si="8"/>
        <v>23224729</v>
      </c>
      <c r="S10" s="12">
        <v>1436894</v>
      </c>
      <c r="T10" s="12">
        <v>39945</v>
      </c>
      <c r="U10" s="12">
        <f>SUM(U46,U78,U107,U131)</f>
        <v>10789652</v>
      </c>
      <c r="V10" s="12">
        <f>U10/C10</f>
        <v>30652.420454545456</v>
      </c>
      <c r="W10" s="12">
        <f>U10/F10</f>
        <v>1071.784245554783</v>
      </c>
    </row>
    <row r="11" spans="1:23" ht="24.75" customHeight="1">
      <c r="A11" s="39">
        <v>16</v>
      </c>
      <c r="B11" s="40"/>
      <c r="C11" s="12">
        <f t="shared" si="0"/>
        <v>325</v>
      </c>
      <c r="D11" s="12">
        <f t="shared" si="1"/>
        <v>281</v>
      </c>
      <c r="E11" s="12">
        <f t="shared" si="1"/>
        <v>44</v>
      </c>
      <c r="F11" s="12">
        <f t="shared" si="1"/>
        <v>9747</v>
      </c>
      <c r="G11" s="12">
        <f>SUM(M11,J11)</f>
        <v>6202</v>
      </c>
      <c r="H11" s="12">
        <f>SUM(N11,K11)</f>
        <v>3545</v>
      </c>
      <c r="I11" s="12">
        <f t="shared" si="2"/>
        <v>9677</v>
      </c>
      <c r="J11" s="12">
        <f t="shared" si="3"/>
        <v>6158</v>
      </c>
      <c r="K11" s="12">
        <f t="shared" si="3"/>
        <v>3519</v>
      </c>
      <c r="L11" s="12">
        <f t="shared" si="4"/>
        <v>70</v>
      </c>
      <c r="M11" s="12">
        <f t="shared" si="7"/>
        <v>44</v>
      </c>
      <c r="N11" s="12">
        <f t="shared" si="7"/>
        <v>26</v>
      </c>
      <c r="O11" s="12">
        <f t="shared" si="7"/>
        <v>3918280</v>
      </c>
      <c r="P11" s="12">
        <f t="shared" si="8"/>
        <v>14688574</v>
      </c>
      <c r="Q11" s="12">
        <f t="shared" si="8"/>
        <v>25233173</v>
      </c>
      <c r="R11" s="12">
        <f t="shared" si="8"/>
        <v>23640219</v>
      </c>
      <c r="S11" s="12">
        <f t="shared" si="8"/>
        <v>1421268</v>
      </c>
      <c r="T11" s="12">
        <f t="shared" si="8"/>
        <v>40625</v>
      </c>
      <c r="U11" s="12">
        <f>SUM(U47,U79,U108,U132)</f>
        <v>10304884</v>
      </c>
      <c r="V11" s="12">
        <f>U11/C11</f>
        <v>31707.335384615384</v>
      </c>
      <c r="W11" s="12">
        <f>U11/F11</f>
        <v>1057.2364830204165</v>
      </c>
    </row>
    <row r="12" spans="1:23" ht="14.25" customHeight="1">
      <c r="A12" s="4"/>
      <c r="B12" s="5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</row>
    <row r="13" spans="1:23" ht="17.25" customHeight="1">
      <c r="A13" s="39" t="s">
        <v>50</v>
      </c>
      <c r="B13" s="40"/>
      <c r="C13" s="28">
        <f>SUM(C14:C34)</f>
        <v>325</v>
      </c>
      <c r="D13" s="28">
        <f>SUM(D14:D34)</f>
        <v>281</v>
      </c>
      <c r="E13" s="28">
        <f>SUM(E14:E34)</f>
        <v>44</v>
      </c>
      <c r="F13" s="28">
        <f>SUM(F14:F34)</f>
        <v>9747</v>
      </c>
      <c r="G13" s="28">
        <f t="shared" ref="G13:N13" si="9">SUM(G14:G34)</f>
        <v>6202</v>
      </c>
      <c r="H13" s="28">
        <f t="shared" si="9"/>
        <v>3545</v>
      </c>
      <c r="I13" s="28">
        <f t="shared" si="9"/>
        <v>9677</v>
      </c>
      <c r="J13" s="28">
        <f t="shared" si="9"/>
        <v>6158</v>
      </c>
      <c r="K13" s="28">
        <f t="shared" si="9"/>
        <v>3519</v>
      </c>
      <c r="L13" s="28">
        <f t="shared" si="9"/>
        <v>70</v>
      </c>
      <c r="M13" s="28">
        <f t="shared" si="9"/>
        <v>44</v>
      </c>
      <c r="N13" s="28">
        <f t="shared" si="9"/>
        <v>26</v>
      </c>
      <c r="O13" s="7"/>
      <c r="P13" s="7"/>
      <c r="Q13" s="7"/>
      <c r="R13" s="7"/>
      <c r="S13" s="7"/>
      <c r="T13" s="7"/>
      <c r="U13" s="7"/>
      <c r="V13" s="7"/>
      <c r="W13" s="7"/>
    </row>
    <row r="14" spans="1:23" ht="24.75" customHeight="1">
      <c r="A14" s="20" t="s">
        <v>84</v>
      </c>
      <c r="B14" s="9" t="s">
        <v>28</v>
      </c>
      <c r="C14" s="12">
        <f t="shared" ref="C14:C34" si="10">SUM(D14:E14)</f>
        <v>34</v>
      </c>
      <c r="D14" s="21">
        <f>SUM(D49,D81,D134)</f>
        <v>30</v>
      </c>
      <c r="E14" s="21">
        <f>SUM(E49,E81,E134)</f>
        <v>4</v>
      </c>
      <c r="F14" s="12">
        <f>SUM(L14,I14)</f>
        <v>730</v>
      </c>
      <c r="G14" s="21">
        <f t="shared" ref="G14:H16" si="11">SUM(G49,G81,G134)</f>
        <v>407</v>
      </c>
      <c r="H14" s="21">
        <f t="shared" si="11"/>
        <v>323</v>
      </c>
      <c r="I14" s="12">
        <f t="shared" ref="I14:I21" si="12">SUM(J14:K14)</f>
        <v>722</v>
      </c>
      <c r="J14" s="21">
        <f t="shared" ref="J14:K16" si="13">SUM(J49,J81,J134)</f>
        <v>402</v>
      </c>
      <c r="K14" s="21">
        <f t="shared" si="13"/>
        <v>320</v>
      </c>
      <c r="L14" s="12">
        <f>SUM(M14:N14)</f>
        <v>8</v>
      </c>
      <c r="M14" s="21">
        <f>SUM(M49,M81,M134)</f>
        <v>5</v>
      </c>
      <c r="N14" s="21">
        <f>SUM(N49,N81,N134)</f>
        <v>3</v>
      </c>
      <c r="O14" s="12" t="s">
        <v>57</v>
      </c>
      <c r="P14" s="12" t="s">
        <v>57</v>
      </c>
      <c r="Q14" s="12" t="s">
        <v>57</v>
      </c>
      <c r="R14" s="12" t="s">
        <v>57</v>
      </c>
      <c r="S14" s="12" t="s">
        <v>57</v>
      </c>
      <c r="T14" s="12" t="s">
        <v>58</v>
      </c>
      <c r="U14" s="12" t="s">
        <v>57</v>
      </c>
      <c r="V14" s="12" t="s">
        <v>57</v>
      </c>
      <c r="W14" s="12" t="s">
        <v>57</v>
      </c>
    </row>
    <row r="15" spans="1:23" ht="24.75" customHeight="1">
      <c r="A15" s="7">
        <v>10</v>
      </c>
      <c r="B15" s="9" t="s">
        <v>29</v>
      </c>
      <c r="C15" s="12">
        <f t="shared" si="10"/>
        <v>11</v>
      </c>
      <c r="D15" s="21">
        <f>SUM(D50,D82,D135)</f>
        <v>11</v>
      </c>
      <c r="E15" s="21" t="s">
        <v>59</v>
      </c>
      <c r="F15" s="12">
        <f t="shared" ref="F15:F34" si="14">SUM(L15,I15)</f>
        <v>150</v>
      </c>
      <c r="G15" s="21">
        <f t="shared" si="11"/>
        <v>112</v>
      </c>
      <c r="H15" s="21">
        <f t="shared" si="11"/>
        <v>38</v>
      </c>
      <c r="I15" s="12">
        <f t="shared" si="12"/>
        <v>150</v>
      </c>
      <c r="J15" s="21">
        <f t="shared" si="13"/>
        <v>112</v>
      </c>
      <c r="K15" s="21">
        <f t="shared" si="13"/>
        <v>38</v>
      </c>
      <c r="L15" s="12" t="s">
        <v>59</v>
      </c>
      <c r="M15" s="21" t="s">
        <v>59</v>
      </c>
      <c r="N15" s="21" t="s">
        <v>59</v>
      </c>
      <c r="O15" s="12" t="s">
        <v>60</v>
      </c>
      <c r="P15" s="12" t="s">
        <v>60</v>
      </c>
      <c r="Q15" s="12" t="s">
        <v>60</v>
      </c>
      <c r="R15" s="12" t="s">
        <v>60</v>
      </c>
      <c r="S15" s="12" t="s">
        <v>60</v>
      </c>
      <c r="T15" s="12" t="s">
        <v>59</v>
      </c>
      <c r="U15" s="12" t="s">
        <v>60</v>
      </c>
      <c r="V15" s="12" t="s">
        <v>60</v>
      </c>
      <c r="W15" s="12" t="s">
        <v>60</v>
      </c>
    </row>
    <row r="16" spans="1:23" ht="24.75" customHeight="1">
      <c r="A16" s="7">
        <v>12</v>
      </c>
      <c r="B16" s="9" t="s">
        <v>30</v>
      </c>
      <c r="C16" s="12">
        <f t="shared" si="10"/>
        <v>6</v>
      </c>
      <c r="D16" s="21">
        <f>SUM(D51,D83,D136)</f>
        <v>4</v>
      </c>
      <c r="E16" s="21">
        <f>SUM(E51,E83,E136)</f>
        <v>2</v>
      </c>
      <c r="F16" s="12">
        <f t="shared" si="14"/>
        <v>140</v>
      </c>
      <c r="G16" s="21">
        <f t="shared" si="11"/>
        <v>20</v>
      </c>
      <c r="H16" s="21">
        <f t="shared" si="11"/>
        <v>120</v>
      </c>
      <c r="I16" s="12">
        <f t="shared" si="12"/>
        <v>138</v>
      </c>
      <c r="J16" s="21">
        <f t="shared" si="13"/>
        <v>19</v>
      </c>
      <c r="K16" s="21">
        <f t="shared" si="13"/>
        <v>119</v>
      </c>
      <c r="L16" s="12">
        <f t="shared" ref="L16:L33" si="15">SUM(M16:N16)</f>
        <v>2</v>
      </c>
      <c r="M16" s="21">
        <f>SUM(M51,M83,M136)</f>
        <v>1</v>
      </c>
      <c r="N16" s="21">
        <f>SUM(N51,N83,N136)</f>
        <v>1</v>
      </c>
      <c r="O16" s="12" t="s">
        <v>60</v>
      </c>
      <c r="P16" s="12" t="s">
        <v>60</v>
      </c>
      <c r="Q16" s="12" t="s">
        <v>60</v>
      </c>
      <c r="R16" s="12">
        <f>SUM(R51,R83,R136)</f>
        <v>85438</v>
      </c>
      <c r="S16" s="12" t="s">
        <v>60</v>
      </c>
      <c r="T16" s="12" t="s">
        <v>59</v>
      </c>
      <c r="U16" s="12" t="s">
        <v>60</v>
      </c>
      <c r="V16" s="12" t="s">
        <v>60</v>
      </c>
      <c r="W16" s="12" t="s">
        <v>60</v>
      </c>
    </row>
    <row r="17" spans="1:23" ht="24.75" customHeight="1">
      <c r="A17" s="7">
        <v>13</v>
      </c>
      <c r="B17" s="9" t="s">
        <v>31</v>
      </c>
      <c r="C17" s="12">
        <f t="shared" si="10"/>
        <v>13</v>
      </c>
      <c r="D17" s="22">
        <f>SUM(D52,D84,D110,D137)</f>
        <v>11</v>
      </c>
      <c r="E17" s="22">
        <f>SUM(E52,E84,E110,E137)</f>
        <v>2</v>
      </c>
      <c r="F17" s="12">
        <f t="shared" si="14"/>
        <v>92</v>
      </c>
      <c r="G17" s="22">
        <f>SUM(G52,G84,G110,G137)</f>
        <v>71</v>
      </c>
      <c r="H17" s="22">
        <f>SUM(H52,H84,H110,H137)</f>
        <v>21</v>
      </c>
      <c r="I17" s="12">
        <f t="shared" si="12"/>
        <v>90</v>
      </c>
      <c r="J17" s="22">
        <f>SUM(J52,J84,J110,J137)</f>
        <v>69</v>
      </c>
      <c r="K17" s="22">
        <f>SUM(K52,K84,K110,K137)</f>
        <v>21</v>
      </c>
      <c r="L17" s="12">
        <f t="shared" si="15"/>
        <v>2</v>
      </c>
      <c r="M17" s="22">
        <f>SUM(M52,M84,M110,M137)</f>
        <v>2</v>
      </c>
      <c r="N17" s="22" t="s">
        <v>55</v>
      </c>
      <c r="O17" s="12" t="s">
        <v>61</v>
      </c>
      <c r="P17" s="12" t="s">
        <v>61</v>
      </c>
      <c r="Q17" s="12" t="s">
        <v>61</v>
      </c>
      <c r="R17" s="12" t="s">
        <v>61</v>
      </c>
      <c r="S17" s="12">
        <f>SUM(S52,S84,S110,S137)</f>
        <v>6857</v>
      </c>
      <c r="T17" s="12" t="s">
        <v>55</v>
      </c>
      <c r="U17" s="12" t="s">
        <v>61</v>
      </c>
      <c r="V17" s="12" t="s">
        <v>61</v>
      </c>
      <c r="W17" s="12" t="s">
        <v>61</v>
      </c>
    </row>
    <row r="18" spans="1:23" ht="24.75" customHeight="1">
      <c r="A18" s="7">
        <v>14</v>
      </c>
      <c r="B18" s="9" t="s">
        <v>32</v>
      </c>
      <c r="C18" s="12">
        <f t="shared" si="10"/>
        <v>6</v>
      </c>
      <c r="D18" s="21">
        <f>SUM(D53,D138)</f>
        <v>5</v>
      </c>
      <c r="E18" s="21">
        <f>SUM(E53,E138)</f>
        <v>1</v>
      </c>
      <c r="F18" s="12">
        <f t="shared" si="14"/>
        <v>38</v>
      </c>
      <c r="G18" s="21">
        <f>SUM(G53,G138)</f>
        <v>32</v>
      </c>
      <c r="H18" s="21">
        <f>SUM(H53,H138)</f>
        <v>6</v>
      </c>
      <c r="I18" s="12">
        <f t="shared" si="12"/>
        <v>37</v>
      </c>
      <c r="J18" s="21">
        <f>SUM(J53,J138)</f>
        <v>31</v>
      </c>
      <c r="K18" s="21">
        <f>SUM(K53,K138)</f>
        <v>6</v>
      </c>
      <c r="L18" s="12">
        <f t="shared" si="15"/>
        <v>1</v>
      </c>
      <c r="M18" s="21">
        <f>SUM(M53,M138)</f>
        <v>1</v>
      </c>
      <c r="N18" s="21" t="s">
        <v>62</v>
      </c>
      <c r="O18" s="12" t="s">
        <v>63</v>
      </c>
      <c r="P18" s="12" t="s">
        <v>63</v>
      </c>
      <c r="Q18" s="12" t="s">
        <v>63</v>
      </c>
      <c r="R18" s="12">
        <f>SUM(R53,R138)</f>
        <v>23807</v>
      </c>
      <c r="S18" s="12" t="s">
        <v>62</v>
      </c>
      <c r="T18" s="12">
        <f>SUM(T53,T138)</f>
        <v>28</v>
      </c>
      <c r="U18" s="12" t="s">
        <v>63</v>
      </c>
      <c r="V18" s="12" t="s">
        <v>63</v>
      </c>
      <c r="W18" s="12" t="s">
        <v>63</v>
      </c>
    </row>
    <row r="19" spans="1:23" ht="24.75" customHeight="1">
      <c r="A19" s="7">
        <v>15</v>
      </c>
      <c r="B19" s="9" t="s">
        <v>33</v>
      </c>
      <c r="C19" s="12">
        <f t="shared" si="10"/>
        <v>9</v>
      </c>
      <c r="D19" s="22">
        <f>SUM(D54,D85,D111,)</f>
        <v>9</v>
      </c>
      <c r="E19" s="22" t="s">
        <v>62</v>
      </c>
      <c r="F19" s="12">
        <f t="shared" si="14"/>
        <v>187</v>
      </c>
      <c r="G19" s="22">
        <f>SUM(G54,G85,G111,)</f>
        <v>118</v>
      </c>
      <c r="H19" s="22">
        <f>SUM(H54,H85,H111,)</f>
        <v>69</v>
      </c>
      <c r="I19" s="12">
        <f t="shared" si="12"/>
        <v>187</v>
      </c>
      <c r="J19" s="22">
        <f>SUM(J54,J85,J111,)</f>
        <v>118</v>
      </c>
      <c r="K19" s="22">
        <f>SUM(K54,K85,K111,)</f>
        <v>69</v>
      </c>
      <c r="L19" s="12" t="s">
        <v>62</v>
      </c>
      <c r="M19" s="22" t="s">
        <v>62</v>
      </c>
      <c r="N19" s="22" t="s">
        <v>62</v>
      </c>
      <c r="O19" s="12" t="s">
        <v>63</v>
      </c>
      <c r="P19" s="12" t="s">
        <v>63</v>
      </c>
      <c r="Q19" s="12" t="s">
        <v>63</v>
      </c>
      <c r="R19" s="12" t="s">
        <v>63</v>
      </c>
      <c r="S19" s="12">
        <f>SUM(S54,S85,S111,)</f>
        <v>1679</v>
      </c>
      <c r="T19" s="12" t="s">
        <v>62</v>
      </c>
      <c r="U19" s="12" t="s">
        <v>63</v>
      </c>
      <c r="V19" s="12" t="s">
        <v>63</v>
      </c>
      <c r="W19" s="12" t="s">
        <v>63</v>
      </c>
    </row>
    <row r="20" spans="1:23" ht="24.75" customHeight="1">
      <c r="A20" s="7">
        <v>16</v>
      </c>
      <c r="B20" s="9" t="s">
        <v>34</v>
      </c>
      <c r="C20" s="12">
        <f t="shared" si="10"/>
        <v>11</v>
      </c>
      <c r="D20" s="21">
        <f>SUM(D55,D86,)</f>
        <v>8</v>
      </c>
      <c r="E20" s="21">
        <f>SUM(E55,E86,)</f>
        <v>3</v>
      </c>
      <c r="F20" s="12">
        <f t="shared" si="14"/>
        <v>208</v>
      </c>
      <c r="G20" s="21">
        <f>SUM(G55,G86,)</f>
        <v>115</v>
      </c>
      <c r="H20" s="21">
        <f>SUM(H55,H86,)</f>
        <v>93</v>
      </c>
      <c r="I20" s="12">
        <f t="shared" si="12"/>
        <v>202</v>
      </c>
      <c r="J20" s="21">
        <f>SUM(J55,J86,)</f>
        <v>112</v>
      </c>
      <c r="K20" s="21">
        <f>SUM(K55,K86,)</f>
        <v>90</v>
      </c>
      <c r="L20" s="12">
        <f t="shared" si="15"/>
        <v>6</v>
      </c>
      <c r="M20" s="21">
        <f>SUM(M55,M86,)</f>
        <v>3</v>
      </c>
      <c r="N20" s="21">
        <f>SUM(N55,N86,)</f>
        <v>3</v>
      </c>
      <c r="O20" s="12" t="s">
        <v>60</v>
      </c>
      <c r="P20" s="12" t="s">
        <v>60</v>
      </c>
      <c r="Q20" s="12" t="s">
        <v>60</v>
      </c>
      <c r="R20" s="12" t="s">
        <v>60</v>
      </c>
      <c r="S20" s="12">
        <f>SUM(S55,S86,)</f>
        <v>14100</v>
      </c>
      <c r="T20" s="12" t="s">
        <v>59</v>
      </c>
      <c r="U20" s="12" t="s">
        <v>60</v>
      </c>
      <c r="V20" s="12" t="s">
        <v>60</v>
      </c>
      <c r="W20" s="12" t="s">
        <v>60</v>
      </c>
    </row>
    <row r="21" spans="1:23" ht="24.75" customHeight="1">
      <c r="A21" s="7">
        <v>17</v>
      </c>
      <c r="B21" s="9" t="s">
        <v>35</v>
      </c>
      <c r="C21" s="12">
        <f t="shared" si="10"/>
        <v>1</v>
      </c>
      <c r="D21" s="21">
        <f>SUM(D56)</f>
        <v>1</v>
      </c>
      <c r="E21" s="21" t="s">
        <v>62</v>
      </c>
      <c r="F21" s="12">
        <f t="shared" si="14"/>
        <v>110</v>
      </c>
      <c r="G21" s="21">
        <f>SUM(G56)</f>
        <v>32</v>
      </c>
      <c r="H21" s="21">
        <f>SUM(H56)</f>
        <v>78</v>
      </c>
      <c r="I21" s="12">
        <f t="shared" si="12"/>
        <v>110</v>
      </c>
      <c r="J21" s="21">
        <f>SUM(J56)</f>
        <v>32</v>
      </c>
      <c r="K21" s="21">
        <f>SUM(K56)</f>
        <v>78</v>
      </c>
      <c r="L21" s="12" t="s">
        <v>62</v>
      </c>
      <c r="M21" s="21" t="s">
        <v>62</v>
      </c>
      <c r="N21" s="21" t="s">
        <v>62</v>
      </c>
      <c r="O21" s="12" t="s">
        <v>63</v>
      </c>
      <c r="P21" s="12" t="s">
        <v>63</v>
      </c>
      <c r="Q21" s="12" t="s">
        <v>63</v>
      </c>
      <c r="R21" s="12" t="s">
        <v>63</v>
      </c>
      <c r="S21" s="12" t="s">
        <v>62</v>
      </c>
      <c r="T21" s="12" t="s">
        <v>62</v>
      </c>
      <c r="U21" s="12" t="s">
        <v>63</v>
      </c>
      <c r="V21" s="12" t="s">
        <v>63</v>
      </c>
      <c r="W21" s="12" t="s">
        <v>63</v>
      </c>
    </row>
    <row r="22" spans="1:23" ht="24.75" customHeight="1">
      <c r="A22" s="7">
        <v>18</v>
      </c>
      <c r="B22" s="9" t="s">
        <v>36</v>
      </c>
      <c r="C22" s="12">
        <f>SUM(C87,C139)</f>
        <v>2</v>
      </c>
      <c r="D22" s="12">
        <f>SUM(D87,D139)</f>
        <v>2</v>
      </c>
      <c r="E22" s="12" t="s">
        <v>54</v>
      </c>
      <c r="F22" s="12">
        <f t="shared" si="14"/>
        <v>12</v>
      </c>
      <c r="G22" s="12">
        <f>SUM(G87,G139)</f>
        <v>11</v>
      </c>
      <c r="H22" s="12">
        <f>SUM(H87,H139)</f>
        <v>1</v>
      </c>
      <c r="I22" s="12">
        <f t="shared" ref="I22:I34" si="16">SUM(J22:K22)</f>
        <v>12</v>
      </c>
      <c r="J22" s="12">
        <f>SUM(J87,J139)</f>
        <v>11</v>
      </c>
      <c r="K22" s="12">
        <f>SUM(K87,K139)</f>
        <v>1</v>
      </c>
      <c r="L22" s="12" t="s">
        <v>54</v>
      </c>
      <c r="M22" s="12" t="s">
        <v>54</v>
      </c>
      <c r="N22" s="12" t="s">
        <v>54</v>
      </c>
      <c r="O22" s="12" t="s">
        <v>64</v>
      </c>
      <c r="P22" s="12" t="s">
        <v>64</v>
      </c>
      <c r="Q22" s="12" t="s">
        <v>64</v>
      </c>
      <c r="R22" s="12" t="s">
        <v>64</v>
      </c>
      <c r="S22" s="12" t="s">
        <v>54</v>
      </c>
      <c r="T22" s="12" t="s">
        <v>54</v>
      </c>
      <c r="U22" s="12" t="s">
        <v>64</v>
      </c>
      <c r="V22" s="12" t="s">
        <v>64</v>
      </c>
      <c r="W22" s="12" t="s">
        <v>64</v>
      </c>
    </row>
    <row r="23" spans="1:23" ht="24.75" customHeight="1">
      <c r="A23" s="7">
        <v>19</v>
      </c>
      <c r="B23" s="23" t="s">
        <v>53</v>
      </c>
      <c r="C23" s="12">
        <f t="shared" si="10"/>
        <v>29</v>
      </c>
      <c r="D23" s="22">
        <f>SUM(D57,D88,D112,D140)</f>
        <v>23</v>
      </c>
      <c r="E23" s="22">
        <f>SUM(E57,E88,E112,E140)</f>
        <v>6</v>
      </c>
      <c r="F23" s="12">
        <f t="shared" si="14"/>
        <v>564</v>
      </c>
      <c r="G23" s="22">
        <f>SUM(G57,G88,G112,G140)</f>
        <v>314</v>
      </c>
      <c r="H23" s="22">
        <f>SUM(H57,H88,H112,H140)</f>
        <v>250</v>
      </c>
      <c r="I23" s="12">
        <f t="shared" si="16"/>
        <v>554</v>
      </c>
      <c r="J23" s="22">
        <f>SUM(J57,J88,J112,J140)</f>
        <v>309</v>
      </c>
      <c r="K23" s="22">
        <f>SUM(K57,K88,K112,K140)</f>
        <v>245</v>
      </c>
      <c r="L23" s="12">
        <f t="shared" si="15"/>
        <v>10</v>
      </c>
      <c r="M23" s="22">
        <f>SUM(M57,M88,M112,M140)</f>
        <v>5</v>
      </c>
      <c r="N23" s="22">
        <f>SUM(N57,N88,N112,N140)</f>
        <v>5</v>
      </c>
      <c r="O23" s="12" t="s">
        <v>64</v>
      </c>
      <c r="P23" s="12" t="s">
        <v>64</v>
      </c>
      <c r="Q23" s="12" t="s">
        <v>64</v>
      </c>
      <c r="R23" s="12" t="s">
        <v>64</v>
      </c>
      <c r="S23" s="12">
        <f>SUM(S57,S88,S112,S140)</f>
        <v>115755</v>
      </c>
      <c r="T23" s="12" t="s">
        <v>54</v>
      </c>
      <c r="U23" s="12" t="s">
        <v>64</v>
      </c>
      <c r="V23" s="12" t="s">
        <v>64</v>
      </c>
      <c r="W23" s="12" t="s">
        <v>64</v>
      </c>
    </row>
    <row r="24" spans="1:23" ht="24.75" customHeight="1">
      <c r="A24" s="7">
        <v>21</v>
      </c>
      <c r="B24" s="9" t="s">
        <v>46</v>
      </c>
      <c r="C24" s="12">
        <f t="shared" si="10"/>
        <v>1</v>
      </c>
      <c r="D24" s="12">
        <f>SUM(D113)</f>
        <v>1</v>
      </c>
      <c r="E24" s="12" t="s">
        <v>62</v>
      </c>
      <c r="F24" s="12">
        <f t="shared" si="14"/>
        <v>14</v>
      </c>
      <c r="G24" s="12">
        <f>SUM(G113)</f>
        <v>4</v>
      </c>
      <c r="H24" s="12">
        <f>SUM(H113)</f>
        <v>10</v>
      </c>
      <c r="I24" s="12">
        <f t="shared" si="16"/>
        <v>14</v>
      </c>
      <c r="J24" s="12">
        <f>SUM(J113)</f>
        <v>4</v>
      </c>
      <c r="K24" s="12">
        <f>SUM(K113)</f>
        <v>10</v>
      </c>
      <c r="L24" s="12" t="s">
        <v>62</v>
      </c>
      <c r="M24" s="12" t="s">
        <v>62</v>
      </c>
      <c r="N24" s="12" t="s">
        <v>62</v>
      </c>
      <c r="O24" s="12" t="s">
        <v>63</v>
      </c>
      <c r="P24" s="12" t="s">
        <v>63</v>
      </c>
      <c r="Q24" s="12" t="s">
        <v>63</v>
      </c>
      <c r="R24" s="12" t="s">
        <v>62</v>
      </c>
      <c r="S24" s="12" t="s">
        <v>63</v>
      </c>
      <c r="T24" s="12" t="s">
        <v>62</v>
      </c>
      <c r="U24" s="12" t="s">
        <v>63</v>
      </c>
      <c r="V24" s="12" t="s">
        <v>63</v>
      </c>
      <c r="W24" s="12" t="s">
        <v>63</v>
      </c>
    </row>
    <row r="25" spans="1:23" ht="24.75" customHeight="1">
      <c r="A25" s="7">
        <v>22</v>
      </c>
      <c r="B25" s="9" t="s">
        <v>37</v>
      </c>
      <c r="C25" s="12">
        <f t="shared" si="10"/>
        <v>10</v>
      </c>
      <c r="D25" s="22">
        <f>SUM(D58,D89,D114,D141)</f>
        <v>10</v>
      </c>
      <c r="E25" s="22" t="s">
        <v>65</v>
      </c>
      <c r="F25" s="12">
        <f t="shared" si="14"/>
        <v>87</v>
      </c>
      <c r="G25" s="22">
        <f>SUM(G58,G89,G114,G141)</f>
        <v>75</v>
      </c>
      <c r="H25" s="22">
        <f>SUM(H58,H89,H114,H141)</f>
        <v>12</v>
      </c>
      <c r="I25" s="12">
        <f t="shared" si="16"/>
        <v>87</v>
      </c>
      <c r="J25" s="22">
        <f>SUM(J58,J89,J114,J141)</f>
        <v>75</v>
      </c>
      <c r="K25" s="22">
        <f>SUM(K58,K89,K114,K141)</f>
        <v>12</v>
      </c>
      <c r="L25" s="12" t="s">
        <v>65</v>
      </c>
      <c r="M25" s="22" t="s">
        <v>65</v>
      </c>
      <c r="N25" s="22" t="s">
        <v>65</v>
      </c>
      <c r="O25" s="12" t="s">
        <v>66</v>
      </c>
      <c r="P25" s="12" t="s">
        <v>66</v>
      </c>
      <c r="Q25" s="12" t="s">
        <v>66</v>
      </c>
      <c r="R25" s="12" t="s">
        <v>66</v>
      </c>
      <c r="S25" s="12">
        <f>SUM(S58,S89,S114,S141)</f>
        <v>421</v>
      </c>
      <c r="T25" s="12" t="s">
        <v>65</v>
      </c>
      <c r="U25" s="12" t="s">
        <v>66</v>
      </c>
      <c r="V25" s="12" t="s">
        <v>66</v>
      </c>
      <c r="W25" s="12" t="s">
        <v>66</v>
      </c>
    </row>
    <row r="26" spans="1:23" ht="24.75" customHeight="1">
      <c r="A26" s="7">
        <v>24</v>
      </c>
      <c r="B26" s="9" t="s">
        <v>38</v>
      </c>
      <c r="C26" s="12">
        <f t="shared" si="10"/>
        <v>4</v>
      </c>
      <c r="D26" s="22">
        <f>SUM(D59,D115,D142)</f>
        <v>4</v>
      </c>
      <c r="E26" s="22" t="s">
        <v>67</v>
      </c>
      <c r="F26" s="12">
        <f t="shared" si="14"/>
        <v>174</v>
      </c>
      <c r="G26" s="22">
        <f>SUM(G59,G115,G142)</f>
        <v>134</v>
      </c>
      <c r="H26" s="22">
        <f>SUM(H59,H115,H142)</f>
        <v>40</v>
      </c>
      <c r="I26" s="12">
        <f t="shared" si="16"/>
        <v>174</v>
      </c>
      <c r="J26" s="22">
        <f>SUM(J59,J115,J142)</f>
        <v>134</v>
      </c>
      <c r="K26" s="22">
        <f>SUM(K59,K115,K142)</f>
        <v>40</v>
      </c>
      <c r="L26" s="12" t="s">
        <v>67</v>
      </c>
      <c r="M26" s="22" t="s">
        <v>67</v>
      </c>
      <c r="N26" s="22" t="s">
        <v>67</v>
      </c>
      <c r="O26" s="12" t="s">
        <v>68</v>
      </c>
      <c r="P26" s="12" t="s">
        <v>68</v>
      </c>
      <c r="Q26" s="12" t="s">
        <v>68</v>
      </c>
      <c r="R26" s="12" t="s">
        <v>68</v>
      </c>
      <c r="S26" s="12" t="s">
        <v>68</v>
      </c>
      <c r="T26" s="12" t="s">
        <v>67</v>
      </c>
      <c r="U26" s="12" t="s">
        <v>68</v>
      </c>
      <c r="V26" s="12" t="s">
        <v>68</v>
      </c>
      <c r="W26" s="12" t="s">
        <v>68</v>
      </c>
    </row>
    <row r="27" spans="1:23" ht="24.75" customHeight="1">
      <c r="A27" s="7">
        <v>25</v>
      </c>
      <c r="B27" s="9" t="s">
        <v>39</v>
      </c>
      <c r="C27" s="12">
        <f t="shared" si="10"/>
        <v>15</v>
      </c>
      <c r="D27" s="22">
        <f>SUM(D60,D90,D116,)</f>
        <v>12</v>
      </c>
      <c r="E27" s="22">
        <f>SUM(E60,E90,E116,)</f>
        <v>3</v>
      </c>
      <c r="F27" s="12">
        <f t="shared" si="14"/>
        <v>302</v>
      </c>
      <c r="G27" s="22">
        <f>SUM(G60,G90,G116,)</f>
        <v>197</v>
      </c>
      <c r="H27" s="22">
        <f>SUM(H60,H90,H116,)</f>
        <v>105</v>
      </c>
      <c r="I27" s="12">
        <f t="shared" si="16"/>
        <v>298</v>
      </c>
      <c r="J27" s="22">
        <f>SUM(J60,J90,J116,)</f>
        <v>194</v>
      </c>
      <c r="K27" s="22">
        <f>SUM(K60,K90,K116,)</f>
        <v>104</v>
      </c>
      <c r="L27" s="12">
        <f t="shared" si="15"/>
        <v>4</v>
      </c>
      <c r="M27" s="22">
        <f>SUM(M60,M90,M116,)</f>
        <v>3</v>
      </c>
      <c r="N27" s="22">
        <f>SUM(N60,N90,N116,)</f>
        <v>1</v>
      </c>
      <c r="O27" s="12">
        <f>SUM(O60,O90,O116,)</f>
        <v>114022</v>
      </c>
      <c r="P27" s="12">
        <f>SUM(P60,P90,P116,)</f>
        <v>170642</v>
      </c>
      <c r="Q27" s="12">
        <f>SUM(R27:T27)</f>
        <v>478821</v>
      </c>
      <c r="R27" s="12">
        <f>SUM(R60,R90,R116,)</f>
        <v>404184</v>
      </c>
      <c r="S27" s="12">
        <f>SUM(S60,S90,S116,)</f>
        <v>74606</v>
      </c>
      <c r="T27" s="12">
        <f>SUM(T60,T90,T116,)</f>
        <v>31</v>
      </c>
      <c r="U27" s="12">
        <f>SUM(U60,U90,U116,)</f>
        <v>294690</v>
      </c>
      <c r="V27" s="12">
        <f>U27/C27</f>
        <v>19646</v>
      </c>
      <c r="W27" s="12">
        <f>U27/F27</f>
        <v>975.79470198675494</v>
      </c>
    </row>
    <row r="28" spans="1:23" ht="24.75" customHeight="1">
      <c r="A28" s="7">
        <v>26</v>
      </c>
      <c r="B28" s="9" t="s">
        <v>40</v>
      </c>
      <c r="C28" s="12">
        <f t="shared" si="10"/>
        <v>50</v>
      </c>
      <c r="D28" s="21">
        <f>SUM(D61,D91,D143)</f>
        <v>47</v>
      </c>
      <c r="E28" s="21">
        <f>SUM(E61,E91,E143)</f>
        <v>3</v>
      </c>
      <c r="F28" s="12">
        <f t="shared" si="14"/>
        <v>1442</v>
      </c>
      <c r="G28" s="21">
        <f>SUM(G61,G91,G143)</f>
        <v>1138</v>
      </c>
      <c r="H28" s="21">
        <f>SUM(H61,H91,H143)</f>
        <v>304</v>
      </c>
      <c r="I28" s="12">
        <f t="shared" si="16"/>
        <v>1435</v>
      </c>
      <c r="J28" s="21">
        <f>SUM(J61,J91,J143)</f>
        <v>1134</v>
      </c>
      <c r="K28" s="21">
        <f>SUM(K61,K91,K143)</f>
        <v>301</v>
      </c>
      <c r="L28" s="12">
        <f t="shared" si="15"/>
        <v>7</v>
      </c>
      <c r="M28" s="21">
        <f t="shared" ref="M28:P29" si="17">SUM(M61,M91,M143)</f>
        <v>4</v>
      </c>
      <c r="N28" s="21">
        <f t="shared" si="17"/>
        <v>3</v>
      </c>
      <c r="O28" s="12" t="s">
        <v>69</v>
      </c>
      <c r="P28" s="12" t="s">
        <v>69</v>
      </c>
      <c r="Q28" s="12" t="s">
        <v>69</v>
      </c>
      <c r="R28" s="12">
        <f t="shared" ref="R28:U29" si="18">SUM(R61,R91,R143)</f>
        <v>3154712</v>
      </c>
      <c r="S28" s="12" t="s">
        <v>69</v>
      </c>
      <c r="T28" s="12">
        <f t="shared" si="18"/>
        <v>13703</v>
      </c>
      <c r="U28" s="12" t="s">
        <v>69</v>
      </c>
      <c r="V28" s="12" t="s">
        <v>69</v>
      </c>
      <c r="W28" s="12" t="s">
        <v>69</v>
      </c>
    </row>
    <row r="29" spans="1:23" ht="24.75" customHeight="1">
      <c r="A29" s="7">
        <v>27</v>
      </c>
      <c r="B29" s="9" t="s">
        <v>41</v>
      </c>
      <c r="C29" s="12">
        <f t="shared" si="10"/>
        <v>27</v>
      </c>
      <c r="D29" s="22">
        <f>SUM(D62,D92,D144)</f>
        <v>23</v>
      </c>
      <c r="E29" s="22">
        <f>SUM(E62,E92,E144)</f>
        <v>4</v>
      </c>
      <c r="F29" s="12">
        <f t="shared" si="14"/>
        <v>1784</v>
      </c>
      <c r="G29" s="22">
        <f>SUM(G62,G92,G144)</f>
        <v>1366</v>
      </c>
      <c r="H29" s="22">
        <f>SUM(H62,H92,H144)</f>
        <v>418</v>
      </c>
      <c r="I29" s="12">
        <f t="shared" si="16"/>
        <v>1777</v>
      </c>
      <c r="J29" s="22">
        <f>SUM(J62,J92,J144)</f>
        <v>1361</v>
      </c>
      <c r="K29" s="22">
        <f>SUM(K62,K92,K144)</f>
        <v>416</v>
      </c>
      <c r="L29" s="12">
        <f t="shared" si="15"/>
        <v>7</v>
      </c>
      <c r="M29" s="22">
        <f t="shared" si="17"/>
        <v>5</v>
      </c>
      <c r="N29" s="22">
        <f t="shared" si="17"/>
        <v>2</v>
      </c>
      <c r="O29" s="12">
        <f t="shared" si="17"/>
        <v>1050112</v>
      </c>
      <c r="P29" s="12">
        <f t="shared" si="17"/>
        <v>5251161</v>
      </c>
      <c r="Q29" s="12">
        <f>SUM(R29:T29)</f>
        <v>8505563</v>
      </c>
      <c r="R29" s="12">
        <f t="shared" si="18"/>
        <v>8400540</v>
      </c>
      <c r="S29" s="12">
        <f t="shared" si="18"/>
        <v>78260</v>
      </c>
      <c r="T29" s="12">
        <f t="shared" si="18"/>
        <v>26763</v>
      </c>
      <c r="U29" s="12">
        <f t="shared" si="18"/>
        <v>3332834</v>
      </c>
      <c r="V29" s="12">
        <f>U29/C29</f>
        <v>123438.29629629629</v>
      </c>
      <c r="W29" s="12">
        <f>U29/F29</f>
        <v>1868.1804932735427</v>
      </c>
    </row>
    <row r="30" spans="1:23" ht="24.75" customHeight="1">
      <c r="A30" s="7">
        <v>28</v>
      </c>
      <c r="B30" s="9" t="s">
        <v>42</v>
      </c>
      <c r="C30" s="12">
        <f t="shared" si="10"/>
        <v>9</v>
      </c>
      <c r="D30" s="22">
        <f t="shared" ref="D30:E33" si="19">SUM(D63,D93,D117,D145)</f>
        <v>8</v>
      </c>
      <c r="E30" s="22">
        <f t="shared" si="19"/>
        <v>1</v>
      </c>
      <c r="F30" s="12">
        <f t="shared" si="14"/>
        <v>450</v>
      </c>
      <c r="G30" s="22">
        <f t="shared" ref="G30:H33" si="20">SUM(G63,G93,G117,G145)</f>
        <v>186</v>
      </c>
      <c r="H30" s="22">
        <f t="shared" si="20"/>
        <v>264</v>
      </c>
      <c r="I30" s="12">
        <f t="shared" si="16"/>
        <v>448</v>
      </c>
      <c r="J30" s="22">
        <f t="shared" ref="J30:K33" si="21">SUM(J63,J93,J117,J145)</f>
        <v>185</v>
      </c>
      <c r="K30" s="22">
        <f t="shared" si="21"/>
        <v>263</v>
      </c>
      <c r="L30" s="12">
        <f t="shared" si="15"/>
        <v>2</v>
      </c>
      <c r="M30" s="22">
        <f t="shared" ref="M30:P33" si="22">SUM(M63,M93,M117,M145)</f>
        <v>1</v>
      </c>
      <c r="N30" s="22">
        <f t="shared" si="22"/>
        <v>1</v>
      </c>
      <c r="O30" s="12" t="s">
        <v>70</v>
      </c>
      <c r="P30" s="12" t="s">
        <v>70</v>
      </c>
      <c r="Q30" s="12" t="s">
        <v>70</v>
      </c>
      <c r="R30" s="12" t="s">
        <v>70</v>
      </c>
      <c r="S30" s="12" t="s">
        <v>70</v>
      </c>
      <c r="T30" s="12" t="s">
        <v>71</v>
      </c>
      <c r="U30" s="12" t="s">
        <v>70</v>
      </c>
      <c r="V30" s="12" t="s">
        <v>70</v>
      </c>
      <c r="W30" s="12" t="s">
        <v>70</v>
      </c>
    </row>
    <row r="31" spans="1:23" ht="24.75" customHeight="1">
      <c r="A31" s="7">
        <v>29</v>
      </c>
      <c r="B31" s="9" t="s">
        <v>43</v>
      </c>
      <c r="C31" s="12">
        <f t="shared" si="10"/>
        <v>47</v>
      </c>
      <c r="D31" s="22">
        <f t="shared" si="19"/>
        <v>35</v>
      </c>
      <c r="E31" s="22">
        <f t="shared" si="19"/>
        <v>12</v>
      </c>
      <c r="F31" s="12">
        <f t="shared" si="14"/>
        <v>1687</v>
      </c>
      <c r="G31" s="22">
        <f t="shared" si="20"/>
        <v>803</v>
      </c>
      <c r="H31" s="22">
        <f t="shared" si="20"/>
        <v>884</v>
      </c>
      <c r="I31" s="12">
        <f t="shared" si="16"/>
        <v>1669</v>
      </c>
      <c r="J31" s="22">
        <f t="shared" si="21"/>
        <v>792</v>
      </c>
      <c r="K31" s="22">
        <f t="shared" si="21"/>
        <v>877</v>
      </c>
      <c r="L31" s="12">
        <f t="shared" si="15"/>
        <v>18</v>
      </c>
      <c r="M31" s="22">
        <f t="shared" si="22"/>
        <v>11</v>
      </c>
      <c r="N31" s="22">
        <f t="shared" si="22"/>
        <v>7</v>
      </c>
      <c r="O31" s="12" t="s">
        <v>72</v>
      </c>
      <c r="P31" s="12" t="s">
        <v>72</v>
      </c>
      <c r="Q31" s="12" t="s">
        <v>72</v>
      </c>
      <c r="R31" s="12" t="s">
        <v>72</v>
      </c>
      <c r="S31" s="12" t="s">
        <v>72</v>
      </c>
      <c r="T31" s="12" t="s">
        <v>73</v>
      </c>
      <c r="U31" s="12" t="s">
        <v>72</v>
      </c>
      <c r="V31" s="12" t="s">
        <v>72</v>
      </c>
      <c r="W31" s="12" t="s">
        <v>72</v>
      </c>
    </row>
    <row r="32" spans="1:23" ht="24.75" customHeight="1">
      <c r="A32" s="7">
        <v>30</v>
      </c>
      <c r="B32" s="9" t="s">
        <v>44</v>
      </c>
      <c r="C32" s="12">
        <f t="shared" si="10"/>
        <v>25</v>
      </c>
      <c r="D32" s="22">
        <f t="shared" si="19"/>
        <v>23</v>
      </c>
      <c r="E32" s="22">
        <f t="shared" si="19"/>
        <v>2</v>
      </c>
      <c r="F32" s="12">
        <f t="shared" si="14"/>
        <v>1227</v>
      </c>
      <c r="G32" s="22">
        <f t="shared" si="20"/>
        <v>880</v>
      </c>
      <c r="H32" s="22">
        <f t="shared" si="20"/>
        <v>347</v>
      </c>
      <c r="I32" s="12">
        <f t="shared" si="16"/>
        <v>1225</v>
      </c>
      <c r="J32" s="22">
        <f t="shared" si="21"/>
        <v>878</v>
      </c>
      <c r="K32" s="22">
        <f t="shared" si="21"/>
        <v>347</v>
      </c>
      <c r="L32" s="12">
        <f t="shared" si="15"/>
        <v>2</v>
      </c>
      <c r="M32" s="22">
        <f t="shared" si="22"/>
        <v>2</v>
      </c>
      <c r="N32" s="22" t="s">
        <v>74</v>
      </c>
      <c r="O32" s="12">
        <f t="shared" si="22"/>
        <v>507644</v>
      </c>
      <c r="P32" s="12">
        <f t="shared" si="22"/>
        <v>1390789</v>
      </c>
      <c r="Q32" s="12">
        <f>SUM(R32:T32)</f>
        <v>2458771</v>
      </c>
      <c r="R32" s="12">
        <f>SUM(R65,R95,R119,R147)</f>
        <v>2426107</v>
      </c>
      <c r="S32" s="12">
        <f>SUM(S65,S95,S119,S147)</f>
        <v>32564</v>
      </c>
      <c r="T32" s="12">
        <f>SUM(T65,T95,T119,T147)</f>
        <v>100</v>
      </c>
      <c r="U32" s="12">
        <f>SUM(U65,U95,U119,U147)</f>
        <v>1023296</v>
      </c>
      <c r="V32" s="12">
        <f>U32/C32</f>
        <v>40931.839999999997</v>
      </c>
      <c r="W32" s="12">
        <f>U32/F32</f>
        <v>833.9820700896496</v>
      </c>
    </row>
    <row r="33" spans="1:23" ht="24.75" customHeight="1">
      <c r="A33" s="7">
        <v>31</v>
      </c>
      <c r="B33" s="9" t="s">
        <v>45</v>
      </c>
      <c r="C33" s="12">
        <f t="shared" si="10"/>
        <v>11</v>
      </c>
      <c r="D33" s="22">
        <f t="shared" si="19"/>
        <v>10</v>
      </c>
      <c r="E33" s="22">
        <f t="shared" si="19"/>
        <v>1</v>
      </c>
      <c r="F33" s="12">
        <f t="shared" si="14"/>
        <v>298</v>
      </c>
      <c r="G33" s="22">
        <f t="shared" si="20"/>
        <v>149</v>
      </c>
      <c r="H33" s="22">
        <f t="shared" si="20"/>
        <v>149</v>
      </c>
      <c r="I33" s="12">
        <f t="shared" si="16"/>
        <v>297</v>
      </c>
      <c r="J33" s="22">
        <f t="shared" si="21"/>
        <v>148</v>
      </c>
      <c r="K33" s="22">
        <f t="shared" si="21"/>
        <v>149</v>
      </c>
      <c r="L33" s="12">
        <f t="shared" si="15"/>
        <v>1</v>
      </c>
      <c r="M33" s="22">
        <f t="shared" si="22"/>
        <v>1</v>
      </c>
      <c r="N33" s="22" t="s">
        <v>54</v>
      </c>
      <c r="O33" s="12" t="s">
        <v>64</v>
      </c>
      <c r="P33" s="12" t="s">
        <v>64</v>
      </c>
      <c r="Q33" s="12" t="s">
        <v>64</v>
      </c>
      <c r="R33" s="12" t="s">
        <v>64</v>
      </c>
      <c r="S33" s="12" t="s">
        <v>64</v>
      </c>
      <c r="T33" s="12" t="s">
        <v>64</v>
      </c>
      <c r="U33" s="12" t="s">
        <v>64</v>
      </c>
      <c r="V33" s="12" t="s">
        <v>64</v>
      </c>
      <c r="W33" s="12" t="s">
        <v>64</v>
      </c>
    </row>
    <row r="34" spans="1:23" ht="24.75" customHeight="1" thickBot="1">
      <c r="A34" s="24">
        <v>32</v>
      </c>
      <c r="B34" s="25" t="s">
        <v>7</v>
      </c>
      <c r="C34" s="14">
        <f t="shared" si="10"/>
        <v>4</v>
      </c>
      <c r="D34" s="26">
        <f>SUM(D67)</f>
        <v>4</v>
      </c>
      <c r="E34" s="26" t="s">
        <v>75</v>
      </c>
      <c r="F34" s="14">
        <f t="shared" si="14"/>
        <v>51</v>
      </c>
      <c r="G34" s="26">
        <f>SUM(G67)</f>
        <v>38</v>
      </c>
      <c r="H34" s="26">
        <f>SUM(H67)</f>
        <v>13</v>
      </c>
      <c r="I34" s="14">
        <f t="shared" si="16"/>
        <v>51</v>
      </c>
      <c r="J34" s="26">
        <f>SUM(J67)</f>
        <v>38</v>
      </c>
      <c r="K34" s="26">
        <f>SUM(K67)</f>
        <v>13</v>
      </c>
      <c r="L34" s="14" t="s">
        <v>75</v>
      </c>
      <c r="M34" s="26" t="s">
        <v>75</v>
      </c>
      <c r="N34" s="26" t="s">
        <v>75</v>
      </c>
      <c r="O34" s="14" t="s">
        <v>76</v>
      </c>
      <c r="P34" s="14" t="s">
        <v>76</v>
      </c>
      <c r="Q34" s="14" t="s">
        <v>76</v>
      </c>
      <c r="R34" s="14" t="s">
        <v>76</v>
      </c>
      <c r="S34" s="14" t="s">
        <v>76</v>
      </c>
      <c r="T34" s="14" t="s">
        <v>75</v>
      </c>
      <c r="U34" s="14" t="s">
        <v>76</v>
      </c>
      <c r="V34" s="14" t="s">
        <v>76</v>
      </c>
      <c r="W34" s="14" t="s">
        <v>76</v>
      </c>
    </row>
    <row r="35" spans="1:23" ht="19.5" customHeight="1">
      <c r="A35" s="11" t="s">
        <v>47</v>
      </c>
    </row>
    <row r="36" spans="1:23" hidden="1"/>
    <row r="37" spans="1:23" ht="14.25" hidden="1" thickBot="1">
      <c r="A37" s="1" t="s">
        <v>52</v>
      </c>
      <c r="B37" s="1"/>
      <c r="T37" s="2" t="s">
        <v>48</v>
      </c>
    </row>
    <row r="38" spans="1:23" hidden="1">
      <c r="A38" s="41" t="s">
        <v>8</v>
      </c>
      <c r="B38" s="38"/>
      <c r="C38" s="30" t="s">
        <v>6</v>
      </c>
      <c r="D38" s="30"/>
      <c r="E38" s="30"/>
      <c r="F38" s="30" t="s">
        <v>4</v>
      </c>
      <c r="G38" s="30"/>
      <c r="H38" s="30"/>
      <c r="I38" s="30"/>
      <c r="J38" s="30"/>
      <c r="K38" s="30"/>
      <c r="L38" s="30"/>
      <c r="M38" s="30"/>
      <c r="N38" s="30"/>
      <c r="O38" s="38" t="s">
        <v>16</v>
      </c>
      <c r="P38" s="38" t="s">
        <v>17</v>
      </c>
      <c r="Q38" s="30" t="s">
        <v>18</v>
      </c>
      <c r="R38" s="30"/>
      <c r="S38" s="30"/>
      <c r="T38" s="30"/>
      <c r="U38" s="30" t="s">
        <v>49</v>
      </c>
      <c r="V38" s="30"/>
      <c r="W38" s="31"/>
    </row>
    <row r="39" spans="1:23" ht="13.5" hidden="1" customHeight="1">
      <c r="A39" s="42"/>
      <c r="B39" s="33"/>
      <c r="C39" s="44" t="s">
        <v>5</v>
      </c>
      <c r="D39" s="44" t="s">
        <v>9</v>
      </c>
      <c r="E39" s="44" t="s">
        <v>10</v>
      </c>
      <c r="F39" s="32" t="s">
        <v>5</v>
      </c>
      <c r="G39" s="32"/>
      <c r="H39" s="32"/>
      <c r="I39" s="32" t="s">
        <v>14</v>
      </c>
      <c r="J39" s="32"/>
      <c r="K39" s="32"/>
      <c r="L39" s="32" t="s">
        <v>15</v>
      </c>
      <c r="M39" s="32"/>
      <c r="N39" s="32"/>
      <c r="O39" s="32"/>
      <c r="P39" s="32"/>
      <c r="Q39" s="33" t="s">
        <v>19</v>
      </c>
      <c r="R39" s="33" t="s">
        <v>20</v>
      </c>
      <c r="S39" s="33" t="s">
        <v>21</v>
      </c>
      <c r="T39" s="33" t="s">
        <v>22</v>
      </c>
      <c r="U39" s="32" t="s">
        <v>19</v>
      </c>
      <c r="V39" s="33" t="s">
        <v>23</v>
      </c>
      <c r="W39" s="34" t="s">
        <v>24</v>
      </c>
    </row>
    <row r="40" spans="1:23" hidden="1">
      <c r="A40" s="42"/>
      <c r="B40" s="33"/>
      <c r="C40" s="44"/>
      <c r="D40" s="44"/>
      <c r="E40" s="44"/>
      <c r="F40" s="6" t="s">
        <v>11</v>
      </c>
      <c r="G40" s="6" t="s">
        <v>12</v>
      </c>
      <c r="H40" s="6" t="s">
        <v>13</v>
      </c>
      <c r="I40" s="6" t="s">
        <v>11</v>
      </c>
      <c r="J40" s="6" t="s">
        <v>12</v>
      </c>
      <c r="K40" s="6" t="s">
        <v>13</v>
      </c>
      <c r="L40" s="6" t="s">
        <v>11</v>
      </c>
      <c r="M40" s="6" t="s">
        <v>12</v>
      </c>
      <c r="N40" s="6" t="s">
        <v>13</v>
      </c>
      <c r="O40" s="32"/>
      <c r="P40" s="32"/>
      <c r="Q40" s="33"/>
      <c r="R40" s="33"/>
      <c r="S40" s="33"/>
      <c r="T40" s="33"/>
      <c r="U40" s="32"/>
      <c r="V40" s="32"/>
      <c r="W40" s="35"/>
    </row>
    <row r="41" spans="1:23" ht="17.25" hidden="1" customHeight="1">
      <c r="A41" s="39" t="s">
        <v>0</v>
      </c>
      <c r="B41" s="39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</row>
    <row r="42" spans="1:23" ht="24.75" hidden="1" customHeight="1">
      <c r="A42" s="18" t="s">
        <v>26</v>
      </c>
      <c r="B42" s="7" t="s">
        <v>27</v>
      </c>
      <c r="C42" s="12">
        <f>SUM(D42:E42)</f>
        <v>405</v>
      </c>
      <c r="D42" s="12">
        <v>244</v>
      </c>
      <c r="E42" s="12">
        <v>161</v>
      </c>
      <c r="F42" s="12">
        <f t="shared" ref="F42:H46" si="23">SUM(L42,I42)</f>
        <v>8200</v>
      </c>
      <c r="G42" s="12">
        <f t="shared" si="23"/>
        <v>5152</v>
      </c>
      <c r="H42" s="12">
        <f t="shared" si="23"/>
        <v>3048</v>
      </c>
      <c r="I42" s="12">
        <f>SUM(J42:K42)</f>
        <v>7965</v>
      </c>
      <c r="J42" s="12">
        <v>4994</v>
      </c>
      <c r="K42" s="12">
        <v>2971</v>
      </c>
      <c r="L42" s="12">
        <f>SUM(M42:N42)</f>
        <v>235</v>
      </c>
      <c r="M42" s="12">
        <v>158</v>
      </c>
      <c r="N42" s="12">
        <v>77</v>
      </c>
      <c r="O42" s="12">
        <v>3471899</v>
      </c>
      <c r="P42" s="12">
        <v>10195441</v>
      </c>
      <c r="Q42" s="12">
        <f>SUM(R42:T42)</f>
        <v>21408049</v>
      </c>
      <c r="R42" s="12">
        <v>20657830</v>
      </c>
      <c r="S42" s="12">
        <v>733267</v>
      </c>
      <c r="T42" s="12">
        <v>16952</v>
      </c>
      <c r="U42" s="12">
        <v>10965096</v>
      </c>
      <c r="V42" s="12">
        <v>27074</v>
      </c>
      <c r="W42" s="12">
        <v>1337</v>
      </c>
    </row>
    <row r="43" spans="1:23" ht="24.75" hidden="1" customHeight="1">
      <c r="A43" s="4" t="s">
        <v>26</v>
      </c>
      <c r="B43" s="27" t="s">
        <v>51</v>
      </c>
      <c r="C43" s="12">
        <f t="shared" ref="C43:C67" si="24">SUM(D43:E43)</f>
        <v>396</v>
      </c>
      <c r="D43" s="12">
        <v>239</v>
      </c>
      <c r="E43" s="12">
        <v>157</v>
      </c>
      <c r="F43" s="12">
        <f t="shared" si="23"/>
        <v>8018</v>
      </c>
      <c r="G43" s="12">
        <f t="shared" si="23"/>
        <v>5058</v>
      </c>
      <c r="H43" s="12">
        <f t="shared" si="23"/>
        <v>2960</v>
      </c>
      <c r="I43" s="12">
        <f t="shared" ref="I43:I49" si="25">SUM(J43:K43)</f>
        <v>7787</v>
      </c>
      <c r="J43" s="12">
        <v>4901</v>
      </c>
      <c r="K43" s="12">
        <v>2886</v>
      </c>
      <c r="L43" s="12">
        <f t="shared" ref="L43:L49" si="26">SUM(M43:N43)</f>
        <v>231</v>
      </c>
      <c r="M43" s="12">
        <v>157</v>
      </c>
      <c r="N43" s="12">
        <v>74</v>
      </c>
      <c r="O43" s="12">
        <v>3599021</v>
      </c>
      <c r="P43" s="12">
        <v>10969218</v>
      </c>
      <c r="Q43" s="12">
        <f t="shared" ref="Q43:Q66" si="27">SUM(R43:T43)</f>
        <v>22068937</v>
      </c>
      <c r="R43" s="12">
        <v>21194753</v>
      </c>
      <c r="S43" s="12">
        <v>859313</v>
      </c>
      <c r="T43" s="12">
        <v>14871</v>
      </c>
      <c r="U43" s="12">
        <v>10664857</v>
      </c>
      <c r="V43" s="12">
        <v>26931</v>
      </c>
      <c r="W43" s="12">
        <v>1330</v>
      </c>
    </row>
    <row r="44" spans="1:23" ht="24.75" hidden="1" customHeight="1">
      <c r="A44" s="4"/>
      <c r="B44" s="27">
        <v>13</v>
      </c>
      <c r="C44" s="12">
        <f t="shared" si="24"/>
        <v>242</v>
      </c>
      <c r="D44" s="12">
        <v>212</v>
      </c>
      <c r="E44" s="12">
        <v>30</v>
      </c>
      <c r="F44" s="12">
        <f t="shared" si="23"/>
        <v>7712</v>
      </c>
      <c r="G44" s="12">
        <f t="shared" si="23"/>
        <v>4912</v>
      </c>
      <c r="H44" s="12">
        <f t="shared" si="23"/>
        <v>2800</v>
      </c>
      <c r="I44" s="12">
        <f t="shared" si="25"/>
        <v>7663</v>
      </c>
      <c r="J44" s="12">
        <v>4883</v>
      </c>
      <c r="K44" s="12">
        <v>2780</v>
      </c>
      <c r="L44" s="12">
        <f t="shared" si="26"/>
        <v>49</v>
      </c>
      <c r="M44" s="12">
        <v>29</v>
      </c>
      <c r="N44" s="12">
        <v>20</v>
      </c>
      <c r="O44" s="12">
        <v>3374861</v>
      </c>
      <c r="P44" s="12">
        <v>11295541</v>
      </c>
      <c r="Q44" s="12">
        <f t="shared" si="27"/>
        <v>21641761</v>
      </c>
      <c r="R44" s="12">
        <v>20871800</v>
      </c>
      <c r="S44" s="12">
        <v>758423</v>
      </c>
      <c r="T44" s="12">
        <v>11538</v>
      </c>
      <c r="U44" s="12">
        <v>10091126</v>
      </c>
      <c r="V44" s="12">
        <v>41699</v>
      </c>
      <c r="W44" s="12">
        <v>1420</v>
      </c>
    </row>
    <row r="45" spans="1:23" ht="24.75" hidden="1" customHeight="1">
      <c r="A45" s="4"/>
      <c r="B45" s="27">
        <v>14</v>
      </c>
      <c r="C45" s="12">
        <f t="shared" si="24"/>
        <v>233</v>
      </c>
      <c r="D45" s="12">
        <v>201</v>
      </c>
      <c r="E45" s="12">
        <v>32</v>
      </c>
      <c r="F45" s="12">
        <f t="shared" si="23"/>
        <v>7240</v>
      </c>
      <c r="G45" s="12">
        <f t="shared" si="23"/>
        <v>4560</v>
      </c>
      <c r="H45" s="12">
        <f t="shared" si="23"/>
        <v>2680</v>
      </c>
      <c r="I45" s="12">
        <f t="shared" si="25"/>
        <v>7189</v>
      </c>
      <c r="J45" s="12">
        <v>4529</v>
      </c>
      <c r="K45" s="12">
        <v>2660</v>
      </c>
      <c r="L45" s="12">
        <f t="shared" si="26"/>
        <v>51</v>
      </c>
      <c r="M45" s="12">
        <v>31</v>
      </c>
      <c r="N45" s="12">
        <v>20</v>
      </c>
      <c r="O45" s="12">
        <v>3325762</v>
      </c>
      <c r="P45" s="12">
        <v>10570668</v>
      </c>
      <c r="Q45" s="12">
        <f t="shared" si="27"/>
        <v>19561449</v>
      </c>
      <c r="R45" s="12">
        <v>18963490</v>
      </c>
      <c r="S45" s="12">
        <v>585084</v>
      </c>
      <c r="T45" s="12">
        <v>12875</v>
      </c>
      <c r="U45" s="12">
        <v>8831243</v>
      </c>
      <c r="V45" s="12">
        <v>37902</v>
      </c>
      <c r="W45" s="12">
        <v>1220</v>
      </c>
    </row>
    <row r="46" spans="1:23" ht="24.75" hidden="1" customHeight="1">
      <c r="A46" s="4"/>
      <c r="B46" s="27">
        <v>15</v>
      </c>
      <c r="C46" s="12">
        <f t="shared" si="24"/>
        <v>215</v>
      </c>
      <c r="D46" s="12">
        <f>SUM(D49:D67)</f>
        <v>192</v>
      </c>
      <c r="E46" s="12">
        <f>SUM(E49:E67)</f>
        <v>23</v>
      </c>
      <c r="F46" s="12">
        <f t="shared" si="23"/>
        <v>7216</v>
      </c>
      <c r="G46" s="12">
        <f t="shared" si="23"/>
        <v>4666</v>
      </c>
      <c r="H46" s="12">
        <f t="shared" si="23"/>
        <v>2550</v>
      </c>
      <c r="I46" s="12">
        <f t="shared" si="25"/>
        <v>7166</v>
      </c>
      <c r="J46" s="12">
        <v>4636</v>
      </c>
      <c r="K46" s="12">
        <v>2530</v>
      </c>
      <c r="L46" s="12">
        <f t="shared" si="26"/>
        <v>50</v>
      </c>
      <c r="M46" s="12">
        <v>30</v>
      </c>
      <c r="N46" s="12">
        <f>SUM(N49:N67)</f>
        <v>20</v>
      </c>
      <c r="O46" s="12">
        <v>2833925</v>
      </c>
      <c r="P46" s="12">
        <v>10776342</v>
      </c>
      <c r="Q46" s="12">
        <f t="shared" si="27"/>
        <v>19893597</v>
      </c>
      <c r="R46" s="12">
        <v>18925161</v>
      </c>
      <c r="S46" s="12">
        <v>951595</v>
      </c>
      <c r="T46" s="12">
        <v>16841</v>
      </c>
      <c r="U46" s="12">
        <v>8930895</v>
      </c>
      <c r="V46" s="12">
        <f>U46/C46</f>
        <v>41539.046511627908</v>
      </c>
      <c r="W46" s="12">
        <f>U46/F46</f>
        <v>1237.6517461197338</v>
      </c>
    </row>
    <row r="47" spans="1:23" ht="24.75" hidden="1" customHeight="1">
      <c r="A47" s="4"/>
      <c r="B47" s="27">
        <v>16</v>
      </c>
      <c r="C47" s="12">
        <v>215</v>
      </c>
      <c r="D47" s="12">
        <v>192</v>
      </c>
      <c r="E47" s="12">
        <v>23</v>
      </c>
      <c r="F47" s="12">
        <f>SUM(I47,L47)</f>
        <v>6884</v>
      </c>
      <c r="G47" s="12">
        <f>SUM(J47,M47)</f>
        <v>4485</v>
      </c>
      <c r="H47" s="12">
        <f>SUM(K47,N47)</f>
        <v>2399</v>
      </c>
      <c r="I47" s="12">
        <f t="shared" si="25"/>
        <v>6843</v>
      </c>
      <c r="J47" s="12">
        <v>4464</v>
      </c>
      <c r="K47" s="12">
        <v>2379</v>
      </c>
      <c r="L47" s="12">
        <f>SUM(M47:N47)</f>
        <v>41</v>
      </c>
      <c r="M47" s="12">
        <v>21</v>
      </c>
      <c r="N47" s="12">
        <v>20</v>
      </c>
      <c r="O47" s="12">
        <v>2908641</v>
      </c>
      <c r="P47" s="12">
        <v>11970008</v>
      </c>
      <c r="Q47" s="12">
        <f>SUM(R47:T47)</f>
        <v>20461541</v>
      </c>
      <c r="R47" s="12">
        <v>19447526</v>
      </c>
      <c r="S47" s="12">
        <v>999901</v>
      </c>
      <c r="T47" s="12">
        <v>14114</v>
      </c>
      <c r="U47" s="12">
        <v>8351403</v>
      </c>
      <c r="V47" s="12">
        <f>U47/C47</f>
        <v>38843.734883720928</v>
      </c>
      <c r="W47" s="12">
        <f>U47/F47</f>
        <v>1213.1613887274841</v>
      </c>
    </row>
    <row r="48" spans="1:23" ht="24.75" hidden="1" customHeight="1">
      <c r="A48" s="7"/>
      <c r="B48" s="7"/>
      <c r="C48" s="28">
        <f>SUM(C49:C69)</f>
        <v>215</v>
      </c>
      <c r="D48" s="28">
        <f>SUM(D49:D69)</f>
        <v>192</v>
      </c>
      <c r="E48" s="28">
        <f>SUM(E49:E69)</f>
        <v>23</v>
      </c>
      <c r="F48" s="28">
        <f>SUM(F49:F69)</f>
        <v>6884</v>
      </c>
      <c r="G48" s="28">
        <f t="shared" ref="G48:N48" si="28">SUM(G49:G69)</f>
        <v>4485</v>
      </c>
      <c r="H48" s="28">
        <f t="shared" si="28"/>
        <v>2399</v>
      </c>
      <c r="I48" s="28">
        <f t="shared" si="28"/>
        <v>6843</v>
      </c>
      <c r="J48" s="28">
        <f t="shared" si="28"/>
        <v>4464</v>
      </c>
      <c r="K48" s="28">
        <f t="shared" si="28"/>
        <v>2379</v>
      </c>
      <c r="L48" s="28">
        <f t="shared" si="28"/>
        <v>41</v>
      </c>
      <c r="M48" s="28">
        <f t="shared" si="28"/>
        <v>21</v>
      </c>
      <c r="N48" s="28">
        <f t="shared" si="28"/>
        <v>20</v>
      </c>
      <c r="O48" s="7"/>
      <c r="P48" s="7"/>
      <c r="Q48" s="7"/>
      <c r="R48" s="7"/>
      <c r="S48" s="7"/>
      <c r="T48" s="7"/>
      <c r="U48" s="7"/>
      <c r="V48" s="7"/>
      <c r="W48" s="7"/>
    </row>
    <row r="49" spans="1:23" ht="24.75" hidden="1" customHeight="1">
      <c r="A49" s="20" t="s">
        <v>56</v>
      </c>
      <c r="B49" s="8" t="s">
        <v>28</v>
      </c>
      <c r="C49" s="12">
        <f t="shared" si="24"/>
        <v>27</v>
      </c>
      <c r="D49" s="21">
        <v>25</v>
      </c>
      <c r="E49" s="21">
        <v>2</v>
      </c>
      <c r="F49" s="12">
        <f>SUM(L49,I49)</f>
        <v>568</v>
      </c>
      <c r="G49" s="12">
        <f>SUM(M49,J49)</f>
        <v>310</v>
      </c>
      <c r="H49" s="12">
        <f>SUM(N49,K49)</f>
        <v>258</v>
      </c>
      <c r="I49" s="12">
        <f t="shared" si="25"/>
        <v>562</v>
      </c>
      <c r="J49" s="21">
        <v>307</v>
      </c>
      <c r="K49" s="21">
        <v>255</v>
      </c>
      <c r="L49" s="12">
        <f t="shared" si="26"/>
        <v>6</v>
      </c>
      <c r="M49" s="21">
        <v>3</v>
      </c>
      <c r="N49" s="21">
        <v>3</v>
      </c>
      <c r="O49" s="12">
        <v>180596</v>
      </c>
      <c r="P49" s="12">
        <v>1155539</v>
      </c>
      <c r="Q49" s="12">
        <f t="shared" si="27"/>
        <v>2282505</v>
      </c>
      <c r="R49" s="12">
        <v>2234653</v>
      </c>
      <c r="S49" s="12">
        <v>47852</v>
      </c>
      <c r="T49" s="12" t="s">
        <v>58</v>
      </c>
      <c r="U49" s="12">
        <v>1073996</v>
      </c>
      <c r="V49" s="12">
        <f>U49/C49</f>
        <v>39777.629629629628</v>
      </c>
      <c r="W49" s="12">
        <f>U49/F49</f>
        <v>1890.838028169014</v>
      </c>
    </row>
    <row r="50" spans="1:23" ht="24.75" hidden="1" customHeight="1">
      <c r="A50" s="7">
        <v>10</v>
      </c>
      <c r="B50" s="8" t="s">
        <v>29</v>
      </c>
      <c r="C50" s="12">
        <f t="shared" si="24"/>
        <v>6</v>
      </c>
      <c r="D50" s="21">
        <v>6</v>
      </c>
      <c r="E50" s="21" t="s">
        <v>59</v>
      </c>
      <c r="F50" s="12">
        <f t="shared" ref="F50:F57" si="29">SUM(L50,I50)</f>
        <v>87</v>
      </c>
      <c r="G50" s="12">
        <f t="shared" ref="G50:G57" si="30">SUM(M50,J50)</f>
        <v>65</v>
      </c>
      <c r="H50" s="12">
        <f t="shared" ref="H50:H57" si="31">SUM(N50,K50)</f>
        <v>22</v>
      </c>
      <c r="I50" s="12">
        <f t="shared" ref="I50:I67" si="32">SUM(J50:K50)</f>
        <v>87</v>
      </c>
      <c r="J50" s="21">
        <v>65</v>
      </c>
      <c r="K50" s="21">
        <v>22</v>
      </c>
      <c r="L50" s="12" t="s">
        <v>59</v>
      </c>
      <c r="M50" s="21" t="s">
        <v>59</v>
      </c>
      <c r="N50" s="21" t="s">
        <v>59</v>
      </c>
      <c r="O50" s="12">
        <v>33240</v>
      </c>
      <c r="P50" s="12">
        <v>31754</v>
      </c>
      <c r="Q50" s="12">
        <v>120059</v>
      </c>
      <c r="R50" s="12" t="s">
        <v>60</v>
      </c>
      <c r="S50" s="12" t="s">
        <v>60</v>
      </c>
      <c r="T50" s="12" t="s">
        <v>59</v>
      </c>
      <c r="U50" s="12">
        <v>63825</v>
      </c>
      <c r="V50" s="12">
        <f t="shared" ref="V50:V66" si="33">U50/C50</f>
        <v>10637.5</v>
      </c>
      <c r="W50" s="12">
        <f t="shared" ref="W50:W66" si="34">U50/F50</f>
        <v>733.62068965517244</v>
      </c>
    </row>
    <row r="51" spans="1:23" ht="24.75" hidden="1" customHeight="1">
      <c r="A51" s="7">
        <v>12</v>
      </c>
      <c r="B51" s="8" t="s">
        <v>30</v>
      </c>
      <c r="C51" s="12">
        <f t="shared" si="24"/>
        <v>4</v>
      </c>
      <c r="D51" s="21">
        <v>3</v>
      </c>
      <c r="E51" s="21">
        <v>1</v>
      </c>
      <c r="F51" s="12">
        <f t="shared" si="29"/>
        <v>128</v>
      </c>
      <c r="G51" s="12">
        <f t="shared" si="30"/>
        <v>17</v>
      </c>
      <c r="H51" s="12">
        <f t="shared" si="31"/>
        <v>111</v>
      </c>
      <c r="I51" s="12">
        <f t="shared" si="32"/>
        <v>127</v>
      </c>
      <c r="J51" s="21">
        <v>16</v>
      </c>
      <c r="K51" s="21">
        <v>111</v>
      </c>
      <c r="L51" s="12">
        <f>SUM(M51:N51)</f>
        <v>1</v>
      </c>
      <c r="M51" s="21">
        <v>1</v>
      </c>
      <c r="N51" s="21" t="s">
        <v>59</v>
      </c>
      <c r="O51" s="12">
        <v>32557</v>
      </c>
      <c r="P51" s="12">
        <v>45761</v>
      </c>
      <c r="Q51" s="12">
        <f t="shared" si="27"/>
        <v>87333</v>
      </c>
      <c r="R51" s="12">
        <v>85438</v>
      </c>
      <c r="S51" s="12">
        <v>1895</v>
      </c>
      <c r="T51" s="12" t="s">
        <v>59</v>
      </c>
      <c r="U51" s="12">
        <v>39589</v>
      </c>
      <c r="V51" s="12">
        <f t="shared" si="33"/>
        <v>9897.25</v>
      </c>
      <c r="W51" s="12">
        <f t="shared" si="34"/>
        <v>309.2890625</v>
      </c>
    </row>
    <row r="52" spans="1:23" ht="24.75" hidden="1" customHeight="1">
      <c r="A52" s="7">
        <v>13</v>
      </c>
      <c r="B52" s="8" t="s">
        <v>31</v>
      </c>
      <c r="C52" s="12">
        <f t="shared" si="24"/>
        <v>8</v>
      </c>
      <c r="D52" s="21">
        <v>8</v>
      </c>
      <c r="E52" s="21" t="s">
        <v>55</v>
      </c>
      <c r="F52" s="12">
        <f t="shared" si="29"/>
        <v>67</v>
      </c>
      <c r="G52" s="12">
        <f t="shared" si="30"/>
        <v>51</v>
      </c>
      <c r="H52" s="12">
        <f t="shared" si="31"/>
        <v>16</v>
      </c>
      <c r="I52" s="12">
        <f t="shared" si="32"/>
        <v>67</v>
      </c>
      <c r="J52" s="21">
        <v>51</v>
      </c>
      <c r="K52" s="21">
        <v>16</v>
      </c>
      <c r="L52" s="12" t="s">
        <v>55</v>
      </c>
      <c r="M52" s="21" t="s">
        <v>55</v>
      </c>
      <c r="N52" s="21" t="s">
        <v>55</v>
      </c>
      <c r="O52" s="12">
        <v>29343</v>
      </c>
      <c r="P52" s="12">
        <v>62846</v>
      </c>
      <c r="Q52" s="12">
        <f t="shared" si="27"/>
        <v>126420</v>
      </c>
      <c r="R52" s="12">
        <v>119563</v>
      </c>
      <c r="S52" s="12">
        <v>6857</v>
      </c>
      <c r="T52" s="12" t="s">
        <v>55</v>
      </c>
      <c r="U52" s="12">
        <v>60545</v>
      </c>
      <c r="V52" s="12">
        <f t="shared" si="33"/>
        <v>7568.125</v>
      </c>
      <c r="W52" s="12">
        <f t="shared" si="34"/>
        <v>903.6567164179105</v>
      </c>
    </row>
    <row r="53" spans="1:23" ht="24.75" hidden="1" customHeight="1">
      <c r="A53" s="7">
        <v>14</v>
      </c>
      <c r="B53" s="8" t="s">
        <v>32</v>
      </c>
      <c r="C53" s="12">
        <f t="shared" si="24"/>
        <v>5</v>
      </c>
      <c r="D53" s="21">
        <v>5</v>
      </c>
      <c r="E53" s="21" t="s">
        <v>62</v>
      </c>
      <c r="F53" s="12">
        <f t="shared" si="29"/>
        <v>33</v>
      </c>
      <c r="G53" s="12">
        <f t="shared" si="30"/>
        <v>28</v>
      </c>
      <c r="H53" s="12">
        <f t="shared" si="31"/>
        <v>5</v>
      </c>
      <c r="I53" s="12">
        <f t="shared" si="32"/>
        <v>33</v>
      </c>
      <c r="J53" s="21">
        <v>28</v>
      </c>
      <c r="K53" s="21">
        <v>5</v>
      </c>
      <c r="L53" s="12" t="s">
        <v>62</v>
      </c>
      <c r="M53" s="21" t="s">
        <v>62</v>
      </c>
      <c r="N53" s="21" t="s">
        <v>62</v>
      </c>
      <c r="O53" s="12">
        <v>9799</v>
      </c>
      <c r="P53" s="12">
        <v>10671</v>
      </c>
      <c r="Q53" s="12">
        <f t="shared" si="27"/>
        <v>23835</v>
      </c>
      <c r="R53" s="12">
        <v>23807</v>
      </c>
      <c r="S53" s="12" t="s">
        <v>62</v>
      </c>
      <c r="T53" s="12">
        <v>28</v>
      </c>
      <c r="U53" s="12">
        <v>12538</v>
      </c>
      <c r="V53" s="12">
        <f t="shared" si="33"/>
        <v>2507.6</v>
      </c>
      <c r="W53" s="12">
        <f t="shared" si="34"/>
        <v>379.93939393939394</v>
      </c>
    </row>
    <row r="54" spans="1:23" ht="24.75" hidden="1" customHeight="1">
      <c r="A54" s="7">
        <v>15</v>
      </c>
      <c r="B54" s="8" t="s">
        <v>33</v>
      </c>
      <c r="C54" s="12">
        <f t="shared" si="24"/>
        <v>7</v>
      </c>
      <c r="D54" s="21">
        <v>7</v>
      </c>
      <c r="E54" s="21" t="s">
        <v>62</v>
      </c>
      <c r="F54" s="12">
        <f t="shared" si="29"/>
        <v>165</v>
      </c>
      <c r="G54" s="12">
        <f t="shared" si="30"/>
        <v>100</v>
      </c>
      <c r="H54" s="12">
        <f t="shared" si="31"/>
        <v>65</v>
      </c>
      <c r="I54" s="12">
        <f t="shared" si="32"/>
        <v>165</v>
      </c>
      <c r="J54" s="21">
        <v>100</v>
      </c>
      <c r="K54" s="21">
        <v>65</v>
      </c>
      <c r="L54" s="12" t="s">
        <v>62</v>
      </c>
      <c r="M54" s="21" t="s">
        <v>62</v>
      </c>
      <c r="N54" s="21" t="s">
        <v>62</v>
      </c>
      <c r="O54" s="12">
        <v>58489</v>
      </c>
      <c r="P54" s="12">
        <v>105064</v>
      </c>
      <c r="Q54" s="12">
        <f t="shared" si="27"/>
        <v>171653</v>
      </c>
      <c r="R54" s="12">
        <v>169974</v>
      </c>
      <c r="S54" s="12">
        <v>1679</v>
      </c>
      <c r="T54" s="12" t="s">
        <v>62</v>
      </c>
      <c r="U54" s="12">
        <v>63361</v>
      </c>
      <c r="V54" s="12">
        <f t="shared" si="33"/>
        <v>9051.5714285714294</v>
      </c>
      <c r="W54" s="12">
        <f t="shared" si="34"/>
        <v>384.0060606060606</v>
      </c>
    </row>
    <row r="55" spans="1:23" ht="24.75" hidden="1" customHeight="1">
      <c r="A55" s="7">
        <v>16</v>
      </c>
      <c r="B55" s="8" t="s">
        <v>34</v>
      </c>
      <c r="C55" s="12">
        <f t="shared" si="24"/>
        <v>9</v>
      </c>
      <c r="D55" s="21">
        <v>6</v>
      </c>
      <c r="E55" s="21">
        <v>3</v>
      </c>
      <c r="F55" s="12">
        <f t="shared" si="29"/>
        <v>173</v>
      </c>
      <c r="G55" s="12">
        <f t="shared" si="30"/>
        <v>92</v>
      </c>
      <c r="H55" s="12">
        <f t="shared" si="31"/>
        <v>81</v>
      </c>
      <c r="I55" s="12">
        <f t="shared" si="32"/>
        <v>167</v>
      </c>
      <c r="J55" s="21">
        <v>89</v>
      </c>
      <c r="K55" s="21">
        <v>78</v>
      </c>
      <c r="L55" s="12">
        <f>SUM(M55:N55)</f>
        <v>6</v>
      </c>
      <c r="M55" s="21">
        <v>3</v>
      </c>
      <c r="N55" s="21">
        <v>3</v>
      </c>
      <c r="O55" s="12">
        <v>57282</v>
      </c>
      <c r="P55" s="12">
        <v>80105</v>
      </c>
      <c r="Q55" s="12">
        <f t="shared" si="27"/>
        <v>190136</v>
      </c>
      <c r="R55" s="12">
        <v>176036</v>
      </c>
      <c r="S55" s="12">
        <v>14100</v>
      </c>
      <c r="T55" s="12" t="s">
        <v>59</v>
      </c>
      <c r="U55" s="12">
        <v>105647</v>
      </c>
      <c r="V55" s="12">
        <f t="shared" si="33"/>
        <v>11738.555555555555</v>
      </c>
      <c r="W55" s="12">
        <f t="shared" si="34"/>
        <v>610.67630057803467</v>
      </c>
    </row>
    <row r="56" spans="1:23" ht="24.75" hidden="1" customHeight="1">
      <c r="A56" s="7">
        <v>17</v>
      </c>
      <c r="B56" s="8" t="s">
        <v>35</v>
      </c>
      <c r="C56" s="12">
        <f t="shared" si="24"/>
        <v>1</v>
      </c>
      <c r="D56" s="21">
        <v>1</v>
      </c>
      <c r="E56" s="21" t="s">
        <v>62</v>
      </c>
      <c r="F56" s="12">
        <f t="shared" si="29"/>
        <v>110</v>
      </c>
      <c r="G56" s="12">
        <f>SUM(M56,J56)</f>
        <v>32</v>
      </c>
      <c r="H56" s="12">
        <f>SUM(N56,K56)</f>
        <v>78</v>
      </c>
      <c r="I56" s="12">
        <f t="shared" si="32"/>
        <v>110</v>
      </c>
      <c r="J56" s="21">
        <v>32</v>
      </c>
      <c r="K56" s="21">
        <v>78</v>
      </c>
      <c r="L56" s="12" t="s">
        <v>62</v>
      </c>
      <c r="M56" s="21" t="s">
        <v>62</v>
      </c>
      <c r="N56" s="21" t="s">
        <v>62</v>
      </c>
      <c r="O56" s="12" t="s">
        <v>63</v>
      </c>
      <c r="P56" s="12" t="s">
        <v>63</v>
      </c>
      <c r="Q56" s="12" t="s">
        <v>63</v>
      </c>
      <c r="R56" s="12" t="s">
        <v>63</v>
      </c>
      <c r="S56" s="12" t="s">
        <v>62</v>
      </c>
      <c r="T56" s="12" t="s">
        <v>62</v>
      </c>
      <c r="U56" s="12" t="s">
        <v>63</v>
      </c>
      <c r="V56" s="12" t="s">
        <v>63</v>
      </c>
      <c r="W56" s="12" t="s">
        <v>63</v>
      </c>
    </row>
    <row r="57" spans="1:23" ht="24.75" hidden="1" customHeight="1">
      <c r="A57" s="7">
        <v>19</v>
      </c>
      <c r="B57" s="15" t="s">
        <v>77</v>
      </c>
      <c r="C57" s="12">
        <f t="shared" si="24"/>
        <v>21</v>
      </c>
      <c r="D57" s="21">
        <v>17</v>
      </c>
      <c r="E57" s="21">
        <v>4</v>
      </c>
      <c r="F57" s="12">
        <f t="shared" si="29"/>
        <v>446</v>
      </c>
      <c r="G57" s="12">
        <f t="shared" si="30"/>
        <v>239</v>
      </c>
      <c r="H57" s="12">
        <f t="shared" si="31"/>
        <v>207</v>
      </c>
      <c r="I57" s="12">
        <f t="shared" si="32"/>
        <v>439</v>
      </c>
      <c r="J57" s="21">
        <v>236</v>
      </c>
      <c r="K57" s="21">
        <v>203</v>
      </c>
      <c r="L57" s="12">
        <f>SUM(M57:N57)</f>
        <v>7</v>
      </c>
      <c r="M57" s="21">
        <v>3</v>
      </c>
      <c r="N57" s="21">
        <v>4</v>
      </c>
      <c r="O57" s="12">
        <v>143904</v>
      </c>
      <c r="P57" s="12">
        <v>464630</v>
      </c>
      <c r="Q57" s="12">
        <f t="shared" si="27"/>
        <v>769395</v>
      </c>
      <c r="R57" s="12">
        <v>669656</v>
      </c>
      <c r="S57" s="12">
        <v>99739</v>
      </c>
      <c r="T57" s="12" t="s">
        <v>62</v>
      </c>
      <c r="U57" s="12">
        <v>291357</v>
      </c>
      <c r="V57" s="12">
        <f t="shared" si="33"/>
        <v>13874.142857142857</v>
      </c>
      <c r="W57" s="12">
        <f t="shared" si="34"/>
        <v>653.26681614349775</v>
      </c>
    </row>
    <row r="58" spans="1:23" ht="24.75" hidden="1" customHeight="1">
      <c r="A58" s="7">
        <v>22</v>
      </c>
      <c r="B58" s="8" t="s">
        <v>37</v>
      </c>
      <c r="C58" s="12">
        <f t="shared" si="24"/>
        <v>5</v>
      </c>
      <c r="D58" s="21">
        <v>5</v>
      </c>
      <c r="E58" s="21" t="s">
        <v>65</v>
      </c>
      <c r="F58" s="12">
        <f t="shared" ref="F58:H60" si="35">SUM(L58,I58)</f>
        <v>36</v>
      </c>
      <c r="G58" s="12">
        <f t="shared" si="35"/>
        <v>30</v>
      </c>
      <c r="H58" s="12">
        <f t="shared" si="35"/>
        <v>6</v>
      </c>
      <c r="I58" s="12">
        <f t="shared" si="32"/>
        <v>36</v>
      </c>
      <c r="J58" s="21">
        <v>30</v>
      </c>
      <c r="K58" s="21">
        <v>6</v>
      </c>
      <c r="L58" s="12" t="s">
        <v>65</v>
      </c>
      <c r="M58" s="21" t="s">
        <v>65</v>
      </c>
      <c r="N58" s="21" t="s">
        <v>65</v>
      </c>
      <c r="O58" s="12">
        <v>14661</v>
      </c>
      <c r="P58" s="12">
        <v>41724</v>
      </c>
      <c r="Q58" s="12">
        <f t="shared" si="27"/>
        <v>74921</v>
      </c>
      <c r="R58" s="12">
        <v>74500</v>
      </c>
      <c r="S58" s="12">
        <v>421</v>
      </c>
      <c r="T58" s="12" t="s">
        <v>65</v>
      </c>
      <c r="U58" s="12">
        <v>31616</v>
      </c>
      <c r="V58" s="12">
        <f t="shared" si="33"/>
        <v>6323.2</v>
      </c>
      <c r="W58" s="12">
        <f t="shared" si="34"/>
        <v>878.22222222222217</v>
      </c>
    </row>
    <row r="59" spans="1:23" ht="24.75" hidden="1" customHeight="1">
      <c r="A59" s="7">
        <v>24</v>
      </c>
      <c r="B59" s="8" t="s">
        <v>38</v>
      </c>
      <c r="C59" s="12">
        <f t="shared" si="24"/>
        <v>1</v>
      </c>
      <c r="D59" s="21">
        <v>1</v>
      </c>
      <c r="E59" s="21" t="s">
        <v>67</v>
      </c>
      <c r="F59" s="12">
        <f>SUM(L59,I59)</f>
        <v>26</v>
      </c>
      <c r="G59" s="12">
        <f>SUM(M59,J59)</f>
        <v>20</v>
      </c>
      <c r="H59" s="12">
        <f>SUM(N59,K59)</f>
        <v>6</v>
      </c>
      <c r="I59" s="12">
        <f>SUM(J59:K59)</f>
        <v>26</v>
      </c>
      <c r="J59" s="21">
        <v>20</v>
      </c>
      <c r="K59" s="21">
        <v>6</v>
      </c>
      <c r="L59" s="12" t="s">
        <v>67</v>
      </c>
      <c r="M59" s="21" t="s">
        <v>67</v>
      </c>
      <c r="N59" s="21" t="s">
        <v>67</v>
      </c>
      <c r="O59" s="12" t="s">
        <v>68</v>
      </c>
      <c r="P59" s="12" t="s">
        <v>68</v>
      </c>
      <c r="Q59" s="12" t="s">
        <v>68</v>
      </c>
      <c r="R59" s="12" t="s">
        <v>68</v>
      </c>
      <c r="S59" s="12" t="s">
        <v>67</v>
      </c>
      <c r="T59" s="12" t="s">
        <v>67</v>
      </c>
      <c r="U59" s="12" t="s">
        <v>68</v>
      </c>
      <c r="V59" s="12" t="s">
        <v>68</v>
      </c>
      <c r="W59" s="12" t="s">
        <v>68</v>
      </c>
    </row>
    <row r="60" spans="1:23" ht="24.75" hidden="1" customHeight="1">
      <c r="A60" s="7">
        <v>25</v>
      </c>
      <c r="B60" s="8" t="s">
        <v>39</v>
      </c>
      <c r="C60" s="12">
        <f t="shared" si="24"/>
        <v>8</v>
      </c>
      <c r="D60" s="21">
        <v>8</v>
      </c>
      <c r="E60" s="21" t="s">
        <v>78</v>
      </c>
      <c r="F60" s="12">
        <f t="shared" si="35"/>
        <v>210</v>
      </c>
      <c r="G60" s="12">
        <f t="shared" si="35"/>
        <v>145</v>
      </c>
      <c r="H60" s="12">
        <f t="shared" si="35"/>
        <v>65</v>
      </c>
      <c r="I60" s="12">
        <f t="shared" si="32"/>
        <v>210</v>
      </c>
      <c r="J60" s="21">
        <v>145</v>
      </c>
      <c r="K60" s="21">
        <v>65</v>
      </c>
      <c r="L60" s="12" t="s">
        <v>78</v>
      </c>
      <c r="M60" s="21" t="s">
        <v>78</v>
      </c>
      <c r="N60" s="21" t="s">
        <v>78</v>
      </c>
      <c r="O60" s="12">
        <v>86838</v>
      </c>
      <c r="P60" s="12">
        <v>70780</v>
      </c>
      <c r="Q60" s="12">
        <f t="shared" si="27"/>
        <v>312169</v>
      </c>
      <c r="R60" s="12">
        <v>267808</v>
      </c>
      <c r="S60" s="12">
        <v>44330</v>
      </c>
      <c r="T60" s="12">
        <v>31</v>
      </c>
      <c r="U60" s="12">
        <v>231269</v>
      </c>
      <c r="V60" s="12">
        <f t="shared" si="33"/>
        <v>28908.625</v>
      </c>
      <c r="W60" s="12">
        <f t="shared" si="34"/>
        <v>1101.2809523809524</v>
      </c>
    </row>
    <row r="61" spans="1:23" ht="24.75" hidden="1" customHeight="1">
      <c r="A61" s="7">
        <v>26</v>
      </c>
      <c r="B61" s="8" t="s">
        <v>40</v>
      </c>
      <c r="C61" s="12">
        <f t="shared" si="24"/>
        <v>41</v>
      </c>
      <c r="D61" s="21">
        <v>40</v>
      </c>
      <c r="E61" s="21">
        <v>1</v>
      </c>
      <c r="F61" s="12">
        <f>SUM(L61,I61)</f>
        <v>1311</v>
      </c>
      <c r="G61" s="12">
        <f>SUM(M61,J61)</f>
        <v>1072</v>
      </c>
      <c r="H61" s="12">
        <f>SUM(N61,K61)</f>
        <v>239</v>
      </c>
      <c r="I61" s="12">
        <f t="shared" si="32"/>
        <v>1309</v>
      </c>
      <c r="J61" s="21">
        <v>1071</v>
      </c>
      <c r="K61" s="21">
        <v>238</v>
      </c>
      <c r="L61" s="12">
        <f>SUM(M61:N61)</f>
        <v>2</v>
      </c>
      <c r="M61" s="21">
        <v>1</v>
      </c>
      <c r="N61" s="21">
        <v>1</v>
      </c>
      <c r="O61" s="12">
        <v>565966</v>
      </c>
      <c r="P61" s="12">
        <v>2319820</v>
      </c>
      <c r="Q61" s="12">
        <f t="shared" si="27"/>
        <v>3515730</v>
      </c>
      <c r="R61" s="12">
        <v>3154712</v>
      </c>
      <c r="S61" s="12">
        <v>347315</v>
      </c>
      <c r="T61" s="12">
        <v>13703</v>
      </c>
      <c r="U61" s="12">
        <v>1150836</v>
      </c>
      <c r="V61" s="12">
        <f t="shared" si="33"/>
        <v>28069.170731707316</v>
      </c>
      <c r="W61" s="12">
        <f t="shared" si="34"/>
        <v>877.83066361556064</v>
      </c>
    </row>
    <row r="62" spans="1:23" ht="24.75" hidden="1" customHeight="1">
      <c r="A62" s="7">
        <v>27</v>
      </c>
      <c r="B62" s="8" t="s">
        <v>41</v>
      </c>
      <c r="C62" s="12">
        <f t="shared" si="24"/>
        <v>18</v>
      </c>
      <c r="D62" s="21">
        <v>14</v>
      </c>
      <c r="E62" s="21">
        <v>4</v>
      </c>
      <c r="F62" s="12">
        <f t="shared" ref="F62:F67" si="36">SUM(L62,I62)</f>
        <v>1276</v>
      </c>
      <c r="G62" s="12">
        <f t="shared" ref="G62:G67" si="37">SUM(M62,J62)</f>
        <v>1029</v>
      </c>
      <c r="H62" s="12">
        <f t="shared" ref="H62:H67" si="38">SUM(N62,K62)</f>
        <v>247</v>
      </c>
      <c r="I62" s="12">
        <f t="shared" si="32"/>
        <v>1269</v>
      </c>
      <c r="J62" s="21">
        <v>1024</v>
      </c>
      <c r="K62" s="21">
        <v>245</v>
      </c>
      <c r="L62" s="12">
        <f>SUM(M62:N62)</f>
        <v>7</v>
      </c>
      <c r="M62" s="21">
        <v>5</v>
      </c>
      <c r="N62" s="21">
        <v>2</v>
      </c>
      <c r="O62" s="12">
        <v>819526</v>
      </c>
      <c r="P62" s="12">
        <v>4404798</v>
      </c>
      <c r="Q62" s="12">
        <f t="shared" si="27"/>
        <v>7506228</v>
      </c>
      <c r="R62" s="12">
        <v>7458380</v>
      </c>
      <c r="S62" s="12">
        <v>47596</v>
      </c>
      <c r="T62" s="12">
        <v>252</v>
      </c>
      <c r="U62" s="12">
        <v>3182561</v>
      </c>
      <c r="V62" s="12">
        <f t="shared" si="33"/>
        <v>176808.94444444444</v>
      </c>
      <c r="W62" s="12">
        <f t="shared" si="34"/>
        <v>2494.1700626959246</v>
      </c>
    </row>
    <row r="63" spans="1:23" ht="24.75" hidden="1" customHeight="1">
      <c r="A63" s="7">
        <v>28</v>
      </c>
      <c r="B63" s="8" t="s">
        <v>42</v>
      </c>
      <c r="C63" s="12">
        <f t="shared" si="24"/>
        <v>4</v>
      </c>
      <c r="D63" s="21">
        <v>3</v>
      </c>
      <c r="E63" s="21">
        <v>1</v>
      </c>
      <c r="F63" s="12">
        <f>SUM(L63,I63)</f>
        <v>209</v>
      </c>
      <c r="G63" s="12">
        <f>SUM(M63,J63)</f>
        <v>89</v>
      </c>
      <c r="H63" s="12">
        <f>SUM(N63,K63)</f>
        <v>120</v>
      </c>
      <c r="I63" s="12">
        <f>SUM(J63:K63)</f>
        <v>207</v>
      </c>
      <c r="J63" s="21">
        <v>88</v>
      </c>
      <c r="K63" s="21">
        <v>119</v>
      </c>
      <c r="L63" s="12">
        <v>2</v>
      </c>
      <c r="M63" s="21">
        <v>1</v>
      </c>
      <c r="N63" s="21">
        <v>1</v>
      </c>
      <c r="O63" s="12">
        <v>55178</v>
      </c>
      <c r="P63" s="12">
        <v>83402</v>
      </c>
      <c r="Q63" s="12">
        <f t="shared" si="27"/>
        <v>186777</v>
      </c>
      <c r="R63" s="12">
        <v>167503</v>
      </c>
      <c r="S63" s="12">
        <v>19274</v>
      </c>
      <c r="T63" s="12" t="s">
        <v>71</v>
      </c>
      <c r="U63" s="12">
        <v>98552</v>
      </c>
      <c r="V63" s="12">
        <f>U63/C63</f>
        <v>24638</v>
      </c>
      <c r="W63" s="12">
        <f t="shared" si="34"/>
        <v>471.54066985645932</v>
      </c>
    </row>
    <row r="64" spans="1:23" ht="24.75" hidden="1" customHeight="1">
      <c r="A64" s="7">
        <v>29</v>
      </c>
      <c r="B64" s="8" t="s">
        <v>43</v>
      </c>
      <c r="C64" s="12">
        <f t="shared" si="24"/>
        <v>30</v>
      </c>
      <c r="D64" s="21">
        <v>23</v>
      </c>
      <c r="E64" s="21">
        <v>7</v>
      </c>
      <c r="F64" s="12">
        <f t="shared" si="36"/>
        <v>1365</v>
      </c>
      <c r="G64" s="12">
        <f t="shared" si="37"/>
        <v>696</v>
      </c>
      <c r="H64" s="12">
        <f t="shared" si="38"/>
        <v>669</v>
      </c>
      <c r="I64" s="12">
        <f t="shared" si="32"/>
        <v>1355</v>
      </c>
      <c r="J64" s="21">
        <v>692</v>
      </c>
      <c r="K64" s="21">
        <v>663</v>
      </c>
      <c r="L64" s="12">
        <f>SUM(M64:N64)</f>
        <v>10</v>
      </c>
      <c r="M64" s="21">
        <v>4</v>
      </c>
      <c r="N64" s="21">
        <v>6</v>
      </c>
      <c r="O64" s="12">
        <v>500508</v>
      </c>
      <c r="P64" s="12">
        <v>2122746</v>
      </c>
      <c r="Q64" s="12">
        <f t="shared" si="27"/>
        <v>3470820</v>
      </c>
      <c r="R64" s="12">
        <v>3131777</v>
      </c>
      <c r="S64" s="12">
        <v>339043</v>
      </c>
      <c r="T64" s="12" t="s">
        <v>73</v>
      </c>
      <c r="U64" s="12">
        <v>1317045</v>
      </c>
      <c r="V64" s="12">
        <f t="shared" si="33"/>
        <v>43901.5</v>
      </c>
      <c r="W64" s="12">
        <f t="shared" si="34"/>
        <v>964.86813186813185</v>
      </c>
    </row>
    <row r="65" spans="1:23" ht="24.75" hidden="1" customHeight="1">
      <c r="A65" s="7">
        <v>30</v>
      </c>
      <c r="B65" s="8" t="s">
        <v>44</v>
      </c>
      <c r="C65" s="12">
        <f t="shared" si="24"/>
        <v>10</v>
      </c>
      <c r="D65" s="21">
        <v>10</v>
      </c>
      <c r="E65" s="21" t="s">
        <v>74</v>
      </c>
      <c r="F65" s="12">
        <f t="shared" si="36"/>
        <v>467</v>
      </c>
      <c r="G65" s="12">
        <f t="shared" si="37"/>
        <v>357</v>
      </c>
      <c r="H65" s="12">
        <f t="shared" si="38"/>
        <v>110</v>
      </c>
      <c r="I65" s="12">
        <f t="shared" si="32"/>
        <v>467</v>
      </c>
      <c r="J65" s="21">
        <v>357</v>
      </c>
      <c r="K65" s="21">
        <v>110</v>
      </c>
      <c r="L65" s="12">
        <f>SUM(M65:N65)</f>
        <v>0</v>
      </c>
      <c r="M65" s="21" t="s">
        <v>74</v>
      </c>
      <c r="N65" s="21" t="s">
        <v>74</v>
      </c>
      <c r="O65" s="12">
        <v>190910</v>
      </c>
      <c r="P65" s="12">
        <v>467130</v>
      </c>
      <c r="Q65" s="12">
        <f t="shared" si="27"/>
        <v>748041</v>
      </c>
      <c r="R65" s="12">
        <v>747941</v>
      </c>
      <c r="S65" s="12" t="s">
        <v>74</v>
      </c>
      <c r="T65" s="12">
        <v>100</v>
      </c>
      <c r="U65" s="12">
        <v>271577</v>
      </c>
      <c r="V65" s="12">
        <f t="shared" si="33"/>
        <v>27157.7</v>
      </c>
      <c r="W65" s="12">
        <f t="shared" si="34"/>
        <v>581.53533190578162</v>
      </c>
    </row>
    <row r="66" spans="1:23" ht="24.75" hidden="1" customHeight="1">
      <c r="A66" s="7">
        <v>31</v>
      </c>
      <c r="B66" s="8" t="s">
        <v>45</v>
      </c>
      <c r="C66" s="12">
        <f t="shared" si="24"/>
        <v>6</v>
      </c>
      <c r="D66" s="21">
        <v>6</v>
      </c>
      <c r="E66" s="21" t="s">
        <v>54</v>
      </c>
      <c r="F66" s="12">
        <f t="shared" si="36"/>
        <v>156</v>
      </c>
      <c r="G66" s="12">
        <f t="shared" si="37"/>
        <v>75</v>
      </c>
      <c r="H66" s="12">
        <f t="shared" si="38"/>
        <v>81</v>
      </c>
      <c r="I66" s="12">
        <f t="shared" si="32"/>
        <v>156</v>
      </c>
      <c r="J66" s="21">
        <v>75</v>
      </c>
      <c r="K66" s="21">
        <v>81</v>
      </c>
      <c r="L66" s="12" t="s">
        <v>54</v>
      </c>
      <c r="M66" s="21" t="s">
        <v>54</v>
      </c>
      <c r="N66" s="21" t="s">
        <v>54</v>
      </c>
      <c r="O66" s="12">
        <v>58533</v>
      </c>
      <c r="P66" s="12">
        <v>64193</v>
      </c>
      <c r="Q66" s="12">
        <f t="shared" si="27"/>
        <v>172129</v>
      </c>
      <c r="R66" s="12">
        <v>145091</v>
      </c>
      <c r="S66" s="12">
        <v>27038</v>
      </c>
      <c r="T66" s="12" t="s">
        <v>54</v>
      </c>
      <c r="U66" s="12">
        <v>103907</v>
      </c>
      <c r="V66" s="12">
        <f t="shared" si="33"/>
        <v>17317.833333333332</v>
      </c>
      <c r="W66" s="12">
        <f t="shared" si="34"/>
        <v>666.07051282051282</v>
      </c>
    </row>
    <row r="67" spans="1:23" ht="24.75" hidden="1" customHeight="1" thickBot="1">
      <c r="A67" s="24">
        <v>32</v>
      </c>
      <c r="B67" s="10" t="s">
        <v>7</v>
      </c>
      <c r="C67" s="14">
        <f t="shared" si="24"/>
        <v>4</v>
      </c>
      <c r="D67" s="26">
        <v>4</v>
      </c>
      <c r="E67" s="26" t="s">
        <v>75</v>
      </c>
      <c r="F67" s="14">
        <f t="shared" si="36"/>
        <v>51</v>
      </c>
      <c r="G67" s="14">
        <f t="shared" si="37"/>
        <v>38</v>
      </c>
      <c r="H67" s="14">
        <f t="shared" si="38"/>
        <v>13</v>
      </c>
      <c r="I67" s="14">
        <f t="shared" si="32"/>
        <v>51</v>
      </c>
      <c r="J67" s="26">
        <v>38</v>
      </c>
      <c r="K67" s="26">
        <v>13</v>
      </c>
      <c r="L67" s="14">
        <f>SUM(M67:N67)</f>
        <v>0</v>
      </c>
      <c r="M67" s="26" t="s">
        <v>75</v>
      </c>
      <c r="N67" s="26" t="s">
        <v>75</v>
      </c>
      <c r="O67" s="14" t="s">
        <v>76</v>
      </c>
      <c r="P67" s="14" t="s">
        <v>76</v>
      </c>
      <c r="Q67" s="14" t="s">
        <v>76</v>
      </c>
      <c r="R67" s="14" t="s">
        <v>76</v>
      </c>
      <c r="S67" s="14" t="s">
        <v>76</v>
      </c>
      <c r="T67" s="14" t="s">
        <v>75</v>
      </c>
      <c r="U67" s="14" t="s">
        <v>76</v>
      </c>
      <c r="V67" s="14" t="s">
        <v>76</v>
      </c>
      <c r="W67" s="14" t="s">
        <v>76</v>
      </c>
    </row>
    <row r="68" spans="1:23" ht="19.5" hidden="1" customHeight="1">
      <c r="C68" s="11" t="s">
        <v>47</v>
      </c>
    </row>
    <row r="69" spans="1:23" ht="14.25" hidden="1" thickBot="1">
      <c r="T69" s="2" t="s">
        <v>48</v>
      </c>
    </row>
    <row r="70" spans="1:23" hidden="1">
      <c r="A70" s="41" t="s">
        <v>8</v>
      </c>
      <c r="B70" s="38"/>
      <c r="C70" s="30" t="s">
        <v>6</v>
      </c>
      <c r="D70" s="30"/>
      <c r="E70" s="30"/>
      <c r="F70" s="30" t="s">
        <v>4</v>
      </c>
      <c r="G70" s="30"/>
      <c r="H70" s="30"/>
      <c r="I70" s="30"/>
      <c r="J70" s="30"/>
      <c r="K70" s="30"/>
      <c r="L70" s="30"/>
      <c r="M70" s="30"/>
      <c r="N70" s="30"/>
      <c r="O70" s="38" t="s">
        <v>16</v>
      </c>
      <c r="P70" s="38" t="s">
        <v>17</v>
      </c>
      <c r="Q70" s="45" t="s">
        <v>18</v>
      </c>
      <c r="R70" s="45"/>
      <c r="S70" s="45"/>
      <c r="T70" s="45"/>
      <c r="U70" s="30" t="s">
        <v>49</v>
      </c>
      <c r="V70" s="30"/>
      <c r="W70" s="31"/>
    </row>
    <row r="71" spans="1:23" ht="13.5" hidden="1" customHeight="1">
      <c r="A71" s="42"/>
      <c r="B71" s="33"/>
      <c r="C71" s="44" t="s">
        <v>5</v>
      </c>
      <c r="D71" s="44" t="s">
        <v>9</v>
      </c>
      <c r="E71" s="44" t="s">
        <v>10</v>
      </c>
      <c r="F71" s="32" t="s">
        <v>5</v>
      </c>
      <c r="G71" s="32"/>
      <c r="H71" s="32"/>
      <c r="I71" s="32" t="s">
        <v>14</v>
      </c>
      <c r="J71" s="32"/>
      <c r="K71" s="32"/>
      <c r="L71" s="32" t="s">
        <v>15</v>
      </c>
      <c r="M71" s="32"/>
      <c r="N71" s="32"/>
      <c r="O71" s="32"/>
      <c r="P71" s="32"/>
      <c r="Q71" s="33" t="s">
        <v>19</v>
      </c>
      <c r="R71" s="33" t="s">
        <v>20</v>
      </c>
      <c r="S71" s="33" t="s">
        <v>21</v>
      </c>
      <c r="T71" s="33" t="s">
        <v>22</v>
      </c>
      <c r="U71" s="32" t="s">
        <v>19</v>
      </c>
      <c r="V71" s="33" t="s">
        <v>23</v>
      </c>
      <c r="W71" s="34" t="s">
        <v>24</v>
      </c>
    </row>
    <row r="72" spans="1:23" hidden="1">
      <c r="A72" s="42"/>
      <c r="B72" s="33"/>
      <c r="C72" s="44"/>
      <c r="D72" s="44"/>
      <c r="E72" s="44"/>
      <c r="F72" s="6" t="s">
        <v>11</v>
      </c>
      <c r="G72" s="6" t="s">
        <v>12</v>
      </c>
      <c r="H72" s="6" t="s">
        <v>13</v>
      </c>
      <c r="I72" s="6" t="s">
        <v>11</v>
      </c>
      <c r="J72" s="6" t="s">
        <v>12</v>
      </c>
      <c r="K72" s="6" t="s">
        <v>13</v>
      </c>
      <c r="L72" s="6" t="s">
        <v>11</v>
      </c>
      <c r="M72" s="6" t="s">
        <v>12</v>
      </c>
      <c r="N72" s="6" t="s">
        <v>13</v>
      </c>
      <c r="O72" s="32"/>
      <c r="P72" s="32"/>
      <c r="Q72" s="33"/>
      <c r="R72" s="33"/>
      <c r="S72" s="33"/>
      <c r="T72" s="33"/>
      <c r="U72" s="32"/>
      <c r="V72" s="32"/>
      <c r="W72" s="35"/>
    </row>
    <row r="73" spans="1:23" ht="18.75" hidden="1" customHeight="1">
      <c r="A73" s="39" t="s">
        <v>1</v>
      </c>
      <c r="B73" s="39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</row>
    <row r="74" spans="1:23" ht="24.75" hidden="1" customHeight="1">
      <c r="A74" s="18" t="s">
        <v>26</v>
      </c>
      <c r="B74" s="7" t="s">
        <v>27</v>
      </c>
      <c r="C74" s="12">
        <f t="shared" ref="C74:C79" si="39">SUM(D74:E74)</f>
        <v>105</v>
      </c>
      <c r="D74" s="12">
        <v>69</v>
      </c>
      <c r="E74" s="12">
        <v>36</v>
      </c>
      <c r="F74" s="12">
        <v>1675</v>
      </c>
      <c r="G74" s="12"/>
      <c r="H74" s="12"/>
      <c r="I74" s="12"/>
      <c r="J74" s="12"/>
      <c r="K74" s="12"/>
      <c r="L74" s="12"/>
      <c r="M74" s="12"/>
      <c r="N74" s="12"/>
      <c r="O74" s="12">
        <v>555477</v>
      </c>
      <c r="P74" s="12">
        <v>1205504</v>
      </c>
      <c r="Q74" s="12">
        <v>2344665</v>
      </c>
      <c r="R74" s="12"/>
      <c r="S74" s="12"/>
      <c r="T74" s="12"/>
      <c r="U74" s="12">
        <v>1090270</v>
      </c>
      <c r="V74" s="12">
        <f t="shared" ref="V74:V79" si="40">U74/C74</f>
        <v>10383.523809523809</v>
      </c>
      <c r="W74" s="12">
        <f t="shared" ref="W74:W79" si="41">U74/F74</f>
        <v>650.90746268656721</v>
      </c>
    </row>
    <row r="75" spans="1:23" ht="24.75" hidden="1" customHeight="1">
      <c r="A75" s="4" t="s">
        <v>26</v>
      </c>
      <c r="B75" s="27" t="s">
        <v>51</v>
      </c>
      <c r="C75" s="12">
        <f t="shared" si="39"/>
        <v>102</v>
      </c>
      <c r="D75" s="12">
        <v>69</v>
      </c>
      <c r="E75" s="12">
        <v>33</v>
      </c>
      <c r="F75" s="12">
        <v>1620</v>
      </c>
      <c r="G75" s="12"/>
      <c r="H75" s="12"/>
      <c r="I75" s="12"/>
      <c r="J75" s="12"/>
      <c r="K75" s="12"/>
      <c r="L75" s="12"/>
      <c r="M75" s="12"/>
      <c r="N75" s="12"/>
      <c r="O75" s="12">
        <v>582286</v>
      </c>
      <c r="P75" s="12">
        <v>1367792</v>
      </c>
      <c r="Q75" s="12">
        <v>2275308</v>
      </c>
      <c r="R75" s="12"/>
      <c r="S75" s="12"/>
      <c r="T75" s="12"/>
      <c r="U75" s="12">
        <v>905241</v>
      </c>
      <c r="V75" s="12">
        <f t="shared" si="40"/>
        <v>8874.9117647058829</v>
      </c>
      <c r="W75" s="12">
        <f t="shared" si="41"/>
        <v>558.79074074074072</v>
      </c>
    </row>
    <row r="76" spans="1:23" ht="24.75" hidden="1" customHeight="1">
      <c r="A76" s="4"/>
      <c r="B76" s="27">
        <v>13</v>
      </c>
      <c r="C76" s="12">
        <f t="shared" si="39"/>
        <v>61</v>
      </c>
      <c r="D76" s="12">
        <v>52</v>
      </c>
      <c r="E76" s="12">
        <v>9</v>
      </c>
      <c r="F76" s="12">
        <v>1308</v>
      </c>
      <c r="G76" s="12"/>
      <c r="H76" s="12"/>
      <c r="I76" s="12"/>
      <c r="J76" s="12"/>
      <c r="K76" s="12"/>
      <c r="L76" s="12"/>
      <c r="M76" s="12"/>
      <c r="N76" s="12"/>
      <c r="O76" s="12">
        <v>474455</v>
      </c>
      <c r="P76" s="12">
        <v>1411676</v>
      </c>
      <c r="Q76" s="12">
        <v>2378151</v>
      </c>
      <c r="R76" s="12"/>
      <c r="S76" s="12"/>
      <c r="T76" s="12"/>
      <c r="U76" s="12">
        <v>919613</v>
      </c>
      <c r="V76" s="12">
        <f t="shared" si="40"/>
        <v>15075.622950819672</v>
      </c>
      <c r="W76" s="12">
        <f t="shared" si="41"/>
        <v>703.06804281345569</v>
      </c>
    </row>
    <row r="77" spans="1:23" ht="24.75" hidden="1" customHeight="1">
      <c r="A77" s="4"/>
      <c r="B77" s="27">
        <v>14</v>
      </c>
      <c r="C77" s="12">
        <f t="shared" si="39"/>
        <v>54</v>
      </c>
      <c r="D77" s="12">
        <v>45</v>
      </c>
      <c r="E77" s="12">
        <v>9</v>
      </c>
      <c r="F77" s="12">
        <v>1197</v>
      </c>
      <c r="G77" s="12"/>
      <c r="H77" s="12"/>
      <c r="I77" s="12"/>
      <c r="J77" s="12"/>
      <c r="K77" s="12"/>
      <c r="L77" s="12"/>
      <c r="M77" s="12"/>
      <c r="N77" s="12"/>
      <c r="O77" s="12">
        <v>382108</v>
      </c>
      <c r="P77" s="12">
        <v>1310295</v>
      </c>
      <c r="Q77" s="12">
        <v>2255156</v>
      </c>
      <c r="R77" s="12"/>
      <c r="S77" s="12"/>
      <c r="T77" s="12"/>
      <c r="U77" s="12">
        <v>896856</v>
      </c>
      <c r="V77" s="12">
        <f t="shared" si="40"/>
        <v>16608.444444444445</v>
      </c>
      <c r="W77" s="12">
        <f t="shared" si="41"/>
        <v>749.25313283208015</v>
      </c>
    </row>
    <row r="78" spans="1:23" ht="24.75" hidden="1" customHeight="1">
      <c r="A78" s="4"/>
      <c r="B78" s="27">
        <v>15</v>
      </c>
      <c r="C78" s="12">
        <f t="shared" si="39"/>
        <v>60</v>
      </c>
      <c r="D78" s="12">
        <f>SUM(D81:D96)</f>
        <v>49</v>
      </c>
      <c r="E78" s="12">
        <f>SUM(E81:E96)</f>
        <v>11</v>
      </c>
      <c r="F78" s="12">
        <f>SUM(L78,I78)</f>
        <v>1243</v>
      </c>
      <c r="G78" s="12">
        <f>SUM(M78,J78)</f>
        <v>759</v>
      </c>
      <c r="H78" s="12">
        <f>SUM(N78,K78)</f>
        <v>484</v>
      </c>
      <c r="I78" s="12">
        <f>SUM(J78:K78)</f>
        <v>1222</v>
      </c>
      <c r="J78" s="12">
        <v>746</v>
      </c>
      <c r="K78" s="12">
        <v>476</v>
      </c>
      <c r="L78" s="12">
        <f>SUM(M78:N78)</f>
        <v>21</v>
      </c>
      <c r="M78" s="12">
        <f>SUM(M81:M96)</f>
        <v>13</v>
      </c>
      <c r="N78" s="12">
        <v>8</v>
      </c>
      <c r="O78" s="12">
        <v>389343</v>
      </c>
      <c r="P78" s="12">
        <v>1436284</v>
      </c>
      <c r="Q78" s="12">
        <f>SUM(R78:T78)</f>
        <v>2351337</v>
      </c>
      <c r="R78" s="12">
        <v>2138579</v>
      </c>
      <c r="S78" s="12">
        <v>190032</v>
      </c>
      <c r="T78" s="12">
        <v>22726</v>
      </c>
      <c r="U78" s="12">
        <v>869447</v>
      </c>
      <c r="V78" s="12">
        <f t="shared" si="40"/>
        <v>14490.783333333333</v>
      </c>
      <c r="W78" s="12">
        <f t="shared" si="41"/>
        <v>699.47465808527761</v>
      </c>
    </row>
    <row r="79" spans="1:23" ht="24.75" hidden="1" customHeight="1">
      <c r="A79" s="4"/>
      <c r="B79" s="27">
        <v>16</v>
      </c>
      <c r="C79" s="12">
        <f t="shared" si="39"/>
        <v>60</v>
      </c>
      <c r="D79" s="12">
        <v>49</v>
      </c>
      <c r="E79" s="12">
        <v>11</v>
      </c>
      <c r="F79" s="12">
        <f>SUM(G79:H79)</f>
        <v>1222</v>
      </c>
      <c r="G79" s="12">
        <f>SUM(J79,M79)</f>
        <v>742</v>
      </c>
      <c r="H79" s="12">
        <f>SUM(K79,N79)</f>
        <v>480</v>
      </c>
      <c r="I79" s="12">
        <f>SUM(J79:K79)</f>
        <v>1204</v>
      </c>
      <c r="J79" s="12">
        <v>729</v>
      </c>
      <c r="K79" s="12">
        <v>475</v>
      </c>
      <c r="L79" s="12">
        <f>SUM(M79:N79)</f>
        <v>18</v>
      </c>
      <c r="M79" s="12">
        <v>13</v>
      </c>
      <c r="N79" s="12">
        <v>5</v>
      </c>
      <c r="O79" s="12">
        <v>408999</v>
      </c>
      <c r="P79" s="12">
        <v>1369426</v>
      </c>
      <c r="Q79" s="12">
        <f>SUM(R79:T79)</f>
        <v>2186613</v>
      </c>
      <c r="R79" s="12">
        <v>1957423</v>
      </c>
      <c r="S79" s="12">
        <v>202679</v>
      </c>
      <c r="T79" s="12">
        <v>26511</v>
      </c>
      <c r="U79" s="12">
        <v>775252</v>
      </c>
      <c r="V79" s="12">
        <f t="shared" si="40"/>
        <v>12920.866666666667</v>
      </c>
      <c r="W79" s="12">
        <f t="shared" si="41"/>
        <v>634.41243862520457</v>
      </c>
    </row>
    <row r="80" spans="1:23" ht="24.75" hidden="1" customHeight="1">
      <c r="A80" s="7"/>
      <c r="B80" s="7"/>
      <c r="C80" s="28">
        <f>SUM(C81:C96)</f>
        <v>60</v>
      </c>
      <c r="D80" s="28">
        <f t="shared" ref="D80:N80" si="42">SUM(D81:D96)</f>
        <v>49</v>
      </c>
      <c r="E80" s="28">
        <f t="shared" si="42"/>
        <v>11</v>
      </c>
      <c r="F80" s="28">
        <f t="shared" si="42"/>
        <v>1222</v>
      </c>
      <c r="G80" s="28">
        <f t="shared" si="42"/>
        <v>742</v>
      </c>
      <c r="H80" s="28">
        <f t="shared" si="42"/>
        <v>480</v>
      </c>
      <c r="I80" s="28">
        <f t="shared" si="42"/>
        <v>1204</v>
      </c>
      <c r="J80" s="28">
        <f t="shared" si="42"/>
        <v>729</v>
      </c>
      <c r="K80" s="28">
        <f t="shared" si="42"/>
        <v>475</v>
      </c>
      <c r="L80" s="28">
        <f t="shared" si="42"/>
        <v>18</v>
      </c>
      <c r="M80" s="28">
        <f t="shared" si="42"/>
        <v>13</v>
      </c>
      <c r="N80" s="28">
        <f t="shared" si="42"/>
        <v>5</v>
      </c>
      <c r="O80" s="29"/>
      <c r="P80" s="29"/>
      <c r="Q80" s="29"/>
      <c r="R80" s="29"/>
      <c r="S80" s="29"/>
      <c r="T80" s="29"/>
      <c r="U80" s="29"/>
      <c r="V80" s="29"/>
      <c r="W80" s="29"/>
    </row>
    <row r="81" spans="1:23" ht="24.75" hidden="1" customHeight="1">
      <c r="A81" s="20" t="s">
        <v>56</v>
      </c>
      <c r="B81" s="8" t="s">
        <v>28</v>
      </c>
      <c r="C81" s="12">
        <f t="shared" ref="C81:C90" si="43">SUM(D81:E81)</f>
        <v>6</v>
      </c>
      <c r="D81" s="21">
        <v>4</v>
      </c>
      <c r="E81" s="21">
        <v>2</v>
      </c>
      <c r="F81" s="12">
        <f t="shared" ref="F81:H82" si="44">SUM(L81,I81)</f>
        <v>154</v>
      </c>
      <c r="G81" s="12">
        <f t="shared" si="44"/>
        <v>96</v>
      </c>
      <c r="H81" s="12">
        <f t="shared" si="44"/>
        <v>58</v>
      </c>
      <c r="I81" s="12">
        <f t="shared" ref="I81:I89" si="45">SUM(J81:K81)</f>
        <v>152</v>
      </c>
      <c r="J81" s="21">
        <v>94</v>
      </c>
      <c r="K81" s="21">
        <v>58</v>
      </c>
      <c r="L81" s="12">
        <f>SUM(M81:N81)</f>
        <v>2</v>
      </c>
      <c r="M81" s="21">
        <v>2</v>
      </c>
      <c r="N81" s="21" t="s">
        <v>58</v>
      </c>
      <c r="O81" s="12">
        <v>43725</v>
      </c>
      <c r="P81" s="12">
        <v>270979</v>
      </c>
      <c r="Q81" s="12">
        <v>650011</v>
      </c>
      <c r="R81" s="12" t="s">
        <v>57</v>
      </c>
      <c r="S81" s="12" t="s">
        <v>57</v>
      </c>
      <c r="T81" s="12" t="s">
        <v>58</v>
      </c>
      <c r="U81" s="12">
        <v>361115</v>
      </c>
      <c r="V81" s="12">
        <f>U81/C81</f>
        <v>60185.833333333336</v>
      </c>
      <c r="W81" s="12">
        <f>U81/F81</f>
        <v>2344.9025974025976</v>
      </c>
    </row>
    <row r="82" spans="1:23" ht="24.75" hidden="1" customHeight="1">
      <c r="A82" s="7">
        <v>10</v>
      </c>
      <c r="B82" s="8" t="s">
        <v>29</v>
      </c>
      <c r="C82" s="12">
        <f t="shared" si="43"/>
        <v>2</v>
      </c>
      <c r="D82" s="21">
        <v>2</v>
      </c>
      <c r="E82" s="21" t="s">
        <v>59</v>
      </c>
      <c r="F82" s="12">
        <f t="shared" si="44"/>
        <v>37</v>
      </c>
      <c r="G82" s="12">
        <f t="shared" si="44"/>
        <v>29</v>
      </c>
      <c r="H82" s="12">
        <f t="shared" si="44"/>
        <v>8</v>
      </c>
      <c r="I82" s="12">
        <f t="shared" si="45"/>
        <v>37</v>
      </c>
      <c r="J82" s="21">
        <v>29</v>
      </c>
      <c r="K82" s="21">
        <v>8</v>
      </c>
      <c r="L82" s="12" t="s">
        <v>59</v>
      </c>
      <c r="M82" s="21" t="s">
        <v>59</v>
      </c>
      <c r="N82" s="21" t="s">
        <v>59</v>
      </c>
      <c r="O82" s="12" t="s">
        <v>60</v>
      </c>
      <c r="P82" s="12" t="s">
        <v>60</v>
      </c>
      <c r="Q82" s="12" t="s">
        <v>60</v>
      </c>
      <c r="R82" s="12" t="s">
        <v>60</v>
      </c>
      <c r="S82" s="12" t="s">
        <v>59</v>
      </c>
      <c r="T82" s="12" t="s">
        <v>59</v>
      </c>
      <c r="U82" s="12" t="s">
        <v>60</v>
      </c>
      <c r="V82" s="12" t="s">
        <v>60</v>
      </c>
      <c r="W82" s="12" t="s">
        <v>60</v>
      </c>
    </row>
    <row r="83" spans="1:23" ht="24.75" hidden="1" customHeight="1">
      <c r="A83" s="7">
        <v>12</v>
      </c>
      <c r="B83" s="8" t="s">
        <v>30</v>
      </c>
      <c r="C83" s="12">
        <f t="shared" si="43"/>
        <v>1</v>
      </c>
      <c r="D83" s="21" t="s">
        <v>59</v>
      </c>
      <c r="E83" s="21">
        <v>1</v>
      </c>
      <c r="F83" s="12">
        <f>SUM(L83,I83)</f>
        <v>5</v>
      </c>
      <c r="G83" s="12" t="s">
        <v>59</v>
      </c>
      <c r="H83" s="12">
        <f>SUM(N83,K83)</f>
        <v>5</v>
      </c>
      <c r="I83" s="12">
        <f t="shared" si="45"/>
        <v>4</v>
      </c>
      <c r="J83" s="21" t="s">
        <v>59</v>
      </c>
      <c r="K83" s="21">
        <v>4</v>
      </c>
      <c r="L83" s="12">
        <f>SUM(M83:N83)</f>
        <v>1</v>
      </c>
      <c r="M83" s="21" t="s">
        <v>59</v>
      </c>
      <c r="N83" s="21">
        <v>1</v>
      </c>
      <c r="O83" s="12" t="s">
        <v>79</v>
      </c>
      <c r="P83" s="12" t="s">
        <v>60</v>
      </c>
      <c r="Q83" s="12" t="s">
        <v>60</v>
      </c>
      <c r="R83" s="12" t="s">
        <v>59</v>
      </c>
      <c r="S83" s="12" t="s">
        <v>60</v>
      </c>
      <c r="T83" s="12" t="s">
        <v>59</v>
      </c>
      <c r="U83" s="12" t="s">
        <v>60</v>
      </c>
      <c r="V83" s="12" t="s">
        <v>60</v>
      </c>
      <c r="W83" s="12" t="s">
        <v>60</v>
      </c>
    </row>
    <row r="84" spans="1:23" ht="24.75" hidden="1" customHeight="1">
      <c r="A84" s="7">
        <v>13</v>
      </c>
      <c r="B84" s="8" t="s">
        <v>31</v>
      </c>
      <c r="C84" s="12">
        <f t="shared" si="43"/>
        <v>3</v>
      </c>
      <c r="D84" s="21">
        <v>2</v>
      </c>
      <c r="E84" s="21">
        <v>1</v>
      </c>
      <c r="F84" s="12">
        <f>SUM(L84,I84)</f>
        <v>16</v>
      </c>
      <c r="G84" s="12">
        <f>SUM(M84,J84)</f>
        <v>13</v>
      </c>
      <c r="H84" s="12">
        <f>SUM(N84,K84)</f>
        <v>3</v>
      </c>
      <c r="I84" s="12">
        <f t="shared" si="45"/>
        <v>15</v>
      </c>
      <c r="J84" s="21">
        <v>12</v>
      </c>
      <c r="K84" s="21">
        <v>3</v>
      </c>
      <c r="L84" s="12">
        <f>SUM(M84:N84)</f>
        <v>1</v>
      </c>
      <c r="M84" s="21">
        <v>1</v>
      </c>
      <c r="N84" s="21" t="s">
        <v>55</v>
      </c>
      <c r="O84" s="12">
        <v>4678</v>
      </c>
      <c r="P84" s="12">
        <v>24290</v>
      </c>
      <c r="Q84" s="12">
        <f>SUM(R84:T84)</f>
        <v>40888</v>
      </c>
      <c r="R84" s="12">
        <v>40888</v>
      </c>
      <c r="S84" s="12" t="s">
        <v>55</v>
      </c>
      <c r="T84" s="12" t="s">
        <v>55</v>
      </c>
      <c r="U84" s="12">
        <v>15807</v>
      </c>
      <c r="V84" s="12">
        <f t="shared" ref="V84:V95" si="46">U84/C84</f>
        <v>5269</v>
      </c>
      <c r="W84" s="12">
        <f t="shared" ref="W84:W95" si="47">U84/F84</f>
        <v>987.9375</v>
      </c>
    </row>
    <row r="85" spans="1:23" ht="24.75" hidden="1" customHeight="1">
      <c r="A85" s="7">
        <v>15</v>
      </c>
      <c r="B85" s="8" t="s">
        <v>33</v>
      </c>
      <c r="C85" s="12">
        <f t="shared" si="43"/>
        <v>1</v>
      </c>
      <c r="D85" s="21">
        <v>1</v>
      </c>
      <c r="E85" s="21" t="s">
        <v>62</v>
      </c>
      <c r="F85" s="12">
        <f>SUM(L85,I85)</f>
        <v>16</v>
      </c>
      <c r="G85" s="12">
        <f>SUM(M85,J85)</f>
        <v>15</v>
      </c>
      <c r="H85" s="12">
        <f>SUM(N85,K85)</f>
        <v>1</v>
      </c>
      <c r="I85" s="12">
        <f t="shared" si="45"/>
        <v>16</v>
      </c>
      <c r="J85" s="21">
        <v>15</v>
      </c>
      <c r="K85" s="21">
        <v>1</v>
      </c>
      <c r="L85" s="12" t="s">
        <v>62</v>
      </c>
      <c r="M85" s="21" t="s">
        <v>62</v>
      </c>
      <c r="N85" s="21" t="s">
        <v>62</v>
      </c>
      <c r="O85" s="12" t="s">
        <v>63</v>
      </c>
      <c r="P85" s="12" t="s">
        <v>63</v>
      </c>
      <c r="Q85" s="12" t="s">
        <v>63</v>
      </c>
      <c r="R85" s="12" t="s">
        <v>63</v>
      </c>
      <c r="S85" s="12" t="s">
        <v>62</v>
      </c>
      <c r="T85" s="12" t="s">
        <v>62</v>
      </c>
      <c r="U85" s="12" t="s">
        <v>63</v>
      </c>
      <c r="V85" s="12" t="s">
        <v>63</v>
      </c>
      <c r="W85" s="12" t="s">
        <v>63</v>
      </c>
    </row>
    <row r="86" spans="1:23" ht="24.75" hidden="1" customHeight="1">
      <c r="A86" s="7">
        <v>16</v>
      </c>
      <c r="B86" s="8" t="s">
        <v>34</v>
      </c>
      <c r="C86" s="12">
        <f t="shared" si="43"/>
        <v>2</v>
      </c>
      <c r="D86" s="21">
        <v>2</v>
      </c>
      <c r="E86" s="21" t="s">
        <v>59</v>
      </c>
      <c r="F86" s="12">
        <f t="shared" ref="F86:H88" si="48">SUM(L86,I86)</f>
        <v>35</v>
      </c>
      <c r="G86" s="12">
        <f t="shared" si="48"/>
        <v>23</v>
      </c>
      <c r="H86" s="12">
        <f t="shared" si="48"/>
        <v>12</v>
      </c>
      <c r="I86" s="12">
        <f t="shared" si="45"/>
        <v>35</v>
      </c>
      <c r="J86" s="21">
        <v>23</v>
      </c>
      <c r="K86" s="21">
        <v>12</v>
      </c>
      <c r="L86" s="12" t="s">
        <v>59</v>
      </c>
      <c r="M86" s="21" t="s">
        <v>59</v>
      </c>
      <c r="N86" s="21" t="s">
        <v>59</v>
      </c>
      <c r="O86" s="12" t="s">
        <v>60</v>
      </c>
      <c r="P86" s="12" t="s">
        <v>60</v>
      </c>
      <c r="Q86" s="12" t="s">
        <v>60</v>
      </c>
      <c r="R86" s="12" t="s">
        <v>60</v>
      </c>
      <c r="S86" s="12" t="s">
        <v>59</v>
      </c>
      <c r="T86" s="12" t="s">
        <v>59</v>
      </c>
      <c r="U86" s="12" t="s">
        <v>60</v>
      </c>
      <c r="V86" s="12" t="s">
        <v>60</v>
      </c>
      <c r="W86" s="12" t="s">
        <v>60</v>
      </c>
    </row>
    <row r="87" spans="1:23" ht="24.75" hidden="1" customHeight="1">
      <c r="A87" s="7">
        <v>18</v>
      </c>
      <c r="B87" s="8" t="s">
        <v>36</v>
      </c>
      <c r="C87" s="12">
        <f t="shared" si="43"/>
        <v>1</v>
      </c>
      <c r="D87" s="21">
        <v>1</v>
      </c>
      <c r="E87" s="21" t="s">
        <v>54</v>
      </c>
      <c r="F87" s="12">
        <f>SUM(L87,I87)</f>
        <v>6</v>
      </c>
      <c r="G87" s="12">
        <f>SUM(M87,J87)</f>
        <v>5</v>
      </c>
      <c r="H87" s="12">
        <f>SUM(N87,K87)</f>
        <v>1</v>
      </c>
      <c r="I87" s="12">
        <f t="shared" si="45"/>
        <v>6</v>
      </c>
      <c r="J87" s="21">
        <v>5</v>
      </c>
      <c r="K87" s="21">
        <v>1</v>
      </c>
      <c r="L87" s="12" t="s">
        <v>54</v>
      </c>
      <c r="M87" s="21" t="s">
        <v>54</v>
      </c>
      <c r="N87" s="21" t="s">
        <v>54</v>
      </c>
      <c r="O87" s="12" t="s">
        <v>64</v>
      </c>
      <c r="P87" s="12" t="s">
        <v>64</v>
      </c>
      <c r="Q87" s="12" t="s">
        <v>64</v>
      </c>
      <c r="R87" s="12" t="s">
        <v>64</v>
      </c>
      <c r="S87" s="12" t="s">
        <v>54</v>
      </c>
      <c r="T87" s="12" t="s">
        <v>54</v>
      </c>
      <c r="U87" s="12" t="s">
        <v>64</v>
      </c>
      <c r="V87" s="12" t="s">
        <v>64</v>
      </c>
      <c r="W87" s="12" t="s">
        <v>64</v>
      </c>
    </row>
    <row r="88" spans="1:23" ht="24.75" hidden="1" customHeight="1">
      <c r="A88" s="7">
        <v>19</v>
      </c>
      <c r="B88" s="15" t="s">
        <v>53</v>
      </c>
      <c r="C88" s="12">
        <f t="shared" si="43"/>
        <v>5</v>
      </c>
      <c r="D88" s="21">
        <v>5</v>
      </c>
      <c r="E88" s="21" t="s">
        <v>54</v>
      </c>
      <c r="F88" s="12">
        <f t="shared" si="48"/>
        <v>82</v>
      </c>
      <c r="G88" s="12">
        <f t="shared" si="48"/>
        <v>59</v>
      </c>
      <c r="H88" s="12">
        <f t="shared" si="48"/>
        <v>23</v>
      </c>
      <c r="I88" s="12">
        <f t="shared" si="45"/>
        <v>82</v>
      </c>
      <c r="J88" s="21">
        <v>59</v>
      </c>
      <c r="K88" s="21">
        <v>23</v>
      </c>
      <c r="L88" s="12" t="s">
        <v>54</v>
      </c>
      <c r="M88" s="21" t="s">
        <v>54</v>
      </c>
      <c r="N88" s="21" t="s">
        <v>54</v>
      </c>
      <c r="O88" s="12">
        <v>40310</v>
      </c>
      <c r="P88" s="12">
        <v>32484</v>
      </c>
      <c r="Q88" s="12">
        <f>SUM(R88:T88)</f>
        <v>85161</v>
      </c>
      <c r="R88" s="12">
        <v>69145</v>
      </c>
      <c r="S88" s="12">
        <v>16016</v>
      </c>
      <c r="T88" s="12" t="s">
        <v>54</v>
      </c>
      <c r="U88" s="12">
        <v>50169</v>
      </c>
      <c r="V88" s="12">
        <f t="shared" si="46"/>
        <v>10033.799999999999</v>
      </c>
      <c r="W88" s="12">
        <f t="shared" si="47"/>
        <v>611.81707317073176</v>
      </c>
    </row>
    <row r="89" spans="1:23" ht="24.75" hidden="1" customHeight="1">
      <c r="A89" s="7">
        <v>22</v>
      </c>
      <c r="B89" s="8" t="s">
        <v>37</v>
      </c>
      <c r="C89" s="12">
        <f t="shared" si="43"/>
        <v>1</v>
      </c>
      <c r="D89" s="21">
        <v>1</v>
      </c>
      <c r="E89" s="21" t="s">
        <v>65</v>
      </c>
      <c r="F89" s="12">
        <f>SUM(L89,I89)</f>
        <v>11</v>
      </c>
      <c r="G89" s="12">
        <f>SUM(M89,J89)</f>
        <v>10</v>
      </c>
      <c r="H89" s="12">
        <f>SUM(N89,K89)</f>
        <v>1</v>
      </c>
      <c r="I89" s="12">
        <f t="shared" si="45"/>
        <v>11</v>
      </c>
      <c r="J89" s="21">
        <v>10</v>
      </c>
      <c r="K89" s="21">
        <v>1</v>
      </c>
      <c r="L89" s="12" t="s">
        <v>65</v>
      </c>
      <c r="M89" s="21" t="s">
        <v>65</v>
      </c>
      <c r="N89" s="21" t="s">
        <v>65</v>
      </c>
      <c r="O89" s="12" t="s">
        <v>66</v>
      </c>
      <c r="P89" s="12" t="s">
        <v>66</v>
      </c>
      <c r="Q89" s="12" t="s">
        <v>66</v>
      </c>
      <c r="R89" s="12" t="s">
        <v>66</v>
      </c>
      <c r="S89" s="12" t="s">
        <v>65</v>
      </c>
      <c r="T89" s="12" t="s">
        <v>65</v>
      </c>
      <c r="U89" s="12" t="s">
        <v>66</v>
      </c>
      <c r="V89" s="12" t="s">
        <v>66</v>
      </c>
      <c r="W89" s="12" t="s">
        <v>66</v>
      </c>
    </row>
    <row r="90" spans="1:23" ht="24.75" hidden="1" customHeight="1">
      <c r="A90" s="7">
        <v>25</v>
      </c>
      <c r="B90" s="8" t="s">
        <v>39</v>
      </c>
      <c r="C90" s="12">
        <f t="shared" si="43"/>
        <v>4</v>
      </c>
      <c r="D90" s="21">
        <v>1</v>
      </c>
      <c r="E90" s="21">
        <v>3</v>
      </c>
      <c r="F90" s="12">
        <f t="shared" ref="F90:H95" si="49">SUM(L90,I90)</f>
        <v>24</v>
      </c>
      <c r="G90" s="12">
        <f t="shared" si="49"/>
        <v>14</v>
      </c>
      <c r="H90" s="12">
        <f t="shared" si="49"/>
        <v>10</v>
      </c>
      <c r="I90" s="12">
        <f t="shared" ref="I90:I95" si="50">SUM(J90:K90)</f>
        <v>20</v>
      </c>
      <c r="J90" s="21">
        <v>11</v>
      </c>
      <c r="K90" s="21">
        <v>9</v>
      </c>
      <c r="L90" s="12">
        <f>SUM(M90:N90)</f>
        <v>4</v>
      </c>
      <c r="M90" s="21">
        <v>3</v>
      </c>
      <c r="N90" s="21">
        <v>1</v>
      </c>
      <c r="O90" s="12">
        <v>3439</v>
      </c>
      <c r="P90" s="12">
        <v>2353</v>
      </c>
      <c r="Q90" s="12">
        <f t="shared" ref="Q90:Q95" si="51">SUM(R90:T90)</f>
        <v>8780</v>
      </c>
      <c r="R90" s="12">
        <v>1920</v>
      </c>
      <c r="S90" s="12">
        <v>6860</v>
      </c>
      <c r="T90" s="12" t="s">
        <v>78</v>
      </c>
      <c r="U90" s="12">
        <v>6120</v>
      </c>
      <c r="V90" s="12">
        <f t="shared" si="46"/>
        <v>1530</v>
      </c>
      <c r="W90" s="12">
        <f t="shared" si="47"/>
        <v>255</v>
      </c>
    </row>
    <row r="91" spans="1:23" ht="24.75" hidden="1" customHeight="1">
      <c r="A91" s="7">
        <v>26</v>
      </c>
      <c r="B91" s="8" t="s">
        <v>40</v>
      </c>
      <c r="C91" s="12">
        <f t="shared" ref="C91:C96" si="52">SUM(D91:E91)</f>
        <v>7</v>
      </c>
      <c r="D91" s="21">
        <v>6</v>
      </c>
      <c r="E91" s="21">
        <v>1</v>
      </c>
      <c r="F91" s="12">
        <f t="shared" si="49"/>
        <v>59</v>
      </c>
      <c r="G91" s="12">
        <f t="shared" si="49"/>
        <v>43</v>
      </c>
      <c r="H91" s="12">
        <f t="shared" si="49"/>
        <v>16</v>
      </c>
      <c r="I91" s="12">
        <f t="shared" si="50"/>
        <v>55</v>
      </c>
      <c r="J91" s="21">
        <v>41</v>
      </c>
      <c r="K91" s="21">
        <v>14</v>
      </c>
      <c r="L91" s="12">
        <f>SUM(M91:N91)</f>
        <v>4</v>
      </c>
      <c r="M91" s="21">
        <v>2</v>
      </c>
      <c r="N91" s="21">
        <v>2</v>
      </c>
      <c r="O91" s="12">
        <v>16508</v>
      </c>
      <c r="P91" s="12">
        <v>6084</v>
      </c>
      <c r="Q91" s="12">
        <f t="shared" si="51"/>
        <v>42549</v>
      </c>
      <c r="R91" s="12" t="s">
        <v>78</v>
      </c>
      <c r="S91" s="12">
        <v>42549</v>
      </c>
      <c r="T91" s="12" t="s">
        <v>78</v>
      </c>
      <c r="U91" s="12">
        <v>34730</v>
      </c>
      <c r="V91" s="12">
        <f t="shared" si="46"/>
        <v>4961.4285714285716</v>
      </c>
      <c r="W91" s="12">
        <f t="shared" si="47"/>
        <v>588.64406779661022</v>
      </c>
    </row>
    <row r="92" spans="1:23" ht="24.75" hidden="1" customHeight="1">
      <c r="A92" s="7">
        <v>27</v>
      </c>
      <c r="B92" s="8" t="s">
        <v>41</v>
      </c>
      <c r="C92" s="12">
        <f t="shared" si="52"/>
        <v>6</v>
      </c>
      <c r="D92" s="21">
        <v>6</v>
      </c>
      <c r="E92" s="21" t="s">
        <v>73</v>
      </c>
      <c r="F92" s="12">
        <f t="shared" si="49"/>
        <v>355</v>
      </c>
      <c r="G92" s="12">
        <f t="shared" si="49"/>
        <v>224</v>
      </c>
      <c r="H92" s="12">
        <f t="shared" si="49"/>
        <v>131</v>
      </c>
      <c r="I92" s="12">
        <f t="shared" si="50"/>
        <v>355</v>
      </c>
      <c r="J92" s="21">
        <v>224</v>
      </c>
      <c r="K92" s="21">
        <v>131</v>
      </c>
      <c r="L92" s="12" t="s">
        <v>73</v>
      </c>
      <c r="M92" s="21" t="s">
        <v>73</v>
      </c>
      <c r="N92" s="21" t="s">
        <v>73</v>
      </c>
      <c r="O92" s="12">
        <v>157240</v>
      </c>
      <c r="P92" s="12">
        <v>759051</v>
      </c>
      <c r="Q92" s="12">
        <f t="shared" si="51"/>
        <v>771761</v>
      </c>
      <c r="R92" s="12">
        <v>718687</v>
      </c>
      <c r="S92" s="12">
        <v>26563</v>
      </c>
      <c r="T92" s="12">
        <v>26511</v>
      </c>
      <c r="U92" s="12">
        <v>14192</v>
      </c>
      <c r="V92" s="12">
        <f t="shared" si="46"/>
        <v>2365.3333333333335</v>
      </c>
      <c r="W92" s="12">
        <f t="shared" si="47"/>
        <v>39.977464788732391</v>
      </c>
    </row>
    <row r="93" spans="1:23" ht="24.75" hidden="1" customHeight="1">
      <c r="A93" s="7">
        <v>28</v>
      </c>
      <c r="B93" s="8" t="s">
        <v>42</v>
      </c>
      <c r="C93" s="12">
        <f t="shared" si="52"/>
        <v>3</v>
      </c>
      <c r="D93" s="21">
        <v>3</v>
      </c>
      <c r="E93" s="21" t="s">
        <v>71</v>
      </c>
      <c r="F93" s="12">
        <f t="shared" si="49"/>
        <v>46</v>
      </c>
      <c r="G93" s="12">
        <f t="shared" si="49"/>
        <v>16</v>
      </c>
      <c r="H93" s="12">
        <f t="shared" si="49"/>
        <v>30</v>
      </c>
      <c r="I93" s="12">
        <f t="shared" si="50"/>
        <v>46</v>
      </c>
      <c r="J93" s="21">
        <v>16</v>
      </c>
      <c r="K93" s="21">
        <v>30</v>
      </c>
      <c r="L93" s="12" t="s">
        <v>71</v>
      </c>
      <c r="M93" s="21" t="s">
        <v>71</v>
      </c>
      <c r="N93" s="21" t="s">
        <v>71</v>
      </c>
      <c r="O93" s="12">
        <v>10648</v>
      </c>
      <c r="P93" s="12">
        <v>8812</v>
      </c>
      <c r="Q93" s="12">
        <f t="shared" si="51"/>
        <v>21300</v>
      </c>
      <c r="R93" s="12">
        <v>6700</v>
      </c>
      <c r="S93" s="12">
        <v>14600</v>
      </c>
      <c r="T93" s="12" t="s">
        <v>71</v>
      </c>
      <c r="U93" s="12">
        <v>11893</v>
      </c>
      <c r="V93" s="12">
        <f t="shared" si="46"/>
        <v>3964.3333333333335</v>
      </c>
      <c r="W93" s="12">
        <f t="shared" si="47"/>
        <v>258.54347826086956</v>
      </c>
    </row>
    <row r="94" spans="1:23" ht="24.75" hidden="1" customHeight="1">
      <c r="A94" s="7">
        <v>29</v>
      </c>
      <c r="B94" s="8" t="s">
        <v>43</v>
      </c>
      <c r="C94" s="12">
        <f t="shared" si="52"/>
        <v>12</v>
      </c>
      <c r="D94" s="21">
        <v>10</v>
      </c>
      <c r="E94" s="21">
        <v>2</v>
      </c>
      <c r="F94" s="12">
        <f t="shared" si="49"/>
        <v>240</v>
      </c>
      <c r="G94" s="12">
        <f t="shared" si="49"/>
        <v>82</v>
      </c>
      <c r="H94" s="12">
        <f t="shared" si="49"/>
        <v>158</v>
      </c>
      <c r="I94" s="12">
        <f t="shared" si="50"/>
        <v>235</v>
      </c>
      <c r="J94" s="21">
        <v>78</v>
      </c>
      <c r="K94" s="21">
        <v>157</v>
      </c>
      <c r="L94" s="12">
        <f>SUM(M94:N94)</f>
        <v>5</v>
      </c>
      <c r="M94" s="21">
        <v>4</v>
      </c>
      <c r="N94" s="21">
        <v>1</v>
      </c>
      <c r="O94" s="12">
        <v>51570</v>
      </c>
      <c r="P94" s="12">
        <v>56507</v>
      </c>
      <c r="Q94" s="12">
        <f t="shared" si="51"/>
        <v>149940</v>
      </c>
      <c r="R94" s="12">
        <v>84009</v>
      </c>
      <c r="S94" s="12">
        <v>65931</v>
      </c>
      <c r="T94" s="12" t="s">
        <v>73</v>
      </c>
      <c r="U94" s="12">
        <v>89485</v>
      </c>
      <c r="V94" s="12">
        <f t="shared" si="46"/>
        <v>7457.083333333333</v>
      </c>
      <c r="W94" s="12">
        <f t="shared" si="47"/>
        <v>372.85416666666669</v>
      </c>
    </row>
    <row r="95" spans="1:23" ht="24.75" hidden="1" customHeight="1">
      <c r="A95" s="7">
        <v>30</v>
      </c>
      <c r="B95" s="8" t="s">
        <v>44</v>
      </c>
      <c r="C95" s="12">
        <f t="shared" si="52"/>
        <v>5</v>
      </c>
      <c r="D95" s="21">
        <v>4</v>
      </c>
      <c r="E95" s="21">
        <v>1</v>
      </c>
      <c r="F95" s="12">
        <f t="shared" si="49"/>
        <v>109</v>
      </c>
      <c r="G95" s="12">
        <f t="shared" si="49"/>
        <v>91</v>
      </c>
      <c r="H95" s="12">
        <f t="shared" si="49"/>
        <v>18</v>
      </c>
      <c r="I95" s="12">
        <f t="shared" si="50"/>
        <v>108</v>
      </c>
      <c r="J95" s="21">
        <v>90</v>
      </c>
      <c r="K95" s="21">
        <v>18</v>
      </c>
      <c r="L95" s="12">
        <f>SUM(M95:N95)</f>
        <v>1</v>
      </c>
      <c r="M95" s="21">
        <v>1</v>
      </c>
      <c r="N95" s="21" t="s">
        <v>74</v>
      </c>
      <c r="O95" s="12">
        <v>37552</v>
      </c>
      <c r="P95" s="12">
        <v>124388</v>
      </c>
      <c r="Q95" s="12">
        <f t="shared" si="51"/>
        <v>219463</v>
      </c>
      <c r="R95" s="12">
        <v>191976</v>
      </c>
      <c r="S95" s="12">
        <v>27487</v>
      </c>
      <c r="T95" s="12" t="s">
        <v>74</v>
      </c>
      <c r="U95" s="12">
        <v>90629</v>
      </c>
      <c r="V95" s="12">
        <f t="shared" si="46"/>
        <v>18125.8</v>
      </c>
      <c r="W95" s="12">
        <f t="shared" si="47"/>
        <v>831.45871559633031</v>
      </c>
    </row>
    <row r="96" spans="1:23" ht="24.75" hidden="1" customHeight="1" thickBot="1">
      <c r="A96" s="24">
        <v>31</v>
      </c>
      <c r="B96" s="13" t="s">
        <v>45</v>
      </c>
      <c r="C96" s="14">
        <f t="shared" si="52"/>
        <v>1</v>
      </c>
      <c r="D96" s="26">
        <v>1</v>
      </c>
      <c r="E96" s="26" t="s">
        <v>54</v>
      </c>
      <c r="F96" s="14">
        <f>SUM(L96,I96)</f>
        <v>27</v>
      </c>
      <c r="G96" s="14">
        <f>SUM(M96,J96)</f>
        <v>22</v>
      </c>
      <c r="H96" s="14">
        <f>SUM(N96,K96)</f>
        <v>5</v>
      </c>
      <c r="I96" s="14">
        <f>SUM(J96:K96)</f>
        <v>27</v>
      </c>
      <c r="J96" s="26">
        <v>22</v>
      </c>
      <c r="K96" s="26">
        <v>5</v>
      </c>
      <c r="L96" s="14" t="s">
        <v>54</v>
      </c>
      <c r="M96" s="26" t="s">
        <v>54</v>
      </c>
      <c r="N96" s="26" t="s">
        <v>54</v>
      </c>
      <c r="O96" s="14" t="s">
        <v>64</v>
      </c>
      <c r="P96" s="14" t="s">
        <v>64</v>
      </c>
      <c r="Q96" s="14" t="s">
        <v>64</v>
      </c>
      <c r="R96" s="14" t="s">
        <v>64</v>
      </c>
      <c r="S96" s="14" t="s">
        <v>54</v>
      </c>
      <c r="T96" s="14" t="s">
        <v>54</v>
      </c>
      <c r="U96" s="14" t="s">
        <v>64</v>
      </c>
      <c r="V96" s="14" t="s">
        <v>64</v>
      </c>
      <c r="W96" s="14" t="s">
        <v>64</v>
      </c>
    </row>
    <row r="97" spans="1:23" ht="24.75" hidden="1" customHeight="1">
      <c r="C97" s="11" t="s">
        <v>47</v>
      </c>
    </row>
    <row r="98" spans="1:23" ht="14.25" hidden="1" thickBot="1">
      <c r="T98" s="2" t="s">
        <v>48</v>
      </c>
    </row>
    <row r="99" spans="1:23" hidden="1">
      <c r="A99" s="41" t="s">
        <v>8</v>
      </c>
      <c r="B99" s="38"/>
      <c r="C99" s="30" t="s">
        <v>6</v>
      </c>
      <c r="D99" s="30"/>
      <c r="E99" s="30"/>
      <c r="F99" s="30" t="s">
        <v>4</v>
      </c>
      <c r="G99" s="30"/>
      <c r="H99" s="30"/>
      <c r="I99" s="30"/>
      <c r="J99" s="30"/>
      <c r="K99" s="30"/>
      <c r="L99" s="30"/>
      <c r="M99" s="30"/>
      <c r="N99" s="30"/>
      <c r="O99" s="38" t="s">
        <v>16</v>
      </c>
      <c r="P99" s="38" t="s">
        <v>17</v>
      </c>
      <c r="Q99" s="30" t="s">
        <v>18</v>
      </c>
      <c r="R99" s="30"/>
      <c r="S99" s="30"/>
      <c r="T99" s="30"/>
      <c r="U99" s="30" t="s">
        <v>49</v>
      </c>
      <c r="V99" s="30"/>
      <c r="W99" s="31"/>
    </row>
    <row r="100" spans="1:23" ht="13.5" hidden="1" customHeight="1">
      <c r="A100" s="42"/>
      <c r="B100" s="33"/>
      <c r="C100" s="44" t="s">
        <v>5</v>
      </c>
      <c r="D100" s="44" t="s">
        <v>9</v>
      </c>
      <c r="E100" s="44" t="s">
        <v>10</v>
      </c>
      <c r="F100" s="32" t="s">
        <v>5</v>
      </c>
      <c r="G100" s="32"/>
      <c r="H100" s="32"/>
      <c r="I100" s="32" t="s">
        <v>14</v>
      </c>
      <c r="J100" s="32"/>
      <c r="K100" s="32"/>
      <c r="L100" s="32" t="s">
        <v>15</v>
      </c>
      <c r="M100" s="32"/>
      <c r="N100" s="32"/>
      <c r="O100" s="32"/>
      <c r="P100" s="32"/>
      <c r="Q100" s="33" t="s">
        <v>19</v>
      </c>
      <c r="R100" s="33" t="s">
        <v>20</v>
      </c>
      <c r="S100" s="33" t="s">
        <v>21</v>
      </c>
      <c r="T100" s="33" t="s">
        <v>22</v>
      </c>
      <c r="U100" s="32" t="s">
        <v>19</v>
      </c>
      <c r="V100" s="33" t="s">
        <v>23</v>
      </c>
      <c r="W100" s="34" t="s">
        <v>24</v>
      </c>
    </row>
    <row r="101" spans="1:23" hidden="1">
      <c r="A101" s="42"/>
      <c r="B101" s="33"/>
      <c r="C101" s="44"/>
      <c r="D101" s="44"/>
      <c r="E101" s="44"/>
      <c r="F101" s="6" t="s">
        <v>11</v>
      </c>
      <c r="G101" s="6" t="s">
        <v>12</v>
      </c>
      <c r="H101" s="6" t="s">
        <v>13</v>
      </c>
      <c r="I101" s="6" t="s">
        <v>11</v>
      </c>
      <c r="J101" s="6" t="s">
        <v>12</v>
      </c>
      <c r="K101" s="6" t="s">
        <v>13</v>
      </c>
      <c r="L101" s="6" t="s">
        <v>11</v>
      </c>
      <c r="M101" s="6" t="s">
        <v>12</v>
      </c>
      <c r="N101" s="6" t="s">
        <v>13</v>
      </c>
      <c r="O101" s="32"/>
      <c r="P101" s="32"/>
      <c r="Q101" s="33"/>
      <c r="R101" s="33"/>
      <c r="S101" s="33"/>
      <c r="T101" s="33"/>
      <c r="U101" s="32"/>
      <c r="V101" s="32"/>
      <c r="W101" s="35"/>
    </row>
    <row r="102" spans="1:23" ht="18.75" hidden="1" customHeight="1">
      <c r="A102" s="39" t="s">
        <v>2</v>
      </c>
      <c r="B102" s="39"/>
      <c r="C102" s="7"/>
      <c r="D102" s="18"/>
      <c r="E102" s="18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</row>
    <row r="103" spans="1:23" ht="24.75" hidden="1" customHeight="1">
      <c r="A103" s="18" t="s">
        <v>26</v>
      </c>
      <c r="B103" s="7" t="s">
        <v>27</v>
      </c>
      <c r="C103" s="12">
        <f>SUM(D103:E103)</f>
        <v>47</v>
      </c>
      <c r="D103" s="12">
        <v>25</v>
      </c>
      <c r="E103" s="12">
        <v>22</v>
      </c>
      <c r="F103" s="12">
        <v>796</v>
      </c>
      <c r="G103" s="12"/>
      <c r="H103" s="12"/>
      <c r="I103" s="12"/>
      <c r="J103" s="12"/>
      <c r="K103" s="12"/>
      <c r="L103" s="12"/>
      <c r="M103" s="12"/>
      <c r="N103" s="12"/>
      <c r="O103" s="12">
        <v>301958</v>
      </c>
      <c r="P103" s="12">
        <v>851184</v>
      </c>
      <c r="Q103" s="12">
        <v>1494513</v>
      </c>
      <c r="R103" s="12"/>
      <c r="S103" s="12"/>
      <c r="T103" s="12"/>
      <c r="U103" s="12">
        <v>619318</v>
      </c>
      <c r="V103" s="12">
        <f t="shared" ref="V103:V108" si="53">U103/C103</f>
        <v>13176.978723404256</v>
      </c>
      <c r="W103" s="12">
        <f t="shared" ref="W103:W108" si="54">U103/F103</f>
        <v>778.03768844221111</v>
      </c>
    </row>
    <row r="104" spans="1:23" ht="24.75" hidden="1" customHeight="1">
      <c r="A104" s="4" t="s">
        <v>26</v>
      </c>
      <c r="B104" s="27" t="s">
        <v>51</v>
      </c>
      <c r="C104" s="12">
        <f>SUM(D104:E104)</f>
        <v>46</v>
      </c>
      <c r="D104" s="12">
        <v>24</v>
      </c>
      <c r="E104" s="12">
        <v>22</v>
      </c>
      <c r="F104" s="12">
        <v>839</v>
      </c>
      <c r="G104" s="12"/>
      <c r="H104" s="12"/>
      <c r="I104" s="12"/>
      <c r="J104" s="12"/>
      <c r="K104" s="12"/>
      <c r="L104" s="12"/>
      <c r="M104" s="12"/>
      <c r="N104" s="12"/>
      <c r="O104" s="12">
        <v>318081</v>
      </c>
      <c r="P104" s="12">
        <v>1008859</v>
      </c>
      <c r="Q104" s="12">
        <v>1739114</v>
      </c>
      <c r="R104" s="12"/>
      <c r="S104" s="12"/>
      <c r="T104" s="12"/>
      <c r="U104" s="12">
        <v>729171</v>
      </c>
      <c r="V104" s="12">
        <f t="shared" si="53"/>
        <v>15851.54347826087</v>
      </c>
      <c r="W104" s="12">
        <f t="shared" si="54"/>
        <v>869.09535160905841</v>
      </c>
    </row>
    <row r="105" spans="1:23" ht="24.75" hidden="1" customHeight="1">
      <c r="A105" s="4"/>
      <c r="B105" s="27">
        <v>13</v>
      </c>
      <c r="C105" s="12">
        <f>SUM(D105:E105)</f>
        <v>24</v>
      </c>
      <c r="D105" s="12">
        <v>20</v>
      </c>
      <c r="E105" s="12">
        <v>4</v>
      </c>
      <c r="F105" s="12">
        <v>739</v>
      </c>
      <c r="G105" s="12"/>
      <c r="H105" s="12"/>
      <c r="I105" s="12"/>
      <c r="J105" s="12"/>
      <c r="K105" s="12"/>
      <c r="L105" s="12"/>
      <c r="M105" s="12"/>
      <c r="N105" s="12"/>
      <c r="O105" s="12">
        <v>310711</v>
      </c>
      <c r="P105" s="12">
        <v>941035</v>
      </c>
      <c r="Q105" s="12">
        <v>1660000</v>
      </c>
      <c r="R105" s="12"/>
      <c r="S105" s="12"/>
      <c r="T105" s="12"/>
      <c r="U105" s="12">
        <v>685728</v>
      </c>
      <c r="V105" s="12">
        <f t="shared" si="53"/>
        <v>28572</v>
      </c>
      <c r="W105" s="12">
        <f t="shared" si="54"/>
        <v>927.91339648173209</v>
      </c>
    </row>
    <row r="106" spans="1:23" ht="24.75" hidden="1" customHeight="1">
      <c r="A106" s="4"/>
      <c r="B106" s="27">
        <v>14</v>
      </c>
      <c r="C106" s="12">
        <f>SUM(D106:E106)</f>
        <v>23</v>
      </c>
      <c r="D106" s="12">
        <v>19</v>
      </c>
      <c r="E106" s="12">
        <v>4</v>
      </c>
      <c r="F106" s="12">
        <v>756</v>
      </c>
      <c r="G106" s="12"/>
      <c r="H106" s="12"/>
      <c r="I106" s="12"/>
      <c r="J106" s="12"/>
      <c r="K106" s="12"/>
      <c r="L106" s="12"/>
      <c r="M106" s="12"/>
      <c r="N106" s="12"/>
      <c r="O106" s="12">
        <v>301179</v>
      </c>
      <c r="P106" s="12">
        <v>886800</v>
      </c>
      <c r="Q106" s="12">
        <v>1553861</v>
      </c>
      <c r="R106" s="12"/>
      <c r="S106" s="12"/>
      <c r="T106" s="12"/>
      <c r="U106" s="12">
        <v>636382</v>
      </c>
      <c r="V106" s="12">
        <f t="shared" si="53"/>
        <v>27668.782608695652</v>
      </c>
      <c r="W106" s="12">
        <f t="shared" si="54"/>
        <v>841.77513227513225</v>
      </c>
    </row>
    <row r="107" spans="1:23" ht="24.75" hidden="1" customHeight="1">
      <c r="A107" s="4"/>
      <c r="B107" s="27">
        <v>15</v>
      </c>
      <c r="C107" s="12">
        <f>SUM(D107:E107)</f>
        <v>22</v>
      </c>
      <c r="D107" s="12">
        <f>SUM(D110:D120)</f>
        <v>18</v>
      </c>
      <c r="E107" s="12">
        <f>SUM(E110:E120)</f>
        <v>4</v>
      </c>
      <c r="F107" s="12">
        <f>SUM(L107,I107)</f>
        <v>708</v>
      </c>
      <c r="G107" s="12">
        <f>SUM(M107,J107)</f>
        <v>430</v>
      </c>
      <c r="H107" s="12">
        <f>SUM(N107,K107)</f>
        <v>278</v>
      </c>
      <c r="I107" s="12">
        <f>SUM(J107:K107)</f>
        <v>701</v>
      </c>
      <c r="J107" s="12">
        <v>425</v>
      </c>
      <c r="K107" s="12">
        <v>276</v>
      </c>
      <c r="L107" s="12">
        <f>SUM(M107:N107)</f>
        <v>7</v>
      </c>
      <c r="M107" s="12">
        <v>5</v>
      </c>
      <c r="N107" s="12">
        <v>2</v>
      </c>
      <c r="O107" s="12">
        <v>272407</v>
      </c>
      <c r="P107" s="12">
        <v>764205</v>
      </c>
      <c r="Q107" s="12">
        <f>SUM(R107:T107)</f>
        <v>1240962</v>
      </c>
      <c r="R107" s="12">
        <v>1122996</v>
      </c>
      <c r="S107" s="12">
        <v>117588</v>
      </c>
      <c r="T107" s="12">
        <v>378</v>
      </c>
      <c r="U107" s="12">
        <v>455671</v>
      </c>
      <c r="V107" s="12">
        <f t="shared" si="53"/>
        <v>20712.31818181818</v>
      </c>
      <c r="W107" s="12">
        <f t="shared" si="54"/>
        <v>643.6031073446328</v>
      </c>
    </row>
    <row r="108" spans="1:23" ht="24.75" hidden="1" customHeight="1">
      <c r="A108" s="4"/>
      <c r="B108" s="27">
        <v>16</v>
      </c>
      <c r="C108" s="12">
        <v>22</v>
      </c>
      <c r="D108" s="12">
        <v>18</v>
      </c>
      <c r="E108" s="12">
        <v>4</v>
      </c>
      <c r="F108" s="12">
        <f>SUM(G108:H108)</f>
        <v>741</v>
      </c>
      <c r="G108" s="12">
        <f>SUM(J108,M108)</f>
        <v>459</v>
      </c>
      <c r="H108" s="12">
        <f>SUM(K108,N108)</f>
        <v>282</v>
      </c>
      <c r="I108" s="12">
        <f>SUM(J108:K108)</f>
        <v>736</v>
      </c>
      <c r="J108" s="12">
        <v>455</v>
      </c>
      <c r="K108" s="12">
        <v>281</v>
      </c>
      <c r="L108" s="12">
        <f>SUM(M108:N108)</f>
        <v>5</v>
      </c>
      <c r="M108" s="12">
        <v>4</v>
      </c>
      <c r="N108" s="12">
        <v>1</v>
      </c>
      <c r="O108" s="12">
        <v>292780</v>
      </c>
      <c r="P108" s="12">
        <v>790651</v>
      </c>
      <c r="Q108" s="12">
        <v>1316920</v>
      </c>
      <c r="R108" s="12">
        <v>1185859</v>
      </c>
      <c r="S108" s="12" t="s">
        <v>80</v>
      </c>
      <c r="T108" s="12" t="s">
        <v>80</v>
      </c>
      <c r="U108" s="12">
        <v>502909</v>
      </c>
      <c r="V108" s="12">
        <f t="shared" si="53"/>
        <v>22859.5</v>
      </c>
      <c r="W108" s="12">
        <f t="shared" si="54"/>
        <v>678.68960863697703</v>
      </c>
    </row>
    <row r="109" spans="1:23" ht="24.75" hidden="1" customHeight="1">
      <c r="A109" s="7"/>
      <c r="B109" s="7"/>
      <c r="C109" s="28">
        <f>SUM(C110:C130)</f>
        <v>223</v>
      </c>
      <c r="D109" s="28">
        <f>SUM(D110:D120)</f>
        <v>18</v>
      </c>
      <c r="E109" s="28">
        <f t="shared" ref="E109:N109" si="55">SUM(E110:E120)</f>
        <v>4</v>
      </c>
      <c r="F109" s="28">
        <f t="shared" si="55"/>
        <v>741</v>
      </c>
      <c r="G109" s="28">
        <f t="shared" si="55"/>
        <v>459</v>
      </c>
      <c r="H109" s="28">
        <f t="shared" si="55"/>
        <v>282</v>
      </c>
      <c r="I109" s="28">
        <f t="shared" si="55"/>
        <v>736</v>
      </c>
      <c r="J109" s="28">
        <f t="shared" si="55"/>
        <v>455</v>
      </c>
      <c r="K109" s="28">
        <f t="shared" si="55"/>
        <v>281</v>
      </c>
      <c r="L109" s="28">
        <f t="shared" si="55"/>
        <v>5</v>
      </c>
      <c r="M109" s="28">
        <f t="shared" si="55"/>
        <v>4</v>
      </c>
      <c r="N109" s="28">
        <f t="shared" si="55"/>
        <v>1</v>
      </c>
      <c r="O109" s="7"/>
      <c r="P109" s="7"/>
      <c r="Q109" s="7"/>
      <c r="R109" s="7"/>
      <c r="S109" s="7"/>
      <c r="T109" s="7"/>
      <c r="U109" s="7"/>
      <c r="V109" s="7"/>
      <c r="W109" s="7"/>
    </row>
    <row r="110" spans="1:23" ht="24.75" hidden="1" customHeight="1">
      <c r="A110" s="7">
        <v>13</v>
      </c>
      <c r="B110" s="8" t="s">
        <v>31</v>
      </c>
      <c r="C110" s="12">
        <f>SUM(D110:E110)</f>
        <v>1</v>
      </c>
      <c r="D110" s="12">
        <v>1</v>
      </c>
      <c r="E110" s="12" t="s">
        <v>55</v>
      </c>
      <c r="F110" s="12">
        <f t="shared" ref="F110:F115" si="56">SUM(L110,I110)</f>
        <v>4</v>
      </c>
      <c r="G110" s="12">
        <f t="shared" ref="G110:G115" si="57">SUM(M110,J110)</f>
        <v>3</v>
      </c>
      <c r="H110" s="12">
        <f t="shared" ref="H110:H115" si="58">SUM(N110,K110)</f>
        <v>1</v>
      </c>
      <c r="I110" s="12">
        <f t="shared" ref="I110:I117" si="59">SUM(J110:K110)</f>
        <v>4</v>
      </c>
      <c r="J110" s="12">
        <v>3</v>
      </c>
      <c r="K110" s="12">
        <v>1</v>
      </c>
      <c r="L110" s="12" t="s">
        <v>55</v>
      </c>
      <c r="M110" s="12" t="s">
        <v>55</v>
      </c>
      <c r="N110" s="12" t="s">
        <v>55</v>
      </c>
      <c r="O110" s="12" t="s">
        <v>61</v>
      </c>
      <c r="P110" s="12" t="s">
        <v>61</v>
      </c>
      <c r="Q110" s="12" t="s">
        <v>61</v>
      </c>
      <c r="R110" s="12" t="s">
        <v>61</v>
      </c>
      <c r="S110" s="12" t="s">
        <v>55</v>
      </c>
      <c r="T110" s="12" t="s">
        <v>55</v>
      </c>
      <c r="U110" s="12" t="s">
        <v>61</v>
      </c>
      <c r="V110" s="12" t="s">
        <v>61</v>
      </c>
      <c r="W110" s="12" t="s">
        <v>61</v>
      </c>
    </row>
    <row r="111" spans="1:23" ht="24.75" hidden="1" customHeight="1">
      <c r="A111" s="7">
        <v>15</v>
      </c>
      <c r="B111" s="8" t="s">
        <v>33</v>
      </c>
      <c r="C111" s="12">
        <f>SUM(D111:E111)</f>
        <v>1</v>
      </c>
      <c r="D111" s="12">
        <v>1</v>
      </c>
      <c r="E111" s="12" t="s">
        <v>62</v>
      </c>
      <c r="F111" s="12">
        <f t="shared" si="56"/>
        <v>6</v>
      </c>
      <c r="G111" s="12">
        <f t="shared" si="57"/>
        <v>3</v>
      </c>
      <c r="H111" s="12">
        <f t="shared" si="58"/>
        <v>3</v>
      </c>
      <c r="I111" s="12">
        <f t="shared" si="59"/>
        <v>6</v>
      </c>
      <c r="J111" s="12">
        <v>3</v>
      </c>
      <c r="K111" s="12">
        <v>3</v>
      </c>
      <c r="L111" s="12" t="s">
        <v>62</v>
      </c>
      <c r="M111" s="12" t="s">
        <v>62</v>
      </c>
      <c r="N111" s="12" t="s">
        <v>62</v>
      </c>
      <c r="O111" s="12" t="s">
        <v>63</v>
      </c>
      <c r="P111" s="12" t="s">
        <v>63</v>
      </c>
      <c r="Q111" s="12" t="s">
        <v>63</v>
      </c>
      <c r="R111" s="12" t="s">
        <v>63</v>
      </c>
      <c r="S111" s="12" t="s">
        <v>62</v>
      </c>
      <c r="T111" s="12" t="s">
        <v>62</v>
      </c>
      <c r="U111" s="12" t="s">
        <v>63</v>
      </c>
      <c r="V111" s="12" t="s">
        <v>63</v>
      </c>
      <c r="W111" s="12" t="s">
        <v>63</v>
      </c>
    </row>
    <row r="112" spans="1:23" ht="24.75" hidden="1" customHeight="1">
      <c r="A112" s="7">
        <v>19</v>
      </c>
      <c r="B112" s="15" t="s">
        <v>77</v>
      </c>
      <c r="C112" s="12">
        <f>SUM(D112:E112)</f>
        <v>2</v>
      </c>
      <c r="D112" s="12" t="s">
        <v>62</v>
      </c>
      <c r="E112" s="12">
        <v>2</v>
      </c>
      <c r="F112" s="12">
        <f t="shared" si="56"/>
        <v>23</v>
      </c>
      <c r="G112" s="12">
        <f t="shared" si="57"/>
        <v>11</v>
      </c>
      <c r="H112" s="12">
        <f t="shared" si="58"/>
        <v>12</v>
      </c>
      <c r="I112" s="12">
        <f t="shared" si="59"/>
        <v>20</v>
      </c>
      <c r="J112" s="12">
        <v>9</v>
      </c>
      <c r="K112" s="12">
        <v>11</v>
      </c>
      <c r="L112" s="12">
        <f>SUM(M112:N112)</f>
        <v>3</v>
      </c>
      <c r="M112" s="12">
        <v>2</v>
      </c>
      <c r="N112" s="12">
        <v>1</v>
      </c>
      <c r="O112" s="12">
        <v>4680</v>
      </c>
      <c r="P112" s="12">
        <v>3180</v>
      </c>
      <c r="Q112" s="12">
        <f>SUM(R112:T112)</f>
        <v>9300</v>
      </c>
      <c r="R112" s="12">
        <v>9300</v>
      </c>
      <c r="S112" s="12" t="s">
        <v>62</v>
      </c>
      <c r="T112" s="12" t="s">
        <v>62</v>
      </c>
      <c r="U112" s="12">
        <v>5829</v>
      </c>
      <c r="V112" s="12">
        <f>U112/C112</f>
        <v>2914.5</v>
      </c>
      <c r="W112" s="12">
        <f>U112/F112</f>
        <v>253.43478260869566</v>
      </c>
    </row>
    <row r="113" spans="1:23" ht="24.75" hidden="1" customHeight="1">
      <c r="A113" s="7">
        <v>21</v>
      </c>
      <c r="B113" s="15" t="s">
        <v>46</v>
      </c>
      <c r="C113" s="12">
        <f>SUM(D113:E113)</f>
        <v>1</v>
      </c>
      <c r="D113" s="12">
        <v>1</v>
      </c>
      <c r="E113" s="12" t="s">
        <v>62</v>
      </c>
      <c r="F113" s="12">
        <f t="shared" si="56"/>
        <v>14</v>
      </c>
      <c r="G113" s="12">
        <f t="shared" si="57"/>
        <v>4</v>
      </c>
      <c r="H113" s="12">
        <f t="shared" si="58"/>
        <v>10</v>
      </c>
      <c r="I113" s="12">
        <f t="shared" si="59"/>
        <v>14</v>
      </c>
      <c r="J113" s="12">
        <v>4</v>
      </c>
      <c r="K113" s="12">
        <v>10</v>
      </c>
      <c r="L113" s="12" t="s">
        <v>62</v>
      </c>
      <c r="M113" s="12" t="s">
        <v>62</v>
      </c>
      <c r="N113" s="12" t="s">
        <v>62</v>
      </c>
      <c r="O113" s="12" t="s">
        <v>63</v>
      </c>
      <c r="P113" s="12" t="s">
        <v>63</v>
      </c>
      <c r="Q113" s="12" t="s">
        <v>63</v>
      </c>
      <c r="R113" s="12" t="s">
        <v>62</v>
      </c>
      <c r="S113" s="12" t="s">
        <v>63</v>
      </c>
      <c r="T113" s="12" t="s">
        <v>62</v>
      </c>
      <c r="U113" s="12" t="s">
        <v>63</v>
      </c>
      <c r="V113" s="12" t="s">
        <v>63</v>
      </c>
      <c r="W113" s="12" t="s">
        <v>63</v>
      </c>
    </row>
    <row r="114" spans="1:23" ht="24.75" hidden="1" customHeight="1">
      <c r="A114" s="7">
        <v>22</v>
      </c>
      <c r="B114" s="8" t="s">
        <v>37</v>
      </c>
      <c r="C114" s="12">
        <f t="shared" ref="C114:C120" si="60">SUM(D114:E114)</f>
        <v>2</v>
      </c>
      <c r="D114" s="12">
        <v>2</v>
      </c>
      <c r="E114" s="12" t="s">
        <v>65</v>
      </c>
      <c r="F114" s="12">
        <f t="shared" si="56"/>
        <v>19</v>
      </c>
      <c r="G114" s="12">
        <f t="shared" si="57"/>
        <v>16</v>
      </c>
      <c r="H114" s="12">
        <f t="shared" si="58"/>
        <v>3</v>
      </c>
      <c r="I114" s="12">
        <f t="shared" si="59"/>
        <v>19</v>
      </c>
      <c r="J114" s="12">
        <v>16</v>
      </c>
      <c r="K114" s="12">
        <v>3</v>
      </c>
      <c r="L114" s="12" t="s">
        <v>65</v>
      </c>
      <c r="M114" s="12" t="s">
        <v>65</v>
      </c>
      <c r="N114" s="12" t="s">
        <v>65</v>
      </c>
      <c r="O114" s="12" t="s">
        <v>66</v>
      </c>
      <c r="P114" s="12" t="s">
        <v>66</v>
      </c>
      <c r="Q114" s="12" t="s">
        <v>66</v>
      </c>
      <c r="R114" s="12" t="s">
        <v>66</v>
      </c>
      <c r="S114" s="12" t="s">
        <v>65</v>
      </c>
      <c r="T114" s="12" t="s">
        <v>65</v>
      </c>
      <c r="U114" s="12" t="s">
        <v>66</v>
      </c>
      <c r="V114" s="12" t="s">
        <v>66</v>
      </c>
      <c r="W114" s="12" t="s">
        <v>66</v>
      </c>
    </row>
    <row r="115" spans="1:23" ht="24.75" hidden="1" customHeight="1">
      <c r="A115" s="7">
        <v>24</v>
      </c>
      <c r="B115" s="8" t="s">
        <v>38</v>
      </c>
      <c r="C115" s="12">
        <f t="shared" si="60"/>
        <v>1</v>
      </c>
      <c r="D115" s="12">
        <v>1</v>
      </c>
      <c r="E115" s="12" t="s">
        <v>67</v>
      </c>
      <c r="F115" s="12">
        <f t="shared" si="56"/>
        <v>36</v>
      </c>
      <c r="G115" s="12">
        <f t="shared" si="57"/>
        <v>23</v>
      </c>
      <c r="H115" s="12">
        <f t="shared" si="58"/>
        <v>13</v>
      </c>
      <c r="I115" s="12">
        <f t="shared" si="59"/>
        <v>36</v>
      </c>
      <c r="J115" s="12">
        <v>23</v>
      </c>
      <c r="K115" s="12">
        <v>13</v>
      </c>
      <c r="L115" s="12" t="s">
        <v>67</v>
      </c>
      <c r="M115" s="12" t="s">
        <v>67</v>
      </c>
      <c r="N115" s="12" t="s">
        <v>67</v>
      </c>
      <c r="O115" s="12" t="s">
        <v>68</v>
      </c>
      <c r="P115" s="12" t="s">
        <v>68</v>
      </c>
      <c r="Q115" s="12" t="s">
        <v>68</v>
      </c>
      <c r="R115" s="12" t="s">
        <v>68</v>
      </c>
      <c r="S115" s="12" t="s">
        <v>68</v>
      </c>
      <c r="T115" s="12" t="s">
        <v>67</v>
      </c>
      <c r="U115" s="12" t="s">
        <v>68</v>
      </c>
      <c r="V115" s="12" t="s">
        <v>68</v>
      </c>
      <c r="W115" s="12" t="s">
        <v>68</v>
      </c>
    </row>
    <row r="116" spans="1:23" ht="24.75" hidden="1" customHeight="1">
      <c r="A116" s="7">
        <v>25</v>
      </c>
      <c r="B116" s="8" t="s">
        <v>39</v>
      </c>
      <c r="C116" s="12">
        <f t="shared" si="60"/>
        <v>3</v>
      </c>
      <c r="D116" s="12">
        <v>3</v>
      </c>
      <c r="E116" s="12" t="s">
        <v>78</v>
      </c>
      <c r="F116" s="12">
        <f t="shared" ref="F116:H117" si="61">SUM(L116,I116)</f>
        <v>68</v>
      </c>
      <c r="G116" s="12">
        <f t="shared" si="61"/>
        <v>38</v>
      </c>
      <c r="H116" s="12">
        <f t="shared" si="61"/>
        <v>30</v>
      </c>
      <c r="I116" s="12">
        <f>SUM(J116:K116)</f>
        <v>68</v>
      </c>
      <c r="J116" s="12">
        <v>38</v>
      </c>
      <c r="K116" s="12">
        <v>30</v>
      </c>
      <c r="L116" s="12" t="s">
        <v>78</v>
      </c>
      <c r="M116" s="12" t="s">
        <v>78</v>
      </c>
      <c r="N116" s="12" t="s">
        <v>78</v>
      </c>
      <c r="O116" s="12">
        <v>23745</v>
      </c>
      <c r="P116" s="12">
        <v>97509</v>
      </c>
      <c r="Q116" s="12">
        <f>SUM(R116:T116)</f>
        <v>157872</v>
      </c>
      <c r="R116" s="12">
        <v>134456</v>
      </c>
      <c r="S116" s="12">
        <v>23416</v>
      </c>
      <c r="T116" s="12" t="s">
        <v>78</v>
      </c>
      <c r="U116" s="12">
        <v>57301</v>
      </c>
      <c r="V116" s="12">
        <f>U116/C116</f>
        <v>19100.333333333332</v>
      </c>
      <c r="W116" s="12">
        <f>U116/F116</f>
        <v>842.66176470588232</v>
      </c>
    </row>
    <row r="117" spans="1:23" ht="24.75" hidden="1" customHeight="1">
      <c r="A117" s="7">
        <v>28</v>
      </c>
      <c r="B117" s="8" t="s">
        <v>42</v>
      </c>
      <c r="C117" s="12">
        <f t="shared" si="60"/>
        <v>1</v>
      </c>
      <c r="D117" s="12">
        <v>1</v>
      </c>
      <c r="E117" s="12" t="s">
        <v>71</v>
      </c>
      <c r="F117" s="12">
        <f t="shared" si="61"/>
        <v>77</v>
      </c>
      <c r="G117" s="12">
        <f t="shared" si="61"/>
        <v>35</v>
      </c>
      <c r="H117" s="12">
        <f t="shared" si="61"/>
        <v>42</v>
      </c>
      <c r="I117" s="12">
        <f t="shared" si="59"/>
        <v>77</v>
      </c>
      <c r="J117" s="12">
        <v>35</v>
      </c>
      <c r="K117" s="12">
        <v>42</v>
      </c>
      <c r="L117" s="12" t="s">
        <v>71</v>
      </c>
      <c r="M117" s="12" t="s">
        <v>71</v>
      </c>
      <c r="N117" s="12" t="s">
        <v>71</v>
      </c>
      <c r="O117" s="12" t="s">
        <v>70</v>
      </c>
      <c r="P117" s="12" t="s">
        <v>70</v>
      </c>
      <c r="Q117" s="12" t="s">
        <v>70</v>
      </c>
      <c r="R117" s="12" t="s">
        <v>71</v>
      </c>
      <c r="S117" s="12" t="s">
        <v>70</v>
      </c>
      <c r="T117" s="12" t="s">
        <v>71</v>
      </c>
      <c r="U117" s="12" t="s">
        <v>70</v>
      </c>
      <c r="V117" s="12" t="s">
        <v>70</v>
      </c>
      <c r="W117" s="12" t="s">
        <v>70</v>
      </c>
    </row>
    <row r="118" spans="1:23" ht="24.75" hidden="1" customHeight="1">
      <c r="A118" s="7">
        <v>29</v>
      </c>
      <c r="B118" s="8" t="s">
        <v>43</v>
      </c>
      <c r="C118" s="12">
        <f t="shared" si="60"/>
        <v>3</v>
      </c>
      <c r="D118" s="12">
        <v>1</v>
      </c>
      <c r="E118" s="12">
        <v>2</v>
      </c>
      <c r="F118" s="12">
        <f t="shared" ref="F118:H119" si="62">SUM(L118,I118)</f>
        <v>21</v>
      </c>
      <c r="G118" s="12">
        <f t="shared" si="62"/>
        <v>8</v>
      </c>
      <c r="H118" s="12">
        <f t="shared" si="62"/>
        <v>13</v>
      </c>
      <c r="I118" s="12">
        <f>SUM(J118:K118)</f>
        <v>19</v>
      </c>
      <c r="J118" s="12">
        <v>6</v>
      </c>
      <c r="K118" s="12">
        <v>13</v>
      </c>
      <c r="L118" s="12">
        <f>SUM(M118:N118)</f>
        <v>2</v>
      </c>
      <c r="M118" s="12">
        <v>2</v>
      </c>
      <c r="N118" s="12" t="s">
        <v>73</v>
      </c>
      <c r="O118" s="12">
        <v>2458</v>
      </c>
      <c r="P118" s="12">
        <v>1684</v>
      </c>
      <c r="Q118" s="12">
        <f>SUM(R118:T118)</f>
        <v>6289</v>
      </c>
      <c r="R118" s="12">
        <v>2590</v>
      </c>
      <c r="S118" s="12">
        <v>3699</v>
      </c>
      <c r="T118" s="12" t="s">
        <v>73</v>
      </c>
      <c r="U118" s="12">
        <v>4386</v>
      </c>
      <c r="V118" s="12">
        <f>U118/C118</f>
        <v>1462</v>
      </c>
      <c r="W118" s="12">
        <f>U118/F118</f>
        <v>208.85714285714286</v>
      </c>
    </row>
    <row r="119" spans="1:23" ht="24.75" hidden="1" customHeight="1">
      <c r="A119" s="7">
        <v>30</v>
      </c>
      <c r="B119" s="8" t="s">
        <v>44</v>
      </c>
      <c r="C119" s="12">
        <f t="shared" si="60"/>
        <v>5</v>
      </c>
      <c r="D119" s="12">
        <v>5</v>
      </c>
      <c r="E119" s="12" t="s">
        <v>74</v>
      </c>
      <c r="F119" s="12">
        <f t="shared" si="62"/>
        <v>446</v>
      </c>
      <c r="G119" s="12">
        <f t="shared" si="62"/>
        <v>304</v>
      </c>
      <c r="H119" s="12">
        <f t="shared" si="62"/>
        <v>142</v>
      </c>
      <c r="I119" s="12">
        <f>SUM(J119:K119)</f>
        <v>446</v>
      </c>
      <c r="J119" s="12">
        <v>304</v>
      </c>
      <c r="K119" s="12">
        <v>142</v>
      </c>
      <c r="L119" s="12" t="s">
        <v>74</v>
      </c>
      <c r="M119" s="12" t="s">
        <v>74</v>
      </c>
      <c r="N119" s="12" t="s">
        <v>74</v>
      </c>
      <c r="O119" s="12">
        <v>198805</v>
      </c>
      <c r="P119" s="12">
        <v>592226</v>
      </c>
      <c r="Q119" s="12">
        <f>SUM(R119:T119)</f>
        <v>931474</v>
      </c>
      <c r="R119" s="12">
        <v>929046</v>
      </c>
      <c r="S119" s="12">
        <v>2428</v>
      </c>
      <c r="T119" s="12" t="s">
        <v>74</v>
      </c>
      <c r="U119" s="12">
        <v>324303</v>
      </c>
      <c r="V119" s="12">
        <f>U119/C119</f>
        <v>64860.6</v>
      </c>
      <c r="W119" s="12">
        <f>U119/F119</f>
        <v>727.13677130044846</v>
      </c>
    </row>
    <row r="120" spans="1:23" ht="24.75" hidden="1" customHeight="1" thickBot="1">
      <c r="A120" s="24">
        <v>31</v>
      </c>
      <c r="B120" s="13" t="s">
        <v>45</v>
      </c>
      <c r="C120" s="14">
        <f t="shared" si="60"/>
        <v>2</v>
      </c>
      <c r="D120" s="14">
        <v>2</v>
      </c>
      <c r="E120" s="14" t="s">
        <v>54</v>
      </c>
      <c r="F120" s="14">
        <f>SUM(L120,I120)</f>
        <v>27</v>
      </c>
      <c r="G120" s="14">
        <f>SUM(M120,J120)</f>
        <v>14</v>
      </c>
      <c r="H120" s="14">
        <f>SUM(N120,K120)</f>
        <v>13</v>
      </c>
      <c r="I120" s="14">
        <f>SUM(J120:K120)</f>
        <v>27</v>
      </c>
      <c r="J120" s="14">
        <v>14</v>
      </c>
      <c r="K120" s="14">
        <v>13</v>
      </c>
      <c r="L120" s="14" t="s">
        <v>54</v>
      </c>
      <c r="M120" s="14" t="s">
        <v>54</v>
      </c>
      <c r="N120" s="14" t="s">
        <v>54</v>
      </c>
      <c r="O120" s="14" t="s">
        <v>64</v>
      </c>
      <c r="P120" s="14" t="s">
        <v>64</v>
      </c>
      <c r="Q120" s="14" t="s">
        <v>64</v>
      </c>
      <c r="R120" s="14" t="s">
        <v>64</v>
      </c>
      <c r="S120" s="14" t="s">
        <v>64</v>
      </c>
      <c r="T120" s="14" t="s">
        <v>64</v>
      </c>
      <c r="U120" s="14" t="s">
        <v>64</v>
      </c>
      <c r="V120" s="14" t="s">
        <v>64</v>
      </c>
      <c r="W120" s="14" t="s">
        <v>64</v>
      </c>
    </row>
    <row r="121" spans="1:23" ht="24.75" hidden="1" customHeight="1">
      <c r="C121" s="11" t="s">
        <v>47</v>
      </c>
    </row>
    <row r="122" spans="1:23" ht="14.25" hidden="1" thickBot="1">
      <c r="T122" s="2" t="s">
        <v>48</v>
      </c>
    </row>
    <row r="123" spans="1:23" hidden="1">
      <c r="A123" s="41" t="s">
        <v>8</v>
      </c>
      <c r="B123" s="38"/>
      <c r="C123" s="30" t="s">
        <v>6</v>
      </c>
      <c r="D123" s="30"/>
      <c r="E123" s="30"/>
      <c r="F123" s="30" t="s">
        <v>4</v>
      </c>
      <c r="G123" s="30"/>
      <c r="H123" s="30"/>
      <c r="I123" s="30"/>
      <c r="J123" s="30"/>
      <c r="K123" s="30"/>
      <c r="L123" s="30"/>
      <c r="M123" s="30"/>
      <c r="N123" s="30"/>
      <c r="O123" s="38" t="s">
        <v>16</v>
      </c>
      <c r="P123" s="38" t="s">
        <v>17</v>
      </c>
      <c r="Q123" s="30" t="s">
        <v>18</v>
      </c>
      <c r="R123" s="30"/>
      <c r="S123" s="30"/>
      <c r="T123" s="30"/>
      <c r="U123" s="30" t="s">
        <v>49</v>
      </c>
      <c r="V123" s="30"/>
      <c r="W123" s="31"/>
    </row>
    <row r="124" spans="1:23" ht="13.5" hidden="1" customHeight="1">
      <c r="A124" s="42"/>
      <c r="B124" s="33"/>
      <c r="C124" s="44" t="s">
        <v>5</v>
      </c>
      <c r="D124" s="44" t="s">
        <v>9</v>
      </c>
      <c r="E124" s="44" t="s">
        <v>10</v>
      </c>
      <c r="F124" s="32" t="s">
        <v>5</v>
      </c>
      <c r="G124" s="32"/>
      <c r="H124" s="32"/>
      <c r="I124" s="32" t="s">
        <v>14</v>
      </c>
      <c r="J124" s="32"/>
      <c r="K124" s="32"/>
      <c r="L124" s="32" t="s">
        <v>15</v>
      </c>
      <c r="M124" s="32"/>
      <c r="N124" s="32"/>
      <c r="O124" s="32"/>
      <c r="P124" s="32"/>
      <c r="Q124" s="33" t="s">
        <v>19</v>
      </c>
      <c r="R124" s="33" t="s">
        <v>20</v>
      </c>
      <c r="S124" s="33" t="s">
        <v>21</v>
      </c>
      <c r="T124" s="33" t="s">
        <v>22</v>
      </c>
      <c r="U124" s="32" t="s">
        <v>19</v>
      </c>
      <c r="V124" s="33" t="s">
        <v>23</v>
      </c>
      <c r="W124" s="34" t="s">
        <v>24</v>
      </c>
    </row>
    <row r="125" spans="1:23" hidden="1">
      <c r="A125" s="42"/>
      <c r="B125" s="33"/>
      <c r="C125" s="44"/>
      <c r="D125" s="44"/>
      <c r="E125" s="44"/>
      <c r="F125" s="6" t="s">
        <v>11</v>
      </c>
      <c r="G125" s="6" t="s">
        <v>12</v>
      </c>
      <c r="H125" s="6" t="s">
        <v>13</v>
      </c>
      <c r="I125" s="6" t="s">
        <v>11</v>
      </c>
      <c r="J125" s="6" t="s">
        <v>12</v>
      </c>
      <c r="K125" s="6" t="s">
        <v>13</v>
      </c>
      <c r="L125" s="6" t="s">
        <v>11</v>
      </c>
      <c r="M125" s="6" t="s">
        <v>12</v>
      </c>
      <c r="N125" s="6" t="s">
        <v>13</v>
      </c>
      <c r="O125" s="32"/>
      <c r="P125" s="32"/>
      <c r="Q125" s="33"/>
      <c r="R125" s="33"/>
      <c r="S125" s="33"/>
      <c r="T125" s="33"/>
      <c r="U125" s="32"/>
      <c r="V125" s="32"/>
      <c r="W125" s="35"/>
    </row>
    <row r="126" spans="1:23" ht="17.25" hidden="1" customHeight="1">
      <c r="A126" s="39" t="s">
        <v>3</v>
      </c>
      <c r="B126" s="39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</row>
    <row r="127" spans="1:23" ht="19.5" hidden="1" customHeight="1">
      <c r="A127" s="18" t="s">
        <v>26</v>
      </c>
      <c r="B127" s="7" t="s">
        <v>27</v>
      </c>
      <c r="C127" s="12">
        <f>SUM(D127:E127)</f>
        <v>69</v>
      </c>
      <c r="D127" s="12">
        <v>34</v>
      </c>
      <c r="E127" s="12">
        <v>35</v>
      </c>
      <c r="F127" s="12">
        <v>1020</v>
      </c>
      <c r="G127" s="12"/>
      <c r="H127" s="12"/>
      <c r="I127" s="12"/>
      <c r="J127" s="12"/>
      <c r="K127" s="12"/>
      <c r="L127" s="12"/>
      <c r="M127" s="12"/>
      <c r="N127" s="12"/>
      <c r="O127" s="12">
        <v>318367</v>
      </c>
      <c r="P127" s="12">
        <v>795478</v>
      </c>
      <c r="Q127" s="12">
        <v>1475328</v>
      </c>
      <c r="R127" s="12"/>
      <c r="S127" s="12"/>
      <c r="T127" s="12"/>
      <c r="U127" s="12">
        <v>646456</v>
      </c>
      <c r="V127" s="12">
        <f t="shared" ref="V127:V132" si="63">U127/C127</f>
        <v>9368.927536231884</v>
      </c>
      <c r="W127" s="12">
        <f t="shared" ref="W127:W132" si="64">U127/F127</f>
        <v>633.78039215686272</v>
      </c>
    </row>
    <row r="128" spans="1:23" ht="19.5" hidden="1" customHeight="1">
      <c r="A128" s="4" t="s">
        <v>26</v>
      </c>
      <c r="B128" s="27" t="s">
        <v>51</v>
      </c>
      <c r="C128" s="12">
        <f>SUM(D128:E128)</f>
        <v>69</v>
      </c>
      <c r="D128" s="12">
        <v>33</v>
      </c>
      <c r="E128" s="12">
        <v>36</v>
      </c>
      <c r="F128" s="12">
        <v>1043</v>
      </c>
      <c r="G128" s="12"/>
      <c r="H128" s="12"/>
      <c r="I128" s="12"/>
      <c r="J128" s="12"/>
      <c r="K128" s="12"/>
      <c r="L128" s="12"/>
      <c r="M128" s="12"/>
      <c r="N128" s="12"/>
      <c r="O128" s="12">
        <v>326799</v>
      </c>
      <c r="P128" s="12">
        <v>888646</v>
      </c>
      <c r="Q128" s="12">
        <v>1567048</v>
      </c>
      <c r="R128" s="12"/>
      <c r="S128" s="12"/>
      <c r="T128" s="12"/>
      <c r="U128" s="12">
        <v>689083</v>
      </c>
      <c r="V128" s="12">
        <f t="shared" si="63"/>
        <v>9986.710144927536</v>
      </c>
      <c r="W128" s="12">
        <f t="shared" si="64"/>
        <v>660.6740172579099</v>
      </c>
    </row>
    <row r="129" spans="1:23" ht="19.5" hidden="1" customHeight="1">
      <c r="A129" s="4"/>
      <c r="B129" s="27">
        <v>13</v>
      </c>
      <c r="C129" s="12">
        <f>SUM(D129:E129)</f>
        <v>33</v>
      </c>
      <c r="D129" s="12">
        <v>26</v>
      </c>
      <c r="E129" s="12">
        <v>7</v>
      </c>
      <c r="F129" s="12">
        <v>844</v>
      </c>
      <c r="G129" s="12"/>
      <c r="H129" s="12"/>
      <c r="I129" s="12"/>
      <c r="J129" s="12"/>
      <c r="K129" s="12"/>
      <c r="L129" s="12"/>
      <c r="M129" s="12"/>
      <c r="N129" s="12"/>
      <c r="O129" s="12">
        <v>301843</v>
      </c>
      <c r="P129" s="12">
        <v>788704</v>
      </c>
      <c r="Q129" s="12">
        <v>1453237</v>
      </c>
      <c r="R129" s="12"/>
      <c r="S129" s="12"/>
      <c r="T129" s="12"/>
      <c r="U129" s="12">
        <v>630198</v>
      </c>
      <c r="V129" s="12">
        <f t="shared" si="63"/>
        <v>19096.909090909092</v>
      </c>
      <c r="W129" s="12">
        <f t="shared" si="64"/>
        <v>746.68009478672991</v>
      </c>
    </row>
    <row r="130" spans="1:23" ht="19.5" hidden="1" customHeight="1">
      <c r="A130" s="4"/>
      <c r="B130" s="27">
        <v>14</v>
      </c>
      <c r="C130" s="12">
        <f>SUM(D130:E130)</f>
        <v>30</v>
      </c>
      <c r="D130" s="12">
        <v>25</v>
      </c>
      <c r="E130" s="12">
        <v>5</v>
      </c>
      <c r="F130" s="12">
        <v>861</v>
      </c>
      <c r="G130" s="12"/>
      <c r="H130" s="12"/>
      <c r="I130" s="12"/>
      <c r="J130" s="12"/>
      <c r="K130" s="12"/>
      <c r="L130" s="12"/>
      <c r="M130" s="12"/>
      <c r="N130" s="12"/>
      <c r="O130" s="12">
        <v>301356</v>
      </c>
      <c r="P130" s="12">
        <v>734924</v>
      </c>
      <c r="Q130" s="12">
        <v>1156289</v>
      </c>
      <c r="R130" s="12"/>
      <c r="S130" s="12"/>
      <c r="T130" s="12"/>
      <c r="U130" s="12">
        <v>399340</v>
      </c>
      <c r="V130" s="12">
        <f t="shared" si="63"/>
        <v>13311.333333333334</v>
      </c>
      <c r="W130" s="12">
        <f t="shared" si="64"/>
        <v>463.8095238095238</v>
      </c>
    </row>
    <row r="131" spans="1:23" ht="19.5" hidden="1" customHeight="1">
      <c r="A131" s="4"/>
      <c r="B131" s="27">
        <v>15</v>
      </c>
      <c r="C131" s="12">
        <f>SUM(D131:E131)</f>
        <v>28</v>
      </c>
      <c r="D131" s="12">
        <f>SUM(D134:D148)</f>
        <v>22</v>
      </c>
      <c r="E131" s="12">
        <f>SUM(E134:E148)</f>
        <v>6</v>
      </c>
      <c r="F131" s="12">
        <f>SUM(L131,I131)</f>
        <v>898</v>
      </c>
      <c r="G131" s="12">
        <f>SUM(M131,J131)</f>
        <v>506</v>
      </c>
      <c r="H131" s="12">
        <f>SUM(N131,K131)</f>
        <v>392</v>
      </c>
      <c r="I131" s="12">
        <f>SUM(J131:K131)</f>
        <v>890</v>
      </c>
      <c r="J131" s="12">
        <v>499</v>
      </c>
      <c r="K131" s="12">
        <v>391</v>
      </c>
      <c r="L131" s="12">
        <f>SUM(M131:N131)</f>
        <v>8</v>
      </c>
      <c r="M131" s="12">
        <v>7</v>
      </c>
      <c r="N131" s="12">
        <v>1</v>
      </c>
      <c r="O131" s="12">
        <v>288959</v>
      </c>
      <c r="P131" s="12">
        <v>653229</v>
      </c>
      <c r="Q131" s="12">
        <f>SUM(R131:T131)</f>
        <v>1215672</v>
      </c>
      <c r="R131" s="12">
        <v>1037993</v>
      </c>
      <c r="S131" s="12">
        <v>177679</v>
      </c>
      <c r="T131" s="12" t="s">
        <v>81</v>
      </c>
      <c r="U131" s="12">
        <v>533639</v>
      </c>
      <c r="V131" s="12">
        <f t="shared" si="63"/>
        <v>19058.535714285714</v>
      </c>
      <c r="W131" s="12">
        <f t="shared" si="64"/>
        <v>594.25278396436522</v>
      </c>
    </row>
    <row r="132" spans="1:23" ht="19.5" hidden="1" customHeight="1">
      <c r="A132" s="4"/>
      <c r="B132" s="27">
        <v>16</v>
      </c>
      <c r="C132" s="12">
        <v>28</v>
      </c>
      <c r="D132" s="12">
        <v>22</v>
      </c>
      <c r="E132" s="12">
        <v>6</v>
      </c>
      <c r="F132" s="12">
        <f>SUM(G132:H132)</f>
        <v>900</v>
      </c>
      <c r="G132" s="12">
        <f>SUM(J132,M132)</f>
        <v>516</v>
      </c>
      <c r="H132" s="12">
        <f>SUM(K132,N132)</f>
        <v>384</v>
      </c>
      <c r="I132" s="12">
        <f>SUM(J132:K132)</f>
        <v>894</v>
      </c>
      <c r="J132" s="12">
        <v>510</v>
      </c>
      <c r="K132" s="12">
        <v>384</v>
      </c>
      <c r="L132" s="12">
        <f>SUM(M132:N132)</f>
        <v>6</v>
      </c>
      <c r="M132" s="12">
        <v>6</v>
      </c>
      <c r="N132" s="12" t="s">
        <v>81</v>
      </c>
      <c r="O132" s="12">
        <v>307860</v>
      </c>
      <c r="P132" s="12">
        <v>558489</v>
      </c>
      <c r="Q132" s="12">
        <f>SUM(R132:T132)</f>
        <v>1268099</v>
      </c>
      <c r="R132" s="12">
        <v>1049411</v>
      </c>
      <c r="S132" s="12">
        <v>218688</v>
      </c>
      <c r="T132" s="12" t="s">
        <v>81</v>
      </c>
      <c r="U132" s="12">
        <v>675320</v>
      </c>
      <c r="V132" s="12">
        <f t="shared" si="63"/>
        <v>24118.571428571428</v>
      </c>
      <c r="W132" s="12">
        <f t="shared" si="64"/>
        <v>750.35555555555561</v>
      </c>
    </row>
    <row r="133" spans="1:23" ht="19.5" hidden="1" customHeight="1">
      <c r="A133" s="7"/>
      <c r="B133" s="7"/>
      <c r="C133" s="28">
        <f>SUM(C134:C148)</f>
        <v>28</v>
      </c>
      <c r="D133" s="28">
        <f t="shared" ref="D133:N133" si="65">SUM(D134:D148)</f>
        <v>22</v>
      </c>
      <c r="E133" s="28">
        <f t="shared" si="65"/>
        <v>6</v>
      </c>
      <c r="F133" s="28">
        <f t="shared" si="65"/>
        <v>900</v>
      </c>
      <c r="G133" s="28">
        <f t="shared" si="65"/>
        <v>516</v>
      </c>
      <c r="H133" s="28">
        <f t="shared" si="65"/>
        <v>384</v>
      </c>
      <c r="I133" s="28">
        <f t="shared" si="65"/>
        <v>894</v>
      </c>
      <c r="J133" s="28">
        <f t="shared" si="65"/>
        <v>510</v>
      </c>
      <c r="K133" s="28">
        <f t="shared" si="65"/>
        <v>384</v>
      </c>
      <c r="L133" s="28">
        <f t="shared" si="65"/>
        <v>6</v>
      </c>
      <c r="M133" s="28">
        <f t="shared" si="65"/>
        <v>6</v>
      </c>
      <c r="N133" s="28">
        <f t="shared" si="65"/>
        <v>0</v>
      </c>
      <c r="O133" s="7"/>
      <c r="P133" s="7"/>
      <c r="Q133" s="7"/>
      <c r="R133" s="7"/>
      <c r="S133" s="7"/>
      <c r="T133" s="7"/>
      <c r="U133" s="7"/>
      <c r="V133" s="7"/>
      <c r="W133" s="7"/>
    </row>
    <row r="134" spans="1:23" ht="19.5" hidden="1" customHeight="1">
      <c r="A134" s="20" t="s">
        <v>56</v>
      </c>
      <c r="B134" s="8" t="s">
        <v>28</v>
      </c>
      <c r="C134" s="12">
        <f t="shared" ref="C134:C140" si="66">SUM(D134:E134)</f>
        <v>1</v>
      </c>
      <c r="D134" s="21">
        <v>1</v>
      </c>
      <c r="E134" s="21" t="s">
        <v>58</v>
      </c>
      <c r="F134" s="12">
        <f t="shared" ref="F134:H140" si="67">SUM(L134,I134)</f>
        <v>8</v>
      </c>
      <c r="G134" s="12">
        <f t="shared" si="67"/>
        <v>1</v>
      </c>
      <c r="H134" s="12">
        <f t="shared" si="67"/>
        <v>7</v>
      </c>
      <c r="I134" s="12">
        <f t="shared" ref="I134:I140" si="68">SUM(J134:K134)</f>
        <v>8</v>
      </c>
      <c r="J134" s="21">
        <v>1</v>
      </c>
      <c r="K134" s="21">
        <v>7</v>
      </c>
      <c r="L134" s="12" t="s">
        <v>58</v>
      </c>
      <c r="M134" s="21" t="s">
        <v>58</v>
      </c>
      <c r="N134" s="21" t="s">
        <v>58</v>
      </c>
      <c r="O134" s="12" t="s">
        <v>57</v>
      </c>
      <c r="P134" s="12" t="s">
        <v>57</v>
      </c>
      <c r="Q134" s="12" t="s">
        <v>57</v>
      </c>
      <c r="R134" s="12" t="s">
        <v>57</v>
      </c>
      <c r="S134" s="12" t="s">
        <v>58</v>
      </c>
      <c r="T134" s="12" t="s">
        <v>58</v>
      </c>
      <c r="U134" s="12" t="s">
        <v>57</v>
      </c>
      <c r="V134" s="12" t="s">
        <v>57</v>
      </c>
      <c r="W134" s="12" t="s">
        <v>57</v>
      </c>
    </row>
    <row r="135" spans="1:23" ht="19.5" hidden="1" customHeight="1">
      <c r="A135" s="7">
        <v>10</v>
      </c>
      <c r="B135" s="8" t="s">
        <v>29</v>
      </c>
      <c r="C135" s="12">
        <f t="shared" si="66"/>
        <v>3</v>
      </c>
      <c r="D135" s="21">
        <v>3</v>
      </c>
      <c r="E135" s="21" t="s">
        <v>59</v>
      </c>
      <c r="F135" s="12">
        <f t="shared" si="67"/>
        <v>26</v>
      </c>
      <c r="G135" s="12">
        <f t="shared" si="67"/>
        <v>18</v>
      </c>
      <c r="H135" s="12">
        <f t="shared" si="67"/>
        <v>8</v>
      </c>
      <c r="I135" s="12">
        <f t="shared" si="68"/>
        <v>26</v>
      </c>
      <c r="J135" s="21">
        <v>18</v>
      </c>
      <c r="K135" s="21">
        <v>8</v>
      </c>
      <c r="L135" s="12" t="s">
        <v>59</v>
      </c>
      <c r="M135" s="21" t="s">
        <v>59</v>
      </c>
      <c r="N135" s="21" t="s">
        <v>59</v>
      </c>
      <c r="O135" s="12">
        <v>10538</v>
      </c>
      <c r="P135" s="12">
        <v>11918</v>
      </c>
      <c r="Q135" s="12">
        <f>SUM(R135:T135)</f>
        <v>39340</v>
      </c>
      <c r="R135" s="12">
        <v>39340</v>
      </c>
      <c r="S135" s="12" t="s">
        <v>59</v>
      </c>
      <c r="T135" s="12" t="s">
        <v>59</v>
      </c>
      <c r="U135" s="12">
        <v>21669</v>
      </c>
      <c r="V135" s="12">
        <f>U135/C135</f>
        <v>7223</v>
      </c>
      <c r="W135" s="12">
        <f>U135/F135</f>
        <v>833.42307692307691</v>
      </c>
    </row>
    <row r="136" spans="1:23" ht="19.5" hidden="1" customHeight="1">
      <c r="A136" s="7">
        <v>12</v>
      </c>
      <c r="B136" s="8" t="s">
        <v>30</v>
      </c>
      <c r="C136" s="12">
        <f t="shared" si="66"/>
        <v>1</v>
      </c>
      <c r="D136" s="21">
        <v>1</v>
      </c>
      <c r="E136" s="21" t="s">
        <v>59</v>
      </c>
      <c r="F136" s="12">
        <f t="shared" si="67"/>
        <v>7</v>
      </c>
      <c r="G136" s="12">
        <f t="shared" si="67"/>
        <v>3</v>
      </c>
      <c r="H136" s="12">
        <f t="shared" si="67"/>
        <v>4</v>
      </c>
      <c r="I136" s="12">
        <f t="shared" si="68"/>
        <v>7</v>
      </c>
      <c r="J136" s="21">
        <v>3</v>
      </c>
      <c r="K136" s="21">
        <v>4</v>
      </c>
      <c r="L136" s="12" t="s">
        <v>59</v>
      </c>
      <c r="M136" s="21" t="s">
        <v>59</v>
      </c>
      <c r="N136" s="21" t="s">
        <v>59</v>
      </c>
      <c r="O136" s="12" t="s">
        <v>60</v>
      </c>
      <c r="P136" s="12" t="s">
        <v>60</v>
      </c>
      <c r="Q136" s="12" t="s">
        <v>60</v>
      </c>
      <c r="R136" s="12" t="s">
        <v>59</v>
      </c>
      <c r="S136" s="12" t="s">
        <v>60</v>
      </c>
      <c r="T136" s="12" t="s">
        <v>59</v>
      </c>
      <c r="U136" s="12" t="s">
        <v>60</v>
      </c>
      <c r="V136" s="12" t="s">
        <v>60</v>
      </c>
      <c r="W136" s="12" t="s">
        <v>60</v>
      </c>
    </row>
    <row r="137" spans="1:23" ht="19.5" hidden="1" customHeight="1">
      <c r="A137" s="7">
        <v>13</v>
      </c>
      <c r="B137" s="8" t="s">
        <v>31</v>
      </c>
      <c r="C137" s="12">
        <f t="shared" si="66"/>
        <v>1</v>
      </c>
      <c r="D137" s="21" t="s">
        <v>55</v>
      </c>
      <c r="E137" s="21">
        <v>1</v>
      </c>
      <c r="F137" s="12">
        <f t="shared" si="67"/>
        <v>5</v>
      </c>
      <c r="G137" s="12">
        <f t="shared" si="67"/>
        <v>4</v>
      </c>
      <c r="H137" s="12">
        <f t="shared" si="67"/>
        <v>1</v>
      </c>
      <c r="I137" s="12">
        <f t="shared" si="68"/>
        <v>4</v>
      </c>
      <c r="J137" s="21">
        <v>3</v>
      </c>
      <c r="K137" s="21">
        <v>1</v>
      </c>
      <c r="L137" s="12">
        <f>SUM(M137:N137)</f>
        <v>1</v>
      </c>
      <c r="M137" s="21">
        <v>1</v>
      </c>
      <c r="N137" s="21" t="s">
        <v>55</v>
      </c>
      <c r="O137" s="12" t="s">
        <v>61</v>
      </c>
      <c r="P137" s="12" t="s">
        <v>61</v>
      </c>
      <c r="Q137" s="12" t="s">
        <v>61</v>
      </c>
      <c r="R137" s="12" t="s">
        <v>61</v>
      </c>
      <c r="S137" s="12" t="s">
        <v>55</v>
      </c>
      <c r="T137" s="12" t="s">
        <v>55</v>
      </c>
      <c r="U137" s="12" t="s">
        <v>61</v>
      </c>
      <c r="V137" s="12" t="s">
        <v>61</v>
      </c>
      <c r="W137" s="12" t="s">
        <v>61</v>
      </c>
    </row>
    <row r="138" spans="1:23" ht="19.5" hidden="1" customHeight="1">
      <c r="A138" s="7">
        <v>14</v>
      </c>
      <c r="B138" s="8" t="s">
        <v>32</v>
      </c>
      <c r="C138" s="12">
        <f t="shared" si="66"/>
        <v>1</v>
      </c>
      <c r="D138" s="21" t="s">
        <v>62</v>
      </c>
      <c r="E138" s="21">
        <v>1</v>
      </c>
      <c r="F138" s="12">
        <f t="shared" si="67"/>
        <v>5</v>
      </c>
      <c r="G138" s="12">
        <f t="shared" si="67"/>
        <v>4</v>
      </c>
      <c r="H138" s="12">
        <f t="shared" si="67"/>
        <v>1</v>
      </c>
      <c r="I138" s="12">
        <f t="shared" si="68"/>
        <v>4</v>
      </c>
      <c r="J138" s="21">
        <v>3</v>
      </c>
      <c r="K138" s="21">
        <v>1</v>
      </c>
      <c r="L138" s="12">
        <f>SUM(M138:N138)</f>
        <v>1</v>
      </c>
      <c r="M138" s="21">
        <v>1</v>
      </c>
      <c r="N138" s="21" t="s">
        <v>62</v>
      </c>
      <c r="O138" s="12" t="s">
        <v>63</v>
      </c>
      <c r="P138" s="12" t="s">
        <v>63</v>
      </c>
      <c r="Q138" s="12" t="s">
        <v>63</v>
      </c>
      <c r="R138" s="12" t="s">
        <v>63</v>
      </c>
      <c r="S138" s="12" t="s">
        <v>62</v>
      </c>
      <c r="T138" s="12" t="s">
        <v>62</v>
      </c>
      <c r="U138" s="12" t="s">
        <v>63</v>
      </c>
      <c r="V138" s="12" t="s">
        <v>63</v>
      </c>
      <c r="W138" s="12" t="s">
        <v>63</v>
      </c>
    </row>
    <row r="139" spans="1:23" ht="19.5" hidden="1" customHeight="1">
      <c r="A139" s="7">
        <v>18</v>
      </c>
      <c r="B139" s="8" t="s">
        <v>36</v>
      </c>
      <c r="C139" s="12">
        <f t="shared" si="66"/>
        <v>1</v>
      </c>
      <c r="D139" s="21">
        <v>1</v>
      </c>
      <c r="E139" s="21" t="s">
        <v>54</v>
      </c>
      <c r="F139" s="12">
        <f t="shared" si="67"/>
        <v>6</v>
      </c>
      <c r="G139" s="12">
        <f t="shared" si="67"/>
        <v>6</v>
      </c>
      <c r="H139" s="12">
        <f t="shared" si="67"/>
        <v>0</v>
      </c>
      <c r="I139" s="12">
        <f t="shared" si="68"/>
        <v>6</v>
      </c>
      <c r="J139" s="21">
        <v>6</v>
      </c>
      <c r="K139" s="21" t="s">
        <v>54</v>
      </c>
      <c r="L139" s="12" t="s">
        <v>54</v>
      </c>
      <c r="M139" s="21" t="s">
        <v>54</v>
      </c>
      <c r="N139" s="21" t="s">
        <v>54</v>
      </c>
      <c r="O139" s="12" t="s">
        <v>64</v>
      </c>
      <c r="P139" s="12" t="s">
        <v>64</v>
      </c>
      <c r="Q139" s="12" t="s">
        <v>64</v>
      </c>
      <c r="R139" s="12" t="s">
        <v>64</v>
      </c>
      <c r="S139" s="12" t="s">
        <v>54</v>
      </c>
      <c r="T139" s="12" t="s">
        <v>54</v>
      </c>
      <c r="U139" s="12" t="s">
        <v>64</v>
      </c>
      <c r="V139" s="12" t="s">
        <v>64</v>
      </c>
      <c r="W139" s="12" t="s">
        <v>64</v>
      </c>
    </row>
    <row r="140" spans="1:23" ht="19.5" hidden="1" customHeight="1">
      <c r="A140" s="7">
        <v>19</v>
      </c>
      <c r="B140" s="15" t="s">
        <v>53</v>
      </c>
      <c r="C140" s="12">
        <f t="shared" si="66"/>
        <v>1</v>
      </c>
      <c r="D140" s="21">
        <v>1</v>
      </c>
      <c r="E140" s="21" t="s">
        <v>54</v>
      </c>
      <c r="F140" s="12">
        <f t="shared" si="67"/>
        <v>13</v>
      </c>
      <c r="G140" s="12">
        <f t="shared" si="67"/>
        <v>5</v>
      </c>
      <c r="H140" s="12">
        <f t="shared" si="67"/>
        <v>8</v>
      </c>
      <c r="I140" s="12">
        <f t="shared" si="68"/>
        <v>13</v>
      </c>
      <c r="J140" s="21">
        <v>5</v>
      </c>
      <c r="K140" s="21">
        <v>8</v>
      </c>
      <c r="L140" s="12" t="s">
        <v>54</v>
      </c>
      <c r="M140" s="21" t="s">
        <v>54</v>
      </c>
      <c r="N140" s="21" t="s">
        <v>54</v>
      </c>
      <c r="O140" s="12" t="s">
        <v>64</v>
      </c>
      <c r="P140" s="12" t="s">
        <v>64</v>
      </c>
      <c r="Q140" s="12" t="s">
        <v>64</v>
      </c>
      <c r="R140" s="12" t="s">
        <v>64</v>
      </c>
      <c r="S140" s="12" t="s">
        <v>54</v>
      </c>
      <c r="T140" s="12" t="s">
        <v>54</v>
      </c>
      <c r="U140" s="12" t="s">
        <v>64</v>
      </c>
      <c r="V140" s="12" t="s">
        <v>64</v>
      </c>
      <c r="W140" s="12" t="s">
        <v>64</v>
      </c>
    </row>
    <row r="141" spans="1:23" ht="19.5" hidden="1" customHeight="1">
      <c r="A141" s="7">
        <v>22</v>
      </c>
      <c r="B141" s="8" t="s">
        <v>37</v>
      </c>
      <c r="C141" s="12">
        <f t="shared" ref="C141:C148" si="69">SUM(D141:E141)</f>
        <v>2</v>
      </c>
      <c r="D141" s="21">
        <v>2</v>
      </c>
      <c r="E141" s="21" t="s">
        <v>65</v>
      </c>
      <c r="F141" s="12">
        <f t="shared" ref="F141:H142" si="70">SUM(L141,I141)</f>
        <v>21</v>
      </c>
      <c r="G141" s="12">
        <f t="shared" si="70"/>
        <v>19</v>
      </c>
      <c r="H141" s="12">
        <f t="shared" si="70"/>
        <v>2</v>
      </c>
      <c r="I141" s="12">
        <f t="shared" ref="I141:I148" si="71">SUM(J141:K141)</f>
        <v>21</v>
      </c>
      <c r="J141" s="21">
        <v>19</v>
      </c>
      <c r="K141" s="21">
        <v>2</v>
      </c>
      <c r="L141" s="12" t="s">
        <v>65</v>
      </c>
      <c r="M141" s="21" t="s">
        <v>65</v>
      </c>
      <c r="N141" s="21" t="s">
        <v>65</v>
      </c>
      <c r="O141" s="12" t="s">
        <v>66</v>
      </c>
      <c r="P141" s="12" t="s">
        <v>66</v>
      </c>
      <c r="Q141" s="12" t="s">
        <v>66</v>
      </c>
      <c r="R141" s="12" t="s">
        <v>66</v>
      </c>
      <c r="S141" s="12" t="s">
        <v>65</v>
      </c>
      <c r="T141" s="12" t="s">
        <v>65</v>
      </c>
      <c r="U141" s="12" t="s">
        <v>66</v>
      </c>
      <c r="V141" s="12" t="s">
        <v>66</v>
      </c>
      <c r="W141" s="12" t="s">
        <v>66</v>
      </c>
    </row>
    <row r="142" spans="1:23" ht="19.5" hidden="1" customHeight="1">
      <c r="A142" s="7">
        <v>24</v>
      </c>
      <c r="B142" s="8" t="s">
        <v>38</v>
      </c>
      <c r="C142" s="12">
        <f t="shared" si="69"/>
        <v>2</v>
      </c>
      <c r="D142" s="21">
        <v>2</v>
      </c>
      <c r="E142" s="21" t="s">
        <v>67</v>
      </c>
      <c r="F142" s="12">
        <f t="shared" si="70"/>
        <v>112</v>
      </c>
      <c r="G142" s="12">
        <f t="shared" si="70"/>
        <v>91</v>
      </c>
      <c r="H142" s="12">
        <f t="shared" si="70"/>
        <v>21</v>
      </c>
      <c r="I142" s="12">
        <f t="shared" si="71"/>
        <v>112</v>
      </c>
      <c r="J142" s="21">
        <v>91</v>
      </c>
      <c r="K142" s="21">
        <v>21</v>
      </c>
      <c r="L142" s="12" t="s">
        <v>67</v>
      </c>
      <c r="M142" s="21" t="s">
        <v>67</v>
      </c>
      <c r="N142" s="21" t="s">
        <v>67</v>
      </c>
      <c r="O142" s="12" t="s">
        <v>68</v>
      </c>
      <c r="P142" s="12" t="s">
        <v>68</v>
      </c>
      <c r="Q142" s="12" t="s">
        <v>68</v>
      </c>
      <c r="R142" s="12" t="s">
        <v>68</v>
      </c>
      <c r="S142" s="12" t="s">
        <v>68</v>
      </c>
      <c r="T142" s="12" t="s">
        <v>67</v>
      </c>
      <c r="U142" s="12" t="s">
        <v>68</v>
      </c>
      <c r="V142" s="12" t="s">
        <v>68</v>
      </c>
      <c r="W142" s="12" t="s">
        <v>68</v>
      </c>
    </row>
    <row r="143" spans="1:23" ht="19.5" hidden="1" customHeight="1">
      <c r="A143" s="7">
        <v>26</v>
      </c>
      <c r="B143" s="8" t="s">
        <v>40</v>
      </c>
      <c r="C143" s="12">
        <f t="shared" si="69"/>
        <v>2</v>
      </c>
      <c r="D143" s="21">
        <v>1</v>
      </c>
      <c r="E143" s="21">
        <v>1</v>
      </c>
      <c r="F143" s="12">
        <f t="shared" ref="F143:H146" si="72">SUM(L143,I143)</f>
        <v>72</v>
      </c>
      <c r="G143" s="12">
        <f t="shared" si="72"/>
        <v>23</v>
      </c>
      <c r="H143" s="12">
        <f t="shared" si="72"/>
        <v>49</v>
      </c>
      <c r="I143" s="12">
        <f t="shared" si="71"/>
        <v>71</v>
      </c>
      <c r="J143" s="21">
        <v>22</v>
      </c>
      <c r="K143" s="21">
        <v>49</v>
      </c>
      <c r="L143" s="12">
        <f>SUM(M143:N143)</f>
        <v>1</v>
      </c>
      <c r="M143" s="21">
        <v>1</v>
      </c>
      <c r="N143" s="21" t="s">
        <v>78</v>
      </c>
      <c r="O143" s="12" t="s">
        <v>69</v>
      </c>
      <c r="P143" s="12" t="s">
        <v>69</v>
      </c>
      <c r="Q143" s="12" t="s">
        <v>69</v>
      </c>
      <c r="R143" s="12" t="s">
        <v>78</v>
      </c>
      <c r="S143" s="12" t="s">
        <v>69</v>
      </c>
      <c r="T143" s="12" t="s">
        <v>78</v>
      </c>
      <c r="U143" s="12" t="s">
        <v>69</v>
      </c>
      <c r="V143" s="12" t="s">
        <v>69</v>
      </c>
      <c r="W143" s="12" t="s">
        <v>69</v>
      </c>
    </row>
    <row r="144" spans="1:23" ht="19.5" hidden="1" customHeight="1">
      <c r="A144" s="7">
        <v>27</v>
      </c>
      <c r="B144" s="8" t="s">
        <v>41</v>
      </c>
      <c r="C144" s="12">
        <f t="shared" si="69"/>
        <v>3</v>
      </c>
      <c r="D144" s="21">
        <v>3</v>
      </c>
      <c r="E144" s="21" t="s">
        <v>73</v>
      </c>
      <c r="F144" s="12">
        <f t="shared" si="72"/>
        <v>153</v>
      </c>
      <c r="G144" s="12">
        <f t="shared" si="72"/>
        <v>113</v>
      </c>
      <c r="H144" s="12">
        <f t="shared" si="72"/>
        <v>40</v>
      </c>
      <c r="I144" s="12">
        <f t="shared" si="71"/>
        <v>153</v>
      </c>
      <c r="J144" s="21">
        <v>113</v>
      </c>
      <c r="K144" s="21">
        <v>40</v>
      </c>
      <c r="L144" s="12" t="s">
        <v>73</v>
      </c>
      <c r="M144" s="21" t="s">
        <v>73</v>
      </c>
      <c r="N144" s="21" t="s">
        <v>73</v>
      </c>
      <c r="O144" s="12">
        <v>73346</v>
      </c>
      <c r="P144" s="12">
        <v>87312</v>
      </c>
      <c r="Q144" s="12">
        <f>SUM(R144:T144)</f>
        <v>227574</v>
      </c>
      <c r="R144" s="12">
        <v>223473</v>
      </c>
      <c r="S144" s="12">
        <v>4101</v>
      </c>
      <c r="T144" s="12" t="s">
        <v>73</v>
      </c>
      <c r="U144" s="12">
        <v>136081</v>
      </c>
      <c r="V144" s="12">
        <f>U144/C144</f>
        <v>45360.333333333336</v>
      </c>
      <c r="W144" s="12">
        <f>U144/F144</f>
        <v>889.41830065359477</v>
      </c>
    </row>
    <row r="145" spans="1:23" ht="19.5" hidden="1" customHeight="1">
      <c r="A145" s="7">
        <v>28</v>
      </c>
      <c r="B145" s="8" t="s">
        <v>42</v>
      </c>
      <c r="C145" s="12">
        <f t="shared" si="69"/>
        <v>1</v>
      </c>
      <c r="D145" s="21">
        <v>1</v>
      </c>
      <c r="E145" s="21" t="s">
        <v>71</v>
      </c>
      <c r="F145" s="12">
        <f t="shared" si="72"/>
        <v>118</v>
      </c>
      <c r="G145" s="12">
        <f t="shared" si="72"/>
        <v>46</v>
      </c>
      <c r="H145" s="12">
        <f t="shared" si="72"/>
        <v>72</v>
      </c>
      <c r="I145" s="12">
        <f t="shared" si="71"/>
        <v>118</v>
      </c>
      <c r="J145" s="21">
        <v>46</v>
      </c>
      <c r="K145" s="21">
        <v>72</v>
      </c>
      <c r="L145" s="12" t="s">
        <v>71</v>
      </c>
      <c r="M145" s="21" t="s">
        <v>71</v>
      </c>
      <c r="N145" s="21" t="s">
        <v>71</v>
      </c>
      <c r="O145" s="12" t="s">
        <v>70</v>
      </c>
      <c r="P145" s="12" t="s">
        <v>70</v>
      </c>
      <c r="Q145" s="12" t="s">
        <v>70</v>
      </c>
      <c r="R145" s="12" t="s">
        <v>70</v>
      </c>
      <c r="S145" s="12" t="s">
        <v>71</v>
      </c>
      <c r="T145" s="12" t="s">
        <v>71</v>
      </c>
      <c r="U145" s="12" t="s">
        <v>70</v>
      </c>
      <c r="V145" s="12" t="s">
        <v>70</v>
      </c>
      <c r="W145" s="12" t="s">
        <v>70</v>
      </c>
    </row>
    <row r="146" spans="1:23" ht="19.5" hidden="1" customHeight="1">
      <c r="A146" s="7">
        <v>29</v>
      </c>
      <c r="B146" s="8" t="s">
        <v>43</v>
      </c>
      <c r="C146" s="12">
        <f t="shared" si="69"/>
        <v>2</v>
      </c>
      <c r="D146" s="21">
        <v>1</v>
      </c>
      <c r="E146" s="21">
        <v>1</v>
      </c>
      <c r="F146" s="12">
        <f t="shared" si="72"/>
        <v>61</v>
      </c>
      <c r="G146" s="12">
        <f t="shared" si="72"/>
        <v>17</v>
      </c>
      <c r="H146" s="12">
        <f t="shared" si="72"/>
        <v>44</v>
      </c>
      <c r="I146" s="12">
        <f t="shared" si="71"/>
        <v>60</v>
      </c>
      <c r="J146" s="21">
        <v>16</v>
      </c>
      <c r="K146" s="21">
        <v>44</v>
      </c>
      <c r="L146" s="12">
        <f>SUM(M146:N146)</f>
        <v>1</v>
      </c>
      <c r="M146" s="21">
        <v>1</v>
      </c>
      <c r="N146" s="21" t="s">
        <v>73</v>
      </c>
      <c r="O146" s="12" t="s">
        <v>72</v>
      </c>
      <c r="P146" s="12" t="s">
        <v>72</v>
      </c>
      <c r="Q146" s="12" t="s">
        <v>72</v>
      </c>
      <c r="R146" s="12" t="s">
        <v>72</v>
      </c>
      <c r="S146" s="12" t="s">
        <v>72</v>
      </c>
      <c r="T146" s="12" t="s">
        <v>73</v>
      </c>
      <c r="U146" s="12" t="s">
        <v>72</v>
      </c>
      <c r="V146" s="12" t="s">
        <v>72</v>
      </c>
      <c r="W146" s="12" t="s">
        <v>72</v>
      </c>
    </row>
    <row r="147" spans="1:23" ht="19.5" hidden="1" customHeight="1">
      <c r="A147" s="7">
        <v>30</v>
      </c>
      <c r="B147" s="8" t="s">
        <v>44</v>
      </c>
      <c r="C147" s="12">
        <f t="shared" si="69"/>
        <v>5</v>
      </c>
      <c r="D147" s="21">
        <v>4</v>
      </c>
      <c r="E147" s="21">
        <v>1</v>
      </c>
      <c r="F147" s="12">
        <f t="shared" ref="F147:H148" si="73">SUM(L147,I147)</f>
        <v>205</v>
      </c>
      <c r="G147" s="12">
        <f t="shared" si="73"/>
        <v>128</v>
      </c>
      <c r="H147" s="12">
        <f t="shared" si="73"/>
        <v>77</v>
      </c>
      <c r="I147" s="12">
        <f t="shared" si="71"/>
        <v>204</v>
      </c>
      <c r="J147" s="21">
        <v>127</v>
      </c>
      <c r="K147" s="21">
        <v>77</v>
      </c>
      <c r="L147" s="12">
        <f>SUM(M147:N147)</f>
        <v>1</v>
      </c>
      <c r="M147" s="21">
        <v>1</v>
      </c>
      <c r="N147" s="21" t="s">
        <v>74</v>
      </c>
      <c r="O147" s="12">
        <v>80377</v>
      </c>
      <c r="P147" s="12">
        <v>207045</v>
      </c>
      <c r="Q147" s="12">
        <f>SUM(R147:T147)</f>
        <v>559793</v>
      </c>
      <c r="R147" s="12">
        <v>557144</v>
      </c>
      <c r="S147" s="12">
        <v>2649</v>
      </c>
      <c r="T147" s="12" t="s">
        <v>74</v>
      </c>
      <c r="U147" s="12">
        <v>336787</v>
      </c>
      <c r="V147" s="12">
        <f>U147/C147</f>
        <v>67357.399999999994</v>
      </c>
      <c r="W147" s="12">
        <f>U147/F147</f>
        <v>1642.8634146341462</v>
      </c>
    </row>
    <row r="148" spans="1:23" ht="19.5" hidden="1" customHeight="1" thickBot="1">
      <c r="A148" s="24">
        <v>31</v>
      </c>
      <c r="B148" s="13" t="s">
        <v>45</v>
      </c>
      <c r="C148" s="14">
        <f t="shared" si="69"/>
        <v>2</v>
      </c>
      <c r="D148" s="26">
        <v>1</v>
      </c>
      <c r="E148" s="26">
        <v>1</v>
      </c>
      <c r="F148" s="14">
        <f t="shared" si="73"/>
        <v>88</v>
      </c>
      <c r="G148" s="14">
        <f t="shared" si="73"/>
        <v>38</v>
      </c>
      <c r="H148" s="14">
        <f t="shared" si="73"/>
        <v>50</v>
      </c>
      <c r="I148" s="14">
        <f t="shared" si="71"/>
        <v>87</v>
      </c>
      <c r="J148" s="26">
        <v>37</v>
      </c>
      <c r="K148" s="26">
        <v>50</v>
      </c>
      <c r="L148" s="14">
        <f>SUM(M148:N148)</f>
        <v>1</v>
      </c>
      <c r="M148" s="26">
        <v>1</v>
      </c>
      <c r="N148" s="26" t="s">
        <v>54</v>
      </c>
      <c r="O148" s="14" t="s">
        <v>64</v>
      </c>
      <c r="P148" s="14" t="s">
        <v>64</v>
      </c>
      <c r="Q148" s="14" t="s">
        <v>64</v>
      </c>
      <c r="R148" s="14" t="s">
        <v>64</v>
      </c>
      <c r="S148" s="14" t="s">
        <v>64</v>
      </c>
      <c r="T148" s="14" t="s">
        <v>54</v>
      </c>
      <c r="U148" s="14" t="s">
        <v>64</v>
      </c>
      <c r="V148" s="14" t="s">
        <v>64</v>
      </c>
      <c r="W148" s="14" t="s">
        <v>64</v>
      </c>
    </row>
    <row r="149" spans="1:23" hidden="1">
      <c r="C149" s="11" t="s">
        <v>47</v>
      </c>
    </row>
  </sheetData>
  <mergeCells count="111">
    <mergeCell ref="A11:B11"/>
    <mergeCell ref="A7:B7"/>
    <mergeCell ref="A8:B8"/>
    <mergeCell ref="A9:B9"/>
    <mergeCell ref="A10:B10"/>
    <mergeCell ref="W124:W125"/>
    <mergeCell ref="U124:U125"/>
    <mergeCell ref="A102:B102"/>
    <mergeCell ref="F123:N123"/>
    <mergeCell ref="C124:C125"/>
    <mergeCell ref="A126:B126"/>
    <mergeCell ref="R124:R125"/>
    <mergeCell ref="S124:S125"/>
    <mergeCell ref="T124:T125"/>
    <mergeCell ref="O123:O125"/>
    <mergeCell ref="P123:P125"/>
    <mergeCell ref="I124:K124"/>
    <mergeCell ref="Q124:Q125"/>
    <mergeCell ref="A123:B125"/>
    <mergeCell ref="C123:E123"/>
    <mergeCell ref="D124:D125"/>
    <mergeCell ref="E124:E125"/>
    <mergeCell ref="F124:H124"/>
    <mergeCell ref="L124:N124"/>
    <mergeCell ref="T100:T101"/>
    <mergeCell ref="U100:U101"/>
    <mergeCell ref="L100:N100"/>
    <mergeCell ref="Q100:Q101"/>
    <mergeCell ref="R100:R101"/>
    <mergeCell ref="V100:V101"/>
    <mergeCell ref="S100:S101"/>
    <mergeCell ref="Q123:T123"/>
    <mergeCell ref="V124:V125"/>
    <mergeCell ref="F99:N99"/>
    <mergeCell ref="O99:O101"/>
    <mergeCell ref="P99:P101"/>
    <mergeCell ref="Q99:T99"/>
    <mergeCell ref="F100:H100"/>
    <mergeCell ref="I100:K100"/>
    <mergeCell ref="A73:B73"/>
    <mergeCell ref="A41:B41"/>
    <mergeCell ref="A99:B101"/>
    <mergeCell ref="C99:E99"/>
    <mergeCell ref="C100:C101"/>
    <mergeCell ref="D100:D101"/>
    <mergeCell ref="E100:E101"/>
    <mergeCell ref="A70:B72"/>
    <mergeCell ref="C70:E70"/>
    <mergeCell ref="C71:C72"/>
    <mergeCell ref="U123:W123"/>
    <mergeCell ref="U39:U40"/>
    <mergeCell ref="V39:V40"/>
    <mergeCell ref="W39:W40"/>
    <mergeCell ref="W71:W72"/>
    <mergeCell ref="W100:W101"/>
    <mergeCell ref="D39:D40"/>
    <mergeCell ref="E39:E40"/>
    <mergeCell ref="U38:W38"/>
    <mergeCell ref="U70:W70"/>
    <mergeCell ref="P38:P40"/>
    <mergeCell ref="Q38:T38"/>
    <mergeCell ref="Q39:Q40"/>
    <mergeCell ref="R39:R40"/>
    <mergeCell ref="S39:S40"/>
    <mergeCell ref="T39:T40"/>
    <mergeCell ref="F70:N70"/>
    <mergeCell ref="O70:O72"/>
    <mergeCell ref="O38:O40"/>
    <mergeCell ref="I39:K39"/>
    <mergeCell ref="L39:N39"/>
    <mergeCell ref="F38:N38"/>
    <mergeCell ref="C38:E38"/>
    <mergeCell ref="F39:H39"/>
    <mergeCell ref="A13:B13"/>
    <mergeCell ref="A2:B4"/>
    <mergeCell ref="C2:E2"/>
    <mergeCell ref="F2:N2"/>
    <mergeCell ref="O2:O4"/>
    <mergeCell ref="C3:C4"/>
    <mergeCell ref="D3:D4"/>
    <mergeCell ref="E3:E4"/>
    <mergeCell ref="U99:W99"/>
    <mergeCell ref="A38:B40"/>
    <mergeCell ref="C39:C40"/>
    <mergeCell ref="D71:D72"/>
    <mergeCell ref="E71:E72"/>
    <mergeCell ref="F71:H71"/>
    <mergeCell ref="I71:K71"/>
    <mergeCell ref="L71:N71"/>
    <mergeCell ref="Q71:Q72"/>
    <mergeCell ref="S71:S72"/>
    <mergeCell ref="T71:T72"/>
    <mergeCell ref="U71:U72"/>
    <mergeCell ref="V71:V72"/>
    <mergeCell ref="P70:P72"/>
    <mergeCell ref="Q70:T70"/>
    <mergeCell ref="R71:R72"/>
    <mergeCell ref="U2:W2"/>
    <mergeCell ref="F3:H3"/>
    <mergeCell ref="V3:V4"/>
    <mergeCell ref="W3:W4"/>
    <mergeCell ref="U3:U4"/>
    <mergeCell ref="A5:B5"/>
    <mergeCell ref="R3:R4"/>
    <mergeCell ref="S3:S4"/>
    <mergeCell ref="T3:T4"/>
    <mergeCell ref="P2:P4"/>
    <mergeCell ref="Q2:T2"/>
    <mergeCell ref="I3:K3"/>
    <mergeCell ref="L3:N3"/>
    <mergeCell ref="Q3:Q4"/>
  </mergeCells>
  <phoneticPr fontId="2"/>
  <pageMargins left="0.75" right="0.75" top="1" bottom="1" header="0.51200000000000001" footer="0.51200000000000001"/>
  <pageSetup paperSize="8" orientation="landscape" r:id="rId1"/>
  <headerFooter alignWithMargins="0">
    <oddFooter>&amp;C&amp;"明朝,標準"- 82 -</oddFooter>
  </headerFooter>
  <rowBreaks count="3" manualBreakCount="3">
    <brk id="68" max="16383" man="1"/>
    <brk id="97" max="16383" man="1"/>
    <brk id="121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10-3</vt:lpstr>
      <vt:lpstr>'10-3'!Print_Area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統計－商工業</dc:title>
  <cp:lastPrinted>2023-03-10T01:28:38Z</cp:lastPrinted>
  <dcterms:created xsi:type="dcterms:W3CDTF">1997-01-08T22:48:59Z</dcterms:created>
  <dcterms:modified xsi:type="dcterms:W3CDTF">2023-03-10T01:28:51Z</dcterms:modified>
</cp:coreProperties>
</file>