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263E7895-94A4-4521-B225-86FB73DE4409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7-1.2.3.4.5" sheetId="19" r:id="rId1"/>
    <sheet name="17-1" sheetId="6" state="hidden" r:id="rId2"/>
    <sheet name="17-2" sheetId="18" state="hidden" r:id="rId3"/>
    <sheet name="17-3" sheetId="1" state="hidden" r:id="rId4"/>
    <sheet name="17-4" sheetId="15" state="hidden" r:id="rId5"/>
    <sheet name="17-5" sheetId="7" state="hidden" r:id="rId6"/>
    <sheet name="17-6" sheetId="16" state="hidden" r:id="rId7"/>
    <sheet name="17-7" sheetId="2" state="hidden" r:id="rId8"/>
    <sheet name="17-8" sheetId="8" state="hidden" r:id="rId9"/>
    <sheet name="17-9" sheetId="3" state="hidden" r:id="rId10"/>
    <sheet name="17-10" sheetId="9" state="hidden" r:id="rId11"/>
    <sheet name="17-11" sheetId="17" state="hidden" r:id="rId12"/>
    <sheet name="17-12" sheetId="10" state="hidden" r:id="rId13"/>
  </sheets>
  <definedNames>
    <definedName name="_xlnm.Print_Area" localSheetId="1">'17-1'!$A$1:$X$24</definedName>
    <definedName name="_xlnm.Print_Area" localSheetId="10">'17-10'!$A$1:$I$11</definedName>
    <definedName name="_xlnm.Print_Area" localSheetId="3">'17-3'!$A$1:$K$10</definedName>
    <definedName name="_xlnm.Print_Area" localSheetId="4">'17-4'!$A$1:$N$11</definedName>
    <definedName name="_xlnm.Print_Area" localSheetId="5">'17-5'!$A$1:$K$11</definedName>
    <definedName name="_xlnm.Print_Area" localSheetId="6">'17-6'!$A$1:$S$12</definedName>
    <definedName name="_xlnm.Print_Area" localSheetId="7">'17-7'!$A$1:$R$40</definedName>
    <definedName name="_xlnm.Print_Area" localSheetId="8">'17-8'!$A$1:$Q$43</definedName>
    <definedName name="_xlnm.Print_Area" localSheetId="9">'17-9'!$A$1:$N$11</definedName>
  </definedNames>
  <calcPr calcId="191029"/>
</workbook>
</file>

<file path=xl/calcChain.xml><?xml version="1.0" encoding="utf-8"?>
<calcChain xmlns="http://schemas.openxmlformats.org/spreadsheetml/2006/main">
  <c r="J6" i="2" l="1"/>
  <c r="F6" i="2" s="1"/>
  <c r="N6" i="2"/>
  <c r="R6" i="2"/>
  <c r="J7" i="2"/>
  <c r="N7" i="2"/>
  <c r="R7" i="2"/>
  <c r="F7" i="2"/>
  <c r="J8" i="2"/>
  <c r="N8" i="2"/>
  <c r="R8" i="2"/>
  <c r="F8" i="2"/>
  <c r="R6" i="16"/>
  <c r="Q6" i="16"/>
  <c r="P6" i="16"/>
  <c r="H8" i="16"/>
  <c r="L8" i="16"/>
  <c r="P8" i="16"/>
  <c r="D8" i="16" s="1"/>
  <c r="I8" i="16"/>
  <c r="M8" i="16"/>
  <c r="K8" i="16" s="1"/>
  <c r="Q8" i="16"/>
  <c r="N8" i="16"/>
  <c r="R8" i="16"/>
  <c r="F8" i="16"/>
  <c r="I7" i="16"/>
  <c r="G7" i="16" s="1"/>
  <c r="M7" i="16"/>
  <c r="K7" i="16" s="1"/>
  <c r="Q7" i="16"/>
  <c r="O7" i="16" s="1"/>
  <c r="E7" i="16"/>
  <c r="N7" i="16"/>
  <c r="R7" i="16"/>
  <c r="F7" i="16"/>
  <c r="H7" i="16"/>
  <c r="D7" i="16" s="1"/>
  <c r="C7" i="16" s="1"/>
  <c r="L7" i="16"/>
  <c r="P7" i="16"/>
  <c r="I6" i="16"/>
  <c r="S7" i="16"/>
  <c r="S8" i="16"/>
  <c r="S9" i="16"/>
  <c r="S10" i="16"/>
  <c r="R10" i="16"/>
  <c r="Q10" i="16"/>
  <c r="P10" i="16"/>
  <c r="R9" i="16"/>
  <c r="Q9" i="16"/>
  <c r="P9" i="16"/>
  <c r="M9" i="16"/>
  <c r="N9" i="16"/>
  <c r="K9" i="16" s="1"/>
  <c r="M10" i="16"/>
  <c r="N10" i="16"/>
  <c r="L10" i="16"/>
  <c r="L9" i="16"/>
  <c r="I9" i="16"/>
  <c r="I10" i="16"/>
  <c r="E10" i="16" s="1"/>
  <c r="C10" i="16" s="1"/>
  <c r="H10" i="16"/>
  <c r="H9" i="16"/>
  <c r="AE39" i="6"/>
  <c r="D38" i="6"/>
  <c r="Y38" i="6" s="1"/>
  <c r="H38" i="6"/>
  <c r="K38" i="6" s="1"/>
  <c r="L38" i="6"/>
  <c r="K7" i="6" s="1"/>
  <c r="L7" i="6" s="1"/>
  <c r="D40" i="6"/>
  <c r="H40" i="6"/>
  <c r="L40" i="6"/>
  <c r="D41" i="6"/>
  <c r="H41" i="6"/>
  <c r="L41" i="6"/>
  <c r="D39" i="6"/>
  <c r="H39" i="6"/>
  <c r="L39" i="6"/>
  <c r="V55" i="6"/>
  <c r="Y55" i="6" s="1"/>
  <c r="D55" i="6"/>
  <c r="D56" i="6"/>
  <c r="D57" i="6"/>
  <c r="N54" i="6"/>
  <c r="D54" i="6"/>
  <c r="AC54" i="6" s="1"/>
  <c r="Q54" i="6"/>
  <c r="H55" i="6"/>
  <c r="K55" i="6" s="1"/>
  <c r="L55" i="6"/>
  <c r="M55" i="6" s="1"/>
  <c r="H56" i="6"/>
  <c r="K56" i="6" s="1"/>
  <c r="H57" i="6"/>
  <c r="L57" i="6"/>
  <c r="H54" i="6"/>
  <c r="K54" i="6" s="1"/>
  <c r="J23" i="6"/>
  <c r="K23" i="6" s="1"/>
  <c r="G23" i="6"/>
  <c r="H23" i="6" s="1"/>
  <c r="D23" i="6"/>
  <c r="C23" i="6"/>
  <c r="B11" i="6"/>
  <c r="J11" i="6" s="1"/>
  <c r="D11" i="6"/>
  <c r="C11" i="6" s="1"/>
  <c r="E11" i="6"/>
  <c r="H11" i="6"/>
  <c r="I11" i="6"/>
  <c r="G11" i="6"/>
  <c r="K10" i="6"/>
  <c r="R54" i="6"/>
  <c r="V54" i="6"/>
  <c r="V11" i="6"/>
  <c r="U11" i="6" s="1"/>
  <c r="X11" i="6" s="1"/>
  <c r="N11" i="6"/>
  <c r="M11" i="6"/>
  <c r="B23" i="6"/>
  <c r="AG57" i="6"/>
  <c r="AE57" i="6"/>
  <c r="Z57" i="6"/>
  <c r="AC57" i="6" s="1"/>
  <c r="M57" i="6"/>
  <c r="K57" i="6"/>
  <c r="G57" i="6"/>
  <c r="AG56" i="6"/>
  <c r="AE56" i="6"/>
  <c r="Z56" i="6"/>
  <c r="AC56" i="6"/>
  <c r="G56" i="6"/>
  <c r="AG55" i="6"/>
  <c r="AE55" i="6"/>
  <c r="Z55" i="6"/>
  <c r="AC55" i="6" s="1"/>
  <c r="G55" i="6"/>
  <c r="AG54" i="6"/>
  <c r="AE54" i="6"/>
  <c r="Z54" i="6"/>
  <c r="G54" i="6"/>
  <c r="N43" i="6"/>
  <c r="D30" i="6"/>
  <c r="Q30" i="6" s="1"/>
  <c r="H30" i="6"/>
  <c r="K30" i="6"/>
  <c r="M30" i="6"/>
  <c r="D31" i="6"/>
  <c r="AC31" i="6" s="1"/>
  <c r="G31" i="6"/>
  <c r="H31" i="6"/>
  <c r="K31" i="6"/>
  <c r="M31" i="6"/>
  <c r="J22" i="6"/>
  <c r="K22" i="6" s="1"/>
  <c r="J21" i="6"/>
  <c r="K21" i="6" s="1"/>
  <c r="J20" i="6"/>
  <c r="K20" i="6" s="1"/>
  <c r="J19" i="6"/>
  <c r="J18" i="6"/>
  <c r="J17" i="6"/>
  <c r="G22" i="6"/>
  <c r="G21" i="6"/>
  <c r="G20" i="6"/>
  <c r="G19" i="6"/>
  <c r="G18" i="6"/>
  <c r="G17" i="6"/>
  <c r="D22" i="6"/>
  <c r="C22" i="6"/>
  <c r="D21" i="6"/>
  <c r="B21" i="6" s="1"/>
  <c r="E21" i="6" s="1"/>
  <c r="C21" i="6"/>
  <c r="D20" i="6"/>
  <c r="C20" i="6"/>
  <c r="D19" i="6"/>
  <c r="C19" i="6"/>
  <c r="B19" i="6" s="1"/>
  <c r="E19" i="6" s="1"/>
  <c r="D18" i="6"/>
  <c r="C18" i="6"/>
  <c r="D17" i="6"/>
  <c r="C17" i="6"/>
  <c r="B17" i="6" s="1"/>
  <c r="E17" i="6" s="1"/>
  <c r="V10" i="6"/>
  <c r="W9" i="6"/>
  <c r="V9" i="6"/>
  <c r="U9" i="6" s="1"/>
  <c r="X9" i="6" s="1"/>
  <c r="W8" i="6"/>
  <c r="W7" i="6"/>
  <c r="V7" i="6"/>
  <c r="U7" i="6" s="1"/>
  <c r="X7" i="6" s="1"/>
  <c r="W6" i="6"/>
  <c r="V6" i="6"/>
  <c r="U6" i="6" s="1"/>
  <c r="X6" i="6" s="1"/>
  <c r="W5" i="6"/>
  <c r="V5" i="6"/>
  <c r="U5" i="6" s="1"/>
  <c r="X5" i="6" s="1"/>
  <c r="S9" i="6"/>
  <c r="Q9" i="6" s="1"/>
  <c r="T9" i="6" s="1"/>
  <c r="S8" i="6"/>
  <c r="R8" i="6"/>
  <c r="S7" i="6"/>
  <c r="S6" i="6"/>
  <c r="R6" i="6"/>
  <c r="S5" i="6"/>
  <c r="R5" i="6"/>
  <c r="O10" i="6"/>
  <c r="N10" i="6"/>
  <c r="O9" i="6"/>
  <c r="M9" i="6" s="1"/>
  <c r="P9" i="6" s="1"/>
  <c r="N9" i="6"/>
  <c r="O8" i="6"/>
  <c r="N8" i="6"/>
  <c r="O7" i="6"/>
  <c r="O6" i="6"/>
  <c r="N6" i="6"/>
  <c r="O5" i="6"/>
  <c r="N5" i="6"/>
  <c r="M5" i="6" s="1"/>
  <c r="P5" i="6" s="1"/>
  <c r="K9" i="6"/>
  <c r="L9" i="6" s="1"/>
  <c r="K8" i="6"/>
  <c r="L8" i="6" s="1"/>
  <c r="K6" i="6"/>
  <c r="K5" i="6"/>
  <c r="L5" i="6" s="1"/>
  <c r="I10" i="6"/>
  <c r="H10" i="6"/>
  <c r="I9" i="6"/>
  <c r="H9" i="6"/>
  <c r="G9" i="6" s="1"/>
  <c r="J9" i="6" s="1"/>
  <c r="I8" i="6"/>
  <c r="H8" i="6"/>
  <c r="I7" i="6"/>
  <c r="H7" i="6"/>
  <c r="G7" i="6" s="1"/>
  <c r="J7" i="6" s="1"/>
  <c r="I6" i="6"/>
  <c r="G6" i="6" s="1"/>
  <c r="J6" i="6" s="1"/>
  <c r="H6" i="6"/>
  <c r="I5" i="6"/>
  <c r="G5" i="6" s="1"/>
  <c r="J5" i="6" s="1"/>
  <c r="H5" i="6"/>
  <c r="E5" i="6"/>
  <c r="E6" i="6"/>
  <c r="E7" i="6"/>
  <c r="C7" i="6" s="1"/>
  <c r="E8" i="6"/>
  <c r="E9" i="6"/>
  <c r="E10" i="6"/>
  <c r="D10" i="6"/>
  <c r="D9" i="6"/>
  <c r="D8" i="6"/>
  <c r="D7" i="6"/>
  <c r="D6" i="6"/>
  <c r="D5" i="6"/>
  <c r="B10" i="6"/>
  <c r="B9" i="6"/>
  <c r="H21" i="6" s="1"/>
  <c r="B8" i="6"/>
  <c r="B7" i="6"/>
  <c r="K19" i="6" s="1"/>
  <c r="B6" i="6"/>
  <c r="K18" i="6" s="1"/>
  <c r="B5" i="6"/>
  <c r="H22" i="6"/>
  <c r="B22" i="6"/>
  <c r="C10" i="6"/>
  <c r="F10" i="6" s="1"/>
  <c r="E22" i="6"/>
  <c r="U10" i="6"/>
  <c r="X10" i="6"/>
  <c r="M10" i="6"/>
  <c r="P10" i="6"/>
  <c r="L10" i="6"/>
  <c r="G10" i="6"/>
  <c r="J10" i="6" s="1"/>
  <c r="C9" i="6"/>
  <c r="F9" i="6"/>
  <c r="H20" i="6"/>
  <c r="B20" i="6"/>
  <c r="E20" i="6" s="1"/>
  <c r="C8" i="6"/>
  <c r="U8" i="6"/>
  <c r="X8" i="6"/>
  <c r="Q8" i="6"/>
  <c r="T8" i="6"/>
  <c r="M8" i="6"/>
  <c r="P8" i="6"/>
  <c r="G8" i="6"/>
  <c r="J8" i="6"/>
  <c r="F8" i="6"/>
  <c r="Q7" i="6"/>
  <c r="M7" i="6"/>
  <c r="P7" i="6" s="1"/>
  <c r="B18" i="6"/>
  <c r="C6" i="6"/>
  <c r="E18" i="6"/>
  <c r="Q6" i="6"/>
  <c r="T6" i="6"/>
  <c r="M6" i="6"/>
  <c r="P6" i="6"/>
  <c r="K17" i="6"/>
  <c r="H17" i="6"/>
  <c r="C5" i="6"/>
  <c r="F5" i="6" s="1"/>
  <c r="Q5" i="6"/>
  <c r="T5" i="6" s="1"/>
  <c r="Z31" i="6"/>
  <c r="Z32" i="6"/>
  <c r="D32" i="6"/>
  <c r="AC32" i="6"/>
  <c r="Z33" i="6"/>
  <c r="D33" i="6"/>
  <c r="G33" i="6" s="1"/>
  <c r="Z34" i="6"/>
  <c r="D34" i="6"/>
  <c r="G34" i="6" s="1"/>
  <c r="AC34" i="6"/>
  <c r="Z35" i="6"/>
  <c r="D35" i="6"/>
  <c r="Y35" i="6" s="1"/>
  <c r="Z36" i="6"/>
  <c r="D36" i="6"/>
  <c r="U36" i="6" s="1"/>
  <c r="AC36" i="6"/>
  <c r="Z37" i="6"/>
  <c r="AC37" i="6" s="1"/>
  <c r="D37" i="6"/>
  <c r="Y37" i="6" s="1"/>
  <c r="Z38" i="6"/>
  <c r="AC38" i="6" s="1"/>
  <c r="Z39" i="6"/>
  <c r="AC39" i="6" s="1"/>
  <c r="Z40" i="6"/>
  <c r="AC40" i="6" s="1"/>
  <c r="Z41" i="6"/>
  <c r="AC41" i="6"/>
  <c r="Z42" i="6"/>
  <c r="AC42" i="6" s="1"/>
  <c r="D42" i="6"/>
  <c r="D43" i="6"/>
  <c r="Z44" i="6"/>
  <c r="D44" i="6"/>
  <c r="AC44" i="6"/>
  <c r="Z45" i="6"/>
  <c r="D45" i="6"/>
  <c r="AC45" i="6"/>
  <c r="Z46" i="6"/>
  <c r="AC46" i="6" s="1"/>
  <c r="D46" i="6"/>
  <c r="Z47" i="6"/>
  <c r="AC47" i="6" s="1"/>
  <c r="D47" i="6"/>
  <c r="Q47" i="6" s="1"/>
  <c r="D48" i="6"/>
  <c r="Z49" i="6"/>
  <c r="D49" i="6"/>
  <c r="AC49" i="6"/>
  <c r="Z50" i="6"/>
  <c r="D50" i="6"/>
  <c r="AC50" i="6"/>
  <c r="Z51" i="6"/>
  <c r="AC51" i="6" s="1"/>
  <c r="D51" i="6"/>
  <c r="Z52" i="6"/>
  <c r="D52" i="6"/>
  <c r="AC52" i="6"/>
  <c r="Z53" i="6"/>
  <c r="D53" i="6"/>
  <c r="AC53" i="6"/>
  <c r="Z30" i="6"/>
  <c r="AC30" i="6" s="1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30" i="6"/>
  <c r="AE31" i="6"/>
  <c r="AE32" i="6"/>
  <c r="AE33" i="6"/>
  <c r="AE34" i="6"/>
  <c r="AE35" i="6"/>
  <c r="AE36" i="6"/>
  <c r="AE37" i="6"/>
  <c r="AE38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30" i="6"/>
  <c r="V31" i="6"/>
  <c r="Y31" i="6"/>
  <c r="V32" i="6"/>
  <c r="Y32" i="6"/>
  <c r="V33" i="6"/>
  <c r="Y33" i="6"/>
  <c r="V34" i="6"/>
  <c r="Y34" i="6" s="1"/>
  <c r="V35" i="6"/>
  <c r="V36" i="6"/>
  <c r="Y36" i="6" s="1"/>
  <c r="V37" i="6"/>
  <c r="V38" i="6"/>
  <c r="V39" i="6"/>
  <c r="Y39" i="6"/>
  <c r="V42" i="6"/>
  <c r="Y42" i="6"/>
  <c r="V43" i="6"/>
  <c r="Y43" i="6"/>
  <c r="V46" i="6"/>
  <c r="V47" i="6"/>
  <c r="V49" i="6"/>
  <c r="V50" i="6"/>
  <c r="Y50" i="6" s="1"/>
  <c r="V52" i="6"/>
  <c r="Y52" i="6"/>
  <c r="V30" i="6"/>
  <c r="Y30" i="6" s="1"/>
  <c r="R31" i="6"/>
  <c r="U31" i="6" s="1"/>
  <c r="R32" i="6"/>
  <c r="U32" i="6"/>
  <c r="R33" i="6"/>
  <c r="R34" i="6"/>
  <c r="U34" i="6" s="1"/>
  <c r="R35" i="6"/>
  <c r="U35" i="6" s="1"/>
  <c r="R36" i="6"/>
  <c r="R37" i="6"/>
  <c r="U37" i="6" s="1"/>
  <c r="R38" i="6"/>
  <c r="U38" i="6" s="1"/>
  <c r="R42" i="6"/>
  <c r="U42" i="6" s="1"/>
  <c r="R43" i="6"/>
  <c r="U43" i="6" s="1"/>
  <c r="R46" i="6"/>
  <c r="U46" i="6" s="1"/>
  <c r="R30" i="6"/>
  <c r="U30" i="6" s="1"/>
  <c r="N31" i="6"/>
  <c r="Q31" i="6"/>
  <c r="N32" i="6"/>
  <c r="Q32" i="6" s="1"/>
  <c r="N33" i="6"/>
  <c r="N34" i="6"/>
  <c r="Q34" i="6" s="1"/>
  <c r="N35" i="6"/>
  <c r="Q35" i="6" s="1"/>
  <c r="N36" i="6"/>
  <c r="Q36" i="6"/>
  <c r="N37" i="6"/>
  <c r="N38" i="6"/>
  <c r="Q38" i="6" s="1"/>
  <c r="N42" i="6"/>
  <c r="Q42" i="6" s="1"/>
  <c r="Q43" i="6"/>
  <c r="N46" i="6"/>
  <c r="Q46" i="6" s="1"/>
  <c r="N47" i="6"/>
  <c r="N51" i="6"/>
  <c r="Q51" i="6"/>
  <c r="N53" i="6"/>
  <c r="Q53" i="6"/>
  <c r="N30" i="6"/>
  <c r="M32" i="6"/>
  <c r="M33" i="6"/>
  <c r="M34" i="6"/>
  <c r="M35" i="6"/>
  <c r="M36" i="6"/>
  <c r="M37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H32" i="6"/>
  <c r="K32" i="6" s="1"/>
  <c r="H33" i="6"/>
  <c r="K33" i="6"/>
  <c r="H34" i="6"/>
  <c r="K34" i="6"/>
  <c r="H35" i="6"/>
  <c r="K35" i="6"/>
  <c r="H36" i="6"/>
  <c r="K36" i="6"/>
  <c r="H37" i="6"/>
  <c r="K37" i="6"/>
  <c r="K39" i="6"/>
  <c r="K40" i="6"/>
  <c r="K41" i="6"/>
  <c r="H42" i="6"/>
  <c r="K42" i="6"/>
  <c r="H43" i="6"/>
  <c r="K43" i="6"/>
  <c r="H44" i="6"/>
  <c r="K44" i="6"/>
  <c r="H45" i="6"/>
  <c r="K45" i="6"/>
  <c r="H46" i="6"/>
  <c r="K46" i="6"/>
  <c r="H47" i="6"/>
  <c r="K47" i="6"/>
  <c r="H48" i="6"/>
  <c r="K48" i="6"/>
  <c r="H49" i="6"/>
  <c r="K49" i="6"/>
  <c r="H50" i="6"/>
  <c r="K50" i="6" s="1"/>
  <c r="H51" i="6"/>
  <c r="K51" i="6"/>
  <c r="H52" i="6"/>
  <c r="K52" i="6"/>
  <c r="H53" i="6"/>
  <c r="K53" i="6"/>
  <c r="G32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D9" i="1"/>
  <c r="E9" i="1"/>
  <c r="F9" i="1"/>
  <c r="G9" i="1"/>
  <c r="H9" i="1"/>
  <c r="I9" i="1"/>
  <c r="J9" i="1"/>
  <c r="K9" i="1"/>
  <c r="B9" i="1" s="1"/>
  <c r="C9" i="1"/>
  <c r="C40" i="1"/>
  <c r="C39" i="1"/>
  <c r="C38" i="1"/>
  <c r="C37" i="1"/>
  <c r="D3" i="1"/>
  <c r="B3" i="1" s="1"/>
  <c r="E3" i="1"/>
  <c r="F3" i="1"/>
  <c r="G3" i="1"/>
  <c r="H3" i="1"/>
  <c r="I3" i="1"/>
  <c r="J3" i="1"/>
  <c r="K3" i="1"/>
  <c r="D4" i="1"/>
  <c r="E4" i="1"/>
  <c r="F4" i="1"/>
  <c r="G4" i="1"/>
  <c r="H4" i="1"/>
  <c r="I4" i="1"/>
  <c r="J4" i="1"/>
  <c r="K4" i="1"/>
  <c r="D5" i="1"/>
  <c r="E5" i="1"/>
  <c r="F5" i="1"/>
  <c r="G5" i="1"/>
  <c r="H5" i="1"/>
  <c r="I5" i="1"/>
  <c r="J5" i="1"/>
  <c r="K5" i="1"/>
  <c r="D6" i="1"/>
  <c r="E6" i="1"/>
  <c r="B6" i="1" s="1"/>
  <c r="F6" i="1"/>
  <c r="G6" i="1"/>
  <c r="H6" i="1"/>
  <c r="I6" i="1"/>
  <c r="J6" i="1"/>
  <c r="K6" i="1"/>
  <c r="D7" i="1"/>
  <c r="B7" i="1" s="1"/>
  <c r="E7" i="1"/>
  <c r="F7" i="1"/>
  <c r="G7" i="1"/>
  <c r="H7" i="1"/>
  <c r="I7" i="1"/>
  <c r="J7" i="1"/>
  <c r="K7" i="1"/>
  <c r="D8" i="1"/>
  <c r="B8" i="1" s="1"/>
  <c r="E8" i="1"/>
  <c r="F8" i="1"/>
  <c r="G8" i="1"/>
  <c r="H8" i="1"/>
  <c r="I8" i="1"/>
  <c r="J8" i="1"/>
  <c r="K8" i="1"/>
  <c r="C8" i="1"/>
  <c r="C7" i="1"/>
  <c r="C6" i="1"/>
  <c r="C5" i="1"/>
  <c r="C4" i="1"/>
  <c r="B4" i="1" s="1"/>
  <c r="C3" i="1"/>
  <c r="B5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17" i="1"/>
  <c r="C18" i="1"/>
  <c r="C19" i="1"/>
  <c r="C20" i="1"/>
  <c r="C14" i="1"/>
  <c r="C15" i="1"/>
  <c r="C16" i="1"/>
  <c r="C13" i="1"/>
  <c r="D9" i="15"/>
  <c r="E10" i="15"/>
  <c r="F10" i="15"/>
  <c r="G10" i="15"/>
  <c r="H10" i="15"/>
  <c r="I10" i="15"/>
  <c r="J10" i="15"/>
  <c r="K10" i="15"/>
  <c r="L10" i="15"/>
  <c r="M10" i="15"/>
  <c r="N10" i="15"/>
  <c r="C43" i="15"/>
  <c r="C42" i="15"/>
  <c r="C41" i="15"/>
  <c r="C40" i="15"/>
  <c r="C1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N9" i="15"/>
  <c r="M9" i="15"/>
  <c r="L9" i="15"/>
  <c r="K9" i="15"/>
  <c r="J9" i="15"/>
  <c r="I9" i="15"/>
  <c r="H9" i="15"/>
  <c r="G9" i="15"/>
  <c r="C9" i="15" s="1"/>
  <c r="F9" i="15"/>
  <c r="E9" i="15"/>
  <c r="N8" i="15"/>
  <c r="M8" i="15"/>
  <c r="L8" i="15"/>
  <c r="K8" i="15"/>
  <c r="J8" i="15"/>
  <c r="I8" i="15"/>
  <c r="H8" i="15"/>
  <c r="G8" i="15"/>
  <c r="F8" i="15"/>
  <c r="C8" i="15" s="1"/>
  <c r="E8" i="15"/>
  <c r="N7" i="15"/>
  <c r="M7" i="15"/>
  <c r="L7" i="15"/>
  <c r="K7" i="15"/>
  <c r="J7" i="15"/>
  <c r="I7" i="15"/>
  <c r="H7" i="15"/>
  <c r="G7" i="15"/>
  <c r="F7" i="15"/>
  <c r="E7" i="15"/>
  <c r="C7" i="15" s="1"/>
  <c r="D7" i="15"/>
  <c r="N6" i="15"/>
  <c r="M6" i="15"/>
  <c r="L6" i="15"/>
  <c r="K6" i="15"/>
  <c r="J6" i="15"/>
  <c r="I6" i="15"/>
  <c r="C6" i="15" s="1"/>
  <c r="H6" i="15"/>
  <c r="G6" i="15"/>
  <c r="F6" i="15"/>
  <c r="E6" i="15"/>
  <c r="D6" i="15"/>
  <c r="N5" i="15"/>
  <c r="M5" i="15"/>
  <c r="L5" i="15"/>
  <c r="K5" i="15"/>
  <c r="J5" i="15"/>
  <c r="I5" i="15"/>
  <c r="H5" i="15"/>
  <c r="G5" i="15"/>
  <c r="F5" i="15"/>
  <c r="E5" i="15"/>
  <c r="D5" i="15"/>
  <c r="C5" i="15" s="1"/>
  <c r="N4" i="15"/>
  <c r="M4" i="15"/>
  <c r="L4" i="15"/>
  <c r="K4" i="15"/>
  <c r="J4" i="15"/>
  <c r="I4" i="15"/>
  <c r="H4" i="15"/>
  <c r="G4" i="15"/>
  <c r="F4" i="15"/>
  <c r="E4" i="15"/>
  <c r="D4" i="15"/>
  <c r="C4" i="15" s="1"/>
  <c r="E10" i="7"/>
  <c r="F10" i="7"/>
  <c r="G10" i="7"/>
  <c r="H10" i="7"/>
  <c r="I10" i="7"/>
  <c r="J10" i="7"/>
  <c r="K10" i="7"/>
  <c r="D10" i="7"/>
  <c r="C10" i="7"/>
  <c r="D4" i="7"/>
  <c r="E4" i="7"/>
  <c r="F4" i="7"/>
  <c r="G4" i="7"/>
  <c r="H4" i="7"/>
  <c r="I4" i="7"/>
  <c r="J4" i="7"/>
  <c r="K4" i="7"/>
  <c r="D5" i="7"/>
  <c r="E5" i="7"/>
  <c r="F5" i="7"/>
  <c r="G5" i="7"/>
  <c r="H5" i="7"/>
  <c r="I5" i="7"/>
  <c r="J5" i="7"/>
  <c r="K5" i="7"/>
  <c r="D6" i="7"/>
  <c r="E6" i="7"/>
  <c r="F6" i="7"/>
  <c r="G6" i="7"/>
  <c r="H6" i="7"/>
  <c r="I6" i="7"/>
  <c r="J6" i="7"/>
  <c r="K6" i="7"/>
  <c r="D7" i="7"/>
  <c r="E7" i="7"/>
  <c r="F7" i="7"/>
  <c r="G7" i="7"/>
  <c r="H7" i="7"/>
  <c r="I7" i="7"/>
  <c r="J7" i="7"/>
  <c r="K7" i="7"/>
  <c r="D8" i="7"/>
  <c r="E8" i="7"/>
  <c r="F8" i="7"/>
  <c r="G8" i="7"/>
  <c r="H8" i="7"/>
  <c r="I8" i="7"/>
  <c r="J8" i="7"/>
  <c r="K8" i="7"/>
  <c r="D9" i="7"/>
  <c r="E9" i="7"/>
  <c r="F9" i="7"/>
  <c r="G9" i="7"/>
  <c r="H9" i="7"/>
  <c r="I9" i="7"/>
  <c r="J9" i="7"/>
  <c r="K9" i="7"/>
  <c r="C9" i="7"/>
  <c r="C8" i="7"/>
  <c r="C7" i="7"/>
  <c r="C6" i="7"/>
  <c r="C5" i="7"/>
  <c r="C4" i="7"/>
  <c r="O10" i="16"/>
  <c r="K10" i="16"/>
  <c r="G10" i="16"/>
  <c r="F10" i="16"/>
  <c r="D10" i="16"/>
  <c r="O9" i="16"/>
  <c r="G9" i="16"/>
  <c r="E9" i="16"/>
  <c r="D9" i="16"/>
  <c r="O8" i="16"/>
  <c r="G8" i="16"/>
  <c r="O6" i="16"/>
  <c r="K6" i="16"/>
  <c r="G6" i="16"/>
  <c r="F6" i="16"/>
  <c r="E6" i="16"/>
  <c r="D6" i="16"/>
  <c r="C6" i="16" s="1"/>
  <c r="O5" i="16"/>
  <c r="K5" i="16"/>
  <c r="G5" i="16"/>
  <c r="F5" i="16"/>
  <c r="E5" i="16"/>
  <c r="D5" i="16"/>
  <c r="C5" i="16" s="1"/>
  <c r="O4" i="16"/>
  <c r="K4" i="16"/>
  <c r="G4" i="16"/>
  <c r="F4" i="16"/>
  <c r="E4" i="16"/>
  <c r="C4" i="16" s="1"/>
  <c r="D4" i="16"/>
  <c r="O40" i="16"/>
  <c r="K40" i="16"/>
  <c r="G40" i="16"/>
  <c r="F40" i="16"/>
  <c r="E40" i="16"/>
  <c r="D40" i="16"/>
  <c r="C40" i="16" s="1"/>
  <c r="O39" i="16"/>
  <c r="K39" i="16"/>
  <c r="G39" i="16"/>
  <c r="F39" i="16"/>
  <c r="E39" i="16"/>
  <c r="D39" i="16"/>
  <c r="C39" i="16"/>
  <c r="O38" i="16"/>
  <c r="K38" i="16"/>
  <c r="G38" i="16"/>
  <c r="F38" i="16"/>
  <c r="E38" i="16"/>
  <c r="D38" i="16"/>
  <c r="C38" i="16" s="1"/>
  <c r="O37" i="16"/>
  <c r="K37" i="16"/>
  <c r="G37" i="16"/>
  <c r="F37" i="16"/>
  <c r="E37" i="16"/>
  <c r="D37" i="16"/>
  <c r="C37" i="16"/>
  <c r="O36" i="16"/>
  <c r="K36" i="16"/>
  <c r="G36" i="16"/>
  <c r="F36" i="16"/>
  <c r="E36" i="16"/>
  <c r="D36" i="16"/>
  <c r="C36" i="16"/>
  <c r="O35" i="16"/>
  <c r="K35" i="16"/>
  <c r="G35" i="16"/>
  <c r="F35" i="16"/>
  <c r="E35" i="16"/>
  <c r="D35" i="16"/>
  <c r="C35" i="16" s="1"/>
  <c r="O34" i="16"/>
  <c r="K34" i="16"/>
  <c r="G34" i="16"/>
  <c r="F34" i="16"/>
  <c r="E34" i="16"/>
  <c r="D34" i="16"/>
  <c r="C34" i="16" s="1"/>
  <c r="O33" i="16"/>
  <c r="K33" i="16"/>
  <c r="G33" i="16"/>
  <c r="F33" i="16"/>
  <c r="E33" i="16"/>
  <c r="D33" i="16"/>
  <c r="C33" i="16"/>
  <c r="O32" i="16"/>
  <c r="K32" i="16"/>
  <c r="G32" i="16"/>
  <c r="C32" i="16"/>
  <c r="O31" i="16"/>
  <c r="K31" i="16"/>
  <c r="G31" i="16"/>
  <c r="F31" i="16"/>
  <c r="E31" i="16"/>
  <c r="D31" i="16"/>
  <c r="C31" i="16"/>
  <c r="O30" i="16"/>
  <c r="K30" i="16"/>
  <c r="G30" i="16"/>
  <c r="F30" i="16"/>
  <c r="E30" i="16"/>
  <c r="D30" i="16"/>
  <c r="C30" i="16" s="1"/>
  <c r="O29" i="16"/>
  <c r="K29" i="16"/>
  <c r="G29" i="16"/>
  <c r="F29" i="16"/>
  <c r="E29" i="16"/>
  <c r="D29" i="16"/>
  <c r="C29" i="16" s="1"/>
  <c r="O28" i="16"/>
  <c r="K28" i="16"/>
  <c r="G28" i="16"/>
  <c r="C28" i="16"/>
  <c r="O27" i="16"/>
  <c r="K27" i="16"/>
  <c r="G27" i="16"/>
  <c r="F27" i="16"/>
  <c r="E27" i="16"/>
  <c r="D27" i="16"/>
  <c r="C27" i="16"/>
  <c r="O26" i="16"/>
  <c r="K26" i="16"/>
  <c r="G26" i="16"/>
  <c r="F26" i="16"/>
  <c r="E26" i="16"/>
  <c r="D26" i="16"/>
  <c r="C26" i="16"/>
  <c r="O25" i="16"/>
  <c r="K25" i="16"/>
  <c r="G25" i="16"/>
  <c r="F25" i="16"/>
  <c r="E25" i="16"/>
  <c r="D25" i="16"/>
  <c r="C25" i="16" s="1"/>
  <c r="O24" i="16"/>
  <c r="K24" i="16"/>
  <c r="G24" i="16"/>
  <c r="F24" i="16"/>
  <c r="E24" i="16"/>
  <c r="D24" i="16"/>
  <c r="C24" i="16" s="1"/>
  <c r="O23" i="16"/>
  <c r="K23" i="16"/>
  <c r="G23" i="16"/>
  <c r="F23" i="16"/>
  <c r="E23" i="16"/>
  <c r="D23" i="16"/>
  <c r="C23" i="16"/>
  <c r="O22" i="16"/>
  <c r="K22" i="16"/>
  <c r="G22" i="16"/>
  <c r="F22" i="16"/>
  <c r="E22" i="16"/>
  <c r="D22" i="16"/>
  <c r="C22" i="16" s="1"/>
  <c r="O21" i="16"/>
  <c r="K21" i="16"/>
  <c r="G21" i="16"/>
  <c r="F21" i="16"/>
  <c r="E21" i="16"/>
  <c r="C21" i="16" s="1"/>
  <c r="D21" i="16"/>
  <c r="O20" i="16"/>
  <c r="K20" i="16"/>
  <c r="G20" i="16"/>
  <c r="F20" i="16"/>
  <c r="E20" i="16"/>
  <c r="D20" i="16"/>
  <c r="C20" i="16" s="1"/>
  <c r="O19" i="16"/>
  <c r="K19" i="16"/>
  <c r="G19" i="16"/>
  <c r="F19" i="16"/>
  <c r="E19" i="16"/>
  <c r="D19" i="16"/>
  <c r="C19" i="16"/>
  <c r="O18" i="16"/>
  <c r="K18" i="16"/>
  <c r="G18" i="16"/>
  <c r="F18" i="16"/>
  <c r="C18" i="16" s="1"/>
  <c r="E18" i="16"/>
  <c r="D18" i="16"/>
  <c r="O17" i="16"/>
  <c r="K17" i="16"/>
  <c r="G17" i="16"/>
  <c r="F17" i="16"/>
  <c r="E17" i="16"/>
  <c r="D17" i="16"/>
  <c r="C17" i="16"/>
  <c r="O16" i="16"/>
  <c r="K16" i="16"/>
  <c r="G16" i="16"/>
  <c r="F16" i="16"/>
  <c r="E16" i="16"/>
  <c r="D16" i="16"/>
  <c r="C16" i="16"/>
  <c r="R10" i="2"/>
  <c r="R9" i="2"/>
  <c r="Q10" i="2"/>
  <c r="Q9" i="2"/>
  <c r="Q8" i="2"/>
  <c r="Q7" i="2"/>
  <c r="Q6" i="2"/>
  <c r="P10" i="2"/>
  <c r="P9" i="2"/>
  <c r="P8" i="2"/>
  <c r="P7" i="2"/>
  <c r="P6" i="2"/>
  <c r="N10" i="2"/>
  <c r="N9" i="2"/>
  <c r="M10" i="2"/>
  <c r="E10" i="2" s="1"/>
  <c r="M9" i="2"/>
  <c r="M8" i="2"/>
  <c r="M7" i="2"/>
  <c r="M6" i="2"/>
  <c r="L10" i="2"/>
  <c r="K10" i="2" s="1"/>
  <c r="L9" i="2"/>
  <c r="K9" i="2" s="1"/>
  <c r="L8" i="2"/>
  <c r="K8" i="2" s="1"/>
  <c r="L7" i="2"/>
  <c r="L6" i="2"/>
  <c r="K6" i="2" s="1"/>
  <c r="I6" i="2"/>
  <c r="G6" i="2" s="1"/>
  <c r="I7" i="2"/>
  <c r="G7" i="2" s="1"/>
  <c r="I8" i="2"/>
  <c r="G8" i="2" s="1"/>
  <c r="I9" i="2"/>
  <c r="J9" i="2"/>
  <c r="I10" i="2"/>
  <c r="J10" i="2"/>
  <c r="F10" i="2" s="1"/>
  <c r="H8" i="2"/>
  <c r="D8" i="2" s="1"/>
  <c r="C8" i="2" s="1"/>
  <c r="H7" i="2"/>
  <c r="D7" i="2" s="1"/>
  <c r="C7" i="2" s="1"/>
  <c r="H6" i="2"/>
  <c r="H9" i="2"/>
  <c r="H10" i="2"/>
  <c r="O10" i="2"/>
  <c r="G10" i="2"/>
  <c r="O9" i="2"/>
  <c r="G9" i="2"/>
  <c r="F9" i="2"/>
  <c r="E9" i="2"/>
  <c r="O8" i="2"/>
  <c r="O7" i="2"/>
  <c r="K7" i="2"/>
  <c r="O6" i="2"/>
  <c r="O5" i="2"/>
  <c r="K5" i="2"/>
  <c r="G5" i="2"/>
  <c r="E5" i="2"/>
  <c r="D5" i="2"/>
  <c r="C5" i="2" s="1"/>
  <c r="O4" i="2"/>
  <c r="K4" i="2"/>
  <c r="G4" i="2"/>
  <c r="E4" i="2"/>
  <c r="D4" i="2"/>
  <c r="C4" i="2" s="1"/>
  <c r="O39" i="2"/>
  <c r="K39" i="2"/>
  <c r="G39" i="2"/>
  <c r="F39" i="2"/>
  <c r="E39" i="2"/>
  <c r="D39" i="2"/>
  <c r="C39" i="2"/>
  <c r="C31" i="2"/>
  <c r="C27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5" i="2"/>
  <c r="F38" i="2"/>
  <c r="E38" i="2"/>
  <c r="D38" i="2"/>
  <c r="C38" i="2" s="1"/>
  <c r="F37" i="2"/>
  <c r="E37" i="2"/>
  <c r="D37" i="2"/>
  <c r="C37" i="2"/>
  <c r="F36" i="2"/>
  <c r="E36" i="2"/>
  <c r="D36" i="2"/>
  <c r="C36" i="2" s="1"/>
  <c r="F35" i="2"/>
  <c r="E35" i="2"/>
  <c r="D35" i="2"/>
  <c r="C35" i="2" s="1"/>
  <c r="F34" i="2"/>
  <c r="E34" i="2"/>
  <c r="C34" i="2" s="1"/>
  <c r="D34" i="2"/>
  <c r="F33" i="2"/>
  <c r="E33" i="2"/>
  <c r="D33" i="2"/>
  <c r="C33" i="2"/>
  <c r="F32" i="2"/>
  <c r="E32" i="2"/>
  <c r="D32" i="2"/>
  <c r="C32" i="2"/>
  <c r="F30" i="2"/>
  <c r="E30" i="2"/>
  <c r="D30" i="2"/>
  <c r="C30" i="2" s="1"/>
  <c r="F29" i="2"/>
  <c r="E29" i="2"/>
  <c r="D29" i="2"/>
  <c r="C29" i="2" s="1"/>
  <c r="F28" i="2"/>
  <c r="E28" i="2"/>
  <c r="D28" i="2"/>
  <c r="C28" i="2"/>
  <c r="F26" i="2"/>
  <c r="E26" i="2"/>
  <c r="D26" i="2"/>
  <c r="C26" i="2" s="1"/>
  <c r="F25" i="2"/>
  <c r="E25" i="2"/>
  <c r="D25" i="2"/>
  <c r="C25" i="2" s="1"/>
  <c r="F24" i="2"/>
  <c r="E24" i="2"/>
  <c r="C24" i="2" s="1"/>
  <c r="D24" i="2"/>
  <c r="E23" i="2"/>
  <c r="D23" i="2"/>
  <c r="C23" i="2" s="1"/>
  <c r="F22" i="2"/>
  <c r="E22" i="2"/>
  <c r="D22" i="2"/>
  <c r="C22" i="2"/>
  <c r="F21" i="2"/>
  <c r="E21" i="2"/>
  <c r="D21" i="2"/>
  <c r="C21" i="2" s="1"/>
  <c r="F20" i="2"/>
  <c r="E20" i="2"/>
  <c r="D20" i="2"/>
  <c r="C20" i="2"/>
  <c r="E19" i="2"/>
  <c r="D19" i="2"/>
  <c r="C19" i="2"/>
  <c r="F18" i="2"/>
  <c r="E18" i="2"/>
  <c r="C18" i="2" s="1"/>
  <c r="D18" i="2"/>
  <c r="F17" i="2"/>
  <c r="E17" i="2"/>
  <c r="D17" i="2"/>
  <c r="C17" i="2"/>
  <c r="F16" i="2"/>
  <c r="E16" i="2"/>
  <c r="D16" i="2"/>
  <c r="C16" i="2"/>
  <c r="E15" i="2"/>
  <c r="D15" i="2"/>
  <c r="C15" i="2"/>
  <c r="D7" i="8"/>
  <c r="C7" i="8"/>
  <c r="Q7" i="8"/>
  <c r="D8" i="8"/>
  <c r="Q8" i="8" s="1"/>
  <c r="C8" i="8"/>
  <c r="D9" i="8"/>
  <c r="C9" i="8"/>
  <c r="Q9" i="8"/>
  <c r="D10" i="8"/>
  <c r="Q10" i="8" s="1"/>
  <c r="C10" i="8"/>
  <c r="D11" i="8"/>
  <c r="Q11" i="8" s="1"/>
  <c r="C11" i="8"/>
  <c r="D12" i="8"/>
  <c r="C12" i="8"/>
  <c r="Q12" i="8" s="1"/>
  <c r="D6" i="8"/>
  <c r="Q6" i="8" s="1"/>
  <c r="C6" i="8"/>
  <c r="N12" i="8"/>
  <c r="N11" i="8"/>
  <c r="N10" i="8"/>
  <c r="N9" i="8"/>
  <c r="N8" i="8"/>
  <c r="N7" i="8"/>
  <c r="N6" i="8"/>
  <c r="M7" i="8"/>
  <c r="M6" i="8"/>
  <c r="L12" i="8"/>
  <c r="L11" i="8"/>
  <c r="L10" i="8"/>
  <c r="L9" i="8"/>
  <c r="L8" i="8"/>
  <c r="L7" i="8"/>
  <c r="L6" i="8"/>
  <c r="K12" i="8"/>
  <c r="K11" i="8"/>
  <c r="K10" i="8"/>
  <c r="K9" i="8"/>
  <c r="K8" i="8"/>
  <c r="K7" i="8"/>
  <c r="K6" i="8"/>
  <c r="I12" i="8"/>
  <c r="I11" i="8"/>
  <c r="I10" i="8"/>
  <c r="I9" i="8"/>
  <c r="I8" i="8"/>
  <c r="I7" i="8"/>
  <c r="I6" i="8"/>
  <c r="J12" i="8"/>
  <c r="J11" i="8"/>
  <c r="J10" i="8"/>
  <c r="J9" i="8"/>
  <c r="J8" i="8"/>
  <c r="J7" i="8"/>
  <c r="J6" i="8"/>
  <c r="H12" i="8"/>
  <c r="H11" i="8"/>
  <c r="H10" i="8"/>
  <c r="H9" i="8"/>
  <c r="H8" i="8"/>
  <c r="H7" i="8"/>
  <c r="H6" i="8"/>
  <c r="G12" i="8"/>
  <c r="G11" i="8"/>
  <c r="G10" i="8"/>
  <c r="G9" i="8"/>
  <c r="G8" i="8"/>
  <c r="G22" i="8"/>
  <c r="G7" i="8" s="1"/>
  <c r="G23" i="8"/>
  <c r="G24" i="8"/>
  <c r="G25" i="8"/>
  <c r="G18" i="8"/>
  <c r="G6" i="8" s="1"/>
  <c r="G19" i="8"/>
  <c r="G20" i="8"/>
  <c r="G21" i="8"/>
  <c r="E7" i="8"/>
  <c r="F7" i="8" s="1"/>
  <c r="E8" i="8"/>
  <c r="F8" i="8" s="1"/>
  <c r="E9" i="8"/>
  <c r="F9" i="8" s="1"/>
  <c r="E10" i="8"/>
  <c r="F10" i="8" s="1"/>
  <c r="E11" i="8"/>
  <c r="F11" i="8"/>
  <c r="E12" i="8"/>
  <c r="F12" i="8"/>
  <c r="E6" i="8"/>
  <c r="F6" i="8" s="1"/>
  <c r="M10" i="3"/>
  <c r="L10" i="3"/>
  <c r="G10" i="3"/>
  <c r="F10" i="3"/>
  <c r="N39" i="3"/>
  <c r="K39" i="3"/>
  <c r="H39" i="3"/>
  <c r="N10" i="3"/>
  <c r="H10" i="3"/>
  <c r="M9" i="3"/>
  <c r="N9" i="3" s="1"/>
  <c r="L9" i="3"/>
  <c r="M8" i="3"/>
  <c r="L8" i="3"/>
  <c r="M7" i="3"/>
  <c r="L7" i="3"/>
  <c r="M6" i="3"/>
  <c r="L6" i="3"/>
  <c r="M5" i="3"/>
  <c r="L5" i="3"/>
  <c r="M4" i="3"/>
  <c r="L4" i="3"/>
  <c r="N4" i="3" s="1"/>
  <c r="J9" i="3"/>
  <c r="I9" i="3"/>
  <c r="J8" i="3"/>
  <c r="I8" i="3"/>
  <c r="J7" i="3"/>
  <c r="I7" i="3"/>
  <c r="J6" i="3"/>
  <c r="I6" i="3"/>
  <c r="J5" i="3"/>
  <c r="I5" i="3"/>
  <c r="J4" i="3"/>
  <c r="K4" i="3" s="1"/>
  <c r="I4" i="3"/>
  <c r="G9" i="3"/>
  <c r="H9" i="3" s="1"/>
  <c r="F9" i="3"/>
  <c r="G8" i="3"/>
  <c r="F8" i="3"/>
  <c r="H8" i="3" s="1"/>
  <c r="G7" i="3"/>
  <c r="H7" i="3" s="1"/>
  <c r="F7" i="3"/>
  <c r="G6" i="3"/>
  <c r="H6" i="3" s="1"/>
  <c r="F6" i="3"/>
  <c r="G5" i="3"/>
  <c r="H5" i="3" s="1"/>
  <c r="F5" i="3"/>
  <c r="G4" i="3"/>
  <c r="F4" i="3"/>
  <c r="D4" i="3"/>
  <c r="D5" i="3"/>
  <c r="E5" i="3" s="1"/>
  <c r="D6" i="3"/>
  <c r="D7" i="3"/>
  <c r="D8" i="3"/>
  <c r="D9" i="3"/>
  <c r="C9" i="3"/>
  <c r="C8" i="3"/>
  <c r="C7" i="3"/>
  <c r="C6" i="3"/>
  <c r="C5" i="3"/>
  <c r="C4" i="3"/>
  <c r="K9" i="3"/>
  <c r="E9" i="3"/>
  <c r="N8" i="3"/>
  <c r="K8" i="3"/>
  <c r="E8" i="3"/>
  <c r="N7" i="3"/>
  <c r="K7" i="3"/>
  <c r="E7" i="3"/>
  <c r="N6" i="3"/>
  <c r="K6" i="3"/>
  <c r="E6" i="3"/>
  <c r="N5" i="3"/>
  <c r="K5" i="3"/>
  <c r="H4" i="3"/>
  <c r="E4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5" i="3"/>
  <c r="D10" i="9"/>
  <c r="E10" i="9"/>
  <c r="F10" i="9"/>
  <c r="G10" i="9"/>
  <c r="H10" i="9"/>
  <c r="I10" i="9"/>
  <c r="C10" i="9"/>
  <c r="D4" i="9"/>
  <c r="E4" i="9"/>
  <c r="F4" i="9"/>
  <c r="G4" i="9"/>
  <c r="H4" i="9"/>
  <c r="I4" i="9"/>
  <c r="D5" i="9"/>
  <c r="E5" i="9"/>
  <c r="F5" i="9"/>
  <c r="G5" i="9"/>
  <c r="H5" i="9"/>
  <c r="I5" i="9"/>
  <c r="D6" i="9"/>
  <c r="E6" i="9"/>
  <c r="F6" i="9"/>
  <c r="G6" i="9"/>
  <c r="H6" i="9"/>
  <c r="I6" i="9"/>
  <c r="D7" i="9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C9" i="9"/>
  <c r="C8" i="9"/>
  <c r="C7" i="9"/>
  <c r="C6" i="9"/>
  <c r="C5" i="9"/>
  <c r="C4" i="9"/>
  <c r="B9" i="17"/>
  <c r="B10" i="17"/>
  <c r="B8" i="17"/>
  <c r="B7" i="17"/>
  <c r="B6" i="17"/>
  <c r="B5" i="17"/>
  <c r="B4" i="17"/>
  <c r="B10" i="10"/>
  <c r="B9" i="10"/>
  <c r="B8" i="10"/>
  <c r="B7" i="10"/>
  <c r="B6" i="10"/>
  <c r="B5" i="10"/>
  <c r="B4" i="10"/>
  <c r="F11" i="6" l="1"/>
  <c r="P11" i="6"/>
  <c r="T7" i="6"/>
  <c r="F7" i="6"/>
  <c r="E23" i="6"/>
  <c r="Q37" i="6"/>
  <c r="U33" i="6"/>
  <c r="F6" i="6"/>
  <c r="F9" i="16"/>
  <c r="C9" i="16" s="1"/>
  <c r="AC35" i="6"/>
  <c r="L6" i="6"/>
  <c r="L54" i="6"/>
  <c r="E8" i="16"/>
  <c r="C8" i="16" s="1"/>
  <c r="Q33" i="6"/>
  <c r="D9" i="2"/>
  <c r="C9" i="2" s="1"/>
  <c r="M38" i="6"/>
  <c r="AC33" i="6"/>
  <c r="G30" i="6"/>
  <c r="L56" i="6"/>
  <c r="M56" i="6" s="1"/>
  <c r="G38" i="6"/>
  <c r="G37" i="6"/>
  <c r="G36" i="6"/>
  <c r="H18" i="6"/>
  <c r="G35" i="6"/>
  <c r="D10" i="2"/>
  <c r="C10" i="2" s="1"/>
  <c r="Y54" i="6"/>
  <c r="D6" i="2"/>
  <c r="C6" i="2" s="1"/>
  <c r="E6" i="2"/>
  <c r="H19" i="6"/>
  <c r="K11" i="6" l="1"/>
  <c r="L11" i="6" s="1"/>
  <c r="M54" i="6"/>
</calcChain>
</file>

<file path=xl/sharedStrings.xml><?xml version="1.0" encoding="utf-8"?>
<sst xmlns="http://schemas.openxmlformats.org/spreadsheetml/2006/main" count="1105" uniqueCount="178">
  <si>
    <t>年度</t>
    <rPh sb="0" eb="2">
      <t>ネンド</t>
    </rPh>
    <phoneticPr fontId="2"/>
  </si>
  <si>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</si>
  <si>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</si>
  <si>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</si>
  <si>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</si>
  <si>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</si>
  <si>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</si>
  <si>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</si>
  <si>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</si>
  <si>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</si>
  <si>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率
（出生千対）</t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</si>
  <si>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</si>
  <si>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</si>
  <si>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後期死
産胎教</t>
    <rPh sb="0" eb="2">
      <t>コウキ</t>
    </rPh>
    <rPh sb="2" eb="3">
      <t>シ</t>
    </rPh>
    <rPh sb="4" eb="5">
      <t>サン</t>
    </rPh>
    <rPh sb="5" eb="7">
      <t>タイキョウ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</si>
  <si>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</si>
  <si>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</si>
  <si>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</si>
  <si>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</si>
  <si>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</si>
  <si>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</si>
  <si>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</si>
  <si>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</si>
  <si>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</si>
  <si>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</si>
  <si>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</si>
  <si>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</si>
  <si>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</si>
  <si>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</si>
  <si>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</si>
  <si>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</si>
  <si>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</si>
  <si>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</si>
  <si>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</si>
  <si>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</si>
  <si>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</si>
  <si>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</si>
  <si>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</si>
  <si>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</si>
  <si>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</si>
  <si>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</si>
  <si>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</si>
  <si>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</si>
  <si>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</si>
  <si>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</si>
  <si>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</si>
  <si>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</si>
  <si>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</si>
  <si>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</si>
  <si>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</si>
  <si>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</si>
  <si>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</si>
  <si>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</si>
  <si>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</si>
  <si>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</si>
  <si>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</si>
  <si>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助産婦</t>
    <rPh sb="0" eb="3">
      <t>ジョサンプ</t>
    </rPh>
    <phoneticPr fontId="2"/>
  </si>
  <si>
    <t>歯科衛生</t>
    <rPh sb="0" eb="2">
      <t>シカ</t>
    </rPh>
    <rPh sb="2" eb="4">
      <t>エイセイ</t>
    </rPh>
    <phoneticPr fontId="2"/>
  </si>
  <si>
    <t>歯科技工</t>
    <rPh sb="0" eb="2">
      <t>シカ</t>
    </rPh>
    <rPh sb="2" eb="4">
      <t>ギコウ</t>
    </rPh>
    <phoneticPr fontId="2"/>
  </si>
  <si>
    <t>保健婦
（士）</t>
    <rPh sb="0" eb="3">
      <t>ホケンフ</t>
    </rPh>
    <rPh sb="5" eb="6">
      <t>シ</t>
    </rPh>
    <phoneticPr fontId="2"/>
  </si>
  <si>
    <t>看護婦
(士)</t>
    <rPh sb="0" eb="3">
      <t>カンゴフ</t>
    </rPh>
    <rPh sb="5" eb="6">
      <t>シ</t>
    </rPh>
    <phoneticPr fontId="2"/>
  </si>
  <si>
    <t>準看護
婦(士)</t>
    <rPh sb="0" eb="1">
      <t>ジュン</t>
    </rPh>
    <rPh sb="1" eb="3">
      <t>カンゴ</t>
    </rPh>
    <rPh sb="4" eb="5">
      <t>フ</t>
    </rPh>
    <rPh sb="6" eb="7">
      <t>シ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</si>
  <si>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</si>
  <si>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</si>
  <si>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各年10月1日現在（単位：人）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</si>
  <si>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</si>
  <si>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</si>
  <si>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</si>
  <si>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平成11年</t>
    <rPh sb="0" eb="2">
      <t>ヘイセイ</t>
    </rPh>
    <rPh sb="4" eb="5">
      <t>ネン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</si>
  <si>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</si>
  <si>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</si>
  <si>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</si>
  <si>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助産所</t>
    <rPh sb="0" eb="2">
      <t>ジョサン</t>
    </rPh>
    <rPh sb="2" eb="3">
      <t>ジョ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</si>
  <si>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</si>
  <si>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</si>
  <si>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</si>
  <si>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</si>
  <si>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</si>
  <si>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</si>
  <si>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</si>
  <si>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</si>
  <si>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</si>
  <si>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</si>
  <si>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</si>
  <si>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</si>
  <si>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</si>
  <si>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</si>
  <si>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</si>
  <si>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</si>
  <si>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</si>
  <si>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</si>
  <si>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</si>
  <si>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</si>
  <si>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給付費</t>
    <rPh sb="0" eb="2">
      <t>キュウフ</t>
    </rPh>
    <rPh sb="2" eb="3">
      <t>ヒ</t>
    </rPh>
    <phoneticPr fontId="2"/>
  </si>
  <si>
    <t>対象人員</t>
    <rPh sb="0" eb="2">
      <t>タイショウ</t>
    </rPh>
    <rPh sb="2" eb="4">
      <t>ジンイン</t>
    </rPh>
    <phoneticPr fontId="2"/>
  </si>
  <si>
    <t>実施人員</t>
    <rPh sb="0" eb="2">
      <t>ジッシ</t>
    </rPh>
    <rPh sb="2" eb="4">
      <t>ジンイン</t>
    </rPh>
    <phoneticPr fontId="2"/>
  </si>
  <si>
    <t>率</t>
    <rPh sb="0" eb="1">
      <t>リツ</t>
    </rPh>
    <phoneticPr fontId="2"/>
  </si>
  <si>
    <t>ツベルクリン反応</t>
    <rPh sb="6" eb="8">
      <t>ハンノウ</t>
    </rPh>
    <phoneticPr fontId="2"/>
  </si>
  <si>
    <t>レントゲン間接撮影</t>
    <rPh sb="5" eb="7">
      <t>カンセツ</t>
    </rPh>
    <rPh sb="7" eb="9">
      <t>サツエイ</t>
    </rPh>
    <phoneticPr fontId="2"/>
  </si>
  <si>
    <t>レントゲン直接撮影</t>
    <rPh sb="5" eb="7">
      <t>チョクセツ</t>
    </rPh>
    <rPh sb="7" eb="9">
      <t>サツエイ</t>
    </rPh>
    <phoneticPr fontId="2"/>
  </si>
  <si>
    <t>ＢＣＧ</t>
    <phoneticPr fontId="2"/>
  </si>
  <si>
    <t>資料：保健課</t>
    <rPh sb="0" eb="2">
      <t>シリョウ</t>
    </rPh>
    <rPh sb="3" eb="5">
      <t>ホケン</t>
    </rPh>
    <rPh sb="5" eb="6">
      <t>カ</t>
    </rPh>
    <phoneticPr fontId="2"/>
  </si>
  <si>
    <t>（単位：人，％）</t>
    <rPh sb="1" eb="3">
      <t>タンイ</t>
    </rPh>
    <rPh sb="4" eb="5">
      <t>ヒト</t>
    </rPh>
    <phoneticPr fontId="2"/>
  </si>
  <si>
    <t>小児マヒ</t>
    <rPh sb="0" eb="2">
      <t>ショウニ</t>
    </rPh>
    <phoneticPr fontId="2"/>
  </si>
  <si>
    <t>風しん</t>
    <rPh sb="0" eb="1">
      <t>フウ</t>
    </rPh>
    <phoneticPr fontId="2"/>
  </si>
  <si>
    <t>日本脳炎</t>
    <rPh sb="0" eb="2">
      <t>ニホン</t>
    </rPh>
    <rPh sb="2" eb="4">
      <t>ノウエン</t>
    </rPh>
    <phoneticPr fontId="2"/>
  </si>
  <si>
    <t>二種
混合</t>
    <rPh sb="0" eb="2">
      <t>ニシュ</t>
    </rPh>
    <rPh sb="3" eb="5">
      <t>コンゴウ</t>
    </rPh>
    <phoneticPr fontId="2"/>
  </si>
  <si>
    <t>三種
混合</t>
    <rPh sb="0" eb="2">
      <t>サンシュ</t>
    </rPh>
    <rPh sb="3" eb="5">
      <t>コンゴウ</t>
    </rPh>
    <phoneticPr fontId="2"/>
  </si>
  <si>
    <t>麻しん</t>
    <rPh sb="0" eb="1">
      <t>マ</t>
    </rPh>
    <phoneticPr fontId="2"/>
  </si>
  <si>
    <t>インフル
エンザ</t>
    <phoneticPr fontId="2"/>
  </si>
  <si>
    <t>65歳以上高齢者等</t>
    <rPh sb="2" eb="3">
      <t>サイ</t>
    </rPh>
    <rPh sb="3" eb="5">
      <t>イジョウ</t>
    </rPh>
    <rPh sb="5" eb="7">
      <t>コウレイ</t>
    </rPh>
    <rPh sb="7" eb="8">
      <t>シャ</t>
    </rPh>
    <rPh sb="8" eb="9">
      <t>トウ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</si>
  <si>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</si>
  <si>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</si>
  <si>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</si>
  <si>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</si>
  <si>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</si>
  <si>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</si>
  <si>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</si>
  <si>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</si>
  <si>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</si>
  <si>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</si>
  <si>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</si>
  <si>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</si>
  <si>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</si>
  <si>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</si>
  <si>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</si>
  <si>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</si>
  <si>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</si>
  <si>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</si>
  <si>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</si>
  <si>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看護婦士</t>
    <rPh sb="0" eb="3">
      <t>カンゴフ</t>
    </rPh>
    <rPh sb="3" eb="4">
      <t>シ</t>
    </rPh>
    <phoneticPr fontId="2"/>
  </si>
  <si>
    <t>準看護士</t>
    <rPh sb="0" eb="1">
      <t>ジュン</t>
    </rPh>
    <rPh sb="1" eb="3">
      <t>カンゴ</t>
    </rPh>
    <rPh sb="3" eb="4">
      <t>シ</t>
    </rPh>
    <phoneticPr fontId="2"/>
  </si>
  <si>
    <t>保健士</t>
    <rPh sb="0" eb="2">
      <t>ホケン</t>
    </rPh>
    <rPh sb="2" eb="3">
      <t>シ</t>
    </rPh>
    <phoneticPr fontId="2"/>
  </si>
  <si>
    <t>平成13年</t>
  </si>
  <si>
    <t>平成13年度</t>
    <rPh sb="0" eb="2">
      <t>ヘイセイ</t>
    </rPh>
    <rPh sb="4" eb="5">
      <t>ネン</t>
    </rPh>
    <rPh sb="5" eb="6">
      <t>ド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</si>
  <si>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</si>
  <si>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注）</t>
    <rPh sb="0" eb="1">
      <t>チュウ</t>
    </rPh>
    <phoneticPr fontId="2"/>
  </si>
  <si>
    <t>総数には助産所数は含まれない</t>
    <rPh sb="0" eb="2">
      <t>ソウスウ</t>
    </rPh>
    <rPh sb="4" eb="6">
      <t>ジョサン</t>
    </rPh>
    <rPh sb="6" eb="7">
      <t>ジョ</t>
    </rPh>
    <rPh sb="7" eb="8">
      <t>カズ</t>
    </rPh>
    <rPh sb="9" eb="10">
      <t>フク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</si>
  <si>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</si>
  <si>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</si>
  <si>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％</t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</si>
  <si>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</si>
  <si>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</si>
  <si>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長野県</t>
    <rPh sb="0" eb="3">
      <t>ナガノケン</t>
    </rPh>
    <phoneticPr fontId="2"/>
  </si>
  <si>
    <t>全国</t>
    <rPh sb="0" eb="2">
      <t>ゼンコク</t>
    </rPh>
    <phoneticPr fontId="2"/>
  </si>
  <si>
    <t>昭和55年</t>
    <rPh sb="0" eb="2">
      <t>ショウワ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</si>
  <si>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</si>
  <si>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（単位：％）</t>
    <rPh sb="1" eb="3">
      <t>タンイ</t>
    </rPh>
    <phoneticPr fontId="2"/>
  </si>
  <si>
    <t>-</t>
    <phoneticPr fontId="2"/>
  </si>
  <si>
    <t>-</t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</si>
  <si>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</si>
  <si>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</si>
  <si>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注1）人口は、長野県の統計情報資料各年10月1日現在を使用した。</t>
    <rPh sb="0" eb="1">
      <t>チュウ</t>
    </rPh>
    <rPh sb="3" eb="5">
      <t>ジンコウ</t>
    </rPh>
    <rPh sb="7" eb="10">
      <t>ナガノケン</t>
    </rPh>
    <rPh sb="11" eb="13">
      <t>トウケイ</t>
    </rPh>
    <rPh sb="13" eb="15">
      <t>ジョウホウ</t>
    </rPh>
    <rPh sb="15" eb="17">
      <t>シリョウ</t>
    </rPh>
    <rPh sb="17" eb="18">
      <t>カク</t>
    </rPh>
    <rPh sb="18" eb="19">
      <t>ネン</t>
    </rPh>
    <rPh sb="21" eb="22">
      <t>ガツ</t>
    </rPh>
    <rPh sb="23" eb="24">
      <t>ヒ</t>
    </rPh>
    <rPh sb="24" eb="26">
      <t>ゲンザイ</t>
    </rPh>
    <rPh sb="27" eb="29">
      <t>シヨウ</t>
    </rPh>
    <phoneticPr fontId="2"/>
  </si>
  <si>
    <t>注2）出生数は、長野県衛生部医務課資料　出生数・性・母の年齢（5歳階級）都道府県・市町村別を使用した。</t>
    <rPh sb="0" eb="1">
      <t>チュウ</t>
    </rPh>
    <rPh sb="3" eb="5">
      <t>シュッショウ</t>
    </rPh>
    <rPh sb="5" eb="6">
      <t>カズ</t>
    </rPh>
    <rPh sb="8" eb="11">
      <t>ナガノケン</t>
    </rPh>
    <rPh sb="11" eb="13">
      <t>エイセイ</t>
    </rPh>
    <rPh sb="13" eb="14">
      <t>ブ</t>
    </rPh>
    <rPh sb="14" eb="17">
      <t>イムカ</t>
    </rPh>
    <rPh sb="17" eb="19">
      <t>シリョウ</t>
    </rPh>
    <rPh sb="20" eb="22">
      <t>シュッショウ</t>
    </rPh>
    <rPh sb="22" eb="23">
      <t>カズ</t>
    </rPh>
    <rPh sb="24" eb="25">
      <t>セイ</t>
    </rPh>
    <rPh sb="26" eb="27">
      <t>ハハ</t>
    </rPh>
    <rPh sb="28" eb="30">
      <t>ネンレイ</t>
    </rPh>
    <rPh sb="32" eb="33">
      <t>サイ</t>
    </rPh>
    <rPh sb="33" eb="35">
      <t>カイキュウ</t>
    </rPh>
    <rPh sb="36" eb="40">
      <t>トドウフケン</t>
    </rPh>
    <rPh sb="41" eb="44">
      <t>シチョウソン</t>
    </rPh>
    <rPh sb="44" eb="45">
      <t>ベツ</t>
    </rPh>
    <rPh sb="46" eb="48">
      <t>シヨウ</t>
    </rPh>
    <phoneticPr fontId="2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</si>
  <si>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</si>
  <si>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</si>
  <si>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</si>
  <si>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</si>
  <si>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</si>
  <si>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^</t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</si>
  <si>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</si>
  <si>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r>
      <t xml:space="preserve">率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</si>
  <si>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>率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</si>
  <si>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被保険者
</t>
    </r>
    <r>
      <rPr>
        <sz val="8"/>
        <rFont val="明朝"/>
        <family val="1"/>
        <charset val="128"/>
      </rPr>
      <t>1人当たり金額</t>
    </r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</si>
  <si>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</si>
  <si>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r>
      <t xml:space="preserve">率
</t>
    </r>
    <r>
      <rPr>
        <sz val="5"/>
        <rFont val="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</si>
  <si>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t>17-1  人口動態</t>
    <rPh sb="6" eb="8">
      <t>ジンコウ</t>
    </rPh>
    <rPh sb="8" eb="10">
      <t>ドウタイ</t>
    </rPh>
    <phoneticPr fontId="2"/>
  </si>
  <si>
    <t>17-1　人口動態</t>
    <rPh sb="5" eb="7">
      <t>ジンコウ</t>
    </rPh>
    <rPh sb="7" eb="9">
      <t>ドウタイ</t>
    </rPh>
    <phoneticPr fontId="2"/>
  </si>
  <si>
    <t>17-2　合計特殊出生率の推移</t>
    <rPh sb="5" eb="7">
      <t>ゴウケイ</t>
    </rPh>
    <rPh sb="7" eb="9">
      <t>トクシュ</t>
    </rPh>
    <rPh sb="9" eb="11">
      <t>シュッショウ</t>
    </rPh>
    <rPh sb="11" eb="12">
      <t>リツ</t>
    </rPh>
    <rPh sb="13" eb="15">
      <t>スイイ</t>
    </rPh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</si>
  <si>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</si>
  <si>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</si>
  <si>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17-5　医療従事者数</t>
    <rPh sb="5" eb="7">
      <t>イリョウ</t>
    </rPh>
    <rPh sb="7" eb="10">
      <t>ジュウジシャ</t>
    </rPh>
    <rPh sb="10" eb="11">
      <t>カズ</t>
    </rPh>
    <phoneticPr fontId="2"/>
  </si>
  <si>
    <t>17-6　医療施設</t>
    <rPh sb="5" eb="7">
      <t>イリョウ</t>
    </rPh>
    <rPh sb="7" eb="9">
      <t>シセツ</t>
    </rPh>
    <phoneticPr fontId="2"/>
  </si>
  <si>
    <t>17-7　病床数</t>
    <rPh sb="5" eb="7">
      <t>ビョウショウ</t>
    </rPh>
    <rPh sb="7" eb="8">
      <t>カズ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</si>
  <si>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</si>
  <si>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17-9　結核健康診断・予防接種実施状況</t>
    <rPh sb="5" eb="7">
      <t>ケッカク</t>
    </rPh>
    <rPh sb="7" eb="9">
      <t>ケンコウ</t>
    </rPh>
    <rPh sb="9" eb="11">
      <t>シンダン</t>
    </rPh>
    <rPh sb="12" eb="14">
      <t>ヨボウ</t>
    </rPh>
    <rPh sb="14" eb="16">
      <t>セッシュ</t>
    </rPh>
    <rPh sb="16" eb="18">
      <t>ジッシ</t>
    </rPh>
    <rPh sb="18" eb="20">
      <t>ジョウキョウ</t>
    </rPh>
    <phoneticPr fontId="2"/>
  </si>
  <si>
    <t>17-10　予防接種の実施状況</t>
    <rPh sb="6" eb="8">
      <t>ヨボウ</t>
    </rPh>
    <rPh sb="8" eb="10">
      <t>セッシュ</t>
    </rPh>
    <rPh sb="11" eb="13">
      <t>ジッシ</t>
    </rPh>
    <rPh sb="13" eb="15">
      <t>ジョウキョウ</t>
    </rPh>
    <phoneticPr fontId="2"/>
  </si>
  <si>
    <t>17-11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</si>
  <si>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17-12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</si>
</sst>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[Red]\-#,##0.0"/>
    <numFmt numFmtId="178" formatCode="0.00_ "/>
    <numFmt numFmtId="179" formatCode="#,##0;&quot;△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5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13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38" fontId="3" fillId="0" borderId="22" xfId="1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8" fontId="3" fillId="0" borderId="25" xfId="1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38" fontId="3" fillId="0" borderId="20" xfId="1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3" fillId="0" borderId="27" xfId="1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38" fontId="3" fillId="0" borderId="30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40" fontId="3" fillId="0" borderId="20" xfId="1" applyNumberFormat="1" applyFont="1" applyBorder="1" applyAlignment="1">
      <alignment horizontal="right" vertical="center"/>
    </xf>
    <xf numFmtId="40" fontId="3" fillId="0" borderId="0" xfId="1" applyNumberFormat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40" fontId="3" fillId="0" borderId="33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34" xfId="1" applyNumberFormat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40" fontId="3" fillId="0" borderId="22" xfId="1" applyNumberFormat="1" applyFont="1" applyBorder="1" applyAlignment="1">
      <alignment horizontal="right" vertical="center"/>
    </xf>
    <xf numFmtId="177" fontId="3" fillId="0" borderId="22" xfId="1" applyNumberFormat="1" applyFont="1" applyBorder="1" applyAlignment="1">
      <alignment horizontal="right" vertical="center"/>
    </xf>
    <xf numFmtId="177" fontId="3" fillId="0" borderId="23" xfId="1" applyNumberFormat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40" fontId="3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3" fillId="0" borderId="38" xfId="1" applyNumberFormat="1" applyFont="1" applyBorder="1" applyAlignment="1">
      <alignment horizontal="right" vertical="center"/>
    </xf>
    <xf numFmtId="38" fontId="3" fillId="0" borderId="46" xfId="1" applyFont="1" applyBorder="1" applyAlignment="1">
      <alignment horizontal="right" vertical="center"/>
    </xf>
    <xf numFmtId="38" fontId="3" fillId="0" borderId="47" xfId="1" applyFont="1" applyBorder="1" applyAlignment="1">
      <alignment horizontal="right" vertical="center"/>
    </xf>
    <xf numFmtId="40" fontId="3" fillId="0" borderId="47" xfId="1" applyNumberFormat="1" applyFont="1" applyBorder="1" applyAlignment="1">
      <alignment horizontal="right" vertical="center"/>
    </xf>
    <xf numFmtId="177" fontId="3" fillId="0" borderId="47" xfId="1" applyNumberFormat="1" applyFont="1" applyBorder="1" applyAlignment="1">
      <alignment horizontal="right" vertical="center"/>
    </xf>
    <xf numFmtId="177" fontId="3" fillId="0" borderId="48" xfId="1" applyNumberFormat="1" applyFont="1" applyBorder="1" applyAlignment="1">
      <alignment horizontal="right" vertical="center"/>
    </xf>
    <xf numFmtId="38" fontId="3" fillId="0" borderId="0" xfId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49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8" fontId="5" fillId="0" borderId="0" xfId="1" applyFont="1" applyBorder="1" applyAlignment="1">
      <alignment horizontal="right" vertical="center" shrinkToFit="1"/>
    </xf>
    <xf numFmtId="38" fontId="5" fillId="0" borderId="0" xfId="1" applyFont="1" applyAlignment="1">
      <alignment vertical="center" shrinkToFit="1"/>
    </xf>
    <xf numFmtId="38" fontId="5" fillId="0" borderId="12" xfId="1" applyFont="1" applyBorder="1" applyAlignment="1">
      <alignment horizontal="right" vertical="center" shrinkToFit="1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40" fontId="6" fillId="0" borderId="12" xfId="1" applyNumberFormat="1" applyFont="1" applyBorder="1" applyAlignment="1">
      <alignment horizontal="right" vertical="center"/>
    </xf>
    <xf numFmtId="177" fontId="6" fillId="0" borderId="12" xfId="1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79" fontId="3" fillId="0" borderId="0" xfId="1" applyNumberFormat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40" fontId="6" fillId="0" borderId="0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295275</xdr:colOff>
          <xdr:row>26</xdr:row>
          <xdr:rowOff>114300</xdr:rowOff>
        </xdr:to>
        <xdr:pic>
          <xdr:nvPicPr>
            <xdr:cNvPr id="1025" name="Picture 1">
              <a:extLst>
                <a:ext uri="{FF2B5EF4-FFF2-40B4-BE49-F238E27FC236}">
                  <a16:creationId xmlns:a16="http://schemas.microsoft.com/office/drawing/2014/main" id="{90C85378-340E-448D-AA0B-72ACC1B82C6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'!$A$1:$L$24" spid="_x0000_s10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67475" cy="457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12</xdr:row>
          <xdr:rowOff>76200</xdr:rowOff>
        </xdr:to>
        <xdr:pic>
          <xdr:nvPicPr>
            <xdr:cNvPr id="1026" name="Picture 2">
              <a:extLst>
                <a:ext uri="{FF2B5EF4-FFF2-40B4-BE49-F238E27FC236}">
                  <a16:creationId xmlns:a16="http://schemas.microsoft.com/office/drawing/2014/main" id="{E826CF18-231C-4932-BD15-33923B4D263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'!$M$1:$X$11" spid="_x0000_s103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515100" y="0"/>
              <a:ext cx="6477000" cy="2133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19050</xdr:rowOff>
        </xdr:from>
        <xdr:to>
          <xdr:col>9</xdr:col>
          <xdr:colOff>285750</xdr:colOff>
          <xdr:row>43</xdr:row>
          <xdr:rowOff>66675</xdr:rowOff>
        </xdr:to>
        <xdr:pic>
          <xdr:nvPicPr>
            <xdr:cNvPr id="1027" name="Picture 3">
              <a:extLst>
                <a:ext uri="{FF2B5EF4-FFF2-40B4-BE49-F238E27FC236}">
                  <a16:creationId xmlns:a16="http://schemas.microsoft.com/office/drawing/2014/main" id="{06B740E0-DF62-4308-BFF6-DA5D28EFCF6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2'!$A$1:$D$12" spid="_x0000_s103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525" y="4648200"/>
              <a:ext cx="6448425" cy="2790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43</xdr:row>
          <xdr:rowOff>85725</xdr:rowOff>
        </xdr:from>
        <xdr:to>
          <xdr:col>9</xdr:col>
          <xdr:colOff>295275</xdr:colOff>
          <xdr:row>56</xdr:row>
          <xdr:rowOff>57150</xdr:rowOff>
        </xdr:to>
        <xdr:pic>
          <xdr:nvPicPr>
            <xdr:cNvPr id="1028" name="Picture 4">
              <a:extLst>
                <a:ext uri="{FF2B5EF4-FFF2-40B4-BE49-F238E27FC236}">
                  <a16:creationId xmlns:a16="http://schemas.microsoft.com/office/drawing/2014/main" id="{4361A12D-7C81-4BF9-A8AE-75746216586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3'!$A$1:$K$10" spid="_x0000_s104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9525" y="7458075"/>
              <a:ext cx="6457950" cy="2200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9525</xdr:rowOff>
        </xdr:from>
        <xdr:to>
          <xdr:col>21</xdr:col>
          <xdr:colOff>0</xdr:colOff>
          <xdr:row>41</xdr:row>
          <xdr:rowOff>9525</xdr:rowOff>
        </xdr:to>
        <xdr:pic>
          <xdr:nvPicPr>
            <xdr:cNvPr id="1029" name="Picture 5">
              <a:extLst>
                <a:ext uri="{FF2B5EF4-FFF2-40B4-BE49-F238E27FC236}">
                  <a16:creationId xmlns:a16="http://schemas.microsoft.com/office/drawing/2014/main" id="{A5497102-DE75-42D2-91D4-4948329D312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4'!$A$1:$N$11" spid="_x0000_s104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534150" y="4638675"/>
              <a:ext cx="6600825" cy="2400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85725</xdr:rowOff>
        </xdr:from>
        <xdr:to>
          <xdr:col>20</xdr:col>
          <xdr:colOff>9525</xdr:colOff>
          <xdr:row>56</xdr:row>
          <xdr:rowOff>47625</xdr:rowOff>
        </xdr:to>
        <xdr:pic>
          <xdr:nvPicPr>
            <xdr:cNvPr id="1030" name="Picture 6">
              <a:extLst>
                <a:ext uri="{FF2B5EF4-FFF2-40B4-BE49-F238E27FC236}">
                  <a16:creationId xmlns:a16="http://schemas.microsoft.com/office/drawing/2014/main" id="{603080CE-2A3B-44A4-A2CA-00454108BFD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5'!$A$1:$K$11" spid="_x0000_s104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515100" y="7458075"/>
              <a:ext cx="6524625" cy="2190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showGridLines="0" tabSelected="1" view="pageBreakPreview" zoomScale="60" zoomScaleNormal="120" workbookViewId="0">
      <selection activeCell="F58" sqref="F58"/>
    </sheetView>
  </sheetViews>
  <sheetFormatPr defaultRowHeight="13.5"/>
  <cols>
    <col min="1" max="9" width="9" style="1"/>
    <col min="10" max="10" width="4.5" style="1" customWidth="1"/>
    <col min="11" max="19" width="9" style="1"/>
    <col min="20" max="20" width="4.5" style="1" customWidth="1"/>
    <col min="21" max="21" width="1.375" style="1" customWidth="1"/>
    <col min="22" max="16384" width="9" style="1"/>
  </cols>
  <sheetData/>
  <phoneticPr fontId="2"/>
  <pageMargins left="0.75" right="0.75" top="1" bottom="1" header="0.51200000000000001" footer="0.51200000000000001"/>
  <pageSetup paperSize="8" scale="99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N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7" style="3" hidden="1" customWidth="1"/>
    <col min="3" max="4" width="6.625" style="3" customWidth="1"/>
    <col min="5" max="5" width="6" style="3" customWidth="1"/>
    <col min="6" max="7" width="6.625" style="3" customWidth="1"/>
    <col min="8" max="8" width="5.375" style="3" customWidth="1"/>
    <col min="9" max="10" width="6.625" style="3" customWidth="1"/>
    <col min="11" max="11" width="5.375" style="3" customWidth="1"/>
    <col min="12" max="13" width="6.625" style="3" customWidth="1"/>
    <col min="14" max="14" width="5.375" style="3" customWidth="1"/>
    <col min="15" max="16384" width="9" style="3"/>
  </cols>
  <sheetData>
    <row r="1" spans="1:14" ht="18" customHeight="1" thickBot="1">
      <c r="A1" s="2" t="s">
        <v>174</v>
      </c>
      <c r="N1" s="131" t="s">
        <v>101</v>
      </c>
    </row>
    <row r="2" spans="1:14">
      <c r="A2" s="258" t="s">
        <v>29</v>
      </c>
      <c r="C2" s="211" t="s">
        <v>96</v>
      </c>
      <c r="D2" s="211"/>
      <c r="E2" s="211"/>
      <c r="F2" s="211" t="s">
        <v>99</v>
      </c>
      <c r="G2" s="211"/>
      <c r="H2" s="202"/>
      <c r="I2" s="211" t="s">
        <v>97</v>
      </c>
      <c r="J2" s="211"/>
      <c r="K2" s="202"/>
      <c r="L2" s="211" t="s">
        <v>98</v>
      </c>
      <c r="M2" s="211"/>
      <c r="N2" s="202"/>
    </row>
    <row r="3" spans="1:14">
      <c r="A3" s="259"/>
      <c r="C3" s="190" t="s">
        <v>93</v>
      </c>
      <c r="D3" s="190" t="s">
        <v>94</v>
      </c>
      <c r="E3" s="190" t="s">
        <v>95</v>
      </c>
      <c r="F3" s="190" t="s">
        <v>93</v>
      </c>
      <c r="G3" s="190" t="s">
        <v>94</v>
      </c>
      <c r="H3" s="191" t="s">
        <v>95</v>
      </c>
      <c r="I3" s="190" t="s">
        <v>93</v>
      </c>
      <c r="J3" s="190" t="s">
        <v>94</v>
      </c>
      <c r="K3" s="191" t="s">
        <v>95</v>
      </c>
      <c r="L3" s="190" t="s">
        <v>93</v>
      </c>
      <c r="M3" s="190" t="s">
        <v>94</v>
      </c>
      <c r="N3" s="191" t="s">
        <v>95</v>
      </c>
    </row>
    <row r="4" spans="1:14" hidden="1">
      <c r="A4" s="17" t="s">
        <v>67</v>
      </c>
      <c r="C4" s="108">
        <f>SUM(C15:C18)</f>
        <v>3443</v>
      </c>
      <c r="D4" s="108">
        <f>SUM(D15:D18)</f>
        <v>3437</v>
      </c>
      <c r="E4" s="109">
        <f t="shared" ref="E4:E9" si="0">D4/C4*100</f>
        <v>99.825733372059261</v>
      </c>
      <c r="F4" s="108">
        <f>SUM(F15:F18)</f>
        <v>2246</v>
      </c>
      <c r="G4" s="108">
        <f>SUM(G15:G18)</f>
        <v>2219</v>
      </c>
      <c r="H4" s="109">
        <f t="shared" ref="H4:H9" si="1">G4/F4*100</f>
        <v>98.797862867319679</v>
      </c>
      <c r="I4" s="108">
        <f>SUM(I15:I18)</f>
        <v>16644</v>
      </c>
      <c r="J4" s="108">
        <f>SUM(J15:J18)</f>
        <v>8116</v>
      </c>
      <c r="K4" s="109">
        <f t="shared" ref="K4:K9" si="2">J4/I4*100</f>
        <v>48.762316750781061</v>
      </c>
      <c r="L4" s="108">
        <f>SUM(L15:L18)</f>
        <v>432</v>
      </c>
      <c r="M4" s="108">
        <f>SUM(M15:M18)</f>
        <v>366</v>
      </c>
      <c r="N4" s="109">
        <f t="shared" ref="N4:N9" si="3">M4/L4*100</f>
        <v>84.722222222222214</v>
      </c>
    </row>
    <row r="5" spans="1:14" hidden="1">
      <c r="A5" s="17">
        <v>12</v>
      </c>
      <c r="C5" s="108">
        <f>SUM(C19:C22)</f>
        <v>3185</v>
      </c>
      <c r="D5" s="108">
        <f>SUM(D19:D22)</f>
        <v>3180</v>
      </c>
      <c r="E5" s="109">
        <f t="shared" si="0"/>
        <v>99.843014128728413</v>
      </c>
      <c r="F5" s="108">
        <f>SUM(F19:F22)</f>
        <v>1744</v>
      </c>
      <c r="G5" s="108">
        <f>SUM(G19:G22)</f>
        <v>1721</v>
      </c>
      <c r="H5" s="109">
        <f t="shared" si="1"/>
        <v>98.681192660550451</v>
      </c>
      <c r="I5" s="108">
        <f>SUM(I19:I22)</f>
        <v>16644</v>
      </c>
      <c r="J5" s="108">
        <f>SUM(J19:J22)</f>
        <v>6723</v>
      </c>
      <c r="K5" s="109">
        <f t="shared" si="2"/>
        <v>40.392934390771451</v>
      </c>
      <c r="L5" s="108">
        <f>SUM(L19:L22)</f>
        <v>355</v>
      </c>
      <c r="M5" s="108">
        <f>SUM(M19:M22)</f>
        <v>320</v>
      </c>
      <c r="N5" s="109">
        <f t="shared" si="3"/>
        <v>90.140845070422543</v>
      </c>
    </row>
    <row r="6" spans="1:14" ht="22.5" customHeight="1">
      <c r="A6" s="132" t="s">
        <v>128</v>
      </c>
      <c r="C6" s="170">
        <f>SUM(C23:C26)</f>
        <v>4131</v>
      </c>
      <c r="D6" s="171">
        <f>SUM(D23:D26)</f>
        <v>4064</v>
      </c>
      <c r="E6" s="172">
        <f t="shared" si="0"/>
        <v>98.378116678770283</v>
      </c>
      <c r="F6" s="171">
        <f>SUM(F23:F26)</f>
        <v>2425</v>
      </c>
      <c r="G6" s="171">
        <f>SUM(G23:G26)</f>
        <v>2041</v>
      </c>
      <c r="H6" s="172">
        <f t="shared" si="1"/>
        <v>84.164948453608247</v>
      </c>
      <c r="I6" s="171">
        <f>SUM(I23:I26)</f>
        <v>27256</v>
      </c>
      <c r="J6" s="171">
        <f>SUM(J23:J26)</f>
        <v>12914</v>
      </c>
      <c r="K6" s="172">
        <f t="shared" si="2"/>
        <v>47.38039330789551</v>
      </c>
      <c r="L6" s="171">
        <f>SUM(L23:L26)</f>
        <v>496</v>
      </c>
      <c r="M6" s="171">
        <f>SUM(M23:M26)</f>
        <v>432</v>
      </c>
      <c r="N6" s="172">
        <f t="shared" si="3"/>
        <v>87.096774193548384</v>
      </c>
    </row>
    <row r="7" spans="1:14" ht="22.5" customHeight="1">
      <c r="A7" s="132">
        <v>14</v>
      </c>
      <c r="C7" s="173">
        <f>SUM(C27:C30)</f>
        <v>3534</v>
      </c>
      <c r="D7" s="174">
        <f>SUM(D27:D30)</f>
        <v>3386</v>
      </c>
      <c r="E7" s="175">
        <f t="shared" si="0"/>
        <v>95.812110922467468</v>
      </c>
      <c r="F7" s="174">
        <f>SUM(F27:F30)</f>
        <v>1910</v>
      </c>
      <c r="G7" s="174">
        <f>SUM(G27:G30)</f>
        <v>1785</v>
      </c>
      <c r="H7" s="175">
        <f t="shared" si="1"/>
        <v>93.455497382198942</v>
      </c>
      <c r="I7" s="174">
        <f>SUM(I27:I30)</f>
        <v>28831</v>
      </c>
      <c r="J7" s="174">
        <f>SUM(J27:J30)</f>
        <v>12128</v>
      </c>
      <c r="K7" s="175">
        <f t="shared" si="2"/>
        <v>42.065831917033748</v>
      </c>
      <c r="L7" s="174">
        <f>SUM(L27:L30)</f>
        <v>494</v>
      </c>
      <c r="M7" s="174">
        <f>SUM(M27:M30)</f>
        <v>390</v>
      </c>
      <c r="N7" s="175">
        <f t="shared" si="3"/>
        <v>78.94736842105263</v>
      </c>
    </row>
    <row r="8" spans="1:14" ht="22.5" customHeight="1">
      <c r="A8" s="132">
        <v>15</v>
      </c>
      <c r="C8" s="173">
        <f>SUM(C31:C34)</f>
        <v>993</v>
      </c>
      <c r="D8" s="174">
        <f>SUM(D31:D34)</f>
        <v>862</v>
      </c>
      <c r="E8" s="175">
        <f t="shared" si="0"/>
        <v>86.807653575025185</v>
      </c>
      <c r="F8" s="174">
        <f>SUM(F31:F34)</f>
        <v>901</v>
      </c>
      <c r="G8" s="174">
        <f>SUM(G31:G34)</f>
        <v>767</v>
      </c>
      <c r="H8" s="175">
        <f t="shared" si="1"/>
        <v>85.127635960044387</v>
      </c>
      <c r="I8" s="174">
        <f>SUM(I31:I34)</f>
        <v>29705</v>
      </c>
      <c r="J8" s="174">
        <f>SUM(J31:J34)</f>
        <v>11590</v>
      </c>
      <c r="K8" s="175">
        <f t="shared" si="2"/>
        <v>39.017000504965495</v>
      </c>
      <c r="L8" s="174">
        <f>SUM(L31:L34)</f>
        <v>511</v>
      </c>
      <c r="M8" s="174">
        <f>SUM(M31:M34)</f>
        <v>453</v>
      </c>
      <c r="N8" s="175">
        <f t="shared" si="3"/>
        <v>88.649706457925632</v>
      </c>
    </row>
    <row r="9" spans="1:14" ht="22.5" customHeight="1">
      <c r="A9" s="132">
        <v>16</v>
      </c>
      <c r="C9" s="173">
        <f>SUM(C35:C38)</f>
        <v>1552</v>
      </c>
      <c r="D9" s="174">
        <f>SUM(D35:D38)</f>
        <v>1441</v>
      </c>
      <c r="E9" s="175">
        <f t="shared" si="0"/>
        <v>92.847938144329902</v>
      </c>
      <c r="F9" s="174">
        <f>SUM(F35:F38)</f>
        <v>1477</v>
      </c>
      <c r="G9" s="174">
        <f>SUM(G35:G38)</f>
        <v>1367</v>
      </c>
      <c r="H9" s="175">
        <f t="shared" si="1"/>
        <v>92.552471225457012</v>
      </c>
      <c r="I9" s="174">
        <f>SUM(I35:I38)</f>
        <v>29705</v>
      </c>
      <c r="J9" s="174">
        <f>SUM(J35:J38)</f>
        <v>10896</v>
      </c>
      <c r="K9" s="175">
        <f t="shared" si="2"/>
        <v>36.680693485945127</v>
      </c>
      <c r="L9" s="174">
        <f>SUM(L35:L38)</f>
        <v>586</v>
      </c>
      <c r="M9" s="174">
        <f>SUM(M35:M38)</f>
        <v>467</v>
      </c>
      <c r="N9" s="175">
        <f t="shared" si="3"/>
        <v>79.692832764505113</v>
      </c>
    </row>
    <row r="10" spans="1:14" ht="22.5" customHeight="1" thickBot="1">
      <c r="A10" s="134">
        <v>17</v>
      </c>
      <c r="C10" s="161" t="s">
        <v>154</v>
      </c>
      <c r="D10" s="161" t="s">
        <v>154</v>
      </c>
      <c r="E10" s="179" t="s">
        <v>154</v>
      </c>
      <c r="F10" s="176">
        <f>SUM(F39:F39)</f>
        <v>862</v>
      </c>
      <c r="G10" s="176">
        <f>SUM(G39:G39)</f>
        <v>854</v>
      </c>
      <c r="H10" s="177">
        <f>G10/F10*100</f>
        <v>99.071925754060317</v>
      </c>
      <c r="I10" s="176">
        <v>24001</v>
      </c>
      <c r="J10" s="176">
        <v>4458</v>
      </c>
      <c r="K10" s="177">
        <v>18.600000000000001</v>
      </c>
      <c r="L10" s="176">
        <f>SUM(L39:L39)</f>
        <v>109</v>
      </c>
      <c r="M10" s="176">
        <f>SUM(M39:M39)</f>
        <v>90</v>
      </c>
      <c r="N10" s="177">
        <f>M10/L10*100</f>
        <v>82.568807339449549</v>
      </c>
    </row>
    <row r="11" spans="1:14">
      <c r="A11" s="130" t="s">
        <v>100</v>
      </c>
    </row>
    <row r="12" spans="1:14" ht="14.25" thickBot="1">
      <c r="A12" s="2" t="s">
        <v>174</v>
      </c>
      <c r="B12" s="2"/>
      <c r="N12" s="5" t="s">
        <v>101</v>
      </c>
    </row>
    <row r="13" spans="1:14">
      <c r="A13" s="221" t="s">
        <v>29</v>
      </c>
      <c r="B13" s="216"/>
      <c r="C13" s="216" t="s">
        <v>96</v>
      </c>
      <c r="D13" s="216"/>
      <c r="E13" s="216"/>
      <c r="F13" s="216" t="s">
        <v>99</v>
      </c>
      <c r="G13" s="216"/>
      <c r="H13" s="217"/>
      <c r="I13" s="216" t="s">
        <v>97</v>
      </c>
      <c r="J13" s="216"/>
      <c r="K13" s="217"/>
      <c r="L13" s="216" t="s">
        <v>98</v>
      </c>
      <c r="M13" s="216"/>
      <c r="N13" s="217"/>
    </row>
    <row r="14" spans="1:14">
      <c r="A14" s="222"/>
      <c r="B14" s="215"/>
      <c r="C14" s="10" t="s">
        <v>93</v>
      </c>
      <c r="D14" s="10" t="s">
        <v>94</v>
      </c>
      <c r="E14" s="10" t="s">
        <v>95</v>
      </c>
      <c r="F14" s="10" t="s">
        <v>93</v>
      </c>
      <c r="G14" s="10" t="s">
        <v>94</v>
      </c>
      <c r="H14" s="12" t="s">
        <v>95</v>
      </c>
      <c r="I14" s="10" t="s">
        <v>93</v>
      </c>
      <c r="J14" s="10" t="s">
        <v>94</v>
      </c>
      <c r="K14" s="12" t="s">
        <v>95</v>
      </c>
      <c r="L14" s="10" t="s">
        <v>93</v>
      </c>
      <c r="M14" s="10" t="s">
        <v>94</v>
      </c>
      <c r="N14" s="12" t="s">
        <v>95</v>
      </c>
    </row>
    <row r="15" spans="1:14" hidden="1">
      <c r="A15" s="220" t="s">
        <v>67</v>
      </c>
      <c r="B15" s="27" t="s">
        <v>124</v>
      </c>
      <c r="C15" s="108">
        <v>3443</v>
      </c>
      <c r="D15" s="108">
        <v>3437</v>
      </c>
      <c r="E15" s="109">
        <f>D15/C15*100</f>
        <v>99.825733372059261</v>
      </c>
      <c r="F15" s="108">
        <v>2246</v>
      </c>
      <c r="G15" s="108">
        <v>2219</v>
      </c>
      <c r="H15" s="109">
        <f>G15/F15*100</f>
        <v>98.797862867319679</v>
      </c>
      <c r="I15" s="108">
        <v>16644</v>
      </c>
      <c r="J15" s="108">
        <v>8116</v>
      </c>
      <c r="K15" s="109">
        <f>J15/I15*100</f>
        <v>48.762316750781061</v>
      </c>
      <c r="L15" s="108">
        <v>432</v>
      </c>
      <c r="M15" s="108">
        <v>366</v>
      </c>
      <c r="N15" s="109">
        <f>M15/L15*100</f>
        <v>84.722222222222214</v>
      </c>
    </row>
    <row r="16" spans="1:14" hidden="1">
      <c r="A16" s="220"/>
      <c r="B16" s="27" t="s">
        <v>125</v>
      </c>
      <c r="C16" s="108"/>
      <c r="D16" s="108"/>
      <c r="E16" s="109" t="e">
        <f t="shared" ref="E16:E38" si="4">D16/C16*100</f>
        <v>#DIV/0!</v>
      </c>
      <c r="F16" s="108"/>
      <c r="G16" s="108"/>
      <c r="H16" s="109" t="e">
        <f t="shared" ref="H16:H38" si="5">G16/F16*100</f>
        <v>#DIV/0!</v>
      </c>
      <c r="I16" s="108"/>
      <c r="J16" s="108"/>
      <c r="K16" s="109" t="e">
        <f t="shared" ref="K16:K38" si="6">J16/I16*100</f>
        <v>#DIV/0!</v>
      </c>
      <c r="L16" s="108"/>
      <c r="M16" s="108"/>
      <c r="N16" s="109" t="e">
        <f t="shared" ref="N16:N38" si="7">M16/L16*100</f>
        <v>#DIV/0!</v>
      </c>
    </row>
    <row r="17" spans="1:14" hidden="1">
      <c r="A17" s="220"/>
      <c r="B17" s="27" t="s">
        <v>126</v>
      </c>
      <c r="C17" s="108"/>
      <c r="D17" s="108"/>
      <c r="E17" s="109" t="e">
        <f t="shared" si="4"/>
        <v>#DIV/0!</v>
      </c>
      <c r="F17" s="108"/>
      <c r="G17" s="108"/>
      <c r="H17" s="109" t="e">
        <f t="shared" si="5"/>
        <v>#DIV/0!</v>
      </c>
      <c r="I17" s="108"/>
      <c r="J17" s="108"/>
      <c r="K17" s="109" t="e">
        <f t="shared" si="6"/>
        <v>#DIV/0!</v>
      </c>
      <c r="L17" s="108"/>
      <c r="M17" s="108"/>
      <c r="N17" s="109" t="e">
        <f t="shared" si="7"/>
        <v>#DIV/0!</v>
      </c>
    </row>
    <row r="18" spans="1:14" hidden="1">
      <c r="A18" s="220"/>
      <c r="B18" s="27" t="s">
        <v>127</v>
      </c>
      <c r="C18" s="108"/>
      <c r="D18" s="108"/>
      <c r="E18" s="109" t="e">
        <f t="shared" si="4"/>
        <v>#DIV/0!</v>
      </c>
      <c r="F18" s="108"/>
      <c r="G18" s="108"/>
      <c r="H18" s="109" t="e">
        <f t="shared" si="5"/>
        <v>#DIV/0!</v>
      </c>
      <c r="I18" s="108"/>
      <c r="J18" s="108"/>
      <c r="K18" s="109" t="e">
        <f t="shared" si="6"/>
        <v>#DIV/0!</v>
      </c>
      <c r="L18" s="108"/>
      <c r="M18" s="108"/>
      <c r="N18" s="109" t="e">
        <f t="shared" si="7"/>
        <v>#DIV/0!</v>
      </c>
    </row>
    <row r="19" spans="1:14" hidden="1">
      <c r="A19" s="220">
        <v>12</v>
      </c>
      <c r="B19" s="27" t="s">
        <v>124</v>
      </c>
      <c r="C19" s="108">
        <v>3185</v>
      </c>
      <c r="D19" s="108">
        <v>3180</v>
      </c>
      <c r="E19" s="109">
        <f t="shared" si="4"/>
        <v>99.843014128728413</v>
      </c>
      <c r="F19" s="108">
        <v>1744</v>
      </c>
      <c r="G19" s="108">
        <v>1721</v>
      </c>
      <c r="H19" s="109">
        <f t="shared" si="5"/>
        <v>98.681192660550451</v>
      </c>
      <c r="I19" s="108">
        <v>16644</v>
      </c>
      <c r="J19" s="108">
        <v>6723</v>
      </c>
      <c r="K19" s="109">
        <f t="shared" si="6"/>
        <v>40.392934390771451</v>
      </c>
      <c r="L19" s="108">
        <v>355</v>
      </c>
      <c r="M19" s="108">
        <v>320</v>
      </c>
      <c r="N19" s="109">
        <f t="shared" si="7"/>
        <v>90.140845070422543</v>
      </c>
    </row>
    <row r="20" spans="1:14" hidden="1">
      <c r="A20" s="220"/>
      <c r="B20" s="27" t="s">
        <v>125</v>
      </c>
      <c r="C20" s="108"/>
      <c r="D20" s="108"/>
      <c r="E20" s="109" t="e">
        <f t="shared" si="4"/>
        <v>#DIV/0!</v>
      </c>
      <c r="F20" s="108"/>
      <c r="G20" s="108"/>
      <c r="H20" s="109" t="e">
        <f t="shared" si="5"/>
        <v>#DIV/0!</v>
      </c>
      <c r="I20" s="108"/>
      <c r="J20" s="108"/>
      <c r="K20" s="109" t="e">
        <f t="shared" si="6"/>
        <v>#DIV/0!</v>
      </c>
      <c r="L20" s="108"/>
      <c r="M20" s="108"/>
      <c r="N20" s="109" t="e">
        <f t="shared" si="7"/>
        <v>#DIV/0!</v>
      </c>
    </row>
    <row r="21" spans="1:14" hidden="1">
      <c r="A21" s="220"/>
      <c r="B21" s="27" t="s">
        <v>126</v>
      </c>
      <c r="C21" s="108"/>
      <c r="D21" s="108"/>
      <c r="E21" s="109" t="e">
        <f t="shared" si="4"/>
        <v>#DIV/0!</v>
      </c>
      <c r="F21" s="108"/>
      <c r="G21" s="108"/>
      <c r="H21" s="109" t="e">
        <f t="shared" si="5"/>
        <v>#DIV/0!</v>
      </c>
      <c r="I21" s="108"/>
      <c r="J21" s="108"/>
      <c r="K21" s="109" t="e">
        <f t="shared" si="6"/>
        <v>#DIV/0!</v>
      </c>
      <c r="L21" s="108"/>
      <c r="M21" s="108"/>
      <c r="N21" s="109" t="e">
        <f t="shared" si="7"/>
        <v>#DIV/0!</v>
      </c>
    </row>
    <row r="22" spans="1:14" hidden="1">
      <c r="A22" s="220"/>
      <c r="B22" s="27" t="s">
        <v>127</v>
      </c>
      <c r="C22" s="108"/>
      <c r="D22" s="108"/>
      <c r="E22" s="109" t="e">
        <f t="shared" si="4"/>
        <v>#DIV/0!</v>
      </c>
      <c r="F22" s="108"/>
      <c r="G22" s="108"/>
      <c r="H22" s="109" t="e">
        <f t="shared" si="5"/>
        <v>#DIV/0!</v>
      </c>
      <c r="I22" s="108"/>
      <c r="J22" s="108"/>
      <c r="K22" s="109" t="e">
        <f t="shared" si="6"/>
        <v>#DIV/0!</v>
      </c>
      <c r="L22" s="108"/>
      <c r="M22" s="108"/>
      <c r="N22" s="109" t="e">
        <f t="shared" si="7"/>
        <v>#DIV/0!</v>
      </c>
    </row>
    <row r="23" spans="1:14">
      <c r="A23" s="220">
        <v>13</v>
      </c>
      <c r="B23" s="27" t="s">
        <v>124</v>
      </c>
      <c r="C23" s="111">
        <v>3008</v>
      </c>
      <c r="D23" s="112">
        <v>3008</v>
      </c>
      <c r="E23" s="113">
        <f t="shared" si="4"/>
        <v>100</v>
      </c>
      <c r="F23" s="112">
        <v>1531</v>
      </c>
      <c r="G23" s="112">
        <v>1512</v>
      </c>
      <c r="H23" s="113">
        <f t="shared" si="5"/>
        <v>98.758981058131951</v>
      </c>
      <c r="I23" s="112">
        <v>16644</v>
      </c>
      <c r="J23" s="112">
        <v>6017</v>
      </c>
      <c r="K23" s="113">
        <f t="shared" si="6"/>
        <v>36.151165585195869</v>
      </c>
      <c r="L23" s="112">
        <v>330</v>
      </c>
      <c r="M23" s="112">
        <v>278</v>
      </c>
      <c r="N23" s="114">
        <f t="shared" si="7"/>
        <v>84.242424242424235</v>
      </c>
    </row>
    <row r="24" spans="1:14">
      <c r="A24" s="220"/>
      <c r="B24" s="27" t="s">
        <v>125</v>
      </c>
      <c r="C24" s="115">
        <v>627</v>
      </c>
      <c r="D24" s="46">
        <v>578</v>
      </c>
      <c r="E24" s="116">
        <f t="shared" si="4"/>
        <v>92.185007974481664</v>
      </c>
      <c r="F24" s="46">
        <v>627</v>
      </c>
      <c r="G24" s="46">
        <v>269</v>
      </c>
      <c r="H24" s="116">
        <f t="shared" si="5"/>
        <v>42.902711323763953</v>
      </c>
      <c r="I24" s="46">
        <v>5210</v>
      </c>
      <c r="J24" s="46">
        <v>2192</v>
      </c>
      <c r="K24" s="116">
        <f t="shared" si="6"/>
        <v>42.072936660268709</v>
      </c>
      <c r="L24" s="46">
        <v>22</v>
      </c>
      <c r="M24" s="46">
        <v>22</v>
      </c>
      <c r="N24" s="117">
        <f t="shared" si="7"/>
        <v>100</v>
      </c>
    </row>
    <row r="25" spans="1:14">
      <c r="A25" s="220"/>
      <c r="B25" s="27" t="s">
        <v>126</v>
      </c>
      <c r="C25" s="115">
        <v>68</v>
      </c>
      <c r="D25" s="46">
        <v>67</v>
      </c>
      <c r="E25" s="116">
        <f t="shared" si="4"/>
        <v>98.529411764705884</v>
      </c>
      <c r="F25" s="46">
        <v>57</v>
      </c>
      <c r="G25" s="46">
        <v>57</v>
      </c>
      <c r="H25" s="116">
        <f t="shared" si="5"/>
        <v>100</v>
      </c>
      <c r="I25" s="46">
        <v>1853</v>
      </c>
      <c r="J25" s="46">
        <v>1721</v>
      </c>
      <c r="K25" s="116">
        <f t="shared" si="6"/>
        <v>92.876416621694545</v>
      </c>
      <c r="L25" s="46">
        <v>16</v>
      </c>
      <c r="M25" s="46">
        <v>16</v>
      </c>
      <c r="N25" s="117">
        <f t="shared" si="7"/>
        <v>100</v>
      </c>
    </row>
    <row r="26" spans="1:14">
      <c r="A26" s="260"/>
      <c r="B26" s="118" t="s">
        <v>127</v>
      </c>
      <c r="C26" s="115">
        <v>428</v>
      </c>
      <c r="D26" s="46">
        <v>411</v>
      </c>
      <c r="E26" s="116">
        <f t="shared" si="4"/>
        <v>96.028037383177562</v>
      </c>
      <c r="F26" s="46">
        <v>210</v>
      </c>
      <c r="G26" s="46">
        <v>203</v>
      </c>
      <c r="H26" s="116">
        <f t="shared" si="5"/>
        <v>96.666666666666671</v>
      </c>
      <c r="I26" s="46">
        <v>3549</v>
      </c>
      <c r="J26" s="46">
        <v>2984</v>
      </c>
      <c r="K26" s="116">
        <f t="shared" si="6"/>
        <v>84.080022541561007</v>
      </c>
      <c r="L26" s="46">
        <v>128</v>
      </c>
      <c r="M26" s="46">
        <v>116</v>
      </c>
      <c r="N26" s="117">
        <f t="shared" si="7"/>
        <v>90.625</v>
      </c>
    </row>
    <row r="27" spans="1:14">
      <c r="A27" s="220">
        <v>14</v>
      </c>
      <c r="B27" s="27" t="s">
        <v>124</v>
      </c>
      <c r="C27" s="115">
        <v>2965</v>
      </c>
      <c r="D27" s="46">
        <v>2897</v>
      </c>
      <c r="E27" s="116">
        <f t="shared" si="4"/>
        <v>97.706576728499158</v>
      </c>
      <c r="F27" s="46">
        <v>1550</v>
      </c>
      <c r="G27" s="46">
        <v>1506</v>
      </c>
      <c r="H27" s="116">
        <f t="shared" si="5"/>
        <v>97.161290322580641</v>
      </c>
      <c r="I27" s="46">
        <v>18996</v>
      </c>
      <c r="J27" s="46">
        <v>5838</v>
      </c>
      <c r="K27" s="116">
        <f t="shared" si="6"/>
        <v>30.732785849652561</v>
      </c>
      <c r="L27" s="46">
        <v>341</v>
      </c>
      <c r="M27" s="46">
        <v>261</v>
      </c>
      <c r="N27" s="117">
        <f t="shared" si="7"/>
        <v>76.539589442815242</v>
      </c>
    </row>
    <row r="28" spans="1:14">
      <c r="A28" s="220"/>
      <c r="B28" s="27" t="s">
        <v>125</v>
      </c>
      <c r="C28" s="115">
        <v>188</v>
      </c>
      <c r="D28" s="46">
        <v>113</v>
      </c>
      <c r="E28" s="116">
        <f t="shared" si="4"/>
        <v>60.106382978723403</v>
      </c>
      <c r="F28" s="46">
        <v>188</v>
      </c>
      <c r="G28" s="46">
        <v>107</v>
      </c>
      <c r="H28" s="116">
        <f t="shared" si="5"/>
        <v>56.914893617021278</v>
      </c>
      <c r="I28" s="46">
        <v>4336</v>
      </c>
      <c r="J28" s="46">
        <v>1637</v>
      </c>
      <c r="K28" s="116">
        <f t="shared" si="6"/>
        <v>37.753690036900366</v>
      </c>
      <c r="L28" s="46">
        <v>27</v>
      </c>
      <c r="M28" s="46">
        <v>27</v>
      </c>
      <c r="N28" s="117">
        <f t="shared" si="7"/>
        <v>100</v>
      </c>
    </row>
    <row r="29" spans="1:14">
      <c r="A29" s="220"/>
      <c r="B29" s="27" t="s">
        <v>126</v>
      </c>
      <c r="C29" s="115">
        <v>43</v>
      </c>
      <c r="D29" s="46">
        <v>38</v>
      </c>
      <c r="E29" s="116">
        <f t="shared" si="4"/>
        <v>88.372093023255815</v>
      </c>
      <c r="F29" s="46">
        <v>37</v>
      </c>
      <c r="G29" s="46">
        <v>37</v>
      </c>
      <c r="H29" s="116">
        <f t="shared" si="5"/>
        <v>100</v>
      </c>
      <c r="I29" s="46">
        <v>1950</v>
      </c>
      <c r="J29" s="46">
        <v>1656</v>
      </c>
      <c r="K29" s="116">
        <f t="shared" si="6"/>
        <v>84.92307692307692</v>
      </c>
      <c r="L29" s="46">
        <v>15</v>
      </c>
      <c r="M29" s="46">
        <v>15</v>
      </c>
      <c r="N29" s="117">
        <f t="shared" si="7"/>
        <v>100</v>
      </c>
    </row>
    <row r="30" spans="1:14">
      <c r="A30" s="220"/>
      <c r="B30" s="27" t="s">
        <v>127</v>
      </c>
      <c r="C30" s="115">
        <v>338</v>
      </c>
      <c r="D30" s="46">
        <v>338</v>
      </c>
      <c r="E30" s="116">
        <f t="shared" si="4"/>
        <v>100</v>
      </c>
      <c r="F30" s="46">
        <v>135</v>
      </c>
      <c r="G30" s="46">
        <v>135</v>
      </c>
      <c r="H30" s="116">
        <f t="shared" si="5"/>
        <v>100</v>
      </c>
      <c r="I30" s="46">
        <v>3549</v>
      </c>
      <c r="J30" s="46">
        <v>2997</v>
      </c>
      <c r="K30" s="116">
        <f t="shared" si="6"/>
        <v>84.446322907861372</v>
      </c>
      <c r="L30" s="46">
        <v>111</v>
      </c>
      <c r="M30" s="46">
        <v>87</v>
      </c>
      <c r="N30" s="117">
        <f t="shared" si="7"/>
        <v>78.378378378378372</v>
      </c>
    </row>
    <row r="31" spans="1:14">
      <c r="A31" s="261">
        <v>15</v>
      </c>
      <c r="B31" s="119" t="s">
        <v>124</v>
      </c>
      <c r="C31" s="115">
        <v>655</v>
      </c>
      <c r="D31" s="46">
        <v>614</v>
      </c>
      <c r="E31" s="116">
        <f t="shared" si="4"/>
        <v>93.74045801526718</v>
      </c>
      <c r="F31" s="46">
        <v>605</v>
      </c>
      <c r="G31" s="46">
        <v>537</v>
      </c>
      <c r="H31" s="116">
        <f t="shared" si="5"/>
        <v>88.760330578512395</v>
      </c>
      <c r="I31" s="46">
        <v>18996</v>
      </c>
      <c r="J31" s="46">
        <v>5509</v>
      </c>
      <c r="K31" s="116">
        <f t="shared" si="6"/>
        <v>29.000842282585808</v>
      </c>
      <c r="L31" s="46">
        <v>369</v>
      </c>
      <c r="M31" s="46">
        <v>311</v>
      </c>
      <c r="N31" s="117">
        <f t="shared" si="7"/>
        <v>84.281842818428188</v>
      </c>
    </row>
    <row r="32" spans="1:14">
      <c r="A32" s="220"/>
      <c r="B32" s="27" t="s">
        <v>125</v>
      </c>
      <c r="C32" s="115">
        <v>182</v>
      </c>
      <c r="D32" s="46">
        <v>128</v>
      </c>
      <c r="E32" s="116">
        <f t="shared" si="4"/>
        <v>70.329670329670336</v>
      </c>
      <c r="F32" s="46">
        <v>182</v>
      </c>
      <c r="G32" s="46">
        <v>116</v>
      </c>
      <c r="H32" s="116">
        <f t="shared" si="5"/>
        <v>63.73626373626373</v>
      </c>
      <c r="I32" s="46">
        <v>5210</v>
      </c>
      <c r="J32" s="46">
        <v>1665</v>
      </c>
      <c r="K32" s="116">
        <f t="shared" si="6"/>
        <v>31.957773512476006</v>
      </c>
      <c r="L32" s="46">
        <v>19</v>
      </c>
      <c r="M32" s="46">
        <v>19</v>
      </c>
      <c r="N32" s="117">
        <f t="shared" si="7"/>
        <v>100</v>
      </c>
    </row>
    <row r="33" spans="1:14">
      <c r="A33" s="220"/>
      <c r="B33" s="27" t="s">
        <v>126</v>
      </c>
      <c r="C33" s="115">
        <v>51</v>
      </c>
      <c r="D33" s="46">
        <v>51</v>
      </c>
      <c r="E33" s="116">
        <f t="shared" si="4"/>
        <v>100</v>
      </c>
      <c r="F33" s="46">
        <v>48</v>
      </c>
      <c r="G33" s="46">
        <v>48</v>
      </c>
      <c r="H33" s="116">
        <f t="shared" si="5"/>
        <v>100</v>
      </c>
      <c r="I33" s="46">
        <v>1950</v>
      </c>
      <c r="J33" s="46">
        <v>1698</v>
      </c>
      <c r="K33" s="116">
        <f t="shared" si="6"/>
        <v>87.07692307692308</v>
      </c>
      <c r="L33" s="46">
        <v>16</v>
      </c>
      <c r="M33" s="46">
        <v>16</v>
      </c>
      <c r="N33" s="117">
        <f t="shared" si="7"/>
        <v>100</v>
      </c>
    </row>
    <row r="34" spans="1:14">
      <c r="A34" s="260"/>
      <c r="B34" s="118" t="s">
        <v>127</v>
      </c>
      <c r="C34" s="115">
        <v>105</v>
      </c>
      <c r="D34" s="46">
        <v>69</v>
      </c>
      <c r="E34" s="116">
        <f t="shared" si="4"/>
        <v>65.714285714285708</v>
      </c>
      <c r="F34" s="46">
        <v>66</v>
      </c>
      <c r="G34" s="46">
        <v>66</v>
      </c>
      <c r="H34" s="116">
        <f t="shared" si="5"/>
        <v>100</v>
      </c>
      <c r="I34" s="46">
        <v>3549</v>
      </c>
      <c r="J34" s="46">
        <v>2718</v>
      </c>
      <c r="K34" s="116">
        <f t="shared" si="6"/>
        <v>76.584953508030424</v>
      </c>
      <c r="L34" s="46">
        <v>107</v>
      </c>
      <c r="M34" s="46">
        <v>107</v>
      </c>
      <c r="N34" s="117">
        <f t="shared" si="7"/>
        <v>100</v>
      </c>
    </row>
    <row r="35" spans="1:14">
      <c r="A35" s="220">
        <v>16</v>
      </c>
      <c r="B35" s="27" t="s">
        <v>124</v>
      </c>
      <c r="C35" s="115">
        <v>1182</v>
      </c>
      <c r="D35" s="46">
        <v>1126</v>
      </c>
      <c r="E35" s="116">
        <f t="shared" si="4"/>
        <v>95.262267343485618</v>
      </c>
      <c r="F35" s="46">
        <v>1126</v>
      </c>
      <c r="G35" s="46">
        <v>1037</v>
      </c>
      <c r="H35" s="116">
        <f t="shared" si="5"/>
        <v>92.095914742451157</v>
      </c>
      <c r="I35" s="46">
        <v>18996</v>
      </c>
      <c r="J35" s="46">
        <v>4974</v>
      </c>
      <c r="K35" s="116">
        <f t="shared" si="6"/>
        <v>26.184459886291851</v>
      </c>
      <c r="L35" s="46">
        <v>378</v>
      </c>
      <c r="M35" s="46">
        <v>309</v>
      </c>
      <c r="N35" s="117">
        <f t="shared" si="7"/>
        <v>81.746031746031747</v>
      </c>
    </row>
    <row r="36" spans="1:14">
      <c r="A36" s="220"/>
      <c r="B36" s="27" t="s">
        <v>125</v>
      </c>
      <c r="C36" s="115">
        <v>233</v>
      </c>
      <c r="D36" s="46">
        <v>180</v>
      </c>
      <c r="E36" s="116">
        <f t="shared" si="4"/>
        <v>77.253218884120173</v>
      </c>
      <c r="F36" s="46">
        <v>180</v>
      </c>
      <c r="G36" s="46">
        <v>169</v>
      </c>
      <c r="H36" s="116">
        <f t="shared" si="5"/>
        <v>93.888888888888886</v>
      </c>
      <c r="I36" s="46">
        <v>5210</v>
      </c>
      <c r="J36" s="46">
        <v>1636</v>
      </c>
      <c r="K36" s="116">
        <f t="shared" si="6"/>
        <v>31.401151631477926</v>
      </c>
      <c r="L36" s="46">
        <v>28</v>
      </c>
      <c r="M36" s="46">
        <v>28</v>
      </c>
      <c r="N36" s="117">
        <f t="shared" si="7"/>
        <v>100</v>
      </c>
    </row>
    <row r="37" spans="1:14">
      <c r="A37" s="220"/>
      <c r="B37" s="27" t="s">
        <v>126</v>
      </c>
      <c r="C37" s="115">
        <v>51</v>
      </c>
      <c r="D37" s="46">
        <v>51</v>
      </c>
      <c r="E37" s="116">
        <f t="shared" si="4"/>
        <v>100</v>
      </c>
      <c r="F37" s="46">
        <v>85</v>
      </c>
      <c r="G37" s="46">
        <v>77</v>
      </c>
      <c r="H37" s="116">
        <f t="shared" si="5"/>
        <v>90.588235294117652</v>
      </c>
      <c r="I37" s="46">
        <v>1950</v>
      </c>
      <c r="J37" s="46">
        <v>1656</v>
      </c>
      <c r="K37" s="116">
        <f t="shared" si="6"/>
        <v>84.92307692307692</v>
      </c>
      <c r="L37" s="46">
        <v>23</v>
      </c>
      <c r="M37" s="46">
        <v>23</v>
      </c>
      <c r="N37" s="117">
        <f t="shared" si="7"/>
        <v>100</v>
      </c>
    </row>
    <row r="38" spans="1:14">
      <c r="A38" s="260"/>
      <c r="B38" s="120" t="s">
        <v>127</v>
      </c>
      <c r="C38" s="121">
        <v>86</v>
      </c>
      <c r="D38" s="122">
        <v>84</v>
      </c>
      <c r="E38" s="116">
        <f t="shared" si="4"/>
        <v>97.674418604651152</v>
      </c>
      <c r="F38" s="46">
        <v>86</v>
      </c>
      <c r="G38" s="46">
        <v>84</v>
      </c>
      <c r="H38" s="116">
        <f t="shared" si="5"/>
        <v>97.674418604651152</v>
      </c>
      <c r="I38" s="46">
        <v>3549</v>
      </c>
      <c r="J38" s="46">
        <v>2630</v>
      </c>
      <c r="K38" s="116">
        <f t="shared" si="6"/>
        <v>74.105381797689489</v>
      </c>
      <c r="L38" s="46">
        <v>157</v>
      </c>
      <c r="M38" s="46">
        <v>107</v>
      </c>
      <c r="N38" s="117">
        <f t="shared" si="7"/>
        <v>68.152866242038215</v>
      </c>
    </row>
    <row r="39" spans="1:14" ht="51.75" customHeight="1" thickBot="1">
      <c r="A39" s="18">
        <v>17</v>
      </c>
      <c r="B39" s="41" t="s">
        <v>15</v>
      </c>
      <c r="C39" s="110" t="s">
        <v>147</v>
      </c>
      <c r="D39" s="110" t="s">
        <v>147</v>
      </c>
      <c r="E39" s="25" t="s">
        <v>147</v>
      </c>
      <c r="F39" s="42">
        <v>862</v>
      </c>
      <c r="G39" s="42">
        <v>854</v>
      </c>
      <c r="H39" s="123">
        <f>G39/F39*100</f>
        <v>99.071925754060317</v>
      </c>
      <c r="I39" s="42">
        <v>56920</v>
      </c>
      <c r="J39" s="42">
        <v>6687</v>
      </c>
      <c r="K39" s="123">
        <f>J39/I39*100</f>
        <v>11.748067463106114</v>
      </c>
      <c r="L39" s="42">
        <v>109</v>
      </c>
      <c r="M39" s="42">
        <v>90</v>
      </c>
      <c r="N39" s="123">
        <f>M39/L39*100</f>
        <v>82.568807339449549</v>
      </c>
    </row>
    <row r="40" spans="1:14">
      <c r="A40" s="3" t="s">
        <v>100</v>
      </c>
    </row>
  </sheetData>
  <mergeCells count="17">
    <mergeCell ref="I13:K13"/>
    <mergeCell ref="L13:N13"/>
    <mergeCell ref="A19:A22"/>
    <mergeCell ref="A23:A26"/>
    <mergeCell ref="C13:E13"/>
    <mergeCell ref="F13:H13"/>
    <mergeCell ref="A15:A18"/>
    <mergeCell ref="A35:A38"/>
    <mergeCell ref="B13:B14"/>
    <mergeCell ref="A27:A30"/>
    <mergeCell ref="A31:A34"/>
    <mergeCell ref="A13:A14"/>
    <mergeCell ref="I2:K2"/>
    <mergeCell ref="L2:N2"/>
    <mergeCell ref="A2:A3"/>
    <mergeCell ref="C2:E2"/>
    <mergeCell ref="F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I40"/>
  <sheetViews>
    <sheetView view="pageBreakPreview" zoomScaleNormal="100" workbookViewId="0">
      <selection activeCell="B26" sqref="B26"/>
    </sheetView>
  </sheetViews>
  <sheetFormatPr defaultRowHeight="13.5"/>
  <cols>
    <col min="1" max="1" width="11.875" style="3" customWidth="1"/>
    <col min="2" max="2" width="9" style="3" hidden="1" customWidth="1"/>
    <col min="3" max="9" width="10.625" style="3" customWidth="1"/>
    <col min="10" max="16384" width="9" style="3"/>
  </cols>
  <sheetData>
    <row r="1" spans="1:9" ht="18" customHeight="1" thickBot="1">
      <c r="A1" s="2" t="s">
        <v>175</v>
      </c>
      <c r="I1" s="131" t="s">
        <v>61</v>
      </c>
    </row>
    <row r="2" spans="1:9">
      <c r="A2" s="234" t="s">
        <v>29</v>
      </c>
      <c r="C2" s="235" t="s">
        <v>102</v>
      </c>
      <c r="D2" s="235" t="s">
        <v>103</v>
      </c>
      <c r="E2" s="235" t="s">
        <v>104</v>
      </c>
      <c r="F2" s="236" t="s">
        <v>108</v>
      </c>
      <c r="G2" s="236" t="s">
        <v>105</v>
      </c>
      <c r="H2" s="236" t="s">
        <v>106</v>
      </c>
      <c r="I2" s="242" t="s">
        <v>107</v>
      </c>
    </row>
    <row r="3" spans="1:9">
      <c r="A3" s="207"/>
      <c r="C3" s="197"/>
      <c r="D3" s="197"/>
      <c r="E3" s="197"/>
      <c r="F3" s="197"/>
      <c r="G3" s="197"/>
      <c r="H3" s="197"/>
      <c r="I3" s="243"/>
    </row>
    <row r="4" spans="1:9" hidden="1">
      <c r="A4" s="132" t="s">
        <v>67</v>
      </c>
      <c r="C4" s="133">
        <f t="shared" ref="C4:I4" si="0">SUM(C15:C18)</f>
        <v>1398</v>
      </c>
      <c r="D4" s="133">
        <f t="shared" si="0"/>
        <v>1204</v>
      </c>
      <c r="E4" s="133">
        <f t="shared" si="0"/>
        <v>3373</v>
      </c>
      <c r="F4" s="133">
        <f t="shared" si="0"/>
        <v>0</v>
      </c>
      <c r="G4" s="133">
        <f t="shared" si="0"/>
        <v>764</v>
      </c>
      <c r="H4" s="133">
        <f t="shared" si="0"/>
        <v>2607</v>
      </c>
      <c r="I4" s="133">
        <f t="shared" si="0"/>
        <v>585</v>
      </c>
    </row>
    <row r="5" spans="1:9" hidden="1">
      <c r="A5" s="132">
        <v>12</v>
      </c>
      <c r="C5" s="133">
        <f t="shared" ref="C5:I5" si="1">SUM(C19:C22)</f>
        <v>1270</v>
      </c>
      <c r="D5" s="133">
        <f t="shared" si="1"/>
        <v>1049</v>
      </c>
      <c r="E5" s="133">
        <f t="shared" si="1"/>
        <v>3379</v>
      </c>
      <c r="F5" s="133">
        <f t="shared" si="1"/>
        <v>0</v>
      </c>
      <c r="G5" s="133">
        <f t="shared" si="1"/>
        <v>745</v>
      </c>
      <c r="H5" s="133">
        <f t="shared" si="1"/>
        <v>3169</v>
      </c>
      <c r="I5" s="133">
        <f t="shared" si="1"/>
        <v>750</v>
      </c>
    </row>
    <row r="6" spans="1:9" ht="22.5" customHeight="1">
      <c r="A6" s="132" t="s">
        <v>128</v>
      </c>
      <c r="C6" s="133">
        <f t="shared" ref="C6:I6" si="2">SUM(C23:C26)</f>
        <v>1820</v>
      </c>
      <c r="D6" s="133">
        <f t="shared" si="2"/>
        <v>1408</v>
      </c>
      <c r="E6" s="133">
        <f t="shared" si="2"/>
        <v>5247</v>
      </c>
      <c r="F6" s="133">
        <f t="shared" si="2"/>
        <v>6341</v>
      </c>
      <c r="G6" s="133">
        <f t="shared" si="2"/>
        <v>1066</v>
      </c>
      <c r="H6" s="133">
        <f t="shared" si="2"/>
        <v>4024</v>
      </c>
      <c r="I6" s="133">
        <f t="shared" si="2"/>
        <v>1141</v>
      </c>
    </row>
    <row r="7" spans="1:9" ht="22.5" customHeight="1">
      <c r="A7" s="132">
        <v>14</v>
      </c>
      <c r="C7" s="133">
        <f t="shared" ref="C7:I7" si="3">SUM(C27:C30)</f>
        <v>1915</v>
      </c>
      <c r="D7" s="133">
        <f t="shared" si="3"/>
        <v>1022</v>
      </c>
      <c r="E7" s="133">
        <f t="shared" si="3"/>
        <v>5493</v>
      </c>
      <c r="F7" s="133">
        <f t="shared" si="3"/>
        <v>10070</v>
      </c>
      <c r="G7" s="133">
        <f t="shared" si="3"/>
        <v>1038</v>
      </c>
      <c r="H7" s="133">
        <f t="shared" si="3"/>
        <v>3540</v>
      </c>
      <c r="I7" s="133">
        <f t="shared" si="3"/>
        <v>885</v>
      </c>
    </row>
    <row r="8" spans="1:9" ht="22.5" customHeight="1">
      <c r="A8" s="132">
        <v>15</v>
      </c>
      <c r="C8" s="133">
        <f t="shared" ref="C8:I8" si="4">SUM(C31:C34)</f>
        <v>1781</v>
      </c>
      <c r="D8" s="133">
        <f t="shared" si="4"/>
        <v>989</v>
      </c>
      <c r="E8" s="133">
        <f t="shared" si="4"/>
        <v>5288</v>
      </c>
      <c r="F8" s="133">
        <f t="shared" si="4"/>
        <v>11755</v>
      </c>
      <c r="G8" s="133">
        <f t="shared" si="4"/>
        <v>1021</v>
      </c>
      <c r="H8" s="133">
        <f t="shared" si="4"/>
        <v>5000</v>
      </c>
      <c r="I8" s="133">
        <f t="shared" si="4"/>
        <v>1351</v>
      </c>
    </row>
    <row r="9" spans="1:9" ht="22.5" customHeight="1">
      <c r="A9" s="132">
        <v>16</v>
      </c>
      <c r="C9" s="133">
        <f t="shared" ref="C9:I9" si="5">SUM(C35:C38)</f>
        <v>1810</v>
      </c>
      <c r="D9" s="133">
        <f t="shared" si="5"/>
        <v>893</v>
      </c>
      <c r="E9" s="133">
        <f t="shared" si="5"/>
        <v>4609</v>
      </c>
      <c r="F9" s="133">
        <f t="shared" si="5"/>
        <v>13138</v>
      </c>
      <c r="G9" s="133">
        <f t="shared" si="5"/>
        <v>1069</v>
      </c>
      <c r="H9" s="133">
        <f t="shared" si="5"/>
        <v>4098</v>
      </c>
      <c r="I9" s="133">
        <f t="shared" si="5"/>
        <v>883</v>
      </c>
    </row>
    <row r="10" spans="1:9" ht="22.5" customHeight="1" thickBot="1">
      <c r="A10" s="134">
        <v>17</v>
      </c>
      <c r="C10" s="135">
        <f t="shared" ref="C10:I10" si="6">SUM(C39:C39)</f>
        <v>1735</v>
      </c>
      <c r="D10" s="135">
        <f t="shared" si="6"/>
        <v>1567</v>
      </c>
      <c r="E10" s="135">
        <f t="shared" si="6"/>
        <v>778</v>
      </c>
      <c r="F10" s="135">
        <f t="shared" si="6"/>
        <v>14630</v>
      </c>
      <c r="G10" s="135">
        <f t="shared" si="6"/>
        <v>1023</v>
      </c>
      <c r="H10" s="135">
        <f t="shared" si="6"/>
        <v>3363</v>
      </c>
      <c r="I10" s="135">
        <f t="shared" si="6"/>
        <v>948</v>
      </c>
    </row>
    <row r="11" spans="1:9">
      <c r="A11" s="130" t="s">
        <v>100</v>
      </c>
    </row>
    <row r="12" spans="1:9" ht="14.25" thickBot="1">
      <c r="A12" s="2" t="s">
        <v>175</v>
      </c>
      <c r="B12" s="2"/>
      <c r="I12" s="131" t="s">
        <v>61</v>
      </c>
    </row>
    <row r="13" spans="1:9">
      <c r="A13" s="234" t="s">
        <v>29</v>
      </c>
      <c r="B13" s="235"/>
      <c r="C13" s="235" t="s">
        <v>102</v>
      </c>
      <c r="D13" s="235" t="s">
        <v>103</v>
      </c>
      <c r="E13" s="235" t="s">
        <v>104</v>
      </c>
      <c r="F13" s="236" t="s">
        <v>108</v>
      </c>
      <c r="G13" s="236" t="s">
        <v>105</v>
      </c>
      <c r="H13" s="236" t="s">
        <v>106</v>
      </c>
      <c r="I13" s="242" t="s">
        <v>107</v>
      </c>
    </row>
    <row r="14" spans="1:9">
      <c r="A14" s="207"/>
      <c r="B14" s="197"/>
      <c r="C14" s="197"/>
      <c r="D14" s="197"/>
      <c r="E14" s="197"/>
      <c r="F14" s="197"/>
      <c r="G14" s="197"/>
      <c r="H14" s="197"/>
      <c r="I14" s="243"/>
    </row>
    <row r="15" spans="1:9" hidden="1">
      <c r="A15" s="252" t="s">
        <v>67</v>
      </c>
      <c r="B15" s="136" t="s">
        <v>124</v>
      </c>
      <c r="C15" s="133">
        <v>1398</v>
      </c>
      <c r="D15" s="133">
        <v>1204</v>
      </c>
      <c r="E15" s="133">
        <v>3373</v>
      </c>
      <c r="F15" s="133" t="s">
        <v>149</v>
      </c>
      <c r="G15" s="133">
        <v>764</v>
      </c>
      <c r="H15" s="133">
        <v>2607</v>
      </c>
      <c r="I15" s="133">
        <v>585</v>
      </c>
    </row>
    <row r="16" spans="1:9" hidden="1">
      <c r="A16" s="252"/>
      <c r="B16" s="136" t="s">
        <v>125</v>
      </c>
      <c r="C16" s="133"/>
      <c r="D16" s="133"/>
      <c r="E16" s="133"/>
      <c r="F16" s="133"/>
      <c r="G16" s="133"/>
      <c r="H16" s="133"/>
      <c r="I16" s="133"/>
    </row>
    <row r="17" spans="1:9" hidden="1">
      <c r="A17" s="252"/>
      <c r="B17" s="136" t="s">
        <v>126</v>
      </c>
      <c r="C17" s="133"/>
      <c r="D17" s="133"/>
      <c r="E17" s="133"/>
      <c r="F17" s="133"/>
      <c r="G17" s="133"/>
      <c r="H17" s="133"/>
      <c r="I17" s="133"/>
    </row>
    <row r="18" spans="1:9" hidden="1">
      <c r="A18" s="252"/>
      <c r="B18" s="136" t="s">
        <v>127</v>
      </c>
      <c r="C18" s="133"/>
      <c r="D18" s="133"/>
      <c r="E18" s="133"/>
      <c r="F18" s="133"/>
      <c r="G18" s="133"/>
      <c r="H18" s="133"/>
      <c r="I18" s="133"/>
    </row>
    <row r="19" spans="1:9" hidden="1">
      <c r="A19" s="252">
        <v>12</v>
      </c>
      <c r="B19" s="136" t="s">
        <v>124</v>
      </c>
      <c r="C19" s="133">
        <v>1270</v>
      </c>
      <c r="D19" s="133">
        <v>1049</v>
      </c>
      <c r="E19" s="133">
        <v>3379</v>
      </c>
      <c r="F19" s="137" t="s">
        <v>109</v>
      </c>
      <c r="G19" s="133">
        <v>745</v>
      </c>
      <c r="H19" s="133">
        <v>3169</v>
      </c>
      <c r="I19" s="133">
        <v>750</v>
      </c>
    </row>
    <row r="20" spans="1:9" hidden="1">
      <c r="A20" s="252"/>
      <c r="B20" s="136" t="s">
        <v>125</v>
      </c>
      <c r="C20" s="133"/>
      <c r="D20" s="133"/>
      <c r="E20" s="133"/>
      <c r="F20" s="133"/>
      <c r="G20" s="133"/>
      <c r="H20" s="133"/>
      <c r="I20" s="133"/>
    </row>
    <row r="21" spans="1:9" hidden="1">
      <c r="A21" s="252"/>
      <c r="B21" s="136" t="s">
        <v>126</v>
      </c>
      <c r="C21" s="133"/>
      <c r="D21" s="133"/>
      <c r="E21" s="133"/>
      <c r="F21" s="133"/>
      <c r="G21" s="133"/>
      <c r="H21" s="133"/>
      <c r="I21" s="133"/>
    </row>
    <row r="22" spans="1:9" hidden="1">
      <c r="A22" s="252"/>
      <c r="B22" s="136" t="s">
        <v>127</v>
      </c>
      <c r="C22" s="133"/>
      <c r="D22" s="133"/>
      <c r="E22" s="133"/>
      <c r="F22" s="133"/>
      <c r="G22" s="133"/>
      <c r="H22" s="133"/>
      <c r="I22" s="133"/>
    </row>
    <row r="23" spans="1:9">
      <c r="A23" s="252">
        <v>13</v>
      </c>
      <c r="B23" s="136" t="s">
        <v>124</v>
      </c>
      <c r="C23" s="138">
        <v>1303</v>
      </c>
      <c r="D23" s="139">
        <v>815</v>
      </c>
      <c r="E23" s="139">
        <v>3760</v>
      </c>
      <c r="F23" s="139">
        <v>3966</v>
      </c>
      <c r="G23" s="139">
        <v>730</v>
      </c>
      <c r="H23" s="139">
        <v>2532</v>
      </c>
      <c r="I23" s="140">
        <v>808</v>
      </c>
    </row>
    <row r="24" spans="1:9">
      <c r="A24" s="252"/>
      <c r="B24" s="136" t="s">
        <v>125</v>
      </c>
      <c r="C24" s="138">
        <v>232</v>
      </c>
      <c r="D24" s="139">
        <v>303</v>
      </c>
      <c r="E24" s="139">
        <v>692</v>
      </c>
      <c r="F24" s="139">
        <v>773</v>
      </c>
      <c r="G24" s="139">
        <v>148</v>
      </c>
      <c r="H24" s="139">
        <v>945</v>
      </c>
      <c r="I24" s="140">
        <v>148</v>
      </c>
    </row>
    <row r="25" spans="1:9">
      <c r="A25" s="252"/>
      <c r="B25" s="136" t="s">
        <v>126</v>
      </c>
      <c r="C25" s="138">
        <v>122</v>
      </c>
      <c r="D25" s="139">
        <v>146</v>
      </c>
      <c r="E25" s="139">
        <v>364</v>
      </c>
      <c r="F25" s="139">
        <v>753</v>
      </c>
      <c r="G25" s="139">
        <v>84</v>
      </c>
      <c r="H25" s="139">
        <v>243</v>
      </c>
      <c r="I25" s="140">
        <v>65</v>
      </c>
    </row>
    <row r="26" spans="1:9">
      <c r="A26" s="252"/>
      <c r="B26" s="136" t="s">
        <v>127</v>
      </c>
      <c r="C26" s="141">
        <v>163</v>
      </c>
      <c r="D26" s="142">
        <v>144</v>
      </c>
      <c r="E26" s="142">
        <v>431</v>
      </c>
      <c r="F26" s="142">
        <v>849</v>
      </c>
      <c r="G26" s="142">
        <v>104</v>
      </c>
      <c r="H26" s="142">
        <v>304</v>
      </c>
      <c r="I26" s="143">
        <v>120</v>
      </c>
    </row>
    <row r="27" spans="1:9">
      <c r="A27" s="262">
        <v>14</v>
      </c>
      <c r="B27" s="144" t="s">
        <v>124</v>
      </c>
      <c r="C27" s="138">
        <v>1422</v>
      </c>
      <c r="D27" s="139">
        <v>584</v>
      </c>
      <c r="E27" s="139">
        <v>3626</v>
      </c>
      <c r="F27" s="139">
        <v>6174</v>
      </c>
      <c r="G27" s="139">
        <v>725</v>
      </c>
      <c r="H27" s="139">
        <v>2439</v>
      </c>
      <c r="I27" s="140">
        <v>622</v>
      </c>
    </row>
    <row r="28" spans="1:9">
      <c r="A28" s="252"/>
      <c r="B28" s="136" t="s">
        <v>125</v>
      </c>
      <c r="C28" s="138">
        <v>265</v>
      </c>
      <c r="D28" s="139">
        <v>206</v>
      </c>
      <c r="E28" s="139">
        <v>709</v>
      </c>
      <c r="F28" s="139">
        <v>2042</v>
      </c>
      <c r="G28" s="139">
        <v>142</v>
      </c>
      <c r="H28" s="139">
        <v>623</v>
      </c>
      <c r="I28" s="140">
        <v>120</v>
      </c>
    </row>
    <row r="29" spans="1:9">
      <c r="A29" s="252"/>
      <c r="B29" s="136" t="s">
        <v>126</v>
      </c>
      <c r="C29" s="138">
        <v>90</v>
      </c>
      <c r="D29" s="139">
        <v>134</v>
      </c>
      <c r="E29" s="139">
        <v>316</v>
      </c>
      <c r="F29" s="139">
        <v>857</v>
      </c>
      <c r="G29" s="139">
        <v>65</v>
      </c>
      <c r="H29" s="139">
        <v>221</v>
      </c>
      <c r="I29" s="140">
        <v>54</v>
      </c>
    </row>
    <row r="30" spans="1:9">
      <c r="A30" s="263"/>
      <c r="B30" s="145" t="s">
        <v>127</v>
      </c>
      <c r="C30" s="138">
        <v>138</v>
      </c>
      <c r="D30" s="139">
        <v>98</v>
      </c>
      <c r="E30" s="139">
        <v>842</v>
      </c>
      <c r="F30" s="139">
        <v>997</v>
      </c>
      <c r="G30" s="139">
        <v>106</v>
      </c>
      <c r="H30" s="139">
        <v>257</v>
      </c>
      <c r="I30" s="140">
        <v>89</v>
      </c>
    </row>
    <row r="31" spans="1:9">
      <c r="A31" s="262">
        <v>15</v>
      </c>
      <c r="B31" s="144" t="s">
        <v>124</v>
      </c>
      <c r="C31" s="138">
        <v>1309</v>
      </c>
      <c r="D31" s="139">
        <v>715</v>
      </c>
      <c r="E31" s="139">
        <v>3521</v>
      </c>
      <c r="F31" s="139">
        <v>7396</v>
      </c>
      <c r="G31" s="139">
        <v>694</v>
      </c>
      <c r="H31" s="139">
        <v>3937</v>
      </c>
      <c r="I31" s="140">
        <v>675</v>
      </c>
    </row>
    <row r="32" spans="1:9">
      <c r="A32" s="252"/>
      <c r="B32" s="136" t="s">
        <v>125</v>
      </c>
      <c r="C32" s="138">
        <v>245</v>
      </c>
      <c r="D32" s="139">
        <v>130</v>
      </c>
      <c r="E32" s="139">
        <v>705</v>
      </c>
      <c r="F32" s="139">
        <v>2206</v>
      </c>
      <c r="G32" s="139">
        <v>154</v>
      </c>
      <c r="H32" s="139">
        <v>656</v>
      </c>
      <c r="I32" s="140">
        <v>118</v>
      </c>
    </row>
    <row r="33" spans="1:9">
      <c r="A33" s="252"/>
      <c r="B33" s="136" t="s">
        <v>126</v>
      </c>
      <c r="C33" s="138">
        <v>92</v>
      </c>
      <c r="D33" s="139">
        <v>56</v>
      </c>
      <c r="E33" s="139">
        <v>290</v>
      </c>
      <c r="F33" s="139">
        <v>934</v>
      </c>
      <c r="G33" s="139">
        <v>71</v>
      </c>
      <c r="H33" s="139">
        <v>177</v>
      </c>
      <c r="I33" s="140">
        <v>47</v>
      </c>
    </row>
    <row r="34" spans="1:9">
      <c r="A34" s="263"/>
      <c r="B34" s="145" t="s">
        <v>127</v>
      </c>
      <c r="C34" s="138">
        <v>135</v>
      </c>
      <c r="D34" s="139">
        <v>88</v>
      </c>
      <c r="E34" s="139">
        <v>772</v>
      </c>
      <c r="F34" s="139">
        <v>1219</v>
      </c>
      <c r="G34" s="139">
        <v>102</v>
      </c>
      <c r="H34" s="139">
        <v>230</v>
      </c>
      <c r="I34" s="140">
        <v>511</v>
      </c>
    </row>
    <row r="35" spans="1:9">
      <c r="A35" s="252">
        <v>16</v>
      </c>
      <c r="B35" s="136" t="s">
        <v>124</v>
      </c>
      <c r="C35" s="146">
        <v>1344</v>
      </c>
      <c r="D35" s="147">
        <v>701</v>
      </c>
      <c r="E35" s="147">
        <v>3286</v>
      </c>
      <c r="F35" s="147">
        <v>8392</v>
      </c>
      <c r="G35" s="147">
        <v>757</v>
      </c>
      <c r="H35" s="147">
        <v>3412</v>
      </c>
      <c r="I35" s="148">
        <v>692</v>
      </c>
    </row>
    <row r="36" spans="1:9">
      <c r="A36" s="252"/>
      <c r="B36" s="136" t="s">
        <v>125</v>
      </c>
      <c r="C36" s="138">
        <v>229</v>
      </c>
      <c r="D36" s="139">
        <v>74</v>
      </c>
      <c r="E36" s="139">
        <v>562</v>
      </c>
      <c r="F36" s="139">
        <v>2260</v>
      </c>
      <c r="G36" s="139">
        <v>150</v>
      </c>
      <c r="H36" s="139">
        <v>220</v>
      </c>
      <c r="I36" s="140">
        <v>64</v>
      </c>
    </row>
    <row r="37" spans="1:9">
      <c r="A37" s="252"/>
      <c r="B37" s="136" t="s">
        <v>126</v>
      </c>
      <c r="C37" s="138">
        <v>111</v>
      </c>
      <c r="D37" s="139">
        <v>47</v>
      </c>
      <c r="E37" s="139">
        <v>361</v>
      </c>
      <c r="F37" s="139">
        <v>1075</v>
      </c>
      <c r="G37" s="139">
        <v>61</v>
      </c>
      <c r="H37" s="139">
        <v>220</v>
      </c>
      <c r="I37" s="140">
        <v>55</v>
      </c>
    </row>
    <row r="38" spans="1:9">
      <c r="A38" s="252"/>
      <c r="B38" s="149" t="s">
        <v>127</v>
      </c>
      <c r="C38" s="141">
        <v>126</v>
      </c>
      <c r="D38" s="142">
        <v>71</v>
      </c>
      <c r="E38" s="142">
        <v>400</v>
      </c>
      <c r="F38" s="142">
        <v>1411</v>
      </c>
      <c r="G38" s="142">
        <v>101</v>
      </c>
      <c r="H38" s="142">
        <v>246</v>
      </c>
      <c r="I38" s="143">
        <v>72</v>
      </c>
    </row>
    <row r="39" spans="1:9" ht="39.75" customHeight="1" thickBot="1">
      <c r="A39" s="150">
        <v>17</v>
      </c>
      <c r="B39" s="151" t="s">
        <v>15</v>
      </c>
      <c r="C39" s="152">
        <v>1735</v>
      </c>
      <c r="D39" s="153">
        <v>1567</v>
      </c>
      <c r="E39" s="153">
        <v>778</v>
      </c>
      <c r="F39" s="153">
        <v>14630</v>
      </c>
      <c r="G39" s="153">
        <v>1023</v>
      </c>
      <c r="H39" s="153">
        <v>3363</v>
      </c>
      <c r="I39" s="154">
        <v>948</v>
      </c>
    </row>
    <row r="40" spans="1:9">
      <c r="A40" s="130" t="s">
        <v>100</v>
      </c>
      <c r="B40" s="130"/>
    </row>
  </sheetData>
  <mergeCells count="23">
    <mergeCell ref="I2:I3"/>
    <mergeCell ref="E2:E3"/>
    <mergeCell ref="F2:F3"/>
    <mergeCell ref="G2:G3"/>
    <mergeCell ref="H2:H3"/>
    <mergeCell ref="A2:A3"/>
    <mergeCell ref="C2:C3"/>
    <mergeCell ref="D2:D3"/>
    <mergeCell ref="A13:A14"/>
    <mergeCell ref="C13:C14"/>
    <mergeCell ref="B13:B14"/>
    <mergeCell ref="D13:D14"/>
    <mergeCell ref="I13:I14"/>
    <mergeCell ref="A35:A38"/>
    <mergeCell ref="A15:A18"/>
    <mergeCell ref="A19:A22"/>
    <mergeCell ref="A23:A26"/>
    <mergeCell ref="A27:A30"/>
    <mergeCell ref="A31:A34"/>
    <mergeCell ref="E13:E14"/>
    <mergeCell ref="F13:F14"/>
    <mergeCell ref="G13:G14"/>
    <mergeCell ref="H13:H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O12"/>
  <sheetViews>
    <sheetView workbookViewId="0">
      <selection activeCell="B26" sqref="B26"/>
    </sheetView>
  </sheetViews>
  <sheetFormatPr defaultRowHeight="13.5"/>
  <cols>
    <col min="1" max="1" width="8.375" style="3" customWidth="1"/>
    <col min="2" max="2" width="6.625" style="3" customWidth="1"/>
    <col min="3" max="3" width="5.625" style="3" customWidth="1"/>
    <col min="4" max="15" width="5.5" style="3" customWidth="1"/>
    <col min="16" max="16384" width="9" style="3"/>
  </cols>
  <sheetData>
    <row r="1" spans="1:15" ht="18.75" customHeight="1" thickBot="1">
      <c r="A1" s="2" t="s">
        <v>176</v>
      </c>
      <c r="O1" s="131" t="s">
        <v>61</v>
      </c>
    </row>
    <row r="2" spans="1:15" ht="20.25" customHeight="1">
      <c r="A2" s="267" t="s">
        <v>0</v>
      </c>
      <c r="B2" s="264" t="s">
        <v>3</v>
      </c>
      <c r="C2" s="264" t="s">
        <v>110</v>
      </c>
      <c r="D2" s="264" t="s">
        <v>111</v>
      </c>
      <c r="E2" s="238" t="s">
        <v>112</v>
      </c>
      <c r="F2" s="238" t="s">
        <v>113</v>
      </c>
      <c r="G2" s="264" t="s">
        <v>114</v>
      </c>
      <c r="H2" s="238" t="s">
        <v>121</v>
      </c>
      <c r="I2" s="238" t="s">
        <v>120</v>
      </c>
      <c r="J2" s="238" t="s">
        <v>159</v>
      </c>
      <c r="K2" s="264" t="s">
        <v>115</v>
      </c>
      <c r="L2" s="264" t="s">
        <v>116</v>
      </c>
      <c r="M2" s="264" t="s">
        <v>117</v>
      </c>
      <c r="N2" s="238" t="s">
        <v>119</v>
      </c>
      <c r="O2" s="265" t="s">
        <v>118</v>
      </c>
    </row>
    <row r="3" spans="1:15" ht="20.25" customHeight="1">
      <c r="A3" s="26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66"/>
    </row>
    <row r="4" spans="1:15" ht="14.25" hidden="1" customHeight="1">
      <c r="A4" s="132" t="s">
        <v>67</v>
      </c>
      <c r="B4" s="155">
        <f t="shared" ref="B4:B10" si="0">SUM(C4:O4)</f>
        <v>101252</v>
      </c>
      <c r="C4" s="155">
        <v>34921</v>
      </c>
      <c r="D4" s="155">
        <v>14729</v>
      </c>
      <c r="E4" s="155">
        <v>18162</v>
      </c>
      <c r="F4" s="155">
        <v>11145</v>
      </c>
      <c r="G4" s="155">
        <v>1128</v>
      </c>
      <c r="H4" s="155">
        <v>5710</v>
      </c>
      <c r="I4" s="155">
        <v>7469</v>
      </c>
      <c r="J4" s="155">
        <v>3803</v>
      </c>
      <c r="K4" s="155">
        <v>419</v>
      </c>
      <c r="L4" s="155">
        <v>3720</v>
      </c>
      <c r="M4" s="155">
        <v>46</v>
      </c>
      <c r="N4" s="155" t="s">
        <v>154</v>
      </c>
      <c r="O4" s="155" t="s">
        <v>154</v>
      </c>
    </row>
    <row r="5" spans="1:15" ht="14.25" hidden="1" customHeight="1">
      <c r="A5" s="132">
        <v>12</v>
      </c>
      <c r="B5" s="155">
        <f t="shared" si="0"/>
        <v>102941</v>
      </c>
      <c r="C5" s="155">
        <v>36592</v>
      </c>
      <c r="D5" s="155">
        <v>14274</v>
      </c>
      <c r="E5" s="155">
        <v>17285</v>
      </c>
      <c r="F5" s="155">
        <v>11457</v>
      </c>
      <c r="G5" s="155">
        <v>1399</v>
      </c>
      <c r="H5" s="155">
        <v>4945</v>
      </c>
      <c r="I5" s="155">
        <v>6698</v>
      </c>
      <c r="J5" s="155">
        <v>3544</v>
      </c>
      <c r="K5" s="155">
        <v>384</v>
      </c>
      <c r="L5" s="155">
        <v>3594</v>
      </c>
      <c r="M5" s="155">
        <v>35</v>
      </c>
      <c r="N5" s="155">
        <v>1439</v>
      </c>
      <c r="O5" s="155">
        <v>1295</v>
      </c>
    </row>
    <row r="6" spans="1:15" ht="36" customHeight="1">
      <c r="A6" s="180" t="s">
        <v>133</v>
      </c>
      <c r="B6" s="155">
        <f t="shared" si="0"/>
        <v>98842</v>
      </c>
      <c r="C6" s="155">
        <v>34310</v>
      </c>
      <c r="D6" s="155">
        <v>14798</v>
      </c>
      <c r="E6" s="155">
        <v>17003</v>
      </c>
      <c r="F6" s="155">
        <v>10345</v>
      </c>
      <c r="G6" s="155">
        <v>1437</v>
      </c>
      <c r="H6" s="155">
        <v>4823</v>
      </c>
      <c r="I6" s="155">
        <v>5289</v>
      </c>
      <c r="J6" s="155">
        <v>2811</v>
      </c>
      <c r="K6" s="155">
        <v>561</v>
      </c>
      <c r="L6" s="155">
        <v>3728</v>
      </c>
      <c r="M6" s="155">
        <v>0</v>
      </c>
      <c r="N6" s="155">
        <v>1310</v>
      </c>
      <c r="O6" s="155">
        <v>2427</v>
      </c>
    </row>
    <row r="7" spans="1:15" ht="36" customHeight="1">
      <c r="A7" s="180">
        <v>14</v>
      </c>
      <c r="B7" s="155">
        <f t="shared" si="0"/>
        <v>99459</v>
      </c>
      <c r="C7" s="155">
        <v>32770</v>
      </c>
      <c r="D7" s="155">
        <v>14859</v>
      </c>
      <c r="E7" s="155">
        <v>16795</v>
      </c>
      <c r="F7" s="155">
        <v>10941</v>
      </c>
      <c r="G7" s="155">
        <v>1404</v>
      </c>
      <c r="H7" s="155">
        <v>5083</v>
      </c>
      <c r="I7" s="155">
        <v>6434</v>
      </c>
      <c r="J7" s="155">
        <v>3011</v>
      </c>
      <c r="K7" s="155">
        <v>561</v>
      </c>
      <c r="L7" s="155">
        <v>3986</v>
      </c>
      <c r="M7" s="155">
        <v>8</v>
      </c>
      <c r="N7" s="155">
        <v>731</v>
      </c>
      <c r="O7" s="155">
        <v>2876</v>
      </c>
    </row>
    <row r="8" spans="1:15" ht="36" customHeight="1">
      <c r="A8" s="180">
        <v>15</v>
      </c>
      <c r="B8" s="155">
        <f t="shared" si="0"/>
        <v>102603</v>
      </c>
      <c r="C8" s="155">
        <v>33387</v>
      </c>
      <c r="D8" s="155">
        <v>15242</v>
      </c>
      <c r="E8" s="155">
        <v>14681</v>
      </c>
      <c r="F8" s="155">
        <v>8739</v>
      </c>
      <c r="G8" s="155">
        <v>1716</v>
      </c>
      <c r="H8" s="155">
        <v>4363</v>
      </c>
      <c r="I8" s="155">
        <v>7749</v>
      </c>
      <c r="J8" s="155">
        <v>3301</v>
      </c>
      <c r="K8" s="155">
        <v>423</v>
      </c>
      <c r="L8" s="155">
        <v>3347</v>
      </c>
      <c r="M8" s="155">
        <v>0</v>
      </c>
      <c r="N8" s="155">
        <v>951</v>
      </c>
      <c r="O8" s="155">
        <v>8704</v>
      </c>
    </row>
    <row r="9" spans="1:15" ht="36" customHeight="1">
      <c r="A9" s="180">
        <v>16</v>
      </c>
      <c r="B9" s="155">
        <f t="shared" si="0"/>
        <v>99793</v>
      </c>
      <c r="C9" s="155">
        <v>34451</v>
      </c>
      <c r="D9" s="155">
        <v>13188</v>
      </c>
      <c r="E9" s="155">
        <v>14481</v>
      </c>
      <c r="F9" s="155">
        <v>1973</v>
      </c>
      <c r="G9" s="155">
        <v>1760</v>
      </c>
      <c r="H9" s="155">
        <v>4619</v>
      </c>
      <c r="I9" s="155">
        <v>8722</v>
      </c>
      <c r="J9" s="155">
        <v>3113</v>
      </c>
      <c r="K9" s="155">
        <v>344</v>
      </c>
      <c r="L9" s="155">
        <v>3014</v>
      </c>
      <c r="M9" s="155">
        <v>11</v>
      </c>
      <c r="N9" s="155">
        <v>817</v>
      </c>
      <c r="O9" s="155">
        <v>13300</v>
      </c>
    </row>
    <row r="10" spans="1:15" ht="36" customHeight="1" thickBot="1">
      <c r="A10" s="181">
        <v>17</v>
      </c>
      <c r="B10" s="156">
        <f t="shared" si="0"/>
        <v>103868</v>
      </c>
      <c r="C10" s="157">
        <v>35538</v>
      </c>
      <c r="D10" s="157">
        <v>14432</v>
      </c>
      <c r="E10" s="157">
        <v>14864</v>
      </c>
      <c r="F10" s="157">
        <v>4290</v>
      </c>
      <c r="G10" s="157">
        <v>1283</v>
      </c>
      <c r="H10" s="157">
        <v>6315</v>
      </c>
      <c r="I10" s="157">
        <v>6415</v>
      </c>
      <c r="J10" s="157">
        <v>2887</v>
      </c>
      <c r="K10" s="157">
        <v>255</v>
      </c>
      <c r="L10" s="157">
        <v>3054</v>
      </c>
      <c r="M10" s="157">
        <v>0</v>
      </c>
      <c r="N10" s="157">
        <v>676</v>
      </c>
      <c r="O10" s="157">
        <v>13859</v>
      </c>
    </row>
    <row r="11" spans="1:15" ht="13.5" customHeight="1">
      <c r="A11" s="130" t="s">
        <v>140</v>
      </c>
    </row>
    <row r="12" spans="1:15" ht="10.5" customHeight="1"/>
  </sheetData>
  <mergeCells count="15">
    <mergeCell ref="F2:F3"/>
    <mergeCell ref="A2:A3"/>
    <mergeCell ref="B2:B3"/>
    <mergeCell ref="C2:C3"/>
    <mergeCell ref="D2:D3"/>
    <mergeCell ref="E2:E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P12"/>
  <sheetViews>
    <sheetView workbookViewId="0">
      <selection activeCell="B26" sqref="B26"/>
    </sheetView>
  </sheetViews>
  <sheetFormatPr defaultRowHeight="13.5"/>
  <cols>
    <col min="1" max="1" width="7.625" style="3" customWidth="1"/>
    <col min="2" max="2" width="6.625" style="3" customWidth="1"/>
    <col min="3" max="3" width="5.625" style="3" customWidth="1"/>
    <col min="4" max="11" width="5.125" style="3" customWidth="1"/>
    <col min="12" max="12" width="5" style="3" customWidth="1"/>
    <col min="13" max="16" width="5.125" style="3" customWidth="1"/>
    <col min="17" max="16384" width="9" style="3"/>
  </cols>
  <sheetData>
    <row r="1" spans="1:16" ht="18.75" customHeight="1" thickBot="1">
      <c r="A1" s="2" t="s">
        <v>177</v>
      </c>
      <c r="P1" s="131" t="s">
        <v>61</v>
      </c>
    </row>
    <row r="2" spans="1:16" ht="20.25" customHeight="1">
      <c r="A2" s="269" t="s">
        <v>0</v>
      </c>
      <c r="B2" s="264" t="s">
        <v>3</v>
      </c>
      <c r="C2" s="264" t="s">
        <v>110</v>
      </c>
      <c r="D2" s="264" t="s">
        <v>123</v>
      </c>
      <c r="E2" s="264" t="s">
        <v>111</v>
      </c>
      <c r="F2" s="238" t="s">
        <v>112</v>
      </c>
      <c r="G2" s="238" t="s">
        <v>113</v>
      </c>
      <c r="H2" s="264" t="s">
        <v>114</v>
      </c>
      <c r="I2" s="238" t="s">
        <v>121</v>
      </c>
      <c r="J2" s="238" t="s">
        <v>120</v>
      </c>
      <c r="K2" s="238" t="s">
        <v>159</v>
      </c>
      <c r="L2" s="264" t="s">
        <v>115</v>
      </c>
      <c r="M2" s="264" t="s">
        <v>116</v>
      </c>
      <c r="N2" s="264" t="s">
        <v>117</v>
      </c>
      <c r="O2" s="238" t="s">
        <v>122</v>
      </c>
      <c r="P2" s="271" t="s">
        <v>119</v>
      </c>
    </row>
    <row r="3" spans="1:16" ht="20.25" customHeight="1">
      <c r="A3" s="270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66"/>
    </row>
    <row r="4" spans="1:16" ht="14.25" hidden="1" customHeight="1">
      <c r="A4" s="132" t="s">
        <v>67</v>
      </c>
      <c r="B4" s="155">
        <f t="shared" ref="B4:B10" si="0">SUM(C4:P4)</f>
        <v>267127</v>
      </c>
      <c r="C4" s="155">
        <v>75782</v>
      </c>
      <c r="D4" s="155">
        <v>1958</v>
      </c>
      <c r="E4" s="158">
        <v>26625</v>
      </c>
      <c r="F4" s="155">
        <v>45765</v>
      </c>
      <c r="G4" s="155">
        <v>11637</v>
      </c>
      <c r="H4" s="155">
        <v>19944</v>
      </c>
      <c r="I4" s="155">
        <v>11513</v>
      </c>
      <c r="J4" s="155">
        <v>15842</v>
      </c>
      <c r="K4" s="155">
        <v>14728</v>
      </c>
      <c r="L4" s="155">
        <v>17659</v>
      </c>
      <c r="M4" s="155">
        <v>15079</v>
      </c>
      <c r="N4" s="155">
        <v>5731</v>
      </c>
      <c r="O4" s="155">
        <v>4864</v>
      </c>
      <c r="P4" s="155"/>
    </row>
    <row r="5" spans="1:16" ht="14.25" hidden="1" customHeight="1">
      <c r="A5" s="132">
        <v>12</v>
      </c>
      <c r="B5" s="155">
        <f t="shared" si="0"/>
        <v>267518</v>
      </c>
      <c r="C5" s="155">
        <v>74793</v>
      </c>
      <c r="D5" s="155">
        <v>2285</v>
      </c>
      <c r="E5" s="158">
        <v>21613</v>
      </c>
      <c r="F5" s="155">
        <v>46356</v>
      </c>
      <c r="G5" s="155">
        <v>12752</v>
      </c>
      <c r="H5" s="155">
        <v>21857</v>
      </c>
      <c r="I5" s="155">
        <v>11238</v>
      </c>
      <c r="J5" s="155">
        <v>16118</v>
      </c>
      <c r="K5" s="155">
        <v>13708</v>
      </c>
      <c r="L5" s="155">
        <v>14885</v>
      </c>
      <c r="M5" s="155">
        <v>15326</v>
      </c>
      <c r="N5" s="155">
        <v>5894</v>
      </c>
      <c r="O5" s="155">
        <v>4395</v>
      </c>
      <c r="P5" s="155">
        <v>6298</v>
      </c>
    </row>
    <row r="6" spans="1:16" ht="36" customHeight="1">
      <c r="A6" s="180" t="s">
        <v>133</v>
      </c>
      <c r="B6" s="167">
        <f t="shared" si="0"/>
        <v>268210</v>
      </c>
      <c r="C6" s="167">
        <v>75734</v>
      </c>
      <c r="D6" s="167">
        <v>2992</v>
      </c>
      <c r="E6" s="168">
        <v>22735</v>
      </c>
      <c r="F6" s="167">
        <v>42577</v>
      </c>
      <c r="G6" s="167">
        <v>14633</v>
      </c>
      <c r="H6" s="167">
        <v>21284</v>
      </c>
      <c r="I6" s="167">
        <v>12079</v>
      </c>
      <c r="J6" s="167">
        <v>16268</v>
      </c>
      <c r="K6" s="167">
        <v>14812</v>
      </c>
      <c r="L6" s="167">
        <v>15070</v>
      </c>
      <c r="M6" s="167">
        <v>14818</v>
      </c>
      <c r="N6" s="167">
        <v>5537</v>
      </c>
      <c r="O6" s="167">
        <v>2599</v>
      </c>
      <c r="P6" s="167">
        <v>7072</v>
      </c>
    </row>
    <row r="7" spans="1:16" ht="36" customHeight="1">
      <c r="A7" s="180">
        <v>14</v>
      </c>
      <c r="B7" s="167">
        <f t="shared" si="0"/>
        <v>252656</v>
      </c>
      <c r="C7" s="167">
        <v>68275</v>
      </c>
      <c r="D7" s="167">
        <v>3086</v>
      </c>
      <c r="E7" s="168">
        <v>21765</v>
      </c>
      <c r="F7" s="167">
        <v>39637</v>
      </c>
      <c r="G7" s="167">
        <v>13464</v>
      </c>
      <c r="H7" s="167">
        <v>19886</v>
      </c>
      <c r="I7" s="167">
        <v>13149</v>
      </c>
      <c r="J7" s="167">
        <v>16185</v>
      </c>
      <c r="K7" s="167">
        <v>11741</v>
      </c>
      <c r="L7" s="167">
        <v>15231</v>
      </c>
      <c r="M7" s="167">
        <v>16636</v>
      </c>
      <c r="N7" s="167">
        <v>5615</v>
      </c>
      <c r="O7" s="167">
        <v>2764</v>
      </c>
      <c r="P7" s="167">
        <v>5222</v>
      </c>
    </row>
    <row r="8" spans="1:16" ht="36" customHeight="1">
      <c r="A8" s="180">
        <v>15</v>
      </c>
      <c r="B8" s="167">
        <f t="shared" si="0"/>
        <v>237414</v>
      </c>
      <c r="C8" s="167">
        <v>60034</v>
      </c>
      <c r="D8" s="167">
        <v>3140</v>
      </c>
      <c r="E8" s="168">
        <v>19277</v>
      </c>
      <c r="F8" s="167">
        <v>36667</v>
      </c>
      <c r="G8" s="167">
        <v>12078</v>
      </c>
      <c r="H8" s="167">
        <v>19729</v>
      </c>
      <c r="I8" s="167">
        <v>14950</v>
      </c>
      <c r="J8" s="167">
        <v>15926</v>
      </c>
      <c r="K8" s="167">
        <v>12677</v>
      </c>
      <c r="L8" s="167">
        <v>14798</v>
      </c>
      <c r="M8" s="167">
        <v>15685</v>
      </c>
      <c r="N8" s="167">
        <v>5197</v>
      </c>
      <c r="O8" s="167">
        <v>2616</v>
      </c>
      <c r="P8" s="167">
        <v>4640</v>
      </c>
    </row>
    <row r="9" spans="1:16" ht="36" customHeight="1">
      <c r="A9" s="180">
        <v>16</v>
      </c>
      <c r="B9" s="167">
        <f t="shared" si="0"/>
        <v>216873</v>
      </c>
      <c r="C9" s="167">
        <v>54490</v>
      </c>
      <c r="D9" s="167">
        <v>3109</v>
      </c>
      <c r="E9" s="167">
        <v>16120</v>
      </c>
      <c r="F9" s="167">
        <v>32674</v>
      </c>
      <c r="G9" s="167">
        <v>6905</v>
      </c>
      <c r="H9" s="167">
        <v>18868</v>
      </c>
      <c r="I9" s="167">
        <v>15837</v>
      </c>
      <c r="J9" s="167">
        <v>15473</v>
      </c>
      <c r="K9" s="167">
        <v>11813</v>
      </c>
      <c r="L9" s="167">
        <v>14732</v>
      </c>
      <c r="M9" s="167">
        <v>14146</v>
      </c>
      <c r="N9" s="167">
        <v>4847</v>
      </c>
      <c r="O9" s="167">
        <v>1974</v>
      </c>
      <c r="P9" s="167">
        <v>5885</v>
      </c>
    </row>
    <row r="10" spans="1:16" ht="36" customHeight="1" thickBot="1">
      <c r="A10" s="181">
        <v>17</v>
      </c>
      <c r="B10" s="169">
        <f t="shared" si="0"/>
        <v>216990</v>
      </c>
      <c r="C10" s="169">
        <v>55092</v>
      </c>
      <c r="D10" s="169">
        <v>3249</v>
      </c>
      <c r="E10" s="169">
        <v>14235</v>
      </c>
      <c r="F10" s="169">
        <v>32613</v>
      </c>
      <c r="G10" s="169">
        <v>6601</v>
      </c>
      <c r="H10" s="169">
        <v>18194</v>
      </c>
      <c r="I10" s="169">
        <v>18292</v>
      </c>
      <c r="J10" s="169">
        <v>15814</v>
      </c>
      <c r="K10" s="169">
        <v>11361</v>
      </c>
      <c r="L10" s="169">
        <v>14490</v>
      </c>
      <c r="M10" s="169">
        <v>15637</v>
      </c>
      <c r="N10" s="169">
        <v>4413</v>
      </c>
      <c r="O10" s="169">
        <v>1622</v>
      </c>
      <c r="P10" s="169">
        <v>5377</v>
      </c>
    </row>
    <row r="11" spans="1:16" ht="13.5" customHeight="1">
      <c r="A11" s="130" t="s">
        <v>140</v>
      </c>
      <c r="B11" s="130"/>
    </row>
    <row r="12" spans="1:16" ht="10.5" customHeight="1"/>
  </sheetData>
  <mergeCells count="16">
    <mergeCell ref="O2:O3"/>
    <mergeCell ref="P2:P3"/>
    <mergeCell ref="D2:D3"/>
    <mergeCell ref="K2:K3"/>
    <mergeCell ref="L2:L3"/>
    <mergeCell ref="M2:M3"/>
    <mergeCell ref="N2:N3"/>
    <mergeCell ref="G2:G3"/>
    <mergeCell ref="A2:A3"/>
    <mergeCell ref="H2:H3"/>
    <mergeCell ref="I2:I3"/>
    <mergeCell ref="J2:J3"/>
    <mergeCell ref="B2:B3"/>
    <mergeCell ref="C2:C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58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6" sqref="B26"/>
    </sheetView>
  </sheetViews>
  <sheetFormatPr defaultRowHeight="13.5"/>
  <cols>
    <col min="1" max="1" width="8.375" style="3" customWidth="1"/>
    <col min="2" max="2" width="7.625" style="3" customWidth="1"/>
    <col min="3" max="12" width="6.875" style="3" customWidth="1"/>
    <col min="13" max="13" width="6.5" style="3" customWidth="1"/>
    <col min="14" max="27" width="7.125" style="3" customWidth="1"/>
    <col min="28" max="28" width="7.625" style="3" customWidth="1"/>
    <col min="29" max="29" width="7.125" style="3" customWidth="1"/>
    <col min="30" max="30" width="7.625" style="3" customWidth="1"/>
    <col min="31" max="31" width="7.125" style="3" customWidth="1"/>
    <col min="32" max="32" width="7.625" style="3" customWidth="1"/>
    <col min="33" max="33" width="11.125" style="3" customWidth="1"/>
    <col min="34" max="16384" width="9" style="3"/>
  </cols>
  <sheetData>
    <row r="1" spans="1:24" ht="14.25" thickBot="1">
      <c r="A1" s="2" t="s">
        <v>165</v>
      </c>
      <c r="G1" s="178" t="s">
        <v>26</v>
      </c>
      <c r="X1" s="131" t="s">
        <v>134</v>
      </c>
    </row>
    <row r="2" spans="1:24">
      <c r="A2" s="199" t="s">
        <v>29</v>
      </c>
      <c r="B2" s="211" t="s">
        <v>1</v>
      </c>
      <c r="C2" s="211" t="s">
        <v>2</v>
      </c>
      <c r="D2" s="211"/>
      <c r="E2" s="211"/>
      <c r="F2" s="211"/>
      <c r="G2" s="211" t="s">
        <v>7</v>
      </c>
      <c r="H2" s="211"/>
      <c r="I2" s="211"/>
      <c r="J2" s="211"/>
      <c r="K2" s="211" t="s">
        <v>8</v>
      </c>
      <c r="L2" s="202"/>
      <c r="M2" s="203" t="s">
        <v>11</v>
      </c>
      <c r="N2" s="203"/>
      <c r="O2" s="203"/>
      <c r="P2" s="199"/>
      <c r="Q2" s="202" t="s">
        <v>12</v>
      </c>
      <c r="R2" s="203"/>
      <c r="S2" s="203"/>
      <c r="T2" s="199"/>
      <c r="U2" s="202" t="s">
        <v>14</v>
      </c>
      <c r="V2" s="203"/>
      <c r="W2" s="203"/>
      <c r="X2" s="203"/>
    </row>
    <row r="3" spans="1:24" ht="13.5" customHeight="1">
      <c r="A3" s="200"/>
      <c r="B3" s="201"/>
      <c r="C3" s="201" t="s">
        <v>3</v>
      </c>
      <c r="D3" s="201" t="s">
        <v>4</v>
      </c>
      <c r="E3" s="201" t="s">
        <v>5</v>
      </c>
      <c r="F3" s="214" t="s">
        <v>164</v>
      </c>
      <c r="G3" s="201" t="s">
        <v>3</v>
      </c>
      <c r="H3" s="201" t="s">
        <v>4</v>
      </c>
      <c r="I3" s="201" t="s">
        <v>5</v>
      </c>
      <c r="J3" s="214" t="s">
        <v>164</v>
      </c>
      <c r="K3" s="201" t="s">
        <v>9</v>
      </c>
      <c r="L3" s="212" t="s">
        <v>164</v>
      </c>
      <c r="M3" s="206" t="s">
        <v>3</v>
      </c>
      <c r="N3" s="196" t="s">
        <v>4</v>
      </c>
      <c r="O3" s="196" t="s">
        <v>5</v>
      </c>
      <c r="P3" s="194" t="s">
        <v>161</v>
      </c>
      <c r="Q3" s="196" t="s">
        <v>3</v>
      </c>
      <c r="R3" s="196" t="s">
        <v>4</v>
      </c>
      <c r="S3" s="196" t="s">
        <v>5</v>
      </c>
      <c r="T3" s="210" t="s">
        <v>160</v>
      </c>
      <c r="U3" s="196" t="s">
        <v>3</v>
      </c>
      <c r="V3" s="194" t="s">
        <v>163</v>
      </c>
      <c r="W3" s="204" t="s">
        <v>20</v>
      </c>
      <c r="X3" s="208" t="s">
        <v>161</v>
      </c>
    </row>
    <row r="4" spans="1:24">
      <c r="A4" s="200"/>
      <c r="B4" s="201"/>
      <c r="C4" s="201"/>
      <c r="D4" s="201"/>
      <c r="E4" s="201"/>
      <c r="F4" s="215"/>
      <c r="G4" s="201"/>
      <c r="H4" s="201"/>
      <c r="I4" s="201"/>
      <c r="J4" s="215"/>
      <c r="K4" s="201"/>
      <c r="L4" s="213"/>
      <c r="M4" s="207"/>
      <c r="N4" s="197"/>
      <c r="O4" s="197"/>
      <c r="P4" s="198"/>
      <c r="Q4" s="197"/>
      <c r="R4" s="197"/>
      <c r="S4" s="197"/>
      <c r="T4" s="198"/>
      <c r="U4" s="197"/>
      <c r="V4" s="195"/>
      <c r="W4" s="205"/>
      <c r="X4" s="209"/>
    </row>
    <row r="5" spans="1:24" hidden="1">
      <c r="A5" s="14" t="s">
        <v>19</v>
      </c>
      <c r="B5" s="15">
        <f>SUM(C30:C33)</f>
        <v>65350</v>
      </c>
      <c r="C5" s="15">
        <f t="shared" ref="C5:C10" si="0">SUM(D5:E5)</f>
        <v>687</v>
      </c>
      <c r="D5" s="15">
        <f>SUM(E30:E33)</f>
        <v>381</v>
      </c>
      <c r="E5" s="15">
        <f>SUM(F30:F33)</f>
        <v>306</v>
      </c>
      <c r="F5" s="16">
        <f t="shared" ref="F5:F10" si="1">C5/B5*1000</f>
        <v>10.512624330527926</v>
      </c>
      <c r="G5" s="15">
        <f t="shared" ref="G5:G10" si="2">SUM(H5:I5)</f>
        <v>484</v>
      </c>
      <c r="H5" s="15">
        <f>SUM(I30:I33)</f>
        <v>278</v>
      </c>
      <c r="I5" s="15">
        <f>SUM(J30:J33)</f>
        <v>206</v>
      </c>
      <c r="J5" s="16">
        <f t="shared" ref="J5:J10" si="3">G5/B5*1000</f>
        <v>7.4062739097169095</v>
      </c>
      <c r="K5" s="15">
        <f>SUM(L30:L33)</f>
        <v>203</v>
      </c>
      <c r="L5" s="16">
        <f t="shared" ref="L5:L10" si="4">K5/B5*1000</f>
        <v>3.1063504208110175</v>
      </c>
      <c r="M5" s="15">
        <f t="shared" ref="M5:M10" si="5">SUM(N5:O5)</f>
        <v>6</v>
      </c>
      <c r="N5" s="15">
        <f>SUM(O30:O33)</f>
        <v>3</v>
      </c>
      <c r="O5" s="15">
        <f>SUM(P30:P33)</f>
        <v>3</v>
      </c>
      <c r="P5" s="16">
        <f t="shared" ref="P5:P11" si="6">M5/C5*1000</f>
        <v>8.7336244541484707</v>
      </c>
      <c r="Q5" s="15">
        <f>SUM(R5:S5)</f>
        <v>5</v>
      </c>
      <c r="R5" s="15">
        <f>SUM(S30:S33)</f>
        <v>3</v>
      </c>
      <c r="S5" s="15">
        <f>SUM(T30:T33)</f>
        <v>2</v>
      </c>
      <c r="T5" s="16">
        <f>Q5/C5*1000</f>
        <v>7.2780203784570592</v>
      </c>
      <c r="U5" s="15">
        <f t="shared" ref="U5:U10" si="7">SUM(V5:W5)</f>
        <v>7</v>
      </c>
      <c r="V5" s="15">
        <f>SUM(W30:W33)</f>
        <v>4</v>
      </c>
      <c r="W5" s="15">
        <f>SUM(X30:X33)</f>
        <v>3</v>
      </c>
      <c r="X5" s="16">
        <f t="shared" ref="X5:X11" si="8">U5/C5*1000</f>
        <v>10.189228529839884</v>
      </c>
    </row>
    <row r="6" spans="1:24" hidden="1">
      <c r="A6" s="17">
        <v>10</v>
      </c>
      <c r="B6" s="15">
        <f>SUM(C34:C37)</f>
        <v>65922</v>
      </c>
      <c r="C6" s="15">
        <f t="shared" si="0"/>
        <v>700</v>
      </c>
      <c r="D6" s="15">
        <f>SUM(E34:E37)</f>
        <v>384</v>
      </c>
      <c r="E6" s="15">
        <f>SUM(F34:F37)</f>
        <v>316</v>
      </c>
      <c r="F6" s="16">
        <f t="shared" si="1"/>
        <v>10.618609872273293</v>
      </c>
      <c r="G6" s="15">
        <f t="shared" si="2"/>
        <v>545</v>
      </c>
      <c r="H6" s="15">
        <f>SUM(I34:I37)</f>
        <v>297</v>
      </c>
      <c r="I6" s="15">
        <f>SUM(J34:J37)</f>
        <v>248</v>
      </c>
      <c r="J6" s="16">
        <f t="shared" si="3"/>
        <v>8.2673462576984935</v>
      </c>
      <c r="K6" s="15">
        <f>SUM(L34:L37)</f>
        <v>155</v>
      </c>
      <c r="L6" s="16">
        <f t="shared" si="4"/>
        <v>2.3512636145748003</v>
      </c>
      <c r="M6" s="15">
        <f t="shared" si="5"/>
        <v>3</v>
      </c>
      <c r="N6" s="15">
        <f>SUM(O34:O37)</f>
        <v>2</v>
      </c>
      <c r="O6" s="15">
        <f>SUM(P34:P37)</f>
        <v>1</v>
      </c>
      <c r="P6" s="16">
        <f t="shared" si="6"/>
        <v>4.2857142857142856</v>
      </c>
      <c r="Q6" s="15">
        <f>SUM(R6:S6)</f>
        <v>2</v>
      </c>
      <c r="R6" s="15">
        <f>SUM(S34:S37)</f>
        <v>2</v>
      </c>
      <c r="S6" s="15">
        <f>SUM(T34:T37)</f>
        <v>0</v>
      </c>
      <c r="T6" s="16">
        <f>Q6/C6*1000</f>
        <v>2.8571428571428572</v>
      </c>
      <c r="U6" s="15">
        <f t="shared" si="7"/>
        <v>8</v>
      </c>
      <c r="V6" s="15">
        <f>SUM(W34:W37)</f>
        <v>6</v>
      </c>
      <c r="W6" s="15">
        <f>SUM(X34:X37)</f>
        <v>2</v>
      </c>
      <c r="X6" s="16">
        <f t="shared" si="8"/>
        <v>11.428571428571429</v>
      </c>
    </row>
    <row r="7" spans="1:24" ht="22.5" customHeight="1">
      <c r="A7" s="132" t="s">
        <v>67</v>
      </c>
      <c r="B7" s="15">
        <f>SUM(C38:C41)</f>
        <v>99756</v>
      </c>
      <c r="C7" s="15">
        <f t="shared" si="0"/>
        <v>945</v>
      </c>
      <c r="D7" s="15">
        <f>SUM(E38:E41)</f>
        <v>472</v>
      </c>
      <c r="E7" s="15">
        <f>SUM(F38:F41)</f>
        <v>473</v>
      </c>
      <c r="F7" s="16">
        <f t="shared" si="1"/>
        <v>9.4731143991338875</v>
      </c>
      <c r="G7" s="15">
        <f t="shared" si="2"/>
        <v>957</v>
      </c>
      <c r="H7" s="15">
        <f>SUM(I38:I41)</f>
        <v>474</v>
      </c>
      <c r="I7" s="15">
        <f>SUM(J38:J41)</f>
        <v>483</v>
      </c>
      <c r="J7" s="16">
        <f t="shared" si="3"/>
        <v>9.5934079153133656</v>
      </c>
      <c r="K7" s="188">
        <f>SUM(L38:L41)</f>
        <v>-12</v>
      </c>
      <c r="L7" s="16">
        <f t="shared" si="4"/>
        <v>-0.12029351617947792</v>
      </c>
      <c r="M7" s="15">
        <f t="shared" si="5"/>
        <v>3</v>
      </c>
      <c r="N7" s="15" t="s">
        <v>154</v>
      </c>
      <c r="O7" s="15">
        <f>SUM(P38:P41)</f>
        <v>3</v>
      </c>
      <c r="P7" s="16">
        <f t="shared" si="6"/>
        <v>3.1746031746031744</v>
      </c>
      <c r="Q7" s="15">
        <f>SUM(R7:S7)</f>
        <v>2</v>
      </c>
      <c r="R7" s="15" t="s">
        <v>154</v>
      </c>
      <c r="S7" s="15">
        <f>SUM(T38:T41)</f>
        <v>2</v>
      </c>
      <c r="T7" s="16">
        <f>Q7/C7*1000</f>
        <v>2.1164021164021167</v>
      </c>
      <c r="U7" s="15">
        <f t="shared" si="7"/>
        <v>4</v>
      </c>
      <c r="V7" s="15">
        <f>SUM(W38:W41)</f>
        <v>2</v>
      </c>
      <c r="W7" s="15">
        <f>SUM(X38:X41)</f>
        <v>2</v>
      </c>
      <c r="X7" s="16">
        <f t="shared" si="8"/>
        <v>4.2328042328042335</v>
      </c>
    </row>
    <row r="8" spans="1:24" ht="22.5" customHeight="1">
      <c r="A8" s="132">
        <v>12</v>
      </c>
      <c r="B8" s="15">
        <f>SUM(C42:C45)</f>
        <v>100016</v>
      </c>
      <c r="C8" s="15">
        <f t="shared" si="0"/>
        <v>915</v>
      </c>
      <c r="D8" s="15">
        <f>SUM(E42:E45)</f>
        <v>479</v>
      </c>
      <c r="E8" s="15">
        <f>SUM(F42:F45)</f>
        <v>436</v>
      </c>
      <c r="F8" s="16">
        <f t="shared" si="1"/>
        <v>9.1485362342025276</v>
      </c>
      <c r="G8" s="15">
        <f t="shared" si="2"/>
        <v>942</v>
      </c>
      <c r="H8" s="15">
        <f>SUM(I42:I45)</f>
        <v>495</v>
      </c>
      <c r="I8" s="15">
        <f>SUM(J42:J45)</f>
        <v>447</v>
      </c>
      <c r="J8" s="16">
        <f t="shared" si="3"/>
        <v>9.4184930411134218</v>
      </c>
      <c r="K8" s="188">
        <f>SUM(L42:L45)</f>
        <v>-27</v>
      </c>
      <c r="L8" s="16">
        <f t="shared" si="4"/>
        <v>-0.26995680691089424</v>
      </c>
      <c r="M8" s="15">
        <f t="shared" si="5"/>
        <v>5</v>
      </c>
      <c r="N8" s="15">
        <f>SUM(O42:O45)</f>
        <v>2</v>
      </c>
      <c r="O8" s="15">
        <f>SUM(P42:P45)</f>
        <v>3</v>
      </c>
      <c r="P8" s="16">
        <f t="shared" si="6"/>
        <v>5.4644808743169397</v>
      </c>
      <c r="Q8" s="15">
        <f>SUM(R8:S8)</f>
        <v>3</v>
      </c>
      <c r="R8" s="15">
        <f>SUM(S42:S45)</f>
        <v>1</v>
      </c>
      <c r="S8" s="15">
        <f>SUM(T42:T45)</f>
        <v>2</v>
      </c>
      <c r="T8" s="16">
        <f>Q8/C8*1000</f>
        <v>3.278688524590164</v>
      </c>
      <c r="U8" s="15">
        <f t="shared" si="7"/>
        <v>3</v>
      </c>
      <c r="V8" s="15" t="s">
        <v>154</v>
      </c>
      <c r="W8" s="15">
        <f>SUM(X42:X45)</f>
        <v>3</v>
      </c>
      <c r="X8" s="16">
        <f t="shared" si="8"/>
        <v>3.278688524590164</v>
      </c>
    </row>
    <row r="9" spans="1:24" ht="22.5" customHeight="1">
      <c r="A9" s="132">
        <v>13</v>
      </c>
      <c r="B9" s="15">
        <f>SUM(C46:C49)</f>
        <v>100549</v>
      </c>
      <c r="C9" s="15">
        <f t="shared" si="0"/>
        <v>942</v>
      </c>
      <c r="D9" s="15">
        <f>SUM(E46:E49)</f>
        <v>487</v>
      </c>
      <c r="E9" s="15">
        <f>SUM(F46:F49)</f>
        <v>455</v>
      </c>
      <c r="F9" s="16">
        <f t="shared" si="1"/>
        <v>9.3685665695332627</v>
      </c>
      <c r="G9" s="15">
        <f t="shared" si="2"/>
        <v>909</v>
      </c>
      <c r="H9" s="15">
        <f>SUM(I46:I49)</f>
        <v>480</v>
      </c>
      <c r="I9" s="15">
        <f>SUM(J46:J49)</f>
        <v>429</v>
      </c>
      <c r="J9" s="16">
        <f t="shared" si="3"/>
        <v>9.0403683776069368</v>
      </c>
      <c r="K9" s="188">
        <f>SUM(L46:L49)</f>
        <v>33</v>
      </c>
      <c r="L9" s="16">
        <f t="shared" si="4"/>
        <v>0.32819819192632449</v>
      </c>
      <c r="M9" s="15">
        <f t="shared" si="5"/>
        <v>4</v>
      </c>
      <c r="N9" s="15">
        <f>SUM(O46:O49)</f>
        <v>2</v>
      </c>
      <c r="O9" s="15">
        <f>SUM(P46:P49)</f>
        <v>2</v>
      </c>
      <c r="P9" s="16">
        <f t="shared" si="6"/>
        <v>4.2462845010615711</v>
      </c>
      <c r="Q9" s="15">
        <f>SUM(R9:S9)</f>
        <v>1</v>
      </c>
      <c r="R9" s="15" t="s">
        <v>154</v>
      </c>
      <c r="S9" s="15">
        <f>SUM(T46:T49)</f>
        <v>1</v>
      </c>
      <c r="T9" s="16">
        <f>Q9/C9*1000</f>
        <v>1.0615711252653928</v>
      </c>
      <c r="U9" s="15">
        <f t="shared" si="7"/>
        <v>11</v>
      </c>
      <c r="V9" s="15">
        <f>SUM(W46:W49)</f>
        <v>10</v>
      </c>
      <c r="W9" s="15">
        <f>SUM(X46:X49)</f>
        <v>1</v>
      </c>
      <c r="X9" s="16">
        <f t="shared" si="8"/>
        <v>11.677282377919319</v>
      </c>
    </row>
    <row r="10" spans="1:24" ht="22.5" customHeight="1">
      <c r="A10" s="132">
        <v>14</v>
      </c>
      <c r="B10" s="15">
        <f>SUM(C50:C53)</f>
        <v>100639</v>
      </c>
      <c r="C10" s="15">
        <f t="shared" si="0"/>
        <v>917</v>
      </c>
      <c r="D10" s="15">
        <f>SUM(E50:E53)</f>
        <v>473</v>
      </c>
      <c r="E10" s="15">
        <f>SUM(F50:F53)</f>
        <v>444</v>
      </c>
      <c r="F10" s="16">
        <f t="shared" si="1"/>
        <v>9.1117757529387209</v>
      </c>
      <c r="G10" s="15">
        <f t="shared" si="2"/>
        <v>932</v>
      </c>
      <c r="H10" s="15">
        <f>SUM(I50:I53)</f>
        <v>496</v>
      </c>
      <c r="I10" s="15">
        <f>SUM(J50:J53)</f>
        <v>436</v>
      </c>
      <c r="J10" s="16">
        <f t="shared" si="3"/>
        <v>9.2608233388646539</v>
      </c>
      <c r="K10" s="188">
        <f>SUM(L50:L53)</f>
        <v>-15</v>
      </c>
      <c r="L10" s="16">
        <f t="shared" si="4"/>
        <v>-0.14904758592593328</v>
      </c>
      <c r="M10" s="15">
        <f t="shared" si="5"/>
        <v>2</v>
      </c>
      <c r="N10" s="15">
        <f>SUM(O50:O53)</f>
        <v>1</v>
      </c>
      <c r="O10" s="15">
        <f>SUM(P50:P53)</f>
        <v>1</v>
      </c>
      <c r="P10" s="16">
        <f t="shared" si="6"/>
        <v>2.1810250817884405</v>
      </c>
      <c r="Q10" s="15" t="s">
        <v>154</v>
      </c>
      <c r="R10" s="15" t="s">
        <v>154</v>
      </c>
      <c r="S10" s="15" t="s">
        <v>154</v>
      </c>
      <c r="T10" s="16" t="s">
        <v>154</v>
      </c>
      <c r="U10" s="15">
        <f t="shared" si="7"/>
        <v>2</v>
      </c>
      <c r="V10" s="15">
        <f>SUM(W50:W53)</f>
        <v>2</v>
      </c>
      <c r="W10" s="15" t="s">
        <v>154</v>
      </c>
      <c r="X10" s="16">
        <f t="shared" si="8"/>
        <v>2.1810250817884405</v>
      </c>
    </row>
    <row r="11" spans="1:24" ht="22.5" customHeight="1" thickBot="1">
      <c r="A11" s="134">
        <v>15</v>
      </c>
      <c r="B11" s="19">
        <f>SUM(C54:C57)</f>
        <v>100957</v>
      </c>
      <c r="C11" s="19">
        <f>SUM(D11:E11)</f>
        <v>933</v>
      </c>
      <c r="D11" s="19">
        <f>SUM(E54:E57)</f>
        <v>472</v>
      </c>
      <c r="E11" s="19">
        <f>SUM(F54:F57)</f>
        <v>461</v>
      </c>
      <c r="F11" s="20">
        <f>C11/B11*1000</f>
        <v>9.2415582871915767</v>
      </c>
      <c r="G11" s="19">
        <f>SUM(H11:I11)</f>
        <v>1006</v>
      </c>
      <c r="H11" s="19">
        <f>SUM(I54:I57)</f>
        <v>517</v>
      </c>
      <c r="I11" s="19">
        <f>SUM(J54:J57)</f>
        <v>489</v>
      </c>
      <c r="J11" s="20">
        <f>G11/B11*1000</f>
        <v>9.9646384104123538</v>
      </c>
      <c r="K11" s="189">
        <f>SUM(L54:L57)</f>
        <v>-73</v>
      </c>
      <c r="L11" s="20">
        <f>K11/B11*1000</f>
        <v>-0.72308012322077719</v>
      </c>
      <c r="M11" s="19">
        <f>SUM(N11:O11)</f>
        <v>2</v>
      </c>
      <c r="N11" s="19">
        <f>SUM(O54:O57)</f>
        <v>2</v>
      </c>
      <c r="O11" s="19" t="s">
        <v>154</v>
      </c>
      <c r="P11" s="20">
        <f t="shared" si="6"/>
        <v>2.1436227224008575</v>
      </c>
      <c r="Q11" s="19" t="s">
        <v>154</v>
      </c>
      <c r="R11" s="19" t="s">
        <v>154</v>
      </c>
      <c r="S11" s="19" t="s">
        <v>154</v>
      </c>
      <c r="T11" s="20" t="s">
        <v>154</v>
      </c>
      <c r="U11" s="19">
        <f>SUM(V11:W11)</f>
        <v>5</v>
      </c>
      <c r="V11" s="19">
        <f>SUM(W54:W57)</f>
        <v>5</v>
      </c>
      <c r="W11" s="19" t="s">
        <v>154</v>
      </c>
      <c r="X11" s="20">
        <f t="shared" si="8"/>
        <v>5.359056806002144</v>
      </c>
    </row>
    <row r="12" spans="1:24" ht="12" customHeight="1">
      <c r="A12" s="21"/>
      <c r="C12" s="15"/>
      <c r="D12" s="15"/>
      <c r="E12" s="15"/>
      <c r="F12" s="16"/>
      <c r="G12" s="15"/>
      <c r="H12" s="15"/>
      <c r="I12" s="15"/>
      <c r="J12" s="16"/>
      <c r="K12" s="15"/>
      <c r="L12" s="16"/>
    </row>
    <row r="13" spans="1:24" ht="12" customHeight="1" thickBot="1">
      <c r="L13" s="5"/>
    </row>
    <row r="14" spans="1:24">
      <c r="A14" s="199" t="s">
        <v>29</v>
      </c>
      <c r="B14" s="202" t="s">
        <v>22</v>
      </c>
      <c r="C14" s="203"/>
      <c r="D14" s="203"/>
      <c r="E14" s="203"/>
      <c r="F14" s="199"/>
      <c r="G14" s="202" t="s">
        <v>24</v>
      </c>
      <c r="H14" s="203"/>
      <c r="I14" s="199"/>
      <c r="J14" s="202" t="s">
        <v>25</v>
      </c>
      <c r="K14" s="203"/>
      <c r="L14" s="203"/>
    </row>
    <row r="15" spans="1:24" ht="13.5" customHeight="1">
      <c r="A15" s="200"/>
      <c r="B15" s="201" t="s">
        <v>3</v>
      </c>
      <c r="C15" s="201" t="s">
        <v>21</v>
      </c>
      <c r="D15" s="201" t="s">
        <v>27</v>
      </c>
      <c r="E15" s="228" t="s">
        <v>28</v>
      </c>
      <c r="F15" s="228"/>
      <c r="G15" s="201" t="s">
        <v>23</v>
      </c>
      <c r="H15" s="228" t="s">
        <v>6</v>
      </c>
      <c r="I15" s="228"/>
      <c r="J15" s="201" t="s">
        <v>23</v>
      </c>
      <c r="K15" s="228" t="s">
        <v>6</v>
      </c>
      <c r="L15" s="231"/>
    </row>
    <row r="16" spans="1:24">
      <c r="A16" s="200"/>
      <c r="B16" s="201"/>
      <c r="C16" s="201"/>
      <c r="D16" s="201"/>
      <c r="E16" s="228"/>
      <c r="F16" s="228"/>
      <c r="G16" s="201"/>
      <c r="H16" s="228"/>
      <c r="I16" s="228"/>
      <c r="J16" s="201"/>
      <c r="K16" s="228"/>
      <c r="L16" s="231"/>
    </row>
    <row r="17" spans="1:33" hidden="1">
      <c r="A17" s="14" t="s">
        <v>19</v>
      </c>
      <c r="B17" s="22">
        <f t="shared" ref="B17:B22" si="9">SUM(C17:D17)</f>
        <v>27</v>
      </c>
      <c r="C17" s="15">
        <f>SUM(AA30:AA33)</f>
        <v>13</v>
      </c>
      <c r="D17" s="15">
        <f>SUM(AB30:AB33)</f>
        <v>14</v>
      </c>
      <c r="E17" s="16">
        <f t="shared" ref="E17:E23" si="10">B17/SUM(C5,B17)*1000</f>
        <v>37.815126050420169</v>
      </c>
      <c r="F17" s="23"/>
      <c r="G17" s="15">
        <f>SUM(AD30:AD33)</f>
        <v>426</v>
      </c>
      <c r="H17" s="16">
        <f t="shared" ref="H17:H23" si="11">G17/B5*1000</f>
        <v>6.5187452180566181</v>
      </c>
      <c r="I17" s="23"/>
      <c r="J17" s="15">
        <f>SUM(AF30:AF33)</f>
        <v>89</v>
      </c>
      <c r="K17" s="16">
        <f t="shared" ref="K17:K23" si="12">J17/B5*1000</f>
        <v>1.3618974751338944</v>
      </c>
      <c r="L17" s="23"/>
    </row>
    <row r="18" spans="1:33" hidden="1">
      <c r="A18" s="17">
        <v>10</v>
      </c>
      <c r="B18" s="22">
        <f t="shared" si="9"/>
        <v>15</v>
      </c>
      <c r="C18" s="15">
        <f>SUM(AA34:AA37)</f>
        <v>10</v>
      </c>
      <c r="D18" s="15">
        <f>SUM(AB34:AB37)</f>
        <v>5</v>
      </c>
      <c r="E18" s="16">
        <f t="shared" si="10"/>
        <v>20.97902097902098</v>
      </c>
      <c r="F18" s="23"/>
      <c r="G18" s="15">
        <f>SUM(AD34:AD37)</f>
        <v>418</v>
      </c>
      <c r="H18" s="16">
        <f t="shared" si="11"/>
        <v>6.3408270380146226</v>
      </c>
      <c r="I18" s="23"/>
      <c r="J18" s="15">
        <f>SUM(AF34:AF37)</f>
        <v>142</v>
      </c>
      <c r="K18" s="16">
        <f t="shared" si="12"/>
        <v>2.1540608598040105</v>
      </c>
      <c r="L18" s="23"/>
    </row>
    <row r="19" spans="1:33" ht="22.5" customHeight="1">
      <c r="A19" s="132" t="s">
        <v>67</v>
      </c>
      <c r="B19" s="22">
        <f t="shared" si="9"/>
        <v>25</v>
      </c>
      <c r="C19" s="15">
        <f>SUM(AA38:AA41)</f>
        <v>14</v>
      </c>
      <c r="D19" s="15">
        <f>SUM(AB38:AB41)</f>
        <v>11</v>
      </c>
      <c r="E19" s="229">
        <f t="shared" si="10"/>
        <v>25.773195876288657</v>
      </c>
      <c r="F19" s="229"/>
      <c r="G19" s="15">
        <f>SUM(AD38:AD41)</f>
        <v>569</v>
      </c>
      <c r="H19" s="229">
        <f t="shared" si="11"/>
        <v>5.7039175588435782</v>
      </c>
      <c r="I19" s="229"/>
      <c r="J19" s="15">
        <f>SUM(AF38:AF41)</f>
        <v>157</v>
      </c>
      <c r="K19" s="229">
        <f t="shared" si="12"/>
        <v>1.5738401700148361</v>
      </c>
      <c r="L19" s="229"/>
    </row>
    <row r="20" spans="1:33" ht="22.5" customHeight="1">
      <c r="A20" s="132">
        <v>12</v>
      </c>
      <c r="B20" s="22">
        <f t="shared" si="9"/>
        <v>20</v>
      </c>
      <c r="C20" s="15">
        <f>SUM(AA42:AA45)</f>
        <v>8</v>
      </c>
      <c r="D20" s="15">
        <f>SUM(AB42:AB45)</f>
        <v>12</v>
      </c>
      <c r="E20" s="229">
        <f t="shared" si="10"/>
        <v>21.390374331550802</v>
      </c>
      <c r="F20" s="229"/>
      <c r="G20" s="15">
        <f>SUM(AD42:AD45)</f>
        <v>599</v>
      </c>
      <c r="H20" s="229">
        <f t="shared" si="11"/>
        <v>5.9890417533194693</v>
      </c>
      <c r="I20" s="229"/>
      <c r="J20" s="15">
        <f>SUM(AF42:AF45)</f>
        <v>191</v>
      </c>
      <c r="K20" s="229">
        <f t="shared" si="12"/>
        <v>1.909694448888178</v>
      </c>
      <c r="L20" s="229"/>
    </row>
    <row r="21" spans="1:33" ht="22.5" customHeight="1">
      <c r="A21" s="132">
        <v>13</v>
      </c>
      <c r="B21" s="22">
        <f t="shared" si="9"/>
        <v>25</v>
      </c>
      <c r="C21" s="15">
        <f>SUM(AA46:AA49)</f>
        <v>15</v>
      </c>
      <c r="D21" s="15">
        <f>SUM(AB46:AB49)</f>
        <v>10</v>
      </c>
      <c r="E21" s="229">
        <f t="shared" si="10"/>
        <v>25.853154084798344</v>
      </c>
      <c r="F21" s="229"/>
      <c r="G21" s="15">
        <f>SUM(AD46:AD49)</f>
        <v>630</v>
      </c>
      <c r="H21" s="229">
        <f t="shared" si="11"/>
        <v>6.2656018458661951</v>
      </c>
      <c r="I21" s="229"/>
      <c r="J21" s="15">
        <f>SUM(AF46:AF49)</f>
        <v>180</v>
      </c>
      <c r="K21" s="229">
        <f t="shared" si="12"/>
        <v>1.7901719559617699</v>
      </c>
      <c r="L21" s="229"/>
    </row>
    <row r="22" spans="1:33" ht="22.5" customHeight="1">
      <c r="A22" s="132">
        <v>14</v>
      </c>
      <c r="B22" s="22">
        <f t="shared" si="9"/>
        <v>19</v>
      </c>
      <c r="C22" s="15">
        <f>SUM(AA50:AA53)</f>
        <v>8</v>
      </c>
      <c r="D22" s="15">
        <f>SUM(AB50:AB53)</f>
        <v>11</v>
      </c>
      <c r="E22" s="229">
        <f t="shared" si="10"/>
        <v>20.299145299145302</v>
      </c>
      <c r="F22" s="229"/>
      <c r="G22" s="15">
        <f>SUM(AD50:AD53)</f>
        <v>587</v>
      </c>
      <c r="H22" s="229">
        <f t="shared" si="11"/>
        <v>5.8327288625681897</v>
      </c>
      <c r="I22" s="229"/>
      <c r="J22" s="15">
        <f>SUM(AF50:AF53)</f>
        <v>196</v>
      </c>
      <c r="K22" s="229">
        <f t="shared" si="12"/>
        <v>1.9475551227655283</v>
      </c>
      <c r="L22" s="229"/>
    </row>
    <row r="23" spans="1:33" ht="22.5" customHeight="1" thickBot="1">
      <c r="A23" s="134">
        <v>15</v>
      </c>
      <c r="B23" s="24">
        <f>SUM(C23:D23)</f>
        <v>26</v>
      </c>
      <c r="C23" s="19">
        <f>SUM(AA54:AA57)</f>
        <v>11</v>
      </c>
      <c r="D23" s="19">
        <f>SUM(AB54:AB57)</f>
        <v>15</v>
      </c>
      <c r="E23" s="230">
        <f t="shared" si="10"/>
        <v>27.111574556830032</v>
      </c>
      <c r="F23" s="230"/>
      <c r="G23" s="19">
        <f>SUM(AD54:AD57)</f>
        <v>565</v>
      </c>
      <c r="H23" s="230">
        <f t="shared" si="11"/>
        <v>5.596442049585467</v>
      </c>
      <c r="I23" s="230"/>
      <c r="J23" s="19">
        <f>SUM(AF54:AF57)</f>
        <v>209</v>
      </c>
      <c r="K23" s="230">
        <f t="shared" si="12"/>
        <v>2.0701882979882522</v>
      </c>
      <c r="L23" s="230"/>
    </row>
    <row r="24" spans="1:33" ht="15" customHeight="1">
      <c r="A24" s="130" t="s">
        <v>51</v>
      </c>
    </row>
    <row r="26" spans="1:33" ht="14.25" thickBot="1">
      <c r="A26" s="2" t="s">
        <v>166</v>
      </c>
      <c r="E26" s="4" t="s">
        <v>26</v>
      </c>
      <c r="AG26" s="5" t="s">
        <v>63</v>
      </c>
    </row>
    <row r="27" spans="1:33">
      <c r="A27" s="221" t="s">
        <v>29</v>
      </c>
      <c r="B27" s="223"/>
      <c r="C27" s="223" t="s">
        <v>1</v>
      </c>
      <c r="D27" s="217" t="s">
        <v>2</v>
      </c>
      <c r="E27" s="226"/>
      <c r="F27" s="226"/>
      <c r="G27" s="221"/>
      <c r="H27" s="217" t="s">
        <v>7</v>
      </c>
      <c r="I27" s="226"/>
      <c r="J27" s="226"/>
      <c r="K27" s="221"/>
      <c r="L27" s="217" t="s">
        <v>8</v>
      </c>
      <c r="M27" s="221"/>
      <c r="N27" s="217" t="s">
        <v>11</v>
      </c>
      <c r="O27" s="226"/>
      <c r="P27" s="226"/>
      <c r="Q27" s="221"/>
      <c r="R27" s="217" t="s">
        <v>12</v>
      </c>
      <c r="S27" s="226"/>
      <c r="T27" s="226"/>
      <c r="U27" s="221"/>
      <c r="V27" s="216" t="s">
        <v>14</v>
      </c>
      <c r="W27" s="216"/>
      <c r="X27" s="216"/>
      <c r="Y27" s="216"/>
      <c r="Z27" s="216" t="s">
        <v>22</v>
      </c>
      <c r="AA27" s="216"/>
      <c r="AB27" s="216"/>
      <c r="AC27" s="216"/>
      <c r="AD27" s="216" t="s">
        <v>24</v>
      </c>
      <c r="AE27" s="216"/>
      <c r="AF27" s="216" t="s">
        <v>25</v>
      </c>
      <c r="AG27" s="217"/>
    </row>
    <row r="28" spans="1:33" ht="13.5" customHeight="1">
      <c r="A28" s="222"/>
      <c r="B28" s="224"/>
      <c r="C28" s="224"/>
      <c r="D28" s="218" t="s">
        <v>3</v>
      </c>
      <c r="E28" s="218" t="s">
        <v>4</v>
      </c>
      <c r="F28" s="218" t="s">
        <v>5</v>
      </c>
      <c r="G28" s="210" t="s">
        <v>6</v>
      </c>
      <c r="H28" s="218" t="s">
        <v>3</v>
      </c>
      <c r="I28" s="218" t="s">
        <v>4</v>
      </c>
      <c r="J28" s="218" t="s">
        <v>5</v>
      </c>
      <c r="K28" s="210" t="s">
        <v>6</v>
      </c>
      <c r="L28" s="218" t="s">
        <v>9</v>
      </c>
      <c r="M28" s="210" t="s">
        <v>6</v>
      </c>
      <c r="N28" s="218" t="s">
        <v>3</v>
      </c>
      <c r="O28" s="218" t="s">
        <v>4</v>
      </c>
      <c r="P28" s="218" t="s">
        <v>5</v>
      </c>
      <c r="Q28" s="210" t="s">
        <v>10</v>
      </c>
      <c r="R28" s="218" t="s">
        <v>3</v>
      </c>
      <c r="S28" s="218" t="s">
        <v>4</v>
      </c>
      <c r="T28" s="218" t="s">
        <v>5</v>
      </c>
      <c r="U28" s="210" t="s">
        <v>10</v>
      </c>
      <c r="V28" s="218" t="s">
        <v>3</v>
      </c>
      <c r="W28" s="210" t="s">
        <v>13</v>
      </c>
      <c r="X28" s="210" t="s">
        <v>20</v>
      </c>
      <c r="Y28" s="210" t="s">
        <v>10</v>
      </c>
      <c r="Z28" s="215" t="s">
        <v>3</v>
      </c>
      <c r="AA28" s="215" t="s">
        <v>21</v>
      </c>
      <c r="AB28" s="215" t="s">
        <v>27</v>
      </c>
      <c r="AC28" s="214" t="s">
        <v>28</v>
      </c>
      <c r="AD28" s="215" t="s">
        <v>23</v>
      </c>
      <c r="AE28" s="214" t="s">
        <v>6</v>
      </c>
      <c r="AF28" s="215" t="s">
        <v>23</v>
      </c>
      <c r="AG28" s="212" t="s">
        <v>6</v>
      </c>
    </row>
    <row r="29" spans="1:33">
      <c r="A29" s="222"/>
      <c r="B29" s="219"/>
      <c r="C29" s="219"/>
      <c r="D29" s="219"/>
      <c r="E29" s="219"/>
      <c r="F29" s="219"/>
      <c r="G29" s="198"/>
      <c r="H29" s="219"/>
      <c r="I29" s="219"/>
      <c r="J29" s="219"/>
      <c r="K29" s="198"/>
      <c r="L29" s="219"/>
      <c r="M29" s="198"/>
      <c r="N29" s="219"/>
      <c r="O29" s="219"/>
      <c r="P29" s="219"/>
      <c r="Q29" s="198"/>
      <c r="R29" s="219"/>
      <c r="S29" s="219"/>
      <c r="T29" s="219"/>
      <c r="U29" s="198"/>
      <c r="V29" s="219"/>
      <c r="W29" s="198"/>
      <c r="X29" s="198"/>
      <c r="Y29" s="198"/>
      <c r="Z29" s="215"/>
      <c r="AA29" s="215"/>
      <c r="AB29" s="215"/>
      <c r="AC29" s="215"/>
      <c r="AD29" s="215"/>
      <c r="AE29" s="215"/>
      <c r="AF29" s="215"/>
      <c r="AG29" s="213"/>
    </row>
    <row r="30" spans="1:33">
      <c r="A30" s="225" t="s">
        <v>19</v>
      </c>
      <c r="B30" s="27" t="s">
        <v>15</v>
      </c>
      <c r="C30" s="15">
        <v>65350</v>
      </c>
      <c r="D30" s="15">
        <f>SUM(E30:F30)</f>
        <v>687</v>
      </c>
      <c r="E30" s="15">
        <v>381</v>
      </c>
      <c r="F30" s="15">
        <v>306</v>
      </c>
      <c r="G30" s="16">
        <f>D30/C30*1000</f>
        <v>10.512624330527926</v>
      </c>
      <c r="H30" s="15">
        <f>SUM(I30:J30)</f>
        <v>484</v>
      </c>
      <c r="I30" s="15">
        <v>278</v>
      </c>
      <c r="J30" s="15">
        <v>206</v>
      </c>
      <c r="K30" s="16">
        <f>H30/C30*1000</f>
        <v>7.4062739097169095</v>
      </c>
      <c r="L30" s="15">
        <v>203</v>
      </c>
      <c r="M30" s="16">
        <f>L30/C30*1000</f>
        <v>3.1063504208110175</v>
      </c>
      <c r="N30" s="15">
        <f>SUM(O30:P30)</f>
        <v>6</v>
      </c>
      <c r="O30" s="15">
        <v>3</v>
      </c>
      <c r="P30" s="15">
        <v>3</v>
      </c>
      <c r="Q30" s="16">
        <f t="shared" ref="Q30:Q47" si="13">N30/D30*1000</f>
        <v>8.7336244541484707</v>
      </c>
      <c r="R30" s="15">
        <f>SUM(S30:T30)</f>
        <v>5</v>
      </c>
      <c r="S30" s="15">
        <v>3</v>
      </c>
      <c r="T30" s="15">
        <v>2</v>
      </c>
      <c r="U30" s="16">
        <f t="shared" ref="U30:U46" si="14">R30/D30*1000</f>
        <v>7.2780203784570592</v>
      </c>
      <c r="V30" s="15">
        <f>SUM(W30:X30)</f>
        <v>7</v>
      </c>
      <c r="W30" s="15">
        <v>4</v>
      </c>
      <c r="X30" s="15">
        <v>3</v>
      </c>
      <c r="Y30" s="16">
        <f t="shared" ref="Y30:Y43" si="15">V30/D30*1000</f>
        <v>10.189228529839884</v>
      </c>
      <c r="Z30" s="15">
        <f>SUM(AA30:AB30)</f>
        <v>27</v>
      </c>
      <c r="AA30" s="15">
        <v>13</v>
      </c>
      <c r="AB30" s="15">
        <v>14</v>
      </c>
      <c r="AC30" s="16">
        <f t="shared" ref="AC30:AC47" si="16">Z30/SUM(D30,Z30)*1000</f>
        <v>37.815126050420169</v>
      </c>
      <c r="AD30" s="15">
        <v>426</v>
      </c>
      <c r="AE30" s="16">
        <f t="shared" ref="AE30:AE53" si="17">AD30/C30*1000</f>
        <v>6.5187452180566181</v>
      </c>
      <c r="AF30" s="15">
        <v>89</v>
      </c>
      <c r="AG30" s="28">
        <f t="shared" ref="AG30:AG53" si="18">AF30/C30*1000</f>
        <v>1.3618974751338944</v>
      </c>
    </row>
    <row r="31" spans="1:33">
      <c r="A31" s="220"/>
      <c r="B31" s="27" t="s">
        <v>16</v>
      </c>
      <c r="C31" s="15"/>
      <c r="D31" s="15">
        <f t="shared" ref="D31:D53" si="19">SUM(E31:F31)</f>
        <v>0</v>
      </c>
      <c r="E31" s="15"/>
      <c r="F31" s="15"/>
      <c r="G31" s="16" t="e">
        <f t="shared" ref="G31:G53" si="20">D31/C31*1000</f>
        <v>#DIV/0!</v>
      </c>
      <c r="H31" s="15">
        <f t="shared" ref="H31:H53" si="21">SUM(I31:J31)</f>
        <v>0</v>
      </c>
      <c r="I31" s="15"/>
      <c r="J31" s="15"/>
      <c r="K31" s="16" t="e">
        <f t="shared" ref="K31:K53" si="22">H31/C31*1000</f>
        <v>#DIV/0!</v>
      </c>
      <c r="L31" s="15"/>
      <c r="M31" s="16" t="e">
        <f t="shared" ref="M31:M53" si="23">L31/C31*1000</f>
        <v>#DIV/0!</v>
      </c>
      <c r="N31" s="15">
        <f t="shared" ref="N31:N54" si="24">SUM(O31:P31)</f>
        <v>0</v>
      </c>
      <c r="O31" s="15"/>
      <c r="P31" s="15"/>
      <c r="Q31" s="16" t="e">
        <f t="shared" si="13"/>
        <v>#DIV/0!</v>
      </c>
      <c r="R31" s="15">
        <f t="shared" ref="R31:R46" si="25">SUM(S31:T31)</f>
        <v>0</v>
      </c>
      <c r="S31" s="15"/>
      <c r="T31" s="15"/>
      <c r="U31" s="16" t="e">
        <f t="shared" si="14"/>
        <v>#DIV/0!</v>
      </c>
      <c r="V31" s="15">
        <f t="shared" ref="V31:V55" si="26">SUM(W31:X31)</f>
        <v>0</v>
      </c>
      <c r="W31" s="15"/>
      <c r="X31" s="15"/>
      <c r="Y31" s="16" t="e">
        <f t="shared" si="15"/>
        <v>#DIV/0!</v>
      </c>
      <c r="Z31" s="15">
        <f t="shared" ref="Z31:Z53" si="27">SUM(AA31:AB31)</f>
        <v>0</v>
      </c>
      <c r="AA31" s="15"/>
      <c r="AB31" s="15"/>
      <c r="AC31" s="16" t="e">
        <f t="shared" si="16"/>
        <v>#DIV/0!</v>
      </c>
      <c r="AD31" s="15"/>
      <c r="AE31" s="16" t="e">
        <f t="shared" si="17"/>
        <v>#DIV/0!</v>
      </c>
      <c r="AF31" s="15"/>
      <c r="AG31" s="28" t="e">
        <f t="shared" si="18"/>
        <v>#DIV/0!</v>
      </c>
    </row>
    <row r="32" spans="1:33">
      <c r="A32" s="220"/>
      <c r="B32" s="27" t="s">
        <v>17</v>
      </c>
      <c r="C32" s="15"/>
      <c r="D32" s="15">
        <f t="shared" si="19"/>
        <v>0</v>
      </c>
      <c r="E32" s="15"/>
      <c r="F32" s="15"/>
      <c r="G32" s="16" t="e">
        <f t="shared" si="20"/>
        <v>#DIV/0!</v>
      </c>
      <c r="H32" s="15">
        <f t="shared" si="21"/>
        <v>0</v>
      </c>
      <c r="I32" s="15"/>
      <c r="J32" s="15"/>
      <c r="K32" s="16" t="e">
        <f t="shared" si="22"/>
        <v>#DIV/0!</v>
      </c>
      <c r="L32" s="15"/>
      <c r="M32" s="16" t="e">
        <f t="shared" si="23"/>
        <v>#DIV/0!</v>
      </c>
      <c r="N32" s="15">
        <f t="shared" si="24"/>
        <v>0</v>
      </c>
      <c r="O32" s="15"/>
      <c r="P32" s="15"/>
      <c r="Q32" s="16" t="e">
        <f t="shared" si="13"/>
        <v>#DIV/0!</v>
      </c>
      <c r="R32" s="15">
        <f t="shared" si="25"/>
        <v>0</v>
      </c>
      <c r="S32" s="15"/>
      <c r="T32" s="15"/>
      <c r="U32" s="16" t="e">
        <f t="shared" si="14"/>
        <v>#DIV/0!</v>
      </c>
      <c r="V32" s="15">
        <f t="shared" si="26"/>
        <v>0</v>
      </c>
      <c r="W32" s="15"/>
      <c r="X32" s="15"/>
      <c r="Y32" s="16" t="e">
        <f t="shared" si="15"/>
        <v>#DIV/0!</v>
      </c>
      <c r="Z32" s="15">
        <f t="shared" si="27"/>
        <v>0</v>
      </c>
      <c r="AA32" s="15"/>
      <c r="AB32" s="15"/>
      <c r="AC32" s="16" t="e">
        <f t="shared" si="16"/>
        <v>#DIV/0!</v>
      </c>
      <c r="AD32" s="15"/>
      <c r="AE32" s="16" t="e">
        <f t="shared" si="17"/>
        <v>#DIV/0!</v>
      </c>
      <c r="AF32" s="15"/>
      <c r="AG32" s="28" t="e">
        <f t="shared" si="18"/>
        <v>#DIV/0!</v>
      </c>
    </row>
    <row r="33" spans="1:33">
      <c r="A33" s="220"/>
      <c r="B33" s="27" t="s">
        <v>18</v>
      </c>
      <c r="C33" s="15"/>
      <c r="D33" s="15">
        <f t="shared" si="19"/>
        <v>0</v>
      </c>
      <c r="E33" s="15"/>
      <c r="F33" s="15"/>
      <c r="G33" s="16" t="e">
        <f t="shared" si="20"/>
        <v>#DIV/0!</v>
      </c>
      <c r="H33" s="15">
        <f t="shared" si="21"/>
        <v>0</v>
      </c>
      <c r="I33" s="15"/>
      <c r="J33" s="15"/>
      <c r="K33" s="16" t="e">
        <f t="shared" si="22"/>
        <v>#DIV/0!</v>
      </c>
      <c r="L33" s="15"/>
      <c r="M33" s="16" t="e">
        <f t="shared" si="23"/>
        <v>#DIV/0!</v>
      </c>
      <c r="N33" s="15">
        <f t="shared" si="24"/>
        <v>0</v>
      </c>
      <c r="O33" s="15"/>
      <c r="P33" s="15"/>
      <c r="Q33" s="16" t="e">
        <f t="shared" si="13"/>
        <v>#DIV/0!</v>
      </c>
      <c r="R33" s="15">
        <f t="shared" si="25"/>
        <v>0</v>
      </c>
      <c r="S33" s="15"/>
      <c r="T33" s="15"/>
      <c r="U33" s="16" t="e">
        <f t="shared" si="14"/>
        <v>#DIV/0!</v>
      </c>
      <c r="V33" s="15">
        <f t="shared" si="26"/>
        <v>0</v>
      </c>
      <c r="W33" s="15"/>
      <c r="X33" s="15"/>
      <c r="Y33" s="16" t="e">
        <f t="shared" si="15"/>
        <v>#DIV/0!</v>
      </c>
      <c r="Z33" s="15">
        <f t="shared" si="27"/>
        <v>0</v>
      </c>
      <c r="AA33" s="15"/>
      <c r="AB33" s="15"/>
      <c r="AC33" s="16" t="e">
        <f t="shared" si="16"/>
        <v>#DIV/0!</v>
      </c>
      <c r="AD33" s="15"/>
      <c r="AE33" s="16" t="e">
        <f t="shared" si="17"/>
        <v>#DIV/0!</v>
      </c>
      <c r="AF33" s="15"/>
      <c r="AG33" s="28" t="e">
        <f t="shared" si="18"/>
        <v>#DIV/0!</v>
      </c>
    </row>
    <row r="34" spans="1:33">
      <c r="A34" s="220">
        <v>10</v>
      </c>
      <c r="B34" s="27" t="s">
        <v>15</v>
      </c>
      <c r="C34" s="15">
        <v>65922</v>
      </c>
      <c r="D34" s="15">
        <f t="shared" si="19"/>
        <v>700</v>
      </c>
      <c r="E34" s="15">
        <v>384</v>
      </c>
      <c r="F34" s="15">
        <v>316</v>
      </c>
      <c r="G34" s="16">
        <f t="shared" si="20"/>
        <v>10.618609872273293</v>
      </c>
      <c r="H34" s="15">
        <f t="shared" si="21"/>
        <v>545</v>
      </c>
      <c r="I34" s="15">
        <v>297</v>
      </c>
      <c r="J34" s="15">
        <v>248</v>
      </c>
      <c r="K34" s="16">
        <f t="shared" si="22"/>
        <v>8.2673462576984935</v>
      </c>
      <c r="L34" s="15">
        <v>155</v>
      </c>
      <c r="M34" s="16">
        <f t="shared" si="23"/>
        <v>2.3512636145748003</v>
      </c>
      <c r="N34" s="15">
        <f t="shared" si="24"/>
        <v>3</v>
      </c>
      <c r="O34" s="15">
        <v>2</v>
      </c>
      <c r="P34" s="15">
        <v>1</v>
      </c>
      <c r="Q34" s="16">
        <f t="shared" si="13"/>
        <v>4.2857142857142856</v>
      </c>
      <c r="R34" s="15">
        <f t="shared" si="25"/>
        <v>2</v>
      </c>
      <c r="S34" s="15">
        <v>2</v>
      </c>
      <c r="T34" s="15" t="s">
        <v>147</v>
      </c>
      <c r="U34" s="16">
        <f t="shared" si="14"/>
        <v>2.8571428571428572</v>
      </c>
      <c r="V34" s="15">
        <f t="shared" si="26"/>
        <v>8</v>
      </c>
      <c r="W34" s="15">
        <v>6</v>
      </c>
      <c r="X34" s="15">
        <v>2</v>
      </c>
      <c r="Y34" s="16">
        <f t="shared" si="15"/>
        <v>11.428571428571429</v>
      </c>
      <c r="Z34" s="15">
        <f t="shared" si="27"/>
        <v>15</v>
      </c>
      <c r="AA34" s="15">
        <v>10</v>
      </c>
      <c r="AB34" s="15">
        <v>5</v>
      </c>
      <c r="AC34" s="16">
        <f t="shared" si="16"/>
        <v>20.97902097902098</v>
      </c>
      <c r="AD34" s="15">
        <v>418</v>
      </c>
      <c r="AE34" s="16">
        <f t="shared" si="17"/>
        <v>6.3408270380146226</v>
      </c>
      <c r="AF34" s="15">
        <v>142</v>
      </c>
      <c r="AG34" s="28">
        <f t="shared" si="18"/>
        <v>2.1540608598040105</v>
      </c>
    </row>
    <row r="35" spans="1:33">
      <c r="A35" s="220"/>
      <c r="B35" s="27" t="s">
        <v>16</v>
      </c>
      <c r="C35" s="15"/>
      <c r="D35" s="15">
        <f t="shared" si="19"/>
        <v>0</v>
      </c>
      <c r="E35" s="15"/>
      <c r="F35" s="15"/>
      <c r="G35" s="16" t="e">
        <f t="shared" si="20"/>
        <v>#DIV/0!</v>
      </c>
      <c r="H35" s="15">
        <f t="shared" si="21"/>
        <v>0</v>
      </c>
      <c r="I35" s="15"/>
      <c r="J35" s="15"/>
      <c r="K35" s="16" t="e">
        <f t="shared" si="22"/>
        <v>#DIV/0!</v>
      </c>
      <c r="L35" s="15"/>
      <c r="M35" s="16" t="e">
        <f t="shared" si="23"/>
        <v>#DIV/0!</v>
      </c>
      <c r="N35" s="15">
        <f t="shared" si="24"/>
        <v>0</v>
      </c>
      <c r="O35" s="15"/>
      <c r="P35" s="15"/>
      <c r="Q35" s="16" t="e">
        <f t="shared" si="13"/>
        <v>#DIV/0!</v>
      </c>
      <c r="R35" s="15">
        <f t="shared" si="25"/>
        <v>0</v>
      </c>
      <c r="S35" s="15"/>
      <c r="T35" s="15"/>
      <c r="U35" s="16" t="e">
        <f t="shared" si="14"/>
        <v>#DIV/0!</v>
      </c>
      <c r="V35" s="15">
        <f t="shared" si="26"/>
        <v>0</v>
      </c>
      <c r="W35" s="15"/>
      <c r="X35" s="15"/>
      <c r="Y35" s="16" t="e">
        <f t="shared" si="15"/>
        <v>#DIV/0!</v>
      </c>
      <c r="Z35" s="15">
        <f t="shared" si="27"/>
        <v>0</v>
      </c>
      <c r="AA35" s="15"/>
      <c r="AB35" s="15"/>
      <c r="AC35" s="16" t="e">
        <f t="shared" si="16"/>
        <v>#DIV/0!</v>
      </c>
      <c r="AD35" s="15"/>
      <c r="AE35" s="16" t="e">
        <f t="shared" si="17"/>
        <v>#DIV/0!</v>
      </c>
      <c r="AF35" s="15"/>
      <c r="AG35" s="28" t="e">
        <f t="shared" si="18"/>
        <v>#DIV/0!</v>
      </c>
    </row>
    <row r="36" spans="1:33">
      <c r="A36" s="220"/>
      <c r="B36" s="27" t="s">
        <v>17</v>
      </c>
      <c r="C36" s="15"/>
      <c r="D36" s="15">
        <f t="shared" si="19"/>
        <v>0</v>
      </c>
      <c r="E36" s="15"/>
      <c r="F36" s="15"/>
      <c r="G36" s="16" t="e">
        <f t="shared" si="20"/>
        <v>#DIV/0!</v>
      </c>
      <c r="H36" s="15">
        <f t="shared" si="21"/>
        <v>0</v>
      </c>
      <c r="I36" s="15"/>
      <c r="J36" s="15"/>
      <c r="K36" s="16" t="e">
        <f t="shared" si="22"/>
        <v>#DIV/0!</v>
      </c>
      <c r="L36" s="15"/>
      <c r="M36" s="16" t="e">
        <f t="shared" si="23"/>
        <v>#DIV/0!</v>
      </c>
      <c r="N36" s="15">
        <f t="shared" si="24"/>
        <v>0</v>
      </c>
      <c r="O36" s="15"/>
      <c r="P36" s="15"/>
      <c r="Q36" s="16" t="e">
        <f t="shared" si="13"/>
        <v>#DIV/0!</v>
      </c>
      <c r="R36" s="15">
        <f t="shared" si="25"/>
        <v>0</v>
      </c>
      <c r="S36" s="15"/>
      <c r="T36" s="15"/>
      <c r="U36" s="16" t="e">
        <f t="shared" si="14"/>
        <v>#DIV/0!</v>
      </c>
      <c r="V36" s="15">
        <f t="shared" si="26"/>
        <v>0</v>
      </c>
      <c r="W36" s="15"/>
      <c r="X36" s="15"/>
      <c r="Y36" s="16" t="e">
        <f t="shared" si="15"/>
        <v>#DIV/0!</v>
      </c>
      <c r="Z36" s="15">
        <f t="shared" si="27"/>
        <v>0</v>
      </c>
      <c r="AA36" s="15"/>
      <c r="AB36" s="15"/>
      <c r="AC36" s="16" t="e">
        <f t="shared" si="16"/>
        <v>#DIV/0!</v>
      </c>
      <c r="AD36" s="15"/>
      <c r="AE36" s="16" t="e">
        <f t="shared" si="17"/>
        <v>#DIV/0!</v>
      </c>
      <c r="AF36" s="15"/>
      <c r="AG36" s="28" t="e">
        <f t="shared" si="18"/>
        <v>#DIV/0!</v>
      </c>
    </row>
    <row r="37" spans="1:33">
      <c r="A37" s="220"/>
      <c r="B37" s="27" t="s">
        <v>18</v>
      </c>
      <c r="C37" s="15"/>
      <c r="D37" s="15">
        <f t="shared" si="19"/>
        <v>0</v>
      </c>
      <c r="E37" s="15"/>
      <c r="F37" s="15"/>
      <c r="G37" s="16" t="e">
        <f t="shared" si="20"/>
        <v>#DIV/0!</v>
      </c>
      <c r="H37" s="15">
        <f t="shared" si="21"/>
        <v>0</v>
      </c>
      <c r="I37" s="15"/>
      <c r="J37" s="15"/>
      <c r="K37" s="16" t="e">
        <f t="shared" si="22"/>
        <v>#DIV/0!</v>
      </c>
      <c r="L37" s="15"/>
      <c r="M37" s="16" t="e">
        <f t="shared" si="23"/>
        <v>#DIV/0!</v>
      </c>
      <c r="N37" s="15">
        <f t="shared" si="24"/>
        <v>0</v>
      </c>
      <c r="O37" s="15"/>
      <c r="P37" s="15"/>
      <c r="Q37" s="16" t="e">
        <f t="shared" si="13"/>
        <v>#DIV/0!</v>
      </c>
      <c r="R37" s="15">
        <f t="shared" si="25"/>
        <v>0</v>
      </c>
      <c r="S37" s="15"/>
      <c r="T37" s="15"/>
      <c r="U37" s="16" t="e">
        <f t="shared" si="14"/>
        <v>#DIV/0!</v>
      </c>
      <c r="V37" s="15">
        <f t="shared" si="26"/>
        <v>0</v>
      </c>
      <c r="W37" s="15"/>
      <c r="X37" s="15"/>
      <c r="Y37" s="16" t="e">
        <f t="shared" si="15"/>
        <v>#DIV/0!</v>
      </c>
      <c r="Z37" s="15">
        <f t="shared" si="27"/>
        <v>0</v>
      </c>
      <c r="AA37" s="15"/>
      <c r="AB37" s="15"/>
      <c r="AC37" s="16" t="e">
        <f t="shared" si="16"/>
        <v>#DIV/0!</v>
      </c>
      <c r="AD37" s="15"/>
      <c r="AE37" s="16" t="e">
        <f t="shared" si="17"/>
        <v>#DIV/0!</v>
      </c>
      <c r="AF37" s="15"/>
      <c r="AG37" s="28" t="e">
        <f t="shared" si="18"/>
        <v>#DIV/0!</v>
      </c>
    </row>
    <row r="38" spans="1:33">
      <c r="A38" s="220">
        <v>11</v>
      </c>
      <c r="B38" s="27" t="s">
        <v>15</v>
      </c>
      <c r="C38" s="15">
        <v>66432</v>
      </c>
      <c r="D38" s="15">
        <f t="shared" si="19"/>
        <v>702</v>
      </c>
      <c r="E38" s="15">
        <v>352</v>
      </c>
      <c r="F38" s="15">
        <v>350</v>
      </c>
      <c r="G38" s="16">
        <f t="shared" si="20"/>
        <v>10.567196531791907</v>
      </c>
      <c r="H38" s="15">
        <f t="shared" si="21"/>
        <v>566</v>
      </c>
      <c r="I38" s="15">
        <v>280</v>
      </c>
      <c r="J38" s="15">
        <v>286</v>
      </c>
      <c r="K38" s="16">
        <f t="shared" si="22"/>
        <v>8.5199903660886314</v>
      </c>
      <c r="L38" s="15">
        <f>D38-H38</f>
        <v>136</v>
      </c>
      <c r="M38" s="16">
        <f t="shared" si="23"/>
        <v>2.0472061657032756</v>
      </c>
      <c r="N38" s="15">
        <f t="shared" si="24"/>
        <v>3</v>
      </c>
      <c r="O38" s="15" t="s">
        <v>147</v>
      </c>
      <c r="P38" s="15">
        <v>3</v>
      </c>
      <c r="Q38" s="16">
        <f t="shared" si="13"/>
        <v>4.2735042735042743</v>
      </c>
      <c r="R38" s="15">
        <f t="shared" si="25"/>
        <v>2</v>
      </c>
      <c r="S38" s="15" t="s">
        <v>147</v>
      </c>
      <c r="T38" s="15">
        <v>2</v>
      </c>
      <c r="U38" s="16">
        <f t="shared" si="14"/>
        <v>2.8490028490028489</v>
      </c>
      <c r="V38" s="15">
        <f t="shared" si="26"/>
        <v>3</v>
      </c>
      <c r="W38" s="15">
        <v>1</v>
      </c>
      <c r="X38" s="15">
        <v>2</v>
      </c>
      <c r="Y38" s="16">
        <f t="shared" si="15"/>
        <v>4.2735042735042743</v>
      </c>
      <c r="Z38" s="15">
        <f t="shared" si="27"/>
        <v>17</v>
      </c>
      <c r="AA38" s="15">
        <v>9</v>
      </c>
      <c r="AB38" s="15">
        <v>8</v>
      </c>
      <c r="AC38" s="16">
        <f t="shared" si="16"/>
        <v>23.64394993045897</v>
      </c>
      <c r="AD38" s="15">
        <v>402</v>
      </c>
      <c r="AE38" s="16">
        <f t="shared" si="17"/>
        <v>6.0513005780346818</v>
      </c>
      <c r="AF38" s="15">
        <v>121</v>
      </c>
      <c r="AG38" s="28">
        <f t="shared" si="18"/>
        <v>1.8214113680154143</v>
      </c>
    </row>
    <row r="39" spans="1:33">
      <c r="A39" s="220"/>
      <c r="B39" s="27" t="s">
        <v>16</v>
      </c>
      <c r="C39" s="15">
        <v>15947</v>
      </c>
      <c r="D39" s="15">
        <f t="shared" si="19"/>
        <v>123</v>
      </c>
      <c r="E39" s="15">
        <v>64</v>
      </c>
      <c r="F39" s="15">
        <v>59</v>
      </c>
      <c r="G39" s="16">
        <f t="shared" si="20"/>
        <v>7.7130494763905437</v>
      </c>
      <c r="H39" s="15">
        <f t="shared" si="21"/>
        <v>169</v>
      </c>
      <c r="I39" s="15">
        <v>78</v>
      </c>
      <c r="J39" s="15">
        <v>91</v>
      </c>
      <c r="K39" s="16">
        <f t="shared" si="22"/>
        <v>10.597604565121967</v>
      </c>
      <c r="L39" s="15">
        <f>D39-H39</f>
        <v>-46</v>
      </c>
      <c r="M39" s="16">
        <f t="shared" si="23"/>
        <v>-2.8845550887314229</v>
      </c>
      <c r="N39" s="15" t="s">
        <v>155</v>
      </c>
      <c r="O39" s="15" t="s">
        <v>155</v>
      </c>
      <c r="P39" s="15" t="s">
        <v>155</v>
      </c>
      <c r="Q39" s="16" t="s">
        <v>155</v>
      </c>
      <c r="R39" s="15" t="s">
        <v>155</v>
      </c>
      <c r="S39" s="15" t="s">
        <v>155</v>
      </c>
      <c r="T39" s="15" t="s">
        <v>155</v>
      </c>
      <c r="U39" s="16" t="s">
        <v>155</v>
      </c>
      <c r="V39" s="15">
        <f t="shared" si="26"/>
        <v>1</v>
      </c>
      <c r="W39" s="15">
        <v>1</v>
      </c>
      <c r="X39" s="15" t="s">
        <v>155</v>
      </c>
      <c r="Y39" s="16">
        <f t="shared" si="15"/>
        <v>8.1300813008130088</v>
      </c>
      <c r="Z39" s="15">
        <f t="shared" si="27"/>
        <v>4</v>
      </c>
      <c r="AA39" s="15">
        <v>3</v>
      </c>
      <c r="AB39" s="15">
        <v>1</v>
      </c>
      <c r="AC39" s="16">
        <f t="shared" si="16"/>
        <v>31.496062992125985</v>
      </c>
      <c r="AD39" s="15">
        <v>77</v>
      </c>
      <c r="AE39" s="16">
        <f t="shared" si="17"/>
        <v>4.8284943876591209</v>
      </c>
      <c r="AF39" s="15">
        <v>11</v>
      </c>
      <c r="AG39" s="28">
        <f t="shared" si="18"/>
        <v>0.68978491252273155</v>
      </c>
    </row>
    <row r="40" spans="1:33">
      <c r="A40" s="220"/>
      <c r="B40" s="27" t="s">
        <v>17</v>
      </c>
      <c r="C40" s="15">
        <v>6583</v>
      </c>
      <c r="D40" s="15">
        <f t="shared" si="19"/>
        <v>40</v>
      </c>
      <c r="E40" s="15">
        <v>22</v>
      </c>
      <c r="F40" s="15">
        <v>18</v>
      </c>
      <c r="G40" s="16">
        <f t="shared" si="20"/>
        <v>6.0762570256721853</v>
      </c>
      <c r="H40" s="15">
        <f t="shared" si="21"/>
        <v>84</v>
      </c>
      <c r="I40" s="15">
        <v>36</v>
      </c>
      <c r="J40" s="15">
        <v>48</v>
      </c>
      <c r="K40" s="16">
        <f t="shared" si="22"/>
        <v>12.76013975391159</v>
      </c>
      <c r="L40" s="15">
        <f>D40-H40</f>
        <v>-44</v>
      </c>
      <c r="M40" s="16">
        <f t="shared" si="23"/>
        <v>-6.6838827282394053</v>
      </c>
      <c r="N40" s="15" t="s">
        <v>156</v>
      </c>
      <c r="O40" s="15" t="s">
        <v>156</v>
      </c>
      <c r="P40" s="15" t="s">
        <v>156</v>
      </c>
      <c r="Q40" s="16" t="s">
        <v>156</v>
      </c>
      <c r="R40" s="15" t="s">
        <v>156</v>
      </c>
      <c r="S40" s="15" t="s">
        <v>156</v>
      </c>
      <c r="T40" s="15" t="s">
        <v>156</v>
      </c>
      <c r="U40" s="16" t="s">
        <v>156</v>
      </c>
      <c r="V40" s="15" t="s">
        <v>156</v>
      </c>
      <c r="W40" s="15" t="s">
        <v>156</v>
      </c>
      <c r="X40" s="15" t="s">
        <v>156</v>
      </c>
      <c r="Y40" s="16" t="s">
        <v>156</v>
      </c>
      <c r="Z40" s="15">
        <f t="shared" si="27"/>
        <v>1</v>
      </c>
      <c r="AA40" s="15" t="s">
        <v>156</v>
      </c>
      <c r="AB40" s="15">
        <v>1</v>
      </c>
      <c r="AC40" s="16">
        <f t="shared" si="16"/>
        <v>24.390243902439025</v>
      </c>
      <c r="AD40" s="15">
        <v>35</v>
      </c>
      <c r="AE40" s="16">
        <f t="shared" si="17"/>
        <v>5.3167248974631631</v>
      </c>
      <c r="AF40" s="15">
        <v>13</v>
      </c>
      <c r="AG40" s="28">
        <f t="shared" si="18"/>
        <v>1.9747835333434605</v>
      </c>
    </row>
    <row r="41" spans="1:33">
      <c r="A41" s="220"/>
      <c r="B41" s="27" t="s">
        <v>18</v>
      </c>
      <c r="C41" s="15">
        <v>10794</v>
      </c>
      <c r="D41" s="15">
        <f t="shared" si="19"/>
        <v>80</v>
      </c>
      <c r="E41" s="15">
        <v>34</v>
      </c>
      <c r="F41" s="15">
        <v>46</v>
      </c>
      <c r="G41" s="16">
        <f t="shared" si="20"/>
        <v>7.4115249212525471</v>
      </c>
      <c r="H41" s="15">
        <f t="shared" si="21"/>
        <v>138</v>
      </c>
      <c r="I41" s="15">
        <v>80</v>
      </c>
      <c r="J41" s="15">
        <v>58</v>
      </c>
      <c r="K41" s="16">
        <f t="shared" si="22"/>
        <v>12.784880489160644</v>
      </c>
      <c r="L41" s="15">
        <f>D41-H41</f>
        <v>-58</v>
      </c>
      <c r="M41" s="16">
        <f t="shared" si="23"/>
        <v>-5.3733555679080967</v>
      </c>
      <c r="N41" s="15" t="s">
        <v>157</v>
      </c>
      <c r="O41" s="15" t="s">
        <v>157</v>
      </c>
      <c r="P41" s="15" t="s">
        <v>157</v>
      </c>
      <c r="Q41" s="16" t="s">
        <v>157</v>
      </c>
      <c r="R41" s="15" t="s">
        <v>157</v>
      </c>
      <c r="S41" s="15" t="s">
        <v>157</v>
      </c>
      <c r="T41" s="15" t="s">
        <v>157</v>
      </c>
      <c r="U41" s="16" t="s">
        <v>157</v>
      </c>
      <c r="V41" s="15" t="s">
        <v>157</v>
      </c>
      <c r="W41" s="15" t="s">
        <v>157</v>
      </c>
      <c r="X41" s="15" t="s">
        <v>157</v>
      </c>
      <c r="Y41" s="16" t="s">
        <v>157</v>
      </c>
      <c r="Z41" s="15">
        <f t="shared" si="27"/>
        <v>3</v>
      </c>
      <c r="AA41" s="15">
        <v>2</v>
      </c>
      <c r="AB41" s="15">
        <v>1</v>
      </c>
      <c r="AC41" s="16">
        <f t="shared" si="16"/>
        <v>36.144578313253014</v>
      </c>
      <c r="AD41" s="15">
        <v>55</v>
      </c>
      <c r="AE41" s="16">
        <f t="shared" si="17"/>
        <v>5.0954233833611271</v>
      </c>
      <c r="AF41" s="15">
        <v>12</v>
      </c>
      <c r="AG41" s="28">
        <f t="shared" si="18"/>
        <v>1.1117287381878822</v>
      </c>
    </row>
    <row r="42" spans="1:33">
      <c r="A42" s="220">
        <v>12</v>
      </c>
      <c r="B42" s="27" t="s">
        <v>15</v>
      </c>
      <c r="C42" s="15">
        <v>66875</v>
      </c>
      <c r="D42" s="15">
        <f t="shared" si="19"/>
        <v>643</v>
      </c>
      <c r="E42" s="15">
        <v>334</v>
      </c>
      <c r="F42" s="15">
        <v>309</v>
      </c>
      <c r="G42" s="16">
        <f t="shared" si="20"/>
        <v>9.6149532710280372</v>
      </c>
      <c r="H42" s="15">
        <f t="shared" si="21"/>
        <v>572</v>
      </c>
      <c r="I42" s="15">
        <v>297</v>
      </c>
      <c r="J42" s="15">
        <v>275</v>
      </c>
      <c r="K42" s="16">
        <f t="shared" si="22"/>
        <v>8.5532710280373827</v>
      </c>
      <c r="L42" s="15">
        <v>71</v>
      </c>
      <c r="M42" s="16">
        <f t="shared" si="23"/>
        <v>1.0616822429906543</v>
      </c>
      <c r="N42" s="15">
        <f t="shared" si="24"/>
        <v>2</v>
      </c>
      <c r="O42" s="15" t="s">
        <v>147</v>
      </c>
      <c r="P42" s="15">
        <v>2</v>
      </c>
      <c r="Q42" s="16">
        <f t="shared" si="13"/>
        <v>3.1104199066874028</v>
      </c>
      <c r="R42" s="15">
        <f t="shared" si="25"/>
        <v>2</v>
      </c>
      <c r="S42" s="15" t="s">
        <v>147</v>
      </c>
      <c r="T42" s="15">
        <v>2</v>
      </c>
      <c r="U42" s="16">
        <f t="shared" si="14"/>
        <v>3.1104199066874028</v>
      </c>
      <c r="V42" s="15">
        <f t="shared" si="26"/>
        <v>2</v>
      </c>
      <c r="W42" s="15" t="s">
        <v>147</v>
      </c>
      <c r="X42" s="15">
        <v>2</v>
      </c>
      <c r="Y42" s="16">
        <f t="shared" si="15"/>
        <v>3.1104199066874028</v>
      </c>
      <c r="Z42" s="15">
        <f t="shared" si="27"/>
        <v>17</v>
      </c>
      <c r="AA42" s="15">
        <v>8</v>
      </c>
      <c r="AB42" s="15">
        <v>9</v>
      </c>
      <c r="AC42" s="16">
        <f t="shared" si="16"/>
        <v>25.757575757575758</v>
      </c>
      <c r="AD42" s="15">
        <v>434</v>
      </c>
      <c r="AE42" s="16">
        <f t="shared" si="17"/>
        <v>6.4897196261682248</v>
      </c>
      <c r="AF42" s="15">
        <v>138</v>
      </c>
      <c r="AG42" s="28">
        <f t="shared" si="18"/>
        <v>2.0635514018691588</v>
      </c>
    </row>
    <row r="43" spans="1:33">
      <c r="A43" s="220"/>
      <c r="B43" s="27" t="s">
        <v>16</v>
      </c>
      <c r="C43" s="15">
        <v>15962</v>
      </c>
      <c r="D43" s="15">
        <f t="shared" si="19"/>
        <v>134</v>
      </c>
      <c r="E43" s="15">
        <v>67</v>
      </c>
      <c r="F43" s="15">
        <v>67</v>
      </c>
      <c r="G43" s="16">
        <f t="shared" si="20"/>
        <v>8.3949379776970314</v>
      </c>
      <c r="H43" s="15">
        <f t="shared" si="21"/>
        <v>177</v>
      </c>
      <c r="I43" s="15">
        <v>93</v>
      </c>
      <c r="J43" s="15">
        <v>84</v>
      </c>
      <c r="K43" s="16">
        <f t="shared" si="22"/>
        <v>11.088835985465479</v>
      </c>
      <c r="L43" s="15">
        <v>-43</v>
      </c>
      <c r="M43" s="16">
        <f t="shared" si="23"/>
        <v>-2.6938980077684502</v>
      </c>
      <c r="N43" s="15">
        <f>SUM(O43:P43)</f>
        <v>3</v>
      </c>
      <c r="O43" s="15">
        <v>2</v>
      </c>
      <c r="P43" s="15">
        <v>1</v>
      </c>
      <c r="Q43" s="16">
        <f t="shared" si="13"/>
        <v>22.388059701492537</v>
      </c>
      <c r="R43" s="15">
        <f t="shared" si="25"/>
        <v>1</v>
      </c>
      <c r="S43" s="15">
        <v>1</v>
      </c>
      <c r="T43" s="15" t="s">
        <v>155</v>
      </c>
      <c r="U43" s="16">
        <f t="shared" si="14"/>
        <v>7.4626865671641793</v>
      </c>
      <c r="V43" s="15">
        <f t="shared" si="26"/>
        <v>1</v>
      </c>
      <c r="W43" s="15" t="s">
        <v>155</v>
      </c>
      <c r="X43" s="15">
        <v>1</v>
      </c>
      <c r="Y43" s="16">
        <f t="shared" si="15"/>
        <v>7.4626865671641793</v>
      </c>
      <c r="Z43" s="15" t="s">
        <v>155</v>
      </c>
      <c r="AA43" s="15" t="s">
        <v>155</v>
      </c>
      <c r="AB43" s="15" t="s">
        <v>155</v>
      </c>
      <c r="AC43" s="16" t="s">
        <v>155</v>
      </c>
      <c r="AD43" s="15">
        <v>79</v>
      </c>
      <c r="AE43" s="16">
        <f t="shared" si="17"/>
        <v>4.9492544793885482</v>
      </c>
      <c r="AF43" s="15">
        <v>17</v>
      </c>
      <c r="AG43" s="28">
        <f t="shared" si="18"/>
        <v>1.0650294449317128</v>
      </c>
    </row>
    <row r="44" spans="1:33">
      <c r="A44" s="220"/>
      <c r="B44" s="27" t="s">
        <v>17</v>
      </c>
      <c r="C44" s="15">
        <v>6504</v>
      </c>
      <c r="D44" s="15">
        <f t="shared" si="19"/>
        <v>54</v>
      </c>
      <c r="E44" s="15">
        <v>29</v>
      </c>
      <c r="F44" s="15">
        <v>25</v>
      </c>
      <c r="G44" s="16">
        <f t="shared" si="20"/>
        <v>8.3025830258302591</v>
      </c>
      <c r="H44" s="15">
        <f t="shared" si="21"/>
        <v>68</v>
      </c>
      <c r="I44" s="15">
        <v>43</v>
      </c>
      <c r="J44" s="15">
        <v>25</v>
      </c>
      <c r="K44" s="16">
        <f t="shared" si="22"/>
        <v>10.455104551045512</v>
      </c>
      <c r="L44" s="15">
        <v>-14</v>
      </c>
      <c r="M44" s="16">
        <f t="shared" si="23"/>
        <v>-2.1525215252152519</v>
      </c>
      <c r="N44" s="15" t="s">
        <v>156</v>
      </c>
      <c r="O44" s="15" t="s">
        <v>156</v>
      </c>
      <c r="P44" s="15" t="s">
        <v>156</v>
      </c>
      <c r="Q44" s="16" t="s">
        <v>156</v>
      </c>
      <c r="R44" s="15" t="s">
        <v>156</v>
      </c>
      <c r="S44" s="15" t="s">
        <v>156</v>
      </c>
      <c r="T44" s="15" t="s">
        <v>156</v>
      </c>
      <c r="U44" s="16" t="s">
        <v>156</v>
      </c>
      <c r="V44" s="15" t="s">
        <v>156</v>
      </c>
      <c r="W44" s="15" t="s">
        <v>156</v>
      </c>
      <c r="X44" s="15" t="s">
        <v>156</v>
      </c>
      <c r="Y44" s="16" t="s">
        <v>156</v>
      </c>
      <c r="Z44" s="15">
        <f t="shared" si="27"/>
        <v>1</v>
      </c>
      <c r="AA44" s="15" t="s">
        <v>156</v>
      </c>
      <c r="AB44" s="15">
        <v>1</v>
      </c>
      <c r="AC44" s="16">
        <f t="shared" si="16"/>
        <v>18.18181818181818</v>
      </c>
      <c r="AD44" s="15">
        <v>25</v>
      </c>
      <c r="AE44" s="16">
        <f t="shared" si="17"/>
        <v>3.843788437884379</v>
      </c>
      <c r="AF44" s="15">
        <v>13</v>
      </c>
      <c r="AG44" s="28">
        <f t="shared" si="18"/>
        <v>1.9987699876998768</v>
      </c>
    </row>
    <row r="45" spans="1:33">
      <c r="A45" s="220"/>
      <c r="B45" s="27" t="s">
        <v>18</v>
      </c>
      <c r="C45" s="15">
        <v>10675</v>
      </c>
      <c r="D45" s="15">
        <f t="shared" si="19"/>
        <v>84</v>
      </c>
      <c r="E45" s="15">
        <v>49</v>
      </c>
      <c r="F45" s="15">
        <v>35</v>
      </c>
      <c r="G45" s="16">
        <f t="shared" si="20"/>
        <v>7.8688524590163933</v>
      </c>
      <c r="H45" s="15">
        <f t="shared" si="21"/>
        <v>125</v>
      </c>
      <c r="I45" s="15">
        <v>62</v>
      </c>
      <c r="J45" s="15">
        <v>63</v>
      </c>
      <c r="K45" s="16">
        <f t="shared" si="22"/>
        <v>11.7096018735363</v>
      </c>
      <c r="L45" s="15">
        <v>-41</v>
      </c>
      <c r="M45" s="16">
        <f t="shared" si="23"/>
        <v>-3.8407494145199061</v>
      </c>
      <c r="N45" s="15" t="s">
        <v>157</v>
      </c>
      <c r="O45" s="15" t="s">
        <v>157</v>
      </c>
      <c r="P45" s="15" t="s">
        <v>157</v>
      </c>
      <c r="Q45" s="16" t="s">
        <v>157</v>
      </c>
      <c r="R45" s="15" t="s">
        <v>157</v>
      </c>
      <c r="S45" s="15" t="s">
        <v>157</v>
      </c>
      <c r="T45" s="15" t="s">
        <v>157</v>
      </c>
      <c r="U45" s="16" t="s">
        <v>157</v>
      </c>
      <c r="V45" s="15" t="s">
        <v>157</v>
      </c>
      <c r="W45" s="15" t="s">
        <v>157</v>
      </c>
      <c r="X45" s="15" t="s">
        <v>157</v>
      </c>
      <c r="Y45" s="16" t="s">
        <v>157</v>
      </c>
      <c r="Z45" s="15">
        <f t="shared" si="27"/>
        <v>2</v>
      </c>
      <c r="AA45" s="15" t="s">
        <v>157</v>
      </c>
      <c r="AB45" s="15">
        <v>2</v>
      </c>
      <c r="AC45" s="16">
        <f t="shared" si="16"/>
        <v>23.255813953488371</v>
      </c>
      <c r="AD45" s="15">
        <v>61</v>
      </c>
      <c r="AE45" s="16">
        <f t="shared" si="17"/>
        <v>5.7142857142857144</v>
      </c>
      <c r="AF45" s="15">
        <v>23</v>
      </c>
      <c r="AG45" s="28">
        <f t="shared" si="18"/>
        <v>2.1545667447306793</v>
      </c>
    </row>
    <row r="46" spans="1:33">
      <c r="A46" s="220">
        <v>13</v>
      </c>
      <c r="B46" s="27" t="s">
        <v>15</v>
      </c>
      <c r="C46" s="15">
        <v>67542</v>
      </c>
      <c r="D46" s="15">
        <f t="shared" si="19"/>
        <v>699</v>
      </c>
      <c r="E46" s="15">
        <v>372</v>
      </c>
      <c r="F46" s="15">
        <v>327</v>
      </c>
      <c r="G46" s="16">
        <f t="shared" si="20"/>
        <v>10.349116105534335</v>
      </c>
      <c r="H46" s="15">
        <f t="shared" si="21"/>
        <v>552</v>
      </c>
      <c r="I46" s="15">
        <v>278</v>
      </c>
      <c r="J46" s="15">
        <v>274</v>
      </c>
      <c r="K46" s="16">
        <f t="shared" si="22"/>
        <v>8.1726925468597322</v>
      </c>
      <c r="L46" s="15">
        <v>147</v>
      </c>
      <c r="M46" s="16">
        <f t="shared" si="23"/>
        <v>2.1764235586746024</v>
      </c>
      <c r="N46" s="15">
        <f t="shared" si="24"/>
        <v>3</v>
      </c>
      <c r="O46" s="15">
        <v>1</v>
      </c>
      <c r="P46" s="15">
        <v>2</v>
      </c>
      <c r="Q46" s="16">
        <f t="shared" si="13"/>
        <v>4.2918454935622314</v>
      </c>
      <c r="R46" s="15">
        <f t="shared" si="25"/>
        <v>1</v>
      </c>
      <c r="S46" s="15" t="s">
        <v>147</v>
      </c>
      <c r="T46" s="15">
        <v>1</v>
      </c>
      <c r="U46" s="16">
        <f t="shared" si="14"/>
        <v>1.4306151645207439</v>
      </c>
      <c r="V46" s="15">
        <f t="shared" si="26"/>
        <v>7</v>
      </c>
      <c r="W46" s="15">
        <v>6</v>
      </c>
      <c r="X46" s="15">
        <v>1</v>
      </c>
      <c r="Y46" s="16">
        <v>9.9</v>
      </c>
      <c r="Z46" s="15">
        <f t="shared" si="27"/>
        <v>19</v>
      </c>
      <c r="AA46" s="15">
        <v>11</v>
      </c>
      <c r="AB46" s="15">
        <v>8</v>
      </c>
      <c r="AC46" s="16">
        <f t="shared" si="16"/>
        <v>26.462395543175486</v>
      </c>
      <c r="AD46" s="15">
        <v>477</v>
      </c>
      <c r="AE46" s="16">
        <f t="shared" si="17"/>
        <v>7.062272363862486</v>
      </c>
      <c r="AF46" s="15">
        <v>129</v>
      </c>
      <c r="AG46" s="28">
        <f t="shared" si="18"/>
        <v>1.9099227147552633</v>
      </c>
    </row>
    <row r="47" spans="1:33">
      <c r="A47" s="220"/>
      <c r="B47" s="27" t="s">
        <v>16</v>
      </c>
      <c r="C47" s="15">
        <v>15893</v>
      </c>
      <c r="D47" s="15">
        <f t="shared" si="19"/>
        <v>115</v>
      </c>
      <c r="E47" s="15">
        <v>61</v>
      </c>
      <c r="F47" s="15">
        <v>54</v>
      </c>
      <c r="G47" s="16">
        <f t="shared" si="20"/>
        <v>7.2358900144717797</v>
      </c>
      <c r="H47" s="15">
        <f t="shared" si="21"/>
        <v>158</v>
      </c>
      <c r="I47" s="15">
        <v>86</v>
      </c>
      <c r="J47" s="15">
        <v>72</v>
      </c>
      <c r="K47" s="16">
        <f t="shared" si="22"/>
        <v>9.9414836720568793</v>
      </c>
      <c r="L47" s="15">
        <v>-43</v>
      </c>
      <c r="M47" s="16">
        <f t="shared" si="23"/>
        <v>-2.7055936575851001</v>
      </c>
      <c r="N47" s="15">
        <f t="shared" si="24"/>
        <v>1</v>
      </c>
      <c r="O47" s="15">
        <v>1</v>
      </c>
      <c r="P47" s="15" t="s">
        <v>155</v>
      </c>
      <c r="Q47" s="16">
        <f t="shared" si="13"/>
        <v>8.695652173913043</v>
      </c>
      <c r="R47" s="15" t="s">
        <v>155</v>
      </c>
      <c r="S47" s="15" t="s">
        <v>155</v>
      </c>
      <c r="T47" s="15" t="s">
        <v>155</v>
      </c>
      <c r="U47" s="16" t="s">
        <v>155</v>
      </c>
      <c r="V47" s="15">
        <f t="shared" si="26"/>
        <v>2</v>
      </c>
      <c r="W47" s="15">
        <v>2</v>
      </c>
      <c r="X47" s="15" t="s">
        <v>155</v>
      </c>
      <c r="Y47" s="16">
        <v>17.100000000000001</v>
      </c>
      <c r="Z47" s="15">
        <f t="shared" si="27"/>
        <v>3</v>
      </c>
      <c r="AA47" s="15">
        <v>2</v>
      </c>
      <c r="AB47" s="15">
        <v>1</v>
      </c>
      <c r="AC47" s="16">
        <f t="shared" si="16"/>
        <v>25.423728813559325</v>
      </c>
      <c r="AD47" s="15">
        <v>63</v>
      </c>
      <c r="AE47" s="16">
        <f t="shared" si="17"/>
        <v>3.9640093122758451</v>
      </c>
      <c r="AF47" s="15">
        <v>22</v>
      </c>
      <c r="AG47" s="28">
        <f t="shared" si="18"/>
        <v>1.3842572201598189</v>
      </c>
    </row>
    <row r="48" spans="1:33">
      <c r="A48" s="220"/>
      <c r="B48" s="27" t="s">
        <v>17</v>
      </c>
      <c r="C48" s="15">
        <v>6509</v>
      </c>
      <c r="D48" s="15">
        <f t="shared" si="19"/>
        <v>47</v>
      </c>
      <c r="E48" s="15">
        <v>21</v>
      </c>
      <c r="F48" s="15">
        <v>26</v>
      </c>
      <c r="G48" s="16">
        <f t="shared" si="20"/>
        <v>7.2207712398217847</v>
      </c>
      <c r="H48" s="15">
        <f t="shared" si="21"/>
        <v>68</v>
      </c>
      <c r="I48" s="15">
        <v>39</v>
      </c>
      <c r="J48" s="15">
        <v>29</v>
      </c>
      <c r="K48" s="16">
        <f t="shared" si="22"/>
        <v>10.447073283146413</v>
      </c>
      <c r="L48" s="15">
        <v>-21</v>
      </c>
      <c r="M48" s="16">
        <f t="shared" si="23"/>
        <v>-3.2263020433246274</v>
      </c>
      <c r="N48" s="15" t="s">
        <v>156</v>
      </c>
      <c r="O48" s="15" t="s">
        <v>156</v>
      </c>
      <c r="P48" s="15" t="s">
        <v>156</v>
      </c>
      <c r="Q48" s="16" t="s">
        <v>156</v>
      </c>
      <c r="R48" s="15" t="s">
        <v>156</v>
      </c>
      <c r="S48" s="15" t="s">
        <v>156</v>
      </c>
      <c r="T48" s="15" t="s">
        <v>156</v>
      </c>
      <c r="U48" s="16" t="s">
        <v>156</v>
      </c>
      <c r="V48" s="15" t="s">
        <v>156</v>
      </c>
      <c r="W48" s="15" t="s">
        <v>156</v>
      </c>
      <c r="X48" s="15" t="s">
        <v>156</v>
      </c>
      <c r="Y48" s="16" t="s">
        <v>156</v>
      </c>
      <c r="Z48" s="15" t="s">
        <v>156</v>
      </c>
      <c r="AA48" s="15" t="s">
        <v>156</v>
      </c>
      <c r="AB48" s="15" t="s">
        <v>156</v>
      </c>
      <c r="AC48" s="16" t="s">
        <v>156</v>
      </c>
      <c r="AD48" s="15">
        <v>21</v>
      </c>
      <c r="AE48" s="16">
        <f t="shared" si="17"/>
        <v>3.2263020433246274</v>
      </c>
      <c r="AF48" s="15">
        <v>11</v>
      </c>
      <c r="AG48" s="28">
        <f t="shared" si="18"/>
        <v>1.6899677369795667</v>
      </c>
    </row>
    <row r="49" spans="1:33">
      <c r="A49" s="220"/>
      <c r="B49" s="27" t="s">
        <v>18</v>
      </c>
      <c r="C49" s="15">
        <v>10605</v>
      </c>
      <c r="D49" s="15">
        <f t="shared" si="19"/>
        <v>81</v>
      </c>
      <c r="E49" s="15">
        <v>33</v>
      </c>
      <c r="F49" s="15">
        <v>48</v>
      </c>
      <c r="G49" s="16">
        <f t="shared" si="20"/>
        <v>7.6379066478076378</v>
      </c>
      <c r="H49" s="15">
        <f t="shared" si="21"/>
        <v>131</v>
      </c>
      <c r="I49" s="15">
        <v>77</v>
      </c>
      <c r="J49" s="15">
        <v>54</v>
      </c>
      <c r="K49" s="16">
        <f t="shared" si="22"/>
        <v>12.352663837812353</v>
      </c>
      <c r="L49" s="15">
        <v>-50</v>
      </c>
      <c r="M49" s="16">
        <f t="shared" si="23"/>
        <v>-4.7147571900047147</v>
      </c>
      <c r="N49" s="15" t="s">
        <v>158</v>
      </c>
      <c r="O49" s="15" t="s">
        <v>157</v>
      </c>
      <c r="P49" s="15" t="s">
        <v>157</v>
      </c>
      <c r="Q49" s="16" t="s">
        <v>157</v>
      </c>
      <c r="R49" s="15" t="s">
        <v>157</v>
      </c>
      <c r="S49" s="15" t="s">
        <v>157</v>
      </c>
      <c r="T49" s="15" t="s">
        <v>157</v>
      </c>
      <c r="U49" s="16" t="s">
        <v>157</v>
      </c>
      <c r="V49" s="15">
        <f t="shared" si="26"/>
        <v>2</v>
      </c>
      <c r="W49" s="15">
        <v>2</v>
      </c>
      <c r="X49" s="15" t="s">
        <v>157</v>
      </c>
      <c r="Y49" s="16">
        <v>24.1</v>
      </c>
      <c r="Z49" s="15">
        <f t="shared" si="27"/>
        <v>3</v>
      </c>
      <c r="AA49" s="15">
        <v>2</v>
      </c>
      <c r="AB49" s="15">
        <v>1</v>
      </c>
      <c r="AC49" s="16">
        <f t="shared" ref="AC49:AC57" si="28">Z49/SUM(D49,Z49)*1000</f>
        <v>35.714285714285715</v>
      </c>
      <c r="AD49" s="15">
        <v>69</v>
      </c>
      <c r="AE49" s="16">
        <f t="shared" si="17"/>
        <v>6.5063649222065063</v>
      </c>
      <c r="AF49" s="15">
        <v>18</v>
      </c>
      <c r="AG49" s="28">
        <f t="shared" si="18"/>
        <v>1.6973125884016973</v>
      </c>
    </row>
    <row r="50" spans="1:33">
      <c r="A50" s="220">
        <v>14</v>
      </c>
      <c r="B50" s="27" t="s">
        <v>15</v>
      </c>
      <c r="C50" s="15">
        <v>67852</v>
      </c>
      <c r="D50" s="15">
        <f t="shared" si="19"/>
        <v>681</v>
      </c>
      <c r="E50" s="15">
        <v>347</v>
      </c>
      <c r="F50" s="15">
        <v>334</v>
      </c>
      <c r="G50" s="16">
        <f t="shared" si="20"/>
        <v>10.036550138536816</v>
      </c>
      <c r="H50" s="15">
        <f t="shared" si="21"/>
        <v>563</v>
      </c>
      <c r="I50" s="15">
        <v>291</v>
      </c>
      <c r="J50" s="15">
        <v>272</v>
      </c>
      <c r="K50" s="16">
        <f t="shared" si="22"/>
        <v>8.2974709662205974</v>
      </c>
      <c r="L50" s="15">
        <v>118</v>
      </c>
      <c r="M50" s="16">
        <f t="shared" si="23"/>
        <v>1.7390791723162176</v>
      </c>
      <c r="N50" s="15" t="s">
        <v>147</v>
      </c>
      <c r="O50" s="15" t="s">
        <v>147</v>
      </c>
      <c r="P50" s="15" t="s">
        <v>147</v>
      </c>
      <c r="Q50" s="16" t="s">
        <v>147</v>
      </c>
      <c r="R50" s="15" t="s">
        <v>147</v>
      </c>
      <c r="S50" s="15" t="s">
        <v>147</v>
      </c>
      <c r="T50" s="15" t="s">
        <v>147</v>
      </c>
      <c r="U50" s="16" t="s">
        <v>147</v>
      </c>
      <c r="V50" s="15">
        <f t="shared" si="26"/>
        <v>1</v>
      </c>
      <c r="W50" s="15">
        <v>1</v>
      </c>
      <c r="X50" s="15" t="s">
        <v>147</v>
      </c>
      <c r="Y50" s="16">
        <f>V50/D50*1000</f>
        <v>1.4684287812041115</v>
      </c>
      <c r="Z50" s="15">
        <f t="shared" si="27"/>
        <v>12</v>
      </c>
      <c r="AA50" s="15">
        <v>5</v>
      </c>
      <c r="AB50" s="15">
        <v>7</v>
      </c>
      <c r="AC50" s="16">
        <f t="shared" si="28"/>
        <v>17.316017316017316</v>
      </c>
      <c r="AD50" s="15">
        <v>430</v>
      </c>
      <c r="AE50" s="16">
        <f t="shared" si="17"/>
        <v>6.337322407592997</v>
      </c>
      <c r="AF50" s="15">
        <v>139</v>
      </c>
      <c r="AG50" s="28">
        <f t="shared" si="18"/>
        <v>2.0485763131521546</v>
      </c>
    </row>
    <row r="51" spans="1:33">
      <c r="A51" s="220"/>
      <c r="B51" s="27" t="s">
        <v>16</v>
      </c>
      <c r="C51" s="15">
        <v>15794</v>
      </c>
      <c r="D51" s="15">
        <f t="shared" si="19"/>
        <v>125</v>
      </c>
      <c r="E51" s="15">
        <v>68</v>
      </c>
      <c r="F51" s="15">
        <v>57</v>
      </c>
      <c r="G51" s="16">
        <f t="shared" si="20"/>
        <v>7.9143978726098529</v>
      </c>
      <c r="H51" s="15">
        <f t="shared" si="21"/>
        <v>176</v>
      </c>
      <c r="I51" s="15">
        <v>104</v>
      </c>
      <c r="J51" s="15">
        <v>72</v>
      </c>
      <c r="K51" s="16">
        <f t="shared" si="22"/>
        <v>11.143472204634671</v>
      </c>
      <c r="L51" s="15">
        <v>-51</v>
      </c>
      <c r="M51" s="16">
        <f t="shared" si="23"/>
        <v>-3.2290743320248199</v>
      </c>
      <c r="N51" s="15">
        <f t="shared" si="24"/>
        <v>1</v>
      </c>
      <c r="O51" s="15">
        <v>1</v>
      </c>
      <c r="P51" s="15" t="s">
        <v>155</v>
      </c>
      <c r="Q51" s="16">
        <f>N51/D51*1000</f>
        <v>8</v>
      </c>
      <c r="R51" s="15" t="s">
        <v>155</v>
      </c>
      <c r="S51" s="15" t="s">
        <v>155</v>
      </c>
      <c r="T51" s="15" t="s">
        <v>155</v>
      </c>
      <c r="U51" s="16" t="s">
        <v>155</v>
      </c>
      <c r="V51" s="15" t="s">
        <v>155</v>
      </c>
      <c r="W51" s="15" t="s">
        <v>155</v>
      </c>
      <c r="X51" s="15" t="s">
        <v>155</v>
      </c>
      <c r="Y51" s="16" t="s">
        <v>155</v>
      </c>
      <c r="Z51" s="15">
        <f t="shared" si="27"/>
        <v>1</v>
      </c>
      <c r="AA51" s="15" t="s">
        <v>155</v>
      </c>
      <c r="AB51" s="15">
        <v>1</v>
      </c>
      <c r="AC51" s="16">
        <f t="shared" si="28"/>
        <v>7.9365079365079358</v>
      </c>
      <c r="AD51" s="15">
        <v>84</v>
      </c>
      <c r="AE51" s="16">
        <f t="shared" si="17"/>
        <v>5.3184753703938199</v>
      </c>
      <c r="AF51" s="15">
        <v>27</v>
      </c>
      <c r="AG51" s="28">
        <f t="shared" si="18"/>
        <v>1.709509940483728</v>
      </c>
    </row>
    <row r="52" spans="1:33">
      <c r="A52" s="220"/>
      <c r="B52" s="27" t="s">
        <v>17</v>
      </c>
      <c r="C52" s="15">
        <v>6492</v>
      </c>
      <c r="D52" s="15">
        <f t="shared" si="19"/>
        <v>45</v>
      </c>
      <c r="E52" s="15">
        <v>26</v>
      </c>
      <c r="F52" s="15">
        <v>19</v>
      </c>
      <c r="G52" s="16">
        <f t="shared" si="20"/>
        <v>6.9316081330868764</v>
      </c>
      <c r="H52" s="15">
        <f t="shared" si="21"/>
        <v>64</v>
      </c>
      <c r="I52" s="15">
        <v>31</v>
      </c>
      <c r="J52" s="15">
        <v>33</v>
      </c>
      <c r="K52" s="16">
        <f t="shared" si="22"/>
        <v>9.8582871226124471</v>
      </c>
      <c r="L52" s="15">
        <v>-19</v>
      </c>
      <c r="M52" s="16">
        <f t="shared" si="23"/>
        <v>-2.9266789895255698</v>
      </c>
      <c r="N52" s="15" t="s">
        <v>156</v>
      </c>
      <c r="O52" s="15" t="s">
        <v>156</v>
      </c>
      <c r="P52" s="15" t="s">
        <v>156</v>
      </c>
      <c r="Q52" s="16" t="s">
        <v>156</v>
      </c>
      <c r="R52" s="15" t="s">
        <v>156</v>
      </c>
      <c r="S52" s="15" t="s">
        <v>156</v>
      </c>
      <c r="T52" s="15" t="s">
        <v>156</v>
      </c>
      <c r="U52" s="16" t="s">
        <v>156</v>
      </c>
      <c r="V52" s="15">
        <f t="shared" si="26"/>
        <v>1</v>
      </c>
      <c r="W52" s="15">
        <v>1</v>
      </c>
      <c r="X52" s="15" t="s">
        <v>156</v>
      </c>
      <c r="Y52" s="16">
        <f>V52/D52*1000</f>
        <v>22.222222222222221</v>
      </c>
      <c r="Z52" s="15">
        <f t="shared" si="27"/>
        <v>4</v>
      </c>
      <c r="AA52" s="15">
        <v>3</v>
      </c>
      <c r="AB52" s="15">
        <v>1</v>
      </c>
      <c r="AC52" s="16">
        <f t="shared" si="28"/>
        <v>81.632653061224488</v>
      </c>
      <c r="AD52" s="15">
        <v>22</v>
      </c>
      <c r="AE52" s="16">
        <f t="shared" si="17"/>
        <v>3.3887861983980283</v>
      </c>
      <c r="AF52" s="15">
        <v>7</v>
      </c>
      <c r="AG52" s="28">
        <f t="shared" si="18"/>
        <v>1.0782501540357361</v>
      </c>
    </row>
    <row r="53" spans="1:33">
      <c r="A53" s="220"/>
      <c r="B53" s="29" t="s">
        <v>18</v>
      </c>
      <c r="C53" s="15">
        <v>10501</v>
      </c>
      <c r="D53" s="15">
        <f t="shared" si="19"/>
        <v>66</v>
      </c>
      <c r="E53" s="15">
        <v>32</v>
      </c>
      <c r="F53" s="15">
        <v>34</v>
      </c>
      <c r="G53" s="16">
        <f t="shared" si="20"/>
        <v>6.2851157032663556</v>
      </c>
      <c r="H53" s="15">
        <f t="shared" si="21"/>
        <v>129</v>
      </c>
      <c r="I53" s="15">
        <v>70</v>
      </c>
      <c r="J53" s="15">
        <v>59</v>
      </c>
      <c r="K53" s="16">
        <f t="shared" si="22"/>
        <v>12.284544329111514</v>
      </c>
      <c r="L53" s="15">
        <v>-63</v>
      </c>
      <c r="M53" s="16">
        <f t="shared" si="23"/>
        <v>-5.999428625845157</v>
      </c>
      <c r="N53" s="15">
        <f t="shared" si="24"/>
        <v>1</v>
      </c>
      <c r="O53" s="30" t="s">
        <v>157</v>
      </c>
      <c r="P53" s="15">
        <v>1</v>
      </c>
      <c r="Q53" s="16">
        <f>N53/D53*1000</f>
        <v>15.151515151515152</v>
      </c>
      <c r="R53" s="15" t="s">
        <v>157</v>
      </c>
      <c r="S53" s="15" t="s">
        <v>157</v>
      </c>
      <c r="T53" s="15" t="s">
        <v>157</v>
      </c>
      <c r="U53" s="16" t="s">
        <v>157</v>
      </c>
      <c r="V53" s="15" t="s">
        <v>157</v>
      </c>
      <c r="W53" s="15" t="s">
        <v>157</v>
      </c>
      <c r="X53" s="15" t="s">
        <v>157</v>
      </c>
      <c r="Y53" s="16" t="s">
        <v>157</v>
      </c>
      <c r="Z53" s="15">
        <f t="shared" si="27"/>
        <v>2</v>
      </c>
      <c r="AA53" s="15" t="s">
        <v>157</v>
      </c>
      <c r="AB53" s="15">
        <v>2</v>
      </c>
      <c r="AC53" s="16">
        <f t="shared" si="28"/>
        <v>29.411764705882351</v>
      </c>
      <c r="AD53" s="15">
        <v>51</v>
      </c>
      <c r="AE53" s="16">
        <f t="shared" si="17"/>
        <v>4.8566803161603653</v>
      </c>
      <c r="AF53" s="15">
        <v>23</v>
      </c>
      <c r="AG53" s="28">
        <f t="shared" si="18"/>
        <v>2.1902675935625178</v>
      </c>
    </row>
    <row r="54" spans="1:33">
      <c r="A54" s="220">
        <v>15</v>
      </c>
      <c r="B54" s="27" t="s">
        <v>15</v>
      </c>
      <c r="C54" s="15">
        <v>68363</v>
      </c>
      <c r="D54" s="15">
        <f>SUM(E54:F54)</f>
        <v>705</v>
      </c>
      <c r="E54" s="15">
        <v>359</v>
      </c>
      <c r="F54" s="15">
        <v>346</v>
      </c>
      <c r="G54" s="16">
        <f>D54/C54*1000</f>
        <v>10.312595994909527</v>
      </c>
      <c r="H54" s="15">
        <f>SUM(I54:J54)</f>
        <v>616</v>
      </c>
      <c r="I54" s="15">
        <v>313</v>
      </c>
      <c r="J54" s="15">
        <v>303</v>
      </c>
      <c r="K54" s="16">
        <f>H54/C54*1000</f>
        <v>9.0107221742755588</v>
      </c>
      <c r="L54" s="15">
        <f>D54-H54</f>
        <v>89</v>
      </c>
      <c r="M54" s="16">
        <f>L54/C54*1000</f>
        <v>1.3018738206339686</v>
      </c>
      <c r="N54" s="15">
        <f t="shared" si="24"/>
        <v>2</v>
      </c>
      <c r="O54" s="15">
        <v>2</v>
      </c>
      <c r="P54" s="15" t="s">
        <v>147</v>
      </c>
      <c r="Q54" s="16">
        <f>N54/D54*1000</f>
        <v>2.8368794326241136</v>
      </c>
      <c r="R54" s="15">
        <f>SUM(S54:T54)</f>
        <v>0</v>
      </c>
      <c r="S54" s="15" t="s">
        <v>147</v>
      </c>
      <c r="T54" s="15" t="s">
        <v>147</v>
      </c>
      <c r="U54" s="16" t="s">
        <v>147</v>
      </c>
      <c r="V54" s="15">
        <f t="shared" si="26"/>
        <v>4</v>
      </c>
      <c r="W54" s="15">
        <v>4</v>
      </c>
      <c r="X54" s="15" t="s">
        <v>147</v>
      </c>
      <c r="Y54" s="16">
        <f>V54/D54*1000</f>
        <v>5.6737588652482271</v>
      </c>
      <c r="Z54" s="15">
        <f>SUM(AA54:AB54)</f>
        <v>19</v>
      </c>
      <c r="AA54" s="15">
        <v>9</v>
      </c>
      <c r="AB54" s="15">
        <v>10</v>
      </c>
      <c r="AC54" s="16">
        <f t="shared" si="28"/>
        <v>26.243093922651934</v>
      </c>
      <c r="AD54" s="15">
        <v>436</v>
      </c>
      <c r="AE54" s="16">
        <f>AD54/C54*1000</f>
        <v>6.3777189415327005</v>
      </c>
      <c r="AF54" s="15">
        <v>158</v>
      </c>
      <c r="AG54" s="28">
        <f>AF54/C54*1000</f>
        <v>2.3111917265187309</v>
      </c>
    </row>
    <row r="55" spans="1:33">
      <c r="A55" s="220"/>
      <c r="B55" s="27" t="s">
        <v>16</v>
      </c>
      <c r="C55" s="15">
        <v>15731</v>
      </c>
      <c r="D55" s="15">
        <f>SUM(E55:F55)</f>
        <v>113</v>
      </c>
      <c r="E55" s="15">
        <v>56</v>
      </c>
      <c r="F55" s="15">
        <v>57</v>
      </c>
      <c r="G55" s="16">
        <f>D55/C55*1000</f>
        <v>7.1832687051045703</v>
      </c>
      <c r="H55" s="15">
        <f>SUM(I55:J55)</f>
        <v>197</v>
      </c>
      <c r="I55" s="15">
        <v>94</v>
      </c>
      <c r="J55" s="15">
        <v>103</v>
      </c>
      <c r="K55" s="16">
        <f>H55/C55*1000</f>
        <v>12.523043671730978</v>
      </c>
      <c r="L55" s="15">
        <f>D55-H55</f>
        <v>-84</v>
      </c>
      <c r="M55" s="16">
        <f>L55/C55*1000</f>
        <v>-5.3397749666264067</v>
      </c>
      <c r="N55" s="15" t="s">
        <v>155</v>
      </c>
      <c r="O55" s="15" t="s">
        <v>155</v>
      </c>
      <c r="P55" s="15" t="s">
        <v>155</v>
      </c>
      <c r="Q55" s="16" t="s">
        <v>155</v>
      </c>
      <c r="R55" s="15" t="s">
        <v>155</v>
      </c>
      <c r="S55" s="15" t="s">
        <v>155</v>
      </c>
      <c r="T55" s="15" t="s">
        <v>155</v>
      </c>
      <c r="U55" s="16" t="s">
        <v>155</v>
      </c>
      <c r="V55" s="15">
        <f t="shared" si="26"/>
        <v>1</v>
      </c>
      <c r="W55" s="15">
        <v>1</v>
      </c>
      <c r="X55" s="15" t="s">
        <v>155</v>
      </c>
      <c r="Y55" s="16">
        <f>V55/D55*1000</f>
        <v>8.8495575221238933</v>
      </c>
      <c r="Z55" s="15">
        <f>SUM(AA55:AB55)</f>
        <v>3</v>
      </c>
      <c r="AA55" s="15">
        <v>1</v>
      </c>
      <c r="AB55" s="15">
        <v>2</v>
      </c>
      <c r="AC55" s="16">
        <f t="shared" si="28"/>
        <v>25.862068965517242</v>
      </c>
      <c r="AD55" s="15">
        <v>66</v>
      </c>
      <c r="AE55" s="16">
        <f>AD55/C55*1000</f>
        <v>4.1955374737778914</v>
      </c>
      <c r="AF55" s="15">
        <v>22</v>
      </c>
      <c r="AG55" s="28">
        <f>AF55/C55*1000</f>
        <v>1.398512491259297</v>
      </c>
    </row>
    <row r="56" spans="1:33">
      <c r="A56" s="220"/>
      <c r="B56" s="27" t="s">
        <v>17</v>
      </c>
      <c r="C56" s="15">
        <v>6423</v>
      </c>
      <c r="D56" s="15">
        <f>SUM(E56:F56)</f>
        <v>48</v>
      </c>
      <c r="E56" s="15">
        <v>29</v>
      </c>
      <c r="F56" s="15">
        <v>19</v>
      </c>
      <c r="G56" s="16">
        <f>D56/C56*1000</f>
        <v>7.4731433909388132</v>
      </c>
      <c r="H56" s="15">
        <f>SUM(I56:J56)</f>
        <v>74</v>
      </c>
      <c r="I56" s="15">
        <v>41</v>
      </c>
      <c r="J56" s="15">
        <v>33</v>
      </c>
      <c r="K56" s="16">
        <f>H56/C56*1000</f>
        <v>11.521096061030672</v>
      </c>
      <c r="L56" s="15">
        <f>D56-H56</f>
        <v>-26</v>
      </c>
      <c r="M56" s="16">
        <f>L56/C56*1000</f>
        <v>-4.0479526700918571</v>
      </c>
      <c r="N56" s="15" t="s">
        <v>156</v>
      </c>
      <c r="O56" s="15" t="s">
        <v>156</v>
      </c>
      <c r="P56" s="15" t="s">
        <v>156</v>
      </c>
      <c r="Q56" s="16" t="s">
        <v>156</v>
      </c>
      <c r="R56" s="15" t="s">
        <v>156</v>
      </c>
      <c r="S56" s="15" t="s">
        <v>156</v>
      </c>
      <c r="T56" s="15" t="s">
        <v>156</v>
      </c>
      <c r="U56" s="16" t="s">
        <v>156</v>
      </c>
      <c r="V56" s="15" t="s">
        <v>156</v>
      </c>
      <c r="W56" s="15" t="s">
        <v>156</v>
      </c>
      <c r="X56" s="15" t="s">
        <v>156</v>
      </c>
      <c r="Y56" s="16" t="s">
        <v>156</v>
      </c>
      <c r="Z56" s="15">
        <f>SUM(AA56:AB56)</f>
        <v>2</v>
      </c>
      <c r="AA56" s="15" t="s">
        <v>156</v>
      </c>
      <c r="AB56" s="15">
        <v>2</v>
      </c>
      <c r="AC56" s="16">
        <f t="shared" si="28"/>
        <v>40</v>
      </c>
      <c r="AD56" s="15">
        <v>28</v>
      </c>
      <c r="AE56" s="16">
        <f>AD56/C56*1000</f>
        <v>4.3593336447143081</v>
      </c>
      <c r="AF56" s="15">
        <v>11</v>
      </c>
      <c r="AG56" s="28">
        <f>AF56/C56*1000</f>
        <v>1.712595360423478</v>
      </c>
    </row>
    <row r="57" spans="1:33" ht="14.25" thickBot="1">
      <c r="A57" s="227"/>
      <c r="B57" s="31" t="s">
        <v>18</v>
      </c>
      <c r="C57" s="19">
        <v>10440</v>
      </c>
      <c r="D57" s="19">
        <f>SUM(E57:F57)</f>
        <v>67</v>
      </c>
      <c r="E57" s="19">
        <v>28</v>
      </c>
      <c r="F57" s="19">
        <v>39</v>
      </c>
      <c r="G57" s="20">
        <f>D57/C57*1000</f>
        <v>6.4176245210727974</v>
      </c>
      <c r="H57" s="19">
        <f>SUM(I57:J57)</f>
        <v>119</v>
      </c>
      <c r="I57" s="19">
        <v>69</v>
      </c>
      <c r="J57" s="19">
        <v>50</v>
      </c>
      <c r="K57" s="20">
        <f>H57/C57*1000</f>
        <v>11.398467432950191</v>
      </c>
      <c r="L57" s="19">
        <f>D57-H57</f>
        <v>-52</v>
      </c>
      <c r="M57" s="20">
        <f>L57/C57*1000</f>
        <v>-4.9808429118773949</v>
      </c>
      <c r="N57" s="19" t="s">
        <v>157</v>
      </c>
      <c r="O57" s="32" t="s">
        <v>157</v>
      </c>
      <c r="P57" s="19" t="s">
        <v>157</v>
      </c>
      <c r="Q57" s="20" t="s">
        <v>157</v>
      </c>
      <c r="R57" s="19" t="s">
        <v>157</v>
      </c>
      <c r="S57" s="19" t="s">
        <v>157</v>
      </c>
      <c r="T57" s="19" t="s">
        <v>157</v>
      </c>
      <c r="U57" s="20" t="s">
        <v>157</v>
      </c>
      <c r="V57" s="19" t="s">
        <v>157</v>
      </c>
      <c r="W57" s="19" t="s">
        <v>157</v>
      </c>
      <c r="X57" s="19" t="s">
        <v>157</v>
      </c>
      <c r="Y57" s="20" t="s">
        <v>157</v>
      </c>
      <c r="Z57" s="19">
        <f>SUM(AA57:AB57)</f>
        <v>2</v>
      </c>
      <c r="AA57" s="19">
        <v>1</v>
      </c>
      <c r="AB57" s="19">
        <v>1</v>
      </c>
      <c r="AC57" s="20">
        <f t="shared" si="28"/>
        <v>28.985507246376812</v>
      </c>
      <c r="AD57" s="19">
        <v>35</v>
      </c>
      <c r="AE57" s="20">
        <f>AD57/C57*1000</f>
        <v>3.352490421455939</v>
      </c>
      <c r="AF57" s="19">
        <v>18</v>
      </c>
      <c r="AG57" s="33">
        <f>AF57/C57*1000</f>
        <v>1.7241379310344827</v>
      </c>
    </row>
    <row r="58" spans="1:33">
      <c r="B58" s="3" t="s">
        <v>51</v>
      </c>
    </row>
  </sheetData>
  <mergeCells count="106">
    <mergeCell ref="K15:L16"/>
    <mergeCell ref="K19:L19"/>
    <mergeCell ref="K20:L20"/>
    <mergeCell ref="K21:L21"/>
    <mergeCell ref="K22:L22"/>
    <mergeCell ref="K23:L23"/>
    <mergeCell ref="B14:F14"/>
    <mergeCell ref="G14:I14"/>
    <mergeCell ref="J14:L14"/>
    <mergeCell ref="E21:F21"/>
    <mergeCell ref="B15:B16"/>
    <mergeCell ref="C15:C16"/>
    <mergeCell ref="A54:A57"/>
    <mergeCell ref="H15:I16"/>
    <mergeCell ref="H19:I19"/>
    <mergeCell ref="H20:I20"/>
    <mergeCell ref="H21:I21"/>
    <mergeCell ref="H22:I22"/>
    <mergeCell ref="H23:I23"/>
    <mergeCell ref="E15:F16"/>
    <mergeCell ref="E19:F19"/>
    <mergeCell ref="E20:F20"/>
    <mergeCell ref="E22:F22"/>
    <mergeCell ref="E23:F23"/>
    <mergeCell ref="L27:M27"/>
    <mergeCell ref="G28:G29"/>
    <mergeCell ref="D27:G27"/>
    <mergeCell ref="H27:K27"/>
    <mergeCell ref="H28:H29"/>
    <mergeCell ref="I28:I29"/>
    <mergeCell ref="J28:J29"/>
    <mergeCell ref="K28:K29"/>
    <mergeCell ref="D28:D29"/>
    <mergeCell ref="E28:E29"/>
    <mergeCell ref="A50:A53"/>
    <mergeCell ref="Z28:Z29"/>
    <mergeCell ref="AA28:AA29"/>
    <mergeCell ref="AB28:AB29"/>
    <mergeCell ref="A34:A37"/>
    <mergeCell ref="A38:A41"/>
    <mergeCell ref="A42:A45"/>
    <mergeCell ref="A46:A49"/>
    <mergeCell ref="A27:A29"/>
    <mergeCell ref="B27:B29"/>
    <mergeCell ref="A30:A33"/>
    <mergeCell ref="V28:V29"/>
    <mergeCell ref="W28:W29"/>
    <mergeCell ref="X28:X29"/>
    <mergeCell ref="L28:L29"/>
    <mergeCell ref="M28:M29"/>
    <mergeCell ref="C27:C29"/>
    <mergeCell ref="F28:F29"/>
    <mergeCell ref="N27:Q27"/>
    <mergeCell ref="R27:U27"/>
    <mergeCell ref="O28:O29"/>
    <mergeCell ref="P28:P29"/>
    <mergeCell ref="Q28:Q29"/>
    <mergeCell ref="R28:R29"/>
    <mergeCell ref="AF27:AG27"/>
    <mergeCell ref="AF28:AF29"/>
    <mergeCell ref="AG28:AG29"/>
    <mergeCell ref="N28:N29"/>
    <mergeCell ref="AC28:AC29"/>
    <mergeCell ref="Z27:AC27"/>
    <mergeCell ref="AE28:AE29"/>
    <mergeCell ref="AD28:AD29"/>
    <mergeCell ref="AD27:AE27"/>
    <mergeCell ref="V27:Y27"/>
    <mergeCell ref="Y28:Y29"/>
    <mergeCell ref="S28:S29"/>
    <mergeCell ref="T28:T29"/>
    <mergeCell ref="U28:U29"/>
    <mergeCell ref="I3:I4"/>
    <mergeCell ref="J3:J4"/>
    <mergeCell ref="G3:G4"/>
    <mergeCell ref="H3:H4"/>
    <mergeCell ref="B2:B4"/>
    <mergeCell ref="C2:F2"/>
    <mergeCell ref="C3:C4"/>
    <mergeCell ref="D3:D4"/>
    <mergeCell ref="E3:E4"/>
    <mergeCell ref="F3:F4"/>
    <mergeCell ref="V3:V4"/>
    <mergeCell ref="O3:O4"/>
    <mergeCell ref="P3:P4"/>
    <mergeCell ref="A14:A16"/>
    <mergeCell ref="J15:J16"/>
    <mergeCell ref="D15:D16"/>
    <mergeCell ref="G15:G16"/>
    <mergeCell ref="Q3:Q4"/>
    <mergeCell ref="R3:R4"/>
    <mergeCell ref="A2:A4"/>
    <mergeCell ref="U2:X2"/>
    <mergeCell ref="W3:W4"/>
    <mergeCell ref="M3:M4"/>
    <mergeCell ref="N3:N4"/>
    <mergeCell ref="M2:P2"/>
    <mergeCell ref="Q2:T2"/>
    <mergeCell ref="X3:X4"/>
    <mergeCell ref="S3:S4"/>
    <mergeCell ref="T3:T4"/>
    <mergeCell ref="U3:U4"/>
    <mergeCell ref="G2:J2"/>
    <mergeCell ref="K2:L2"/>
    <mergeCell ref="K3:K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2"/>
  <sheetViews>
    <sheetView workbookViewId="0">
      <selection activeCell="B26" sqref="B26"/>
    </sheetView>
  </sheetViews>
  <sheetFormatPr defaultRowHeight="13.5"/>
  <cols>
    <col min="1" max="1" width="8.375" style="3" customWidth="1"/>
    <col min="2" max="4" width="25.375" style="3" customWidth="1"/>
    <col min="5" max="16384" width="9" style="3"/>
  </cols>
  <sheetData>
    <row r="1" spans="1:4" ht="18" customHeight="1" thickBot="1">
      <c r="A1" s="2" t="s">
        <v>167</v>
      </c>
      <c r="D1" s="131" t="s">
        <v>146</v>
      </c>
    </row>
    <row r="2" spans="1:4" ht="32.25" customHeight="1">
      <c r="A2" s="57" t="s">
        <v>29</v>
      </c>
      <c r="B2" s="80" t="s">
        <v>15</v>
      </c>
      <c r="C2" s="80" t="s">
        <v>142</v>
      </c>
      <c r="D2" s="127" t="s">
        <v>143</v>
      </c>
    </row>
    <row r="3" spans="1:4" hidden="1">
      <c r="A3" s="35" t="s">
        <v>144</v>
      </c>
      <c r="B3" s="36">
        <v>1.94</v>
      </c>
      <c r="C3" s="37">
        <v>1.89</v>
      </c>
      <c r="D3" s="38">
        <v>1.75</v>
      </c>
    </row>
    <row r="4" spans="1:4" ht="24.75" customHeight="1">
      <c r="A4" s="159" t="s">
        <v>145</v>
      </c>
      <c r="B4" s="39">
        <v>1.67</v>
      </c>
      <c r="C4" s="40">
        <v>1.64</v>
      </c>
      <c r="D4" s="40">
        <v>1.42</v>
      </c>
    </row>
    <row r="5" spans="1:4" ht="24.75" customHeight="1">
      <c r="A5" s="132">
        <v>12</v>
      </c>
      <c r="B5" s="29">
        <v>1.57</v>
      </c>
      <c r="C5" s="27">
        <v>1.59</v>
      </c>
      <c r="D5" s="27">
        <v>1.36</v>
      </c>
    </row>
    <row r="6" spans="1:4" ht="24.75" hidden="1" customHeight="1">
      <c r="A6" s="132">
        <v>14</v>
      </c>
      <c r="B6" s="29">
        <v>1.57</v>
      </c>
      <c r="C6" s="27">
        <v>1.47</v>
      </c>
      <c r="D6" s="27">
        <v>1.32</v>
      </c>
    </row>
    <row r="7" spans="1:4" ht="24.75" customHeight="1">
      <c r="A7" s="132">
        <v>15</v>
      </c>
      <c r="B7" s="29">
        <v>1.59</v>
      </c>
      <c r="C7" s="27">
        <v>1.44</v>
      </c>
      <c r="D7" s="27">
        <v>1.29</v>
      </c>
    </row>
    <row r="8" spans="1:4" ht="24.75" customHeight="1">
      <c r="A8" s="132">
        <v>16</v>
      </c>
      <c r="B8" s="29">
        <v>1.55</v>
      </c>
      <c r="C8" s="27">
        <v>1.42</v>
      </c>
      <c r="D8" s="27">
        <v>1.29</v>
      </c>
    </row>
    <row r="9" spans="1:4" ht="24.75" customHeight="1" thickBot="1">
      <c r="A9" s="134">
        <v>17</v>
      </c>
      <c r="B9" s="31">
        <v>1.44</v>
      </c>
      <c r="C9" s="41">
        <v>1.46</v>
      </c>
      <c r="D9" s="41">
        <v>1.26</v>
      </c>
    </row>
    <row r="10" spans="1:4" ht="15" customHeight="1">
      <c r="A10" s="130" t="s">
        <v>151</v>
      </c>
    </row>
    <row r="11" spans="1:4" ht="15" customHeight="1">
      <c r="A11" s="232" t="s">
        <v>152</v>
      </c>
      <c r="B11" s="233"/>
      <c r="C11" s="233"/>
      <c r="D11" s="233"/>
    </row>
    <row r="12" spans="1:4" ht="15" customHeight="1">
      <c r="A12" s="130" t="s">
        <v>100</v>
      </c>
    </row>
  </sheetData>
  <mergeCells count="1">
    <mergeCell ref="A11:D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41"/>
  <sheetViews>
    <sheetView zoomScaleNormal="100" zoomScaleSheetLayoutView="100" workbookViewId="0">
      <selection activeCell="B26" sqref="B26"/>
    </sheetView>
  </sheetViews>
  <sheetFormatPr defaultRowHeight="13.5"/>
  <cols>
    <col min="1" max="1" width="8.375" style="3" customWidth="1"/>
    <col min="2" max="11" width="7.625" style="3" customWidth="1"/>
    <col min="12" max="12" width="7" style="3" customWidth="1"/>
    <col min="13" max="13" width="1.25" style="3" customWidth="1"/>
    <col min="14" max="16384" width="9" style="3"/>
  </cols>
  <sheetData>
    <row r="1" spans="1:12" ht="18" customHeight="1" thickBot="1">
      <c r="A1" s="2" t="s">
        <v>168</v>
      </c>
      <c r="K1" s="5" t="s">
        <v>61</v>
      </c>
    </row>
    <row r="2" spans="1:12" ht="18" customHeight="1">
      <c r="A2" s="57" t="s">
        <v>29</v>
      </c>
      <c r="B2" s="80" t="s">
        <v>3</v>
      </c>
      <c r="C2" s="80" t="s">
        <v>30</v>
      </c>
      <c r="D2" s="80" t="s">
        <v>32</v>
      </c>
      <c r="E2" s="80" t="s">
        <v>33</v>
      </c>
      <c r="F2" s="80" t="s">
        <v>34</v>
      </c>
      <c r="G2" s="80" t="s">
        <v>35</v>
      </c>
      <c r="H2" s="80" t="s">
        <v>36</v>
      </c>
      <c r="I2" s="80" t="s">
        <v>37</v>
      </c>
      <c r="J2" s="80" t="s">
        <v>38</v>
      </c>
      <c r="K2" s="127" t="s">
        <v>31</v>
      </c>
    </row>
    <row r="3" spans="1:12" ht="14.25" hidden="1" customHeight="1">
      <c r="A3" s="14" t="s">
        <v>19</v>
      </c>
      <c r="B3" s="21">
        <f t="shared" ref="B3:B8" si="0">SUM(C3:K3)</f>
        <v>484</v>
      </c>
      <c r="C3" s="21">
        <f t="shared" ref="C3:K3" si="1">SUM(D13:D16)</f>
        <v>8</v>
      </c>
      <c r="D3" s="21">
        <f t="shared" si="1"/>
        <v>0</v>
      </c>
      <c r="E3" s="21">
        <f t="shared" si="1"/>
        <v>6</v>
      </c>
      <c r="F3" s="21">
        <f t="shared" si="1"/>
        <v>1</v>
      </c>
      <c r="G3" s="21">
        <f t="shared" si="1"/>
        <v>11</v>
      </c>
      <c r="H3" s="21">
        <f t="shared" si="1"/>
        <v>26</v>
      </c>
      <c r="I3" s="21">
        <f t="shared" si="1"/>
        <v>63</v>
      </c>
      <c r="J3" s="21">
        <f t="shared" si="1"/>
        <v>125</v>
      </c>
      <c r="K3" s="21">
        <f t="shared" si="1"/>
        <v>244</v>
      </c>
      <c r="L3" s="21"/>
    </row>
    <row r="4" spans="1:12" ht="14.25" hidden="1" customHeight="1">
      <c r="A4" s="17">
        <v>10</v>
      </c>
      <c r="B4" s="21">
        <f t="shared" si="0"/>
        <v>545</v>
      </c>
      <c r="C4" s="23">
        <f t="shared" ref="C4:K4" si="2">SUM(D17:D20)</f>
        <v>3</v>
      </c>
      <c r="D4" s="23">
        <f t="shared" si="2"/>
        <v>2</v>
      </c>
      <c r="E4" s="23">
        <f t="shared" si="2"/>
        <v>5</v>
      </c>
      <c r="F4" s="23">
        <f t="shared" si="2"/>
        <v>9</v>
      </c>
      <c r="G4" s="23">
        <f t="shared" si="2"/>
        <v>17</v>
      </c>
      <c r="H4" s="23">
        <f t="shared" si="2"/>
        <v>30</v>
      </c>
      <c r="I4" s="23">
        <f t="shared" si="2"/>
        <v>67</v>
      </c>
      <c r="J4" s="23">
        <f t="shared" si="2"/>
        <v>143</v>
      </c>
      <c r="K4" s="23">
        <f t="shared" si="2"/>
        <v>269</v>
      </c>
      <c r="L4" s="23"/>
    </row>
    <row r="5" spans="1:12" ht="24" customHeight="1">
      <c r="A5" s="132" t="s">
        <v>67</v>
      </c>
      <c r="B5" s="21">
        <f t="shared" si="0"/>
        <v>957</v>
      </c>
      <c r="C5" s="23">
        <f t="shared" ref="C5:K5" si="3">SUM(D21:D24)</f>
        <v>5</v>
      </c>
      <c r="D5" s="23">
        <f t="shared" si="3"/>
        <v>3</v>
      </c>
      <c r="E5" s="23">
        <f t="shared" si="3"/>
        <v>5</v>
      </c>
      <c r="F5" s="23">
        <f t="shared" si="3"/>
        <v>7</v>
      </c>
      <c r="G5" s="23">
        <f t="shared" si="3"/>
        <v>13</v>
      </c>
      <c r="H5" s="23">
        <f t="shared" si="3"/>
        <v>39</v>
      </c>
      <c r="I5" s="23">
        <f t="shared" si="3"/>
        <v>105</v>
      </c>
      <c r="J5" s="23">
        <f t="shared" si="3"/>
        <v>224</v>
      </c>
      <c r="K5" s="23">
        <f t="shared" si="3"/>
        <v>556</v>
      </c>
      <c r="L5" s="23"/>
    </row>
    <row r="6" spans="1:12" ht="24.75" customHeight="1">
      <c r="A6" s="132">
        <v>12</v>
      </c>
      <c r="B6" s="21">
        <f t="shared" si="0"/>
        <v>942</v>
      </c>
      <c r="C6" s="23">
        <f t="shared" ref="C6:K6" si="4">SUM(D25:D28)</f>
        <v>8</v>
      </c>
      <c r="D6" s="23">
        <f t="shared" si="4"/>
        <v>7</v>
      </c>
      <c r="E6" s="23">
        <f t="shared" si="4"/>
        <v>2</v>
      </c>
      <c r="F6" s="23">
        <f t="shared" si="4"/>
        <v>7</v>
      </c>
      <c r="G6" s="23">
        <f t="shared" si="4"/>
        <v>20</v>
      </c>
      <c r="H6" s="23">
        <f t="shared" si="4"/>
        <v>58</v>
      </c>
      <c r="I6" s="23">
        <f t="shared" si="4"/>
        <v>105</v>
      </c>
      <c r="J6" s="23">
        <f t="shared" si="4"/>
        <v>222</v>
      </c>
      <c r="K6" s="23">
        <f t="shared" si="4"/>
        <v>513</v>
      </c>
      <c r="L6" s="23"/>
    </row>
    <row r="7" spans="1:12" ht="24.75" customHeight="1">
      <c r="A7" s="132">
        <v>13</v>
      </c>
      <c r="B7" s="21">
        <f t="shared" si="0"/>
        <v>909</v>
      </c>
      <c r="C7" s="23">
        <f t="shared" ref="C7:K7" si="5">SUM(D29:D32)</f>
        <v>6</v>
      </c>
      <c r="D7" s="23">
        <f t="shared" si="5"/>
        <v>1</v>
      </c>
      <c r="E7" s="23">
        <f t="shared" si="5"/>
        <v>3</v>
      </c>
      <c r="F7" s="23">
        <f t="shared" si="5"/>
        <v>9</v>
      </c>
      <c r="G7" s="23">
        <f t="shared" si="5"/>
        <v>26</v>
      </c>
      <c r="H7" s="23">
        <f t="shared" si="5"/>
        <v>56</v>
      </c>
      <c r="I7" s="23">
        <f t="shared" si="5"/>
        <v>93</v>
      </c>
      <c r="J7" s="23">
        <f t="shared" si="5"/>
        <v>235</v>
      </c>
      <c r="K7" s="23">
        <f t="shared" si="5"/>
        <v>480</v>
      </c>
      <c r="L7" s="23"/>
    </row>
    <row r="8" spans="1:12" ht="24.75" customHeight="1">
      <c r="A8" s="132">
        <v>14</v>
      </c>
      <c r="B8" s="21">
        <f t="shared" si="0"/>
        <v>932</v>
      </c>
      <c r="C8" s="23">
        <f t="shared" ref="C8:K8" si="6">SUM(D33:D36)</f>
        <v>4</v>
      </c>
      <c r="D8" s="23">
        <f t="shared" si="6"/>
        <v>4</v>
      </c>
      <c r="E8" s="23">
        <f t="shared" si="6"/>
        <v>4</v>
      </c>
      <c r="F8" s="23">
        <f t="shared" si="6"/>
        <v>11</v>
      </c>
      <c r="G8" s="23">
        <f t="shared" si="6"/>
        <v>24</v>
      </c>
      <c r="H8" s="23">
        <f t="shared" si="6"/>
        <v>52</v>
      </c>
      <c r="I8" s="23">
        <f t="shared" si="6"/>
        <v>99</v>
      </c>
      <c r="J8" s="23">
        <f t="shared" si="6"/>
        <v>241</v>
      </c>
      <c r="K8" s="23">
        <f t="shared" si="6"/>
        <v>493</v>
      </c>
      <c r="L8" s="23"/>
    </row>
    <row r="9" spans="1:12" ht="24.75" customHeight="1" thickBot="1">
      <c r="A9" s="134">
        <v>15</v>
      </c>
      <c r="B9" s="42">
        <f>SUM(C9:K9)</f>
        <v>1006</v>
      </c>
      <c r="C9" s="43">
        <f>SUM(D37:D40)</f>
        <v>6</v>
      </c>
      <c r="D9" s="43">
        <f t="shared" ref="D9:K9" si="7">SUM(E37:E40)</f>
        <v>3</v>
      </c>
      <c r="E9" s="43">
        <f t="shared" si="7"/>
        <v>4</v>
      </c>
      <c r="F9" s="43">
        <f t="shared" si="7"/>
        <v>8</v>
      </c>
      <c r="G9" s="43">
        <f t="shared" si="7"/>
        <v>18</v>
      </c>
      <c r="H9" s="43">
        <f t="shared" si="7"/>
        <v>53</v>
      </c>
      <c r="I9" s="43">
        <f t="shared" si="7"/>
        <v>75</v>
      </c>
      <c r="J9" s="43">
        <f t="shared" si="7"/>
        <v>264</v>
      </c>
      <c r="K9" s="43">
        <f t="shared" si="7"/>
        <v>575</v>
      </c>
      <c r="L9" s="23"/>
    </row>
    <row r="10" spans="1:12">
      <c r="A10" s="130" t="s">
        <v>51</v>
      </c>
    </row>
    <row r="11" spans="1:12" ht="18" customHeight="1" thickBot="1">
      <c r="A11" s="2" t="s">
        <v>168</v>
      </c>
      <c r="L11" s="5" t="s">
        <v>62</v>
      </c>
    </row>
    <row r="12" spans="1:12" ht="14.25" customHeight="1">
      <c r="A12" s="6" t="s">
        <v>29</v>
      </c>
      <c r="B12" s="44"/>
      <c r="C12" s="7" t="s">
        <v>3</v>
      </c>
      <c r="D12" s="7" t="s">
        <v>30</v>
      </c>
      <c r="E12" s="7" t="s">
        <v>32</v>
      </c>
      <c r="F12" s="7" t="s">
        <v>33</v>
      </c>
      <c r="G12" s="7" t="s">
        <v>34</v>
      </c>
      <c r="H12" s="7" t="s">
        <v>35</v>
      </c>
      <c r="I12" s="7" t="s">
        <v>36</v>
      </c>
      <c r="J12" s="7" t="s">
        <v>37</v>
      </c>
      <c r="K12" s="7" t="s">
        <v>38</v>
      </c>
      <c r="L12" s="8" t="s">
        <v>31</v>
      </c>
    </row>
    <row r="13" spans="1:12" ht="14.25" hidden="1" customHeight="1">
      <c r="A13" s="225" t="s">
        <v>19</v>
      </c>
      <c r="B13" s="27" t="s">
        <v>15</v>
      </c>
      <c r="C13" s="21">
        <f>SUM(D13:L13)</f>
        <v>484</v>
      </c>
      <c r="D13" s="21">
        <v>8</v>
      </c>
      <c r="E13" s="21">
        <v>0</v>
      </c>
      <c r="F13" s="21">
        <v>6</v>
      </c>
      <c r="G13" s="21">
        <v>1</v>
      </c>
      <c r="H13" s="21">
        <v>11</v>
      </c>
      <c r="I13" s="21">
        <v>26</v>
      </c>
      <c r="J13" s="21">
        <v>63</v>
      </c>
      <c r="K13" s="21">
        <v>125</v>
      </c>
      <c r="L13" s="21">
        <v>244</v>
      </c>
    </row>
    <row r="14" spans="1:12" ht="14.25" hidden="1" customHeight="1">
      <c r="A14" s="220"/>
      <c r="B14" s="27" t="s">
        <v>39</v>
      </c>
      <c r="C14" s="21">
        <f t="shared" ref="C14:C21" si="8">SUM(D14:L14)</f>
        <v>0</v>
      </c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4.25" hidden="1" customHeight="1">
      <c r="A15" s="220"/>
      <c r="B15" s="27" t="s">
        <v>17</v>
      </c>
      <c r="C15" s="21">
        <f t="shared" si="8"/>
        <v>0</v>
      </c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4.25" hidden="1" customHeight="1">
      <c r="A16" s="220"/>
      <c r="B16" s="27" t="s">
        <v>18</v>
      </c>
      <c r="C16" s="21">
        <f t="shared" si="8"/>
        <v>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13" ht="14.25" hidden="1" customHeight="1">
      <c r="A17" s="220">
        <v>10</v>
      </c>
      <c r="B17" s="27" t="s">
        <v>15</v>
      </c>
      <c r="C17" s="21">
        <f>SUM(D17:L17)</f>
        <v>545</v>
      </c>
      <c r="D17" s="30">
        <v>3</v>
      </c>
      <c r="E17" s="30">
        <v>2</v>
      </c>
      <c r="F17" s="30">
        <v>5</v>
      </c>
      <c r="G17" s="30">
        <v>9</v>
      </c>
      <c r="H17" s="30">
        <v>17</v>
      </c>
      <c r="I17" s="30">
        <v>30</v>
      </c>
      <c r="J17" s="30">
        <v>67</v>
      </c>
      <c r="K17" s="30">
        <v>143</v>
      </c>
      <c r="L17" s="30">
        <v>269</v>
      </c>
    </row>
    <row r="18" spans="1:13" ht="14.25" hidden="1" customHeight="1">
      <c r="A18" s="220"/>
      <c r="B18" s="27" t="s">
        <v>39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</row>
    <row r="19" spans="1:13" ht="14.25" hidden="1" customHeight="1">
      <c r="A19" s="220"/>
      <c r="B19" s="27" t="s">
        <v>17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</row>
    <row r="20" spans="1:13" ht="14.25" hidden="1" customHeight="1">
      <c r="A20" s="220"/>
      <c r="B20" s="27" t="s">
        <v>18</v>
      </c>
      <c r="C20" s="21">
        <f t="shared" si="8"/>
        <v>0</v>
      </c>
      <c r="D20" s="30"/>
      <c r="E20" s="30"/>
      <c r="F20" s="30"/>
      <c r="G20" s="30"/>
      <c r="H20" s="30"/>
      <c r="I20" s="30"/>
      <c r="J20" s="30"/>
      <c r="K20" s="30"/>
      <c r="L20" s="30"/>
    </row>
    <row r="21" spans="1:13" ht="14.25" customHeight="1">
      <c r="A21" s="220">
        <v>11</v>
      </c>
      <c r="B21" s="45" t="s">
        <v>15</v>
      </c>
      <c r="C21" s="46">
        <f t="shared" si="8"/>
        <v>566</v>
      </c>
      <c r="D21" s="47">
        <v>5</v>
      </c>
      <c r="E21" s="47">
        <v>1</v>
      </c>
      <c r="F21" s="47">
        <v>4</v>
      </c>
      <c r="G21" s="47">
        <v>3</v>
      </c>
      <c r="H21" s="47">
        <v>7</v>
      </c>
      <c r="I21" s="47">
        <v>25</v>
      </c>
      <c r="J21" s="47">
        <v>66</v>
      </c>
      <c r="K21" s="47">
        <v>136</v>
      </c>
      <c r="L21" s="48">
        <v>319</v>
      </c>
    </row>
    <row r="22" spans="1:13" ht="14.25" customHeight="1">
      <c r="A22" s="220"/>
      <c r="B22" s="45" t="s">
        <v>39</v>
      </c>
      <c r="C22" s="46">
        <f t="shared" ref="C22:C36" si="9">SUM(D22:L22)</f>
        <v>169</v>
      </c>
      <c r="D22" s="47" t="s">
        <v>155</v>
      </c>
      <c r="E22" s="47">
        <v>1</v>
      </c>
      <c r="F22" s="47">
        <v>1</v>
      </c>
      <c r="G22" s="47">
        <v>2</v>
      </c>
      <c r="H22" s="47">
        <v>4</v>
      </c>
      <c r="I22" s="47">
        <v>6</v>
      </c>
      <c r="J22" s="47">
        <v>11</v>
      </c>
      <c r="K22" s="47">
        <v>41</v>
      </c>
      <c r="L22" s="48">
        <v>103</v>
      </c>
    </row>
    <row r="23" spans="1:13" ht="14.25" customHeight="1">
      <c r="A23" s="220"/>
      <c r="B23" s="45" t="s">
        <v>17</v>
      </c>
      <c r="C23" s="46">
        <f t="shared" si="9"/>
        <v>84</v>
      </c>
      <c r="D23" s="47" t="s">
        <v>156</v>
      </c>
      <c r="E23" s="47">
        <v>1</v>
      </c>
      <c r="F23" s="47" t="s">
        <v>156</v>
      </c>
      <c r="G23" s="47" t="s">
        <v>156</v>
      </c>
      <c r="H23" s="47">
        <v>2</v>
      </c>
      <c r="I23" s="47">
        <v>1</v>
      </c>
      <c r="J23" s="47">
        <v>10</v>
      </c>
      <c r="K23" s="47">
        <v>12</v>
      </c>
      <c r="L23" s="48">
        <v>58</v>
      </c>
    </row>
    <row r="24" spans="1:13" ht="14.25" customHeight="1">
      <c r="A24" s="220"/>
      <c r="B24" s="45" t="s">
        <v>18</v>
      </c>
      <c r="C24" s="46">
        <f t="shared" si="9"/>
        <v>138</v>
      </c>
      <c r="D24" s="47" t="s">
        <v>157</v>
      </c>
      <c r="E24" s="47" t="s">
        <v>157</v>
      </c>
      <c r="F24" s="47" t="s">
        <v>157</v>
      </c>
      <c r="G24" s="47">
        <v>2</v>
      </c>
      <c r="H24" s="47" t="s">
        <v>157</v>
      </c>
      <c r="I24" s="47">
        <v>7</v>
      </c>
      <c r="J24" s="47">
        <v>18</v>
      </c>
      <c r="K24" s="47">
        <v>35</v>
      </c>
      <c r="L24" s="48">
        <v>76</v>
      </c>
    </row>
    <row r="25" spans="1:13" ht="14.25" customHeight="1">
      <c r="A25" s="220">
        <v>12</v>
      </c>
      <c r="B25" s="45" t="s">
        <v>15</v>
      </c>
      <c r="C25" s="46">
        <f t="shared" si="9"/>
        <v>572</v>
      </c>
      <c r="D25" s="47">
        <v>4</v>
      </c>
      <c r="E25" s="47">
        <v>3</v>
      </c>
      <c r="F25" s="47">
        <v>2</v>
      </c>
      <c r="G25" s="47">
        <v>5</v>
      </c>
      <c r="H25" s="47">
        <v>15</v>
      </c>
      <c r="I25" s="47">
        <v>36</v>
      </c>
      <c r="J25" s="47">
        <v>67</v>
      </c>
      <c r="K25" s="47">
        <v>122</v>
      </c>
      <c r="L25" s="48">
        <v>318</v>
      </c>
      <c r="M25" s="23"/>
    </row>
    <row r="26" spans="1:13" ht="14.25" customHeight="1">
      <c r="A26" s="220"/>
      <c r="B26" s="45" t="s">
        <v>39</v>
      </c>
      <c r="C26" s="46">
        <f t="shared" si="9"/>
        <v>177</v>
      </c>
      <c r="D26" s="47">
        <v>3</v>
      </c>
      <c r="E26" s="47">
        <v>1</v>
      </c>
      <c r="F26" s="47" t="s">
        <v>155</v>
      </c>
      <c r="G26" s="47">
        <v>1</v>
      </c>
      <c r="H26" s="47">
        <v>3</v>
      </c>
      <c r="I26" s="47">
        <v>11</v>
      </c>
      <c r="J26" s="47">
        <v>24</v>
      </c>
      <c r="K26" s="47">
        <v>45</v>
      </c>
      <c r="L26" s="48">
        <v>89</v>
      </c>
      <c r="M26" s="23"/>
    </row>
    <row r="27" spans="1:13" ht="14.25" customHeight="1">
      <c r="A27" s="220"/>
      <c r="B27" s="45" t="s">
        <v>17</v>
      </c>
      <c r="C27" s="46">
        <f t="shared" si="9"/>
        <v>68</v>
      </c>
      <c r="D27" s="47" t="s">
        <v>156</v>
      </c>
      <c r="E27" s="47">
        <v>1</v>
      </c>
      <c r="F27" s="47" t="s">
        <v>156</v>
      </c>
      <c r="G27" s="47">
        <v>1</v>
      </c>
      <c r="H27" s="47">
        <v>1</v>
      </c>
      <c r="I27" s="47">
        <v>4</v>
      </c>
      <c r="J27" s="47">
        <v>6</v>
      </c>
      <c r="K27" s="47">
        <v>18</v>
      </c>
      <c r="L27" s="48">
        <v>37</v>
      </c>
      <c r="M27" s="23"/>
    </row>
    <row r="28" spans="1:13" ht="14.25" customHeight="1">
      <c r="A28" s="220"/>
      <c r="B28" s="45" t="s">
        <v>18</v>
      </c>
      <c r="C28" s="46">
        <f t="shared" si="9"/>
        <v>125</v>
      </c>
      <c r="D28" s="47">
        <v>1</v>
      </c>
      <c r="E28" s="47">
        <v>2</v>
      </c>
      <c r="F28" s="47" t="s">
        <v>157</v>
      </c>
      <c r="G28" s="47" t="s">
        <v>157</v>
      </c>
      <c r="H28" s="47">
        <v>1</v>
      </c>
      <c r="I28" s="47">
        <v>7</v>
      </c>
      <c r="J28" s="47">
        <v>8</v>
      </c>
      <c r="K28" s="47">
        <v>37</v>
      </c>
      <c r="L28" s="48">
        <v>69</v>
      </c>
      <c r="M28" s="23"/>
    </row>
    <row r="29" spans="1:13" ht="14.25" customHeight="1">
      <c r="A29" s="220">
        <v>13</v>
      </c>
      <c r="B29" s="45" t="s">
        <v>15</v>
      </c>
      <c r="C29" s="46">
        <f t="shared" si="9"/>
        <v>552</v>
      </c>
      <c r="D29" s="47">
        <v>5</v>
      </c>
      <c r="E29" s="47" t="s">
        <v>147</v>
      </c>
      <c r="F29" s="47">
        <v>2</v>
      </c>
      <c r="G29" s="47">
        <v>5</v>
      </c>
      <c r="H29" s="47">
        <v>17</v>
      </c>
      <c r="I29" s="47">
        <v>33</v>
      </c>
      <c r="J29" s="47">
        <v>59</v>
      </c>
      <c r="K29" s="47">
        <v>150</v>
      </c>
      <c r="L29" s="48">
        <v>281</v>
      </c>
    </row>
    <row r="30" spans="1:13" ht="14.25" customHeight="1">
      <c r="A30" s="220"/>
      <c r="B30" s="45" t="s">
        <v>39</v>
      </c>
      <c r="C30" s="46">
        <f t="shared" si="9"/>
        <v>158</v>
      </c>
      <c r="D30" s="47">
        <v>1</v>
      </c>
      <c r="E30" s="47">
        <v>1</v>
      </c>
      <c r="F30" s="47">
        <v>1</v>
      </c>
      <c r="G30" s="47">
        <v>3</v>
      </c>
      <c r="H30" s="47">
        <v>4</v>
      </c>
      <c r="I30" s="47">
        <v>11</v>
      </c>
      <c r="J30" s="47">
        <v>11</v>
      </c>
      <c r="K30" s="47">
        <v>39</v>
      </c>
      <c r="L30" s="48">
        <v>87</v>
      </c>
    </row>
    <row r="31" spans="1:13" ht="14.25" customHeight="1">
      <c r="A31" s="220"/>
      <c r="B31" s="45" t="s">
        <v>17</v>
      </c>
      <c r="C31" s="46">
        <f t="shared" si="9"/>
        <v>68</v>
      </c>
      <c r="D31" s="47" t="s">
        <v>156</v>
      </c>
      <c r="E31" s="47" t="s">
        <v>156</v>
      </c>
      <c r="F31" s="47" t="s">
        <v>156</v>
      </c>
      <c r="G31" s="47">
        <v>1</v>
      </c>
      <c r="H31" s="47">
        <v>4</v>
      </c>
      <c r="I31" s="47">
        <v>5</v>
      </c>
      <c r="J31" s="47">
        <v>3</v>
      </c>
      <c r="K31" s="47">
        <v>21</v>
      </c>
      <c r="L31" s="48">
        <v>34</v>
      </c>
    </row>
    <row r="32" spans="1:13" ht="14.25" customHeight="1">
      <c r="A32" s="220"/>
      <c r="B32" s="45" t="s">
        <v>18</v>
      </c>
      <c r="C32" s="46">
        <f t="shared" si="9"/>
        <v>131</v>
      </c>
      <c r="D32" s="47" t="s">
        <v>157</v>
      </c>
      <c r="E32" s="47" t="s">
        <v>157</v>
      </c>
      <c r="F32" s="47" t="s">
        <v>157</v>
      </c>
      <c r="G32" s="47" t="s">
        <v>157</v>
      </c>
      <c r="H32" s="47">
        <v>1</v>
      </c>
      <c r="I32" s="47">
        <v>7</v>
      </c>
      <c r="J32" s="47">
        <v>20</v>
      </c>
      <c r="K32" s="47">
        <v>25</v>
      </c>
      <c r="L32" s="48">
        <v>78</v>
      </c>
    </row>
    <row r="33" spans="1:12" ht="14.25" customHeight="1">
      <c r="A33" s="220">
        <v>14</v>
      </c>
      <c r="B33" s="45" t="s">
        <v>15</v>
      </c>
      <c r="C33" s="46">
        <f t="shared" si="9"/>
        <v>563</v>
      </c>
      <c r="D33" s="47">
        <v>1</v>
      </c>
      <c r="E33" s="47">
        <v>2</v>
      </c>
      <c r="F33" s="47">
        <v>3</v>
      </c>
      <c r="G33" s="47">
        <v>7</v>
      </c>
      <c r="H33" s="47">
        <v>16</v>
      </c>
      <c r="I33" s="47">
        <v>32</v>
      </c>
      <c r="J33" s="47">
        <v>63</v>
      </c>
      <c r="K33" s="47">
        <v>144</v>
      </c>
      <c r="L33" s="48">
        <v>295</v>
      </c>
    </row>
    <row r="34" spans="1:12" ht="14.25" customHeight="1">
      <c r="A34" s="220"/>
      <c r="B34" s="45" t="s">
        <v>39</v>
      </c>
      <c r="C34" s="46">
        <f t="shared" si="9"/>
        <v>176</v>
      </c>
      <c r="D34" s="47">
        <v>1</v>
      </c>
      <c r="E34" s="47">
        <v>1</v>
      </c>
      <c r="F34" s="47">
        <v>1</v>
      </c>
      <c r="G34" s="47">
        <v>3</v>
      </c>
      <c r="H34" s="47">
        <v>3</v>
      </c>
      <c r="I34" s="47">
        <v>8</v>
      </c>
      <c r="J34" s="47">
        <v>19</v>
      </c>
      <c r="K34" s="47">
        <v>47</v>
      </c>
      <c r="L34" s="48">
        <v>93</v>
      </c>
    </row>
    <row r="35" spans="1:12" ht="14.25" customHeight="1">
      <c r="A35" s="220"/>
      <c r="B35" s="45" t="s">
        <v>17</v>
      </c>
      <c r="C35" s="46">
        <f t="shared" si="9"/>
        <v>64</v>
      </c>
      <c r="D35" s="47">
        <v>1</v>
      </c>
      <c r="E35" s="47" t="s">
        <v>156</v>
      </c>
      <c r="F35" s="47" t="s">
        <v>156</v>
      </c>
      <c r="G35" s="47" t="s">
        <v>156</v>
      </c>
      <c r="H35" s="47">
        <v>2</v>
      </c>
      <c r="I35" s="47">
        <v>5</v>
      </c>
      <c r="J35" s="47">
        <v>4</v>
      </c>
      <c r="K35" s="47">
        <v>14</v>
      </c>
      <c r="L35" s="48">
        <v>38</v>
      </c>
    </row>
    <row r="36" spans="1:12" ht="14.25" customHeight="1">
      <c r="A36" s="220"/>
      <c r="B36" s="45" t="s">
        <v>18</v>
      </c>
      <c r="C36" s="46">
        <f t="shared" si="9"/>
        <v>129</v>
      </c>
      <c r="D36" s="47">
        <v>1</v>
      </c>
      <c r="E36" s="47">
        <v>1</v>
      </c>
      <c r="F36" s="47" t="s">
        <v>157</v>
      </c>
      <c r="G36" s="47">
        <v>1</v>
      </c>
      <c r="H36" s="47">
        <v>3</v>
      </c>
      <c r="I36" s="47">
        <v>7</v>
      </c>
      <c r="J36" s="47">
        <v>13</v>
      </c>
      <c r="K36" s="47">
        <v>36</v>
      </c>
      <c r="L36" s="48">
        <v>67</v>
      </c>
    </row>
    <row r="37" spans="1:12" ht="14.25" customHeight="1">
      <c r="A37" s="220">
        <v>15</v>
      </c>
      <c r="B37" s="45" t="s">
        <v>15</v>
      </c>
      <c r="C37" s="46">
        <f>SUM(D37:L37)</f>
        <v>616</v>
      </c>
      <c r="D37" s="47">
        <v>5</v>
      </c>
      <c r="E37" s="47">
        <v>1</v>
      </c>
      <c r="F37" s="47">
        <v>2</v>
      </c>
      <c r="G37" s="47">
        <v>6</v>
      </c>
      <c r="H37" s="47">
        <v>11</v>
      </c>
      <c r="I37" s="47">
        <v>36</v>
      </c>
      <c r="J37" s="47">
        <v>49</v>
      </c>
      <c r="K37" s="47">
        <v>170</v>
      </c>
      <c r="L37" s="48">
        <v>336</v>
      </c>
    </row>
    <row r="38" spans="1:12" ht="14.25" customHeight="1">
      <c r="A38" s="220"/>
      <c r="B38" s="45" t="s">
        <v>39</v>
      </c>
      <c r="C38" s="46">
        <f>SUM(D38:L38)</f>
        <v>197</v>
      </c>
      <c r="D38" s="47">
        <v>1</v>
      </c>
      <c r="E38" s="47">
        <v>1</v>
      </c>
      <c r="F38" s="47" t="s">
        <v>155</v>
      </c>
      <c r="G38" s="47" t="s">
        <v>155</v>
      </c>
      <c r="H38" s="47">
        <v>3</v>
      </c>
      <c r="I38" s="47">
        <v>10</v>
      </c>
      <c r="J38" s="47">
        <v>14</v>
      </c>
      <c r="K38" s="47">
        <v>50</v>
      </c>
      <c r="L38" s="48">
        <v>118</v>
      </c>
    </row>
    <row r="39" spans="1:12" ht="14.25" customHeight="1">
      <c r="A39" s="220"/>
      <c r="B39" s="45" t="s">
        <v>17</v>
      </c>
      <c r="C39" s="46">
        <f>SUM(D39:L39)</f>
        <v>74</v>
      </c>
      <c r="D39" s="47" t="s">
        <v>156</v>
      </c>
      <c r="E39" s="47" t="s">
        <v>156</v>
      </c>
      <c r="F39" s="47" t="s">
        <v>156</v>
      </c>
      <c r="G39" s="47">
        <v>1</v>
      </c>
      <c r="H39" s="47">
        <v>2</v>
      </c>
      <c r="I39" s="47">
        <v>2</v>
      </c>
      <c r="J39" s="47">
        <v>4</v>
      </c>
      <c r="K39" s="47">
        <v>19</v>
      </c>
      <c r="L39" s="48">
        <v>46</v>
      </c>
    </row>
    <row r="40" spans="1:12" ht="14.25" customHeight="1" thickBot="1">
      <c r="A40" s="227"/>
      <c r="B40" s="49" t="s">
        <v>18</v>
      </c>
      <c r="C40" s="50">
        <f>SUM(D40:L40)</f>
        <v>119</v>
      </c>
      <c r="D40" s="51" t="s">
        <v>157</v>
      </c>
      <c r="E40" s="51">
        <v>1</v>
      </c>
      <c r="F40" s="51">
        <v>2</v>
      </c>
      <c r="G40" s="51">
        <v>1</v>
      </c>
      <c r="H40" s="51">
        <v>2</v>
      </c>
      <c r="I40" s="51">
        <v>5</v>
      </c>
      <c r="J40" s="51">
        <v>8</v>
      </c>
      <c r="K40" s="51">
        <v>25</v>
      </c>
      <c r="L40" s="52">
        <v>75</v>
      </c>
    </row>
    <row r="41" spans="1:12">
      <c r="A41" s="3" t="s">
        <v>51</v>
      </c>
    </row>
  </sheetData>
  <mergeCells count="7">
    <mergeCell ref="A37:A40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44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625" style="3" hidden="1" customWidth="1"/>
    <col min="3" max="10" width="6.5" style="3" customWidth="1"/>
    <col min="11" max="11" width="6.125" style="3" customWidth="1"/>
    <col min="12" max="12" width="6.5" style="3" customWidth="1"/>
    <col min="13" max="14" width="5.875" style="3" customWidth="1"/>
    <col min="15" max="15" width="0.5" style="3" customWidth="1"/>
    <col min="16" max="16384" width="9" style="3"/>
  </cols>
  <sheetData>
    <row r="1" spans="1:14" ht="18.75" customHeight="1" thickBot="1">
      <c r="A1" s="2" t="s">
        <v>169</v>
      </c>
      <c r="B1" s="2"/>
      <c r="N1" s="131" t="s">
        <v>61</v>
      </c>
    </row>
    <row r="2" spans="1:14" ht="15.75" customHeight="1">
      <c r="A2" s="234" t="s">
        <v>29</v>
      </c>
      <c r="B2" s="130"/>
      <c r="C2" s="235" t="s">
        <v>3</v>
      </c>
      <c r="D2" s="235" t="s">
        <v>43</v>
      </c>
      <c r="E2" s="236" t="s">
        <v>41</v>
      </c>
      <c r="F2" s="235" t="s">
        <v>42</v>
      </c>
      <c r="G2" s="236" t="s">
        <v>40</v>
      </c>
      <c r="H2" s="238" t="s">
        <v>150</v>
      </c>
      <c r="I2" s="240" t="s">
        <v>48</v>
      </c>
      <c r="J2" s="238" t="s">
        <v>49</v>
      </c>
      <c r="K2" s="235" t="s">
        <v>44</v>
      </c>
      <c r="L2" s="236" t="s">
        <v>50</v>
      </c>
      <c r="M2" s="235" t="s">
        <v>45</v>
      </c>
      <c r="N2" s="242" t="s">
        <v>46</v>
      </c>
    </row>
    <row r="3" spans="1:14" ht="16.5" customHeight="1">
      <c r="A3" s="207"/>
      <c r="B3" s="130"/>
      <c r="C3" s="197"/>
      <c r="D3" s="197"/>
      <c r="E3" s="197"/>
      <c r="F3" s="197"/>
      <c r="G3" s="197"/>
      <c r="H3" s="239"/>
      <c r="I3" s="241"/>
      <c r="J3" s="239"/>
      <c r="K3" s="197"/>
      <c r="L3" s="197"/>
      <c r="M3" s="197"/>
      <c r="N3" s="243"/>
    </row>
    <row r="4" spans="1:14" hidden="1">
      <c r="A4" s="14" t="s">
        <v>19</v>
      </c>
      <c r="C4" s="21">
        <f t="shared" ref="C4:C9" si="0">SUM(D4:N4)</f>
        <v>417</v>
      </c>
      <c r="D4" s="30">
        <f t="shared" ref="D4:N4" si="1">SUM(D16:D19)</f>
        <v>2</v>
      </c>
      <c r="E4" s="30">
        <f t="shared" si="1"/>
        <v>144</v>
      </c>
      <c r="F4" s="30">
        <f t="shared" si="1"/>
        <v>61</v>
      </c>
      <c r="G4" s="30">
        <f t="shared" si="1"/>
        <v>93</v>
      </c>
      <c r="H4" s="30">
        <f t="shared" si="1"/>
        <v>47</v>
      </c>
      <c r="I4" s="30">
        <f t="shared" si="1"/>
        <v>0</v>
      </c>
      <c r="J4" s="30">
        <f t="shared" si="1"/>
        <v>6</v>
      </c>
      <c r="K4" s="30">
        <f t="shared" si="1"/>
        <v>15</v>
      </c>
      <c r="L4" s="30">
        <f t="shared" si="1"/>
        <v>23</v>
      </c>
      <c r="M4" s="30">
        <f t="shared" si="1"/>
        <v>5</v>
      </c>
      <c r="N4" s="30">
        <f t="shared" si="1"/>
        <v>21</v>
      </c>
    </row>
    <row r="5" spans="1:14" hidden="1">
      <c r="A5" s="17">
        <v>10</v>
      </c>
      <c r="C5" s="21">
        <f t="shared" si="0"/>
        <v>461</v>
      </c>
      <c r="D5" s="30">
        <f t="shared" ref="D5:N5" si="2">SUM(D20:D23)</f>
        <v>0</v>
      </c>
      <c r="E5" s="30">
        <f t="shared" si="2"/>
        <v>159</v>
      </c>
      <c r="F5" s="30">
        <f t="shared" si="2"/>
        <v>74</v>
      </c>
      <c r="G5" s="30">
        <f t="shared" si="2"/>
        <v>79</v>
      </c>
      <c r="H5" s="30">
        <f t="shared" si="2"/>
        <v>47</v>
      </c>
      <c r="I5" s="30">
        <f t="shared" si="2"/>
        <v>1</v>
      </c>
      <c r="J5" s="30">
        <f t="shared" si="2"/>
        <v>10</v>
      </c>
      <c r="K5" s="30">
        <f t="shared" si="2"/>
        <v>19</v>
      </c>
      <c r="L5" s="30">
        <f t="shared" si="2"/>
        <v>35</v>
      </c>
      <c r="M5" s="30">
        <f t="shared" si="2"/>
        <v>18</v>
      </c>
      <c r="N5" s="30">
        <f t="shared" si="2"/>
        <v>19</v>
      </c>
    </row>
    <row r="6" spans="1:14" ht="24.75" customHeight="1">
      <c r="A6" s="132" t="s">
        <v>67</v>
      </c>
      <c r="C6" s="21">
        <f t="shared" si="0"/>
        <v>813</v>
      </c>
      <c r="D6" s="30">
        <f t="shared" ref="D6:N6" si="3">SUM(D24:D27)</f>
        <v>1</v>
      </c>
      <c r="E6" s="30">
        <f t="shared" si="3"/>
        <v>215</v>
      </c>
      <c r="F6" s="30">
        <f t="shared" si="3"/>
        <v>157</v>
      </c>
      <c r="G6" s="30">
        <f t="shared" si="3"/>
        <v>155</v>
      </c>
      <c r="H6" s="30">
        <f t="shared" si="3"/>
        <v>118</v>
      </c>
      <c r="I6" s="30">
        <f t="shared" si="3"/>
        <v>2</v>
      </c>
      <c r="J6" s="30">
        <f t="shared" si="3"/>
        <v>14</v>
      </c>
      <c r="K6" s="30">
        <f t="shared" si="3"/>
        <v>53</v>
      </c>
      <c r="L6" s="30">
        <f t="shared" si="3"/>
        <v>47</v>
      </c>
      <c r="M6" s="30">
        <f t="shared" si="3"/>
        <v>15</v>
      </c>
      <c r="N6" s="30">
        <f t="shared" si="3"/>
        <v>36</v>
      </c>
    </row>
    <row r="7" spans="1:14" ht="24.75" customHeight="1">
      <c r="A7" s="132">
        <v>12</v>
      </c>
      <c r="C7" s="21">
        <f t="shared" si="0"/>
        <v>816</v>
      </c>
      <c r="D7" s="30">
        <f t="shared" ref="D7:N7" si="4">SUM(D28:D31)</f>
        <v>1</v>
      </c>
      <c r="E7" s="30">
        <f t="shared" si="4"/>
        <v>231</v>
      </c>
      <c r="F7" s="30">
        <f t="shared" si="4"/>
        <v>128</v>
      </c>
      <c r="G7" s="30">
        <f t="shared" si="4"/>
        <v>192</v>
      </c>
      <c r="H7" s="30">
        <f t="shared" si="4"/>
        <v>94</v>
      </c>
      <c r="I7" s="30">
        <f t="shared" si="4"/>
        <v>6</v>
      </c>
      <c r="J7" s="30">
        <f t="shared" si="4"/>
        <v>15</v>
      </c>
      <c r="K7" s="30">
        <f t="shared" si="4"/>
        <v>40</v>
      </c>
      <c r="L7" s="30">
        <f t="shared" si="4"/>
        <v>51</v>
      </c>
      <c r="M7" s="30">
        <f t="shared" si="4"/>
        <v>23</v>
      </c>
      <c r="N7" s="30">
        <f t="shared" si="4"/>
        <v>35</v>
      </c>
    </row>
    <row r="8" spans="1:14" ht="24.75" customHeight="1">
      <c r="A8" s="132">
        <v>13</v>
      </c>
      <c r="C8" s="21">
        <f t="shared" si="0"/>
        <v>751</v>
      </c>
      <c r="D8" s="30" t="s">
        <v>154</v>
      </c>
      <c r="E8" s="30">
        <f t="shared" ref="E8:N8" si="5">SUM(E32:E35)</f>
        <v>270</v>
      </c>
      <c r="F8" s="30">
        <f t="shared" si="5"/>
        <v>131</v>
      </c>
      <c r="G8" s="30">
        <f t="shared" si="5"/>
        <v>130</v>
      </c>
      <c r="H8" s="30">
        <f t="shared" si="5"/>
        <v>85</v>
      </c>
      <c r="I8" s="30">
        <f t="shared" si="5"/>
        <v>4</v>
      </c>
      <c r="J8" s="30">
        <f t="shared" si="5"/>
        <v>9</v>
      </c>
      <c r="K8" s="30">
        <f t="shared" si="5"/>
        <v>43</v>
      </c>
      <c r="L8" s="30">
        <f t="shared" si="5"/>
        <v>33</v>
      </c>
      <c r="M8" s="30">
        <f t="shared" si="5"/>
        <v>16</v>
      </c>
      <c r="N8" s="30">
        <f t="shared" si="5"/>
        <v>30</v>
      </c>
    </row>
    <row r="9" spans="1:14" ht="24.75" customHeight="1">
      <c r="A9" s="132">
        <v>14</v>
      </c>
      <c r="C9" s="21">
        <f t="shared" si="0"/>
        <v>776</v>
      </c>
      <c r="D9" s="30">
        <f t="shared" ref="D9:N9" si="6">SUM(D36:D39)</f>
        <v>3</v>
      </c>
      <c r="E9" s="30">
        <f t="shared" si="6"/>
        <v>272</v>
      </c>
      <c r="F9" s="30">
        <f t="shared" si="6"/>
        <v>150</v>
      </c>
      <c r="G9" s="30">
        <f t="shared" si="6"/>
        <v>121</v>
      </c>
      <c r="H9" s="30">
        <f t="shared" si="6"/>
        <v>70</v>
      </c>
      <c r="I9" s="30">
        <f t="shared" si="6"/>
        <v>3</v>
      </c>
      <c r="J9" s="30">
        <f t="shared" si="6"/>
        <v>19</v>
      </c>
      <c r="K9" s="30">
        <f t="shared" si="6"/>
        <v>53</v>
      </c>
      <c r="L9" s="30">
        <f t="shared" si="6"/>
        <v>27</v>
      </c>
      <c r="M9" s="30">
        <f t="shared" si="6"/>
        <v>23</v>
      </c>
      <c r="N9" s="30">
        <f t="shared" si="6"/>
        <v>35</v>
      </c>
    </row>
    <row r="10" spans="1:14" ht="24.75" customHeight="1" thickBot="1">
      <c r="A10" s="134">
        <v>15</v>
      </c>
      <c r="C10" s="42">
        <f>SUM(D10:N10)</f>
        <v>860</v>
      </c>
      <c r="D10" s="32" t="s">
        <v>154</v>
      </c>
      <c r="E10" s="32">
        <f t="shared" ref="E10:N10" si="7">SUM(E40:E43)</f>
        <v>254</v>
      </c>
      <c r="F10" s="32">
        <f t="shared" si="7"/>
        <v>179</v>
      </c>
      <c r="G10" s="32">
        <f t="shared" si="7"/>
        <v>140</v>
      </c>
      <c r="H10" s="32">
        <f t="shared" si="7"/>
        <v>94</v>
      </c>
      <c r="I10" s="32">
        <f t="shared" si="7"/>
        <v>3</v>
      </c>
      <c r="J10" s="32">
        <f t="shared" si="7"/>
        <v>23</v>
      </c>
      <c r="K10" s="32">
        <f t="shared" si="7"/>
        <v>63</v>
      </c>
      <c r="L10" s="32">
        <f t="shared" si="7"/>
        <v>50</v>
      </c>
      <c r="M10" s="32">
        <f t="shared" si="7"/>
        <v>22</v>
      </c>
      <c r="N10" s="32">
        <f t="shared" si="7"/>
        <v>32</v>
      </c>
    </row>
    <row r="11" spans="1:14">
      <c r="A11" s="130" t="s">
        <v>51</v>
      </c>
      <c r="B11" s="3" t="s">
        <v>51</v>
      </c>
    </row>
    <row r="13" spans="1:14" ht="18.75" customHeight="1" thickBot="1">
      <c r="A13" s="2" t="s">
        <v>169</v>
      </c>
      <c r="B13" s="2"/>
      <c r="N13" s="5" t="s">
        <v>61</v>
      </c>
    </row>
    <row r="14" spans="1:14" ht="13.5" customHeight="1">
      <c r="A14" s="246" t="s">
        <v>29</v>
      </c>
      <c r="B14" s="223"/>
      <c r="C14" s="223" t="s">
        <v>3</v>
      </c>
      <c r="D14" s="223" t="s">
        <v>43</v>
      </c>
      <c r="E14" s="237" t="s">
        <v>41</v>
      </c>
      <c r="F14" s="223" t="s">
        <v>42</v>
      </c>
      <c r="G14" s="237" t="s">
        <v>40</v>
      </c>
      <c r="H14" s="237" t="s">
        <v>47</v>
      </c>
      <c r="I14" s="237" t="s">
        <v>48</v>
      </c>
      <c r="J14" s="237" t="s">
        <v>49</v>
      </c>
      <c r="K14" s="223" t="s">
        <v>44</v>
      </c>
      <c r="L14" s="237" t="s">
        <v>50</v>
      </c>
      <c r="M14" s="223" t="s">
        <v>45</v>
      </c>
      <c r="N14" s="244" t="s">
        <v>46</v>
      </c>
    </row>
    <row r="15" spans="1:14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45"/>
    </row>
    <row r="16" spans="1:14">
      <c r="A16" s="225" t="s">
        <v>19</v>
      </c>
      <c r="B16" s="27" t="s">
        <v>15</v>
      </c>
      <c r="C16" s="21">
        <f>SUM(D16:N16)</f>
        <v>417</v>
      </c>
      <c r="D16" s="30">
        <v>2</v>
      </c>
      <c r="E16" s="30">
        <v>144</v>
      </c>
      <c r="F16" s="30">
        <v>61</v>
      </c>
      <c r="G16" s="30">
        <v>93</v>
      </c>
      <c r="H16" s="30">
        <v>47</v>
      </c>
      <c r="I16" s="30" t="s">
        <v>147</v>
      </c>
      <c r="J16" s="30">
        <v>6</v>
      </c>
      <c r="K16" s="30">
        <v>15</v>
      </c>
      <c r="L16" s="30">
        <v>23</v>
      </c>
      <c r="M16" s="30">
        <v>5</v>
      </c>
      <c r="N16" s="30">
        <v>21</v>
      </c>
    </row>
    <row r="17" spans="1:15">
      <c r="A17" s="220"/>
      <c r="B17" s="27" t="s">
        <v>39</v>
      </c>
      <c r="C17" s="21">
        <f t="shared" ref="C17:C39" si="8">SUM(D17:N17)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5">
      <c r="A18" s="220"/>
      <c r="B18" s="27" t="s">
        <v>17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5">
      <c r="A19" s="220"/>
      <c r="B19" s="27" t="s">
        <v>18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5">
      <c r="A20" s="225">
        <v>10</v>
      </c>
      <c r="B20" s="40" t="s">
        <v>15</v>
      </c>
      <c r="C20" s="53">
        <f t="shared" si="8"/>
        <v>461</v>
      </c>
      <c r="D20" s="54" t="s">
        <v>147</v>
      </c>
      <c r="E20" s="54">
        <v>159</v>
      </c>
      <c r="F20" s="54">
        <v>74</v>
      </c>
      <c r="G20" s="54">
        <v>79</v>
      </c>
      <c r="H20" s="54">
        <v>47</v>
      </c>
      <c r="I20" s="54">
        <v>1</v>
      </c>
      <c r="J20" s="54">
        <v>10</v>
      </c>
      <c r="K20" s="54">
        <v>19</v>
      </c>
      <c r="L20" s="54">
        <v>35</v>
      </c>
      <c r="M20" s="54">
        <v>18</v>
      </c>
      <c r="N20" s="54">
        <v>19</v>
      </c>
      <c r="O20" s="55"/>
    </row>
    <row r="21" spans="1:15">
      <c r="A21" s="220"/>
      <c r="B21" s="27" t="s">
        <v>39</v>
      </c>
      <c r="C21" s="21">
        <f t="shared" si="8"/>
        <v>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3"/>
    </row>
    <row r="22" spans="1:15">
      <c r="A22" s="220"/>
      <c r="B22" s="27" t="s">
        <v>17</v>
      </c>
      <c r="C22" s="21">
        <f t="shared" si="8"/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3"/>
    </row>
    <row r="23" spans="1:15">
      <c r="A23" s="247"/>
      <c r="B23" s="56" t="s">
        <v>18</v>
      </c>
      <c r="C23" s="58">
        <f t="shared" si="8"/>
        <v>0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>
      <c r="A24" s="220">
        <v>11</v>
      </c>
      <c r="B24" s="27" t="s">
        <v>15</v>
      </c>
      <c r="C24" s="21">
        <f t="shared" si="8"/>
        <v>480</v>
      </c>
      <c r="D24" s="30">
        <v>1</v>
      </c>
      <c r="E24" s="30">
        <v>135</v>
      </c>
      <c r="F24" s="30">
        <v>96</v>
      </c>
      <c r="G24" s="30">
        <v>85</v>
      </c>
      <c r="H24" s="30">
        <v>65</v>
      </c>
      <c r="I24" s="30" t="s">
        <v>147</v>
      </c>
      <c r="J24" s="30">
        <v>10</v>
      </c>
      <c r="K24" s="30">
        <v>32</v>
      </c>
      <c r="L24" s="30">
        <v>31</v>
      </c>
      <c r="M24" s="30">
        <v>4</v>
      </c>
      <c r="N24" s="30">
        <v>21</v>
      </c>
    </row>
    <row r="25" spans="1:15">
      <c r="A25" s="220"/>
      <c r="B25" s="27" t="s">
        <v>39</v>
      </c>
      <c r="C25" s="21">
        <f t="shared" si="8"/>
        <v>143</v>
      </c>
      <c r="D25" s="30" t="s">
        <v>155</v>
      </c>
      <c r="E25" s="30">
        <v>26</v>
      </c>
      <c r="F25" s="30">
        <v>27</v>
      </c>
      <c r="G25" s="30">
        <v>33</v>
      </c>
      <c r="H25" s="30">
        <v>24</v>
      </c>
      <c r="I25" s="30">
        <v>1</v>
      </c>
      <c r="J25" s="30">
        <v>2</v>
      </c>
      <c r="K25" s="30">
        <v>11</v>
      </c>
      <c r="L25" s="30">
        <v>7</v>
      </c>
      <c r="M25" s="30">
        <v>7</v>
      </c>
      <c r="N25" s="30">
        <v>5</v>
      </c>
    </row>
    <row r="26" spans="1:15">
      <c r="A26" s="220"/>
      <c r="B26" s="27" t="s">
        <v>17</v>
      </c>
      <c r="C26" s="21">
        <f t="shared" si="8"/>
        <v>66</v>
      </c>
      <c r="D26" s="30" t="s">
        <v>156</v>
      </c>
      <c r="E26" s="30">
        <v>13</v>
      </c>
      <c r="F26" s="30">
        <v>15</v>
      </c>
      <c r="G26" s="30">
        <v>17</v>
      </c>
      <c r="H26" s="30">
        <v>9</v>
      </c>
      <c r="I26" s="30" t="s">
        <v>156</v>
      </c>
      <c r="J26" s="30" t="s">
        <v>156</v>
      </c>
      <c r="K26" s="30">
        <v>4</v>
      </c>
      <c r="L26" s="30">
        <v>3</v>
      </c>
      <c r="M26" s="30">
        <v>2</v>
      </c>
      <c r="N26" s="30">
        <v>3</v>
      </c>
    </row>
    <row r="27" spans="1:15">
      <c r="A27" s="220"/>
      <c r="B27" s="27" t="s">
        <v>18</v>
      </c>
      <c r="C27" s="21">
        <f t="shared" si="8"/>
        <v>124</v>
      </c>
      <c r="D27" s="30" t="s">
        <v>157</v>
      </c>
      <c r="E27" s="30">
        <v>41</v>
      </c>
      <c r="F27" s="30">
        <v>19</v>
      </c>
      <c r="G27" s="30">
        <v>20</v>
      </c>
      <c r="H27" s="30">
        <v>20</v>
      </c>
      <c r="I27" s="30">
        <v>1</v>
      </c>
      <c r="J27" s="30">
        <v>2</v>
      </c>
      <c r="K27" s="30">
        <v>6</v>
      </c>
      <c r="L27" s="30">
        <v>6</v>
      </c>
      <c r="M27" s="30">
        <v>2</v>
      </c>
      <c r="N27" s="30">
        <v>7</v>
      </c>
    </row>
    <row r="28" spans="1:15">
      <c r="A28" s="225">
        <v>12</v>
      </c>
      <c r="B28" s="40" t="s">
        <v>15</v>
      </c>
      <c r="C28" s="53">
        <f t="shared" si="8"/>
        <v>496</v>
      </c>
      <c r="D28" s="54">
        <v>1</v>
      </c>
      <c r="E28" s="54">
        <v>148</v>
      </c>
      <c r="F28" s="54">
        <v>77</v>
      </c>
      <c r="G28" s="54">
        <v>121</v>
      </c>
      <c r="H28" s="54">
        <v>53</v>
      </c>
      <c r="I28" s="54">
        <v>2</v>
      </c>
      <c r="J28" s="54">
        <v>10</v>
      </c>
      <c r="K28" s="54">
        <v>21</v>
      </c>
      <c r="L28" s="54">
        <v>27</v>
      </c>
      <c r="M28" s="54">
        <v>15</v>
      </c>
      <c r="N28" s="54">
        <v>21</v>
      </c>
    </row>
    <row r="29" spans="1:15">
      <c r="A29" s="220"/>
      <c r="B29" s="27" t="s">
        <v>39</v>
      </c>
      <c r="C29" s="21">
        <f t="shared" si="8"/>
        <v>150</v>
      </c>
      <c r="D29" s="30" t="s">
        <v>155</v>
      </c>
      <c r="E29" s="30">
        <v>31</v>
      </c>
      <c r="F29" s="30">
        <v>23</v>
      </c>
      <c r="G29" s="30">
        <v>33</v>
      </c>
      <c r="H29" s="30">
        <v>19</v>
      </c>
      <c r="I29" s="30">
        <v>2</v>
      </c>
      <c r="J29" s="30">
        <v>2</v>
      </c>
      <c r="K29" s="30">
        <v>15</v>
      </c>
      <c r="L29" s="30">
        <v>15</v>
      </c>
      <c r="M29" s="30">
        <v>4</v>
      </c>
      <c r="N29" s="30">
        <v>6</v>
      </c>
    </row>
    <row r="30" spans="1:15">
      <c r="A30" s="220"/>
      <c r="B30" s="27" t="s">
        <v>17</v>
      </c>
      <c r="C30" s="21">
        <f t="shared" si="8"/>
        <v>60</v>
      </c>
      <c r="D30" s="30" t="s">
        <v>156</v>
      </c>
      <c r="E30" s="30">
        <v>16</v>
      </c>
      <c r="F30" s="30">
        <v>9</v>
      </c>
      <c r="G30" s="30">
        <v>9</v>
      </c>
      <c r="H30" s="30">
        <v>11</v>
      </c>
      <c r="I30" s="30">
        <v>2</v>
      </c>
      <c r="J30" s="30">
        <v>3</v>
      </c>
      <c r="K30" s="30" t="s">
        <v>156</v>
      </c>
      <c r="L30" s="30">
        <v>5</v>
      </c>
      <c r="M30" s="30">
        <v>1</v>
      </c>
      <c r="N30" s="30">
        <v>4</v>
      </c>
    </row>
    <row r="31" spans="1:15">
      <c r="A31" s="247"/>
      <c r="B31" s="56" t="s">
        <v>18</v>
      </c>
      <c r="C31" s="58">
        <f t="shared" si="8"/>
        <v>110</v>
      </c>
      <c r="D31" s="59" t="s">
        <v>157</v>
      </c>
      <c r="E31" s="59">
        <v>36</v>
      </c>
      <c r="F31" s="59">
        <v>19</v>
      </c>
      <c r="G31" s="59">
        <v>29</v>
      </c>
      <c r="H31" s="59">
        <v>11</v>
      </c>
      <c r="I31" s="59" t="s">
        <v>157</v>
      </c>
      <c r="J31" s="59" t="s">
        <v>157</v>
      </c>
      <c r="K31" s="59">
        <v>4</v>
      </c>
      <c r="L31" s="59">
        <v>4</v>
      </c>
      <c r="M31" s="59">
        <v>3</v>
      </c>
      <c r="N31" s="59">
        <v>4</v>
      </c>
    </row>
    <row r="32" spans="1:15">
      <c r="A32" s="220">
        <v>13</v>
      </c>
      <c r="B32" s="27" t="s">
        <v>15</v>
      </c>
      <c r="C32" s="21">
        <f t="shared" si="8"/>
        <v>451</v>
      </c>
      <c r="D32" s="30" t="s">
        <v>147</v>
      </c>
      <c r="E32" s="30">
        <v>165</v>
      </c>
      <c r="F32" s="30">
        <v>88</v>
      </c>
      <c r="G32" s="30">
        <v>64</v>
      </c>
      <c r="H32" s="30">
        <v>51</v>
      </c>
      <c r="I32" s="30">
        <v>2</v>
      </c>
      <c r="J32" s="30">
        <v>9</v>
      </c>
      <c r="K32" s="30">
        <v>22</v>
      </c>
      <c r="L32" s="30">
        <v>19</v>
      </c>
      <c r="M32" s="30">
        <v>11</v>
      </c>
      <c r="N32" s="30">
        <v>20</v>
      </c>
    </row>
    <row r="33" spans="1:14">
      <c r="A33" s="220"/>
      <c r="B33" s="27" t="s">
        <v>39</v>
      </c>
      <c r="C33" s="21">
        <f t="shared" si="8"/>
        <v>127</v>
      </c>
      <c r="D33" s="30" t="s">
        <v>155</v>
      </c>
      <c r="E33" s="30">
        <v>42</v>
      </c>
      <c r="F33" s="30">
        <v>16</v>
      </c>
      <c r="G33" s="30">
        <v>33</v>
      </c>
      <c r="H33" s="30">
        <v>15</v>
      </c>
      <c r="I33" s="30" t="s">
        <v>155</v>
      </c>
      <c r="J33" s="30" t="s">
        <v>155</v>
      </c>
      <c r="K33" s="30">
        <v>9</v>
      </c>
      <c r="L33" s="30">
        <v>5</v>
      </c>
      <c r="M33" s="30">
        <v>4</v>
      </c>
      <c r="N33" s="30">
        <v>3</v>
      </c>
    </row>
    <row r="34" spans="1:14">
      <c r="A34" s="220"/>
      <c r="B34" s="27" t="s">
        <v>17</v>
      </c>
      <c r="C34" s="21">
        <f t="shared" si="8"/>
        <v>58</v>
      </c>
      <c r="D34" s="30" t="s">
        <v>156</v>
      </c>
      <c r="E34" s="30">
        <v>22</v>
      </c>
      <c r="F34" s="30">
        <v>7</v>
      </c>
      <c r="G34" s="30">
        <v>11</v>
      </c>
      <c r="H34" s="30">
        <v>5</v>
      </c>
      <c r="I34" s="30">
        <v>2</v>
      </c>
      <c r="J34" s="30" t="s">
        <v>156</v>
      </c>
      <c r="K34" s="30">
        <v>6</v>
      </c>
      <c r="L34" s="30">
        <v>4</v>
      </c>
      <c r="M34" s="30" t="s">
        <v>156</v>
      </c>
      <c r="N34" s="30">
        <v>1</v>
      </c>
    </row>
    <row r="35" spans="1:14">
      <c r="A35" s="220"/>
      <c r="B35" s="27" t="s">
        <v>18</v>
      </c>
      <c r="C35" s="21">
        <f t="shared" si="8"/>
        <v>115</v>
      </c>
      <c r="D35" s="30" t="s">
        <v>157</v>
      </c>
      <c r="E35" s="30">
        <v>41</v>
      </c>
      <c r="F35" s="30">
        <v>20</v>
      </c>
      <c r="G35" s="30">
        <v>22</v>
      </c>
      <c r="H35" s="30">
        <v>14</v>
      </c>
      <c r="I35" s="30" t="s">
        <v>157</v>
      </c>
      <c r="J35" s="30" t="s">
        <v>157</v>
      </c>
      <c r="K35" s="30">
        <v>6</v>
      </c>
      <c r="L35" s="30">
        <v>5</v>
      </c>
      <c r="M35" s="30">
        <v>1</v>
      </c>
      <c r="N35" s="30">
        <v>6</v>
      </c>
    </row>
    <row r="36" spans="1:14">
      <c r="A36" s="225">
        <v>14</v>
      </c>
      <c r="B36" s="40" t="s">
        <v>15</v>
      </c>
      <c r="C36" s="53">
        <f t="shared" si="8"/>
        <v>465</v>
      </c>
      <c r="D36" s="54">
        <v>2</v>
      </c>
      <c r="E36" s="54">
        <v>168</v>
      </c>
      <c r="F36" s="54">
        <v>94</v>
      </c>
      <c r="G36" s="54">
        <v>63</v>
      </c>
      <c r="H36" s="54">
        <v>43</v>
      </c>
      <c r="I36" s="54">
        <v>1</v>
      </c>
      <c r="J36" s="54">
        <v>14</v>
      </c>
      <c r="K36" s="54">
        <v>26</v>
      </c>
      <c r="L36" s="54">
        <v>18</v>
      </c>
      <c r="M36" s="54">
        <v>14</v>
      </c>
      <c r="N36" s="54">
        <v>22</v>
      </c>
    </row>
    <row r="37" spans="1:14">
      <c r="A37" s="220"/>
      <c r="B37" s="27" t="s">
        <v>39</v>
      </c>
      <c r="C37" s="21">
        <f t="shared" si="8"/>
        <v>149</v>
      </c>
      <c r="D37" s="30">
        <v>1</v>
      </c>
      <c r="E37" s="30">
        <v>55</v>
      </c>
      <c r="F37" s="30">
        <v>22</v>
      </c>
      <c r="G37" s="30">
        <v>26</v>
      </c>
      <c r="H37" s="30">
        <v>12</v>
      </c>
      <c r="I37" s="30">
        <v>1</v>
      </c>
      <c r="J37" s="30">
        <v>1</v>
      </c>
      <c r="K37" s="30">
        <v>19</v>
      </c>
      <c r="L37" s="30">
        <v>3</v>
      </c>
      <c r="M37" s="30">
        <v>6</v>
      </c>
      <c r="N37" s="30">
        <v>3</v>
      </c>
    </row>
    <row r="38" spans="1:14">
      <c r="A38" s="220"/>
      <c r="B38" s="27" t="s">
        <v>17</v>
      </c>
      <c r="C38" s="21">
        <f t="shared" si="8"/>
        <v>53</v>
      </c>
      <c r="D38" s="30" t="s">
        <v>156</v>
      </c>
      <c r="E38" s="30">
        <v>15</v>
      </c>
      <c r="F38" s="30">
        <v>12</v>
      </c>
      <c r="G38" s="30">
        <v>10</v>
      </c>
      <c r="H38" s="30">
        <v>8</v>
      </c>
      <c r="I38" s="30">
        <v>1</v>
      </c>
      <c r="J38" s="30">
        <v>1</v>
      </c>
      <c r="K38" s="30">
        <v>4</v>
      </c>
      <c r="L38" s="30">
        <v>1</v>
      </c>
      <c r="M38" s="30" t="s">
        <v>156</v>
      </c>
      <c r="N38" s="30">
        <v>1</v>
      </c>
    </row>
    <row r="39" spans="1:14">
      <c r="A39" s="247"/>
      <c r="B39" s="56" t="s">
        <v>18</v>
      </c>
      <c r="C39" s="58">
        <f t="shared" si="8"/>
        <v>109</v>
      </c>
      <c r="D39" s="59" t="s">
        <v>157</v>
      </c>
      <c r="E39" s="59">
        <v>34</v>
      </c>
      <c r="F39" s="59">
        <v>22</v>
      </c>
      <c r="G39" s="59">
        <v>22</v>
      </c>
      <c r="H39" s="59">
        <v>7</v>
      </c>
      <c r="I39" s="59" t="s">
        <v>157</v>
      </c>
      <c r="J39" s="59">
        <v>3</v>
      </c>
      <c r="K39" s="59">
        <v>4</v>
      </c>
      <c r="L39" s="59">
        <v>5</v>
      </c>
      <c r="M39" s="59">
        <v>3</v>
      </c>
      <c r="N39" s="59">
        <v>9</v>
      </c>
    </row>
    <row r="40" spans="1:14">
      <c r="A40" s="220">
        <v>15</v>
      </c>
      <c r="B40" s="27" t="s">
        <v>15</v>
      </c>
      <c r="C40" s="21">
        <f>SUM(D40:N40)</f>
        <v>520</v>
      </c>
      <c r="D40" s="30" t="s">
        <v>147</v>
      </c>
      <c r="E40" s="30">
        <v>160</v>
      </c>
      <c r="F40" s="30">
        <v>101</v>
      </c>
      <c r="G40" s="30">
        <v>91</v>
      </c>
      <c r="H40" s="30">
        <v>55</v>
      </c>
      <c r="I40" s="30">
        <v>1</v>
      </c>
      <c r="J40" s="30">
        <v>12</v>
      </c>
      <c r="K40" s="30">
        <v>35</v>
      </c>
      <c r="L40" s="30">
        <v>33</v>
      </c>
      <c r="M40" s="30">
        <v>13</v>
      </c>
      <c r="N40" s="30">
        <v>19</v>
      </c>
    </row>
    <row r="41" spans="1:14">
      <c r="A41" s="220"/>
      <c r="B41" s="27" t="s">
        <v>39</v>
      </c>
      <c r="C41" s="21">
        <f>SUM(D41:N41)</f>
        <v>171</v>
      </c>
      <c r="D41" s="30" t="s">
        <v>155</v>
      </c>
      <c r="E41" s="30">
        <v>53</v>
      </c>
      <c r="F41" s="30">
        <v>37</v>
      </c>
      <c r="G41" s="30">
        <v>22</v>
      </c>
      <c r="H41" s="30">
        <v>19</v>
      </c>
      <c r="I41" s="30">
        <v>1</v>
      </c>
      <c r="J41" s="30">
        <v>2</v>
      </c>
      <c r="K41" s="30">
        <v>18</v>
      </c>
      <c r="L41" s="30">
        <v>9</v>
      </c>
      <c r="M41" s="30">
        <v>4</v>
      </c>
      <c r="N41" s="30">
        <v>6</v>
      </c>
    </row>
    <row r="42" spans="1:14">
      <c r="A42" s="220"/>
      <c r="B42" s="27" t="s">
        <v>17</v>
      </c>
      <c r="C42" s="21">
        <f>SUM(D42:N42)</f>
        <v>68</v>
      </c>
      <c r="D42" s="30" t="s">
        <v>156</v>
      </c>
      <c r="E42" s="30">
        <v>17</v>
      </c>
      <c r="F42" s="30">
        <v>14</v>
      </c>
      <c r="G42" s="30">
        <v>11</v>
      </c>
      <c r="H42" s="30">
        <v>12</v>
      </c>
      <c r="I42" s="30" t="s">
        <v>156</v>
      </c>
      <c r="J42" s="30">
        <v>2</v>
      </c>
      <c r="K42" s="30">
        <v>4</v>
      </c>
      <c r="L42" s="30">
        <v>3</v>
      </c>
      <c r="M42" s="30">
        <v>2</v>
      </c>
      <c r="N42" s="30">
        <v>3</v>
      </c>
    </row>
    <row r="43" spans="1:14" ht="14.25" thickBot="1">
      <c r="A43" s="227"/>
      <c r="B43" s="41" t="s">
        <v>18</v>
      </c>
      <c r="C43" s="42">
        <f>SUM(D43:N43)</f>
        <v>101</v>
      </c>
      <c r="D43" s="32" t="s">
        <v>157</v>
      </c>
      <c r="E43" s="32">
        <v>24</v>
      </c>
      <c r="F43" s="32">
        <v>27</v>
      </c>
      <c r="G43" s="32">
        <v>16</v>
      </c>
      <c r="H43" s="32">
        <v>8</v>
      </c>
      <c r="I43" s="32">
        <v>1</v>
      </c>
      <c r="J43" s="32">
        <v>7</v>
      </c>
      <c r="K43" s="32">
        <v>6</v>
      </c>
      <c r="L43" s="32">
        <v>5</v>
      </c>
      <c r="M43" s="32">
        <v>3</v>
      </c>
      <c r="N43" s="32">
        <v>4</v>
      </c>
    </row>
    <row r="44" spans="1:14">
      <c r="B44" s="3" t="s">
        <v>51</v>
      </c>
    </row>
  </sheetData>
  <mergeCells count="34">
    <mergeCell ref="A36:A39"/>
    <mergeCell ref="A40:A43"/>
    <mergeCell ref="A28:A31"/>
    <mergeCell ref="A32:A35"/>
    <mergeCell ref="A20:A23"/>
    <mergeCell ref="A24:A27"/>
    <mergeCell ref="M14:M15"/>
    <mergeCell ref="N14:N15"/>
    <mergeCell ref="A16:A19"/>
    <mergeCell ref="G14:G15"/>
    <mergeCell ref="A14:A15"/>
    <mergeCell ref="B14:B15"/>
    <mergeCell ref="C14:C15"/>
    <mergeCell ref="D14:D15"/>
    <mergeCell ref="E14:E15"/>
    <mergeCell ref="F14:F15"/>
    <mergeCell ref="N2:N3"/>
    <mergeCell ref="J2:J3"/>
    <mergeCell ref="K2:K3"/>
    <mergeCell ref="L2:L3"/>
    <mergeCell ref="M2:M3"/>
    <mergeCell ref="I14:I15"/>
    <mergeCell ref="L14:L15"/>
    <mergeCell ref="J14:J15"/>
    <mergeCell ref="K14:K15"/>
    <mergeCell ref="F2:F3"/>
    <mergeCell ref="G2:G3"/>
    <mergeCell ref="H2:H3"/>
    <mergeCell ref="I2:I3"/>
    <mergeCell ref="A2:A3"/>
    <mergeCell ref="C2:C3"/>
    <mergeCell ref="D2:D3"/>
    <mergeCell ref="E2:E3"/>
    <mergeCell ref="H14:H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4"/>
  <sheetViews>
    <sheetView view="pageBreakPreview" zoomScaleNormal="100" workbookViewId="0">
      <pane xSplit="2" ySplit="5" topLeftCell="C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RowHeight="13.5"/>
  <cols>
    <col min="1" max="1" width="10.125" style="3" customWidth="1"/>
    <col min="2" max="2" width="6.25" style="3" hidden="1" customWidth="1"/>
    <col min="3" max="11" width="8.375" style="3" customWidth="1"/>
    <col min="12" max="16384" width="9" style="3"/>
  </cols>
  <sheetData>
    <row r="1" spans="1:11" ht="18.75" customHeight="1" thickBot="1">
      <c r="A1" s="2" t="s">
        <v>170</v>
      </c>
      <c r="K1" s="131" t="s">
        <v>61</v>
      </c>
    </row>
    <row r="2" spans="1:11" ht="13.5" customHeight="1">
      <c r="A2" s="234" t="s">
        <v>29</v>
      </c>
      <c r="B2" s="130"/>
      <c r="C2" s="235" t="s">
        <v>52</v>
      </c>
      <c r="D2" s="235" t="s">
        <v>53</v>
      </c>
      <c r="E2" s="235" t="s">
        <v>54</v>
      </c>
      <c r="F2" s="236" t="s">
        <v>58</v>
      </c>
      <c r="G2" s="235" t="s">
        <v>55</v>
      </c>
      <c r="H2" s="236" t="s">
        <v>59</v>
      </c>
      <c r="I2" s="236" t="s">
        <v>60</v>
      </c>
      <c r="J2" s="235" t="s">
        <v>56</v>
      </c>
      <c r="K2" s="242" t="s">
        <v>57</v>
      </c>
    </row>
    <row r="3" spans="1:11">
      <c r="A3" s="207"/>
      <c r="B3" s="130"/>
      <c r="C3" s="197"/>
      <c r="D3" s="197"/>
      <c r="E3" s="197"/>
      <c r="F3" s="197"/>
      <c r="G3" s="197"/>
      <c r="H3" s="197"/>
      <c r="I3" s="197"/>
      <c r="J3" s="197"/>
      <c r="K3" s="243"/>
    </row>
    <row r="4" spans="1:11" hidden="1">
      <c r="A4" s="17">
        <v>9</v>
      </c>
      <c r="C4" s="30">
        <f t="shared" ref="C4:K4" si="0">SUM(C16:C19)</f>
        <v>72</v>
      </c>
      <c r="D4" s="30">
        <f t="shared" si="0"/>
        <v>34</v>
      </c>
      <c r="E4" s="30">
        <f t="shared" si="0"/>
        <v>80</v>
      </c>
      <c r="F4" s="30">
        <f t="shared" si="0"/>
        <v>25</v>
      </c>
      <c r="G4" s="30">
        <f t="shared" si="0"/>
        <v>15</v>
      </c>
      <c r="H4" s="30">
        <f t="shared" si="0"/>
        <v>225</v>
      </c>
      <c r="I4" s="30">
        <f t="shared" si="0"/>
        <v>103</v>
      </c>
      <c r="J4" s="30">
        <f t="shared" si="0"/>
        <v>36</v>
      </c>
      <c r="K4" s="30">
        <f t="shared" si="0"/>
        <v>18</v>
      </c>
    </row>
    <row r="5" spans="1:11" hidden="1">
      <c r="A5" s="17">
        <v>10</v>
      </c>
      <c r="C5" s="30">
        <f t="shared" ref="C5:K5" si="1">SUM(C20:C23)</f>
        <v>86</v>
      </c>
      <c r="D5" s="30">
        <f t="shared" si="1"/>
        <v>37</v>
      </c>
      <c r="E5" s="30">
        <f t="shared" si="1"/>
        <v>90</v>
      </c>
      <c r="F5" s="30">
        <f t="shared" si="1"/>
        <v>18</v>
      </c>
      <c r="G5" s="30">
        <f t="shared" si="1"/>
        <v>9</v>
      </c>
      <c r="H5" s="30">
        <f t="shared" si="1"/>
        <v>245</v>
      </c>
      <c r="I5" s="30">
        <f t="shared" si="1"/>
        <v>113</v>
      </c>
      <c r="J5" s="30">
        <f t="shared" si="1"/>
        <v>37</v>
      </c>
      <c r="K5" s="30">
        <f t="shared" si="1"/>
        <v>19</v>
      </c>
    </row>
    <row r="6" spans="1:11" ht="22.5" customHeight="1">
      <c r="A6" s="132" t="s">
        <v>67</v>
      </c>
      <c r="C6" s="30">
        <f t="shared" ref="C6:K6" si="2">SUM(C24:C27)</f>
        <v>234</v>
      </c>
      <c r="D6" s="30">
        <f t="shared" si="2"/>
        <v>56</v>
      </c>
      <c r="E6" s="30">
        <f t="shared" si="2"/>
        <v>149</v>
      </c>
      <c r="F6" s="30">
        <f t="shared" si="2"/>
        <v>48</v>
      </c>
      <c r="G6" s="30">
        <f t="shared" si="2"/>
        <v>32</v>
      </c>
      <c r="H6" s="30">
        <f t="shared" si="2"/>
        <v>864</v>
      </c>
      <c r="I6" s="30">
        <f t="shared" si="2"/>
        <v>202</v>
      </c>
      <c r="J6" s="30">
        <f t="shared" si="2"/>
        <v>63</v>
      </c>
      <c r="K6" s="30">
        <f t="shared" si="2"/>
        <v>35</v>
      </c>
    </row>
    <row r="7" spans="1:11" ht="22.5" customHeight="1">
      <c r="A7" s="132">
        <v>12</v>
      </c>
      <c r="C7" s="30">
        <f t="shared" ref="C7:K7" si="3">SUM(C28:C31)</f>
        <v>242</v>
      </c>
      <c r="D7" s="30">
        <f t="shared" si="3"/>
        <v>61</v>
      </c>
      <c r="E7" s="30">
        <f t="shared" si="3"/>
        <v>154</v>
      </c>
      <c r="F7" s="30">
        <f t="shared" si="3"/>
        <v>56</v>
      </c>
      <c r="G7" s="30">
        <f t="shared" si="3"/>
        <v>35</v>
      </c>
      <c r="H7" s="30">
        <f t="shared" si="3"/>
        <v>1000</v>
      </c>
      <c r="I7" s="30">
        <f t="shared" si="3"/>
        <v>209</v>
      </c>
      <c r="J7" s="30">
        <f t="shared" si="3"/>
        <v>79</v>
      </c>
      <c r="K7" s="30">
        <f t="shared" si="3"/>
        <v>37</v>
      </c>
    </row>
    <row r="8" spans="1:11" ht="22.5" customHeight="1">
      <c r="A8" s="132">
        <v>13</v>
      </c>
      <c r="C8" s="30">
        <f t="shared" ref="C8:K8" si="4">SUM(C32:C35)</f>
        <v>242</v>
      </c>
      <c r="D8" s="30">
        <f t="shared" si="4"/>
        <v>61</v>
      </c>
      <c r="E8" s="30">
        <f t="shared" si="4"/>
        <v>154</v>
      </c>
      <c r="F8" s="30">
        <f t="shared" si="4"/>
        <v>56</v>
      </c>
      <c r="G8" s="30">
        <f t="shared" si="4"/>
        <v>35</v>
      </c>
      <c r="H8" s="30">
        <f t="shared" si="4"/>
        <v>1000</v>
      </c>
      <c r="I8" s="30">
        <f t="shared" si="4"/>
        <v>209</v>
      </c>
      <c r="J8" s="30">
        <f t="shared" si="4"/>
        <v>79</v>
      </c>
      <c r="K8" s="30">
        <f t="shared" si="4"/>
        <v>37</v>
      </c>
    </row>
    <row r="9" spans="1:11" ht="22.5" customHeight="1">
      <c r="A9" s="132">
        <v>14</v>
      </c>
      <c r="C9" s="30">
        <f t="shared" ref="C9:K9" si="5">SUM(C36:C39)</f>
        <v>241</v>
      </c>
      <c r="D9" s="30">
        <f t="shared" si="5"/>
        <v>61</v>
      </c>
      <c r="E9" s="30">
        <f t="shared" si="5"/>
        <v>167</v>
      </c>
      <c r="F9" s="30">
        <f t="shared" si="5"/>
        <v>57</v>
      </c>
      <c r="G9" s="30">
        <f t="shared" si="5"/>
        <v>33</v>
      </c>
      <c r="H9" s="30">
        <f t="shared" si="5"/>
        <v>1045</v>
      </c>
      <c r="I9" s="30">
        <f t="shared" si="5"/>
        <v>191</v>
      </c>
      <c r="J9" s="30">
        <f t="shared" si="5"/>
        <v>91</v>
      </c>
      <c r="K9" s="30">
        <f t="shared" si="5"/>
        <v>36</v>
      </c>
    </row>
    <row r="10" spans="1:11" ht="22.5" customHeight="1" thickBot="1">
      <c r="A10" s="134">
        <v>15</v>
      </c>
      <c r="C10" s="32">
        <f t="shared" ref="C10:K10" si="6">SUM(C40:C43)</f>
        <v>241</v>
      </c>
      <c r="D10" s="32">
        <f t="shared" si="6"/>
        <v>61</v>
      </c>
      <c r="E10" s="32">
        <f t="shared" si="6"/>
        <v>167</v>
      </c>
      <c r="F10" s="32">
        <f t="shared" si="6"/>
        <v>57</v>
      </c>
      <c r="G10" s="32">
        <f t="shared" si="6"/>
        <v>33</v>
      </c>
      <c r="H10" s="32">
        <f t="shared" si="6"/>
        <v>1045</v>
      </c>
      <c r="I10" s="32">
        <f t="shared" si="6"/>
        <v>191</v>
      </c>
      <c r="J10" s="32">
        <f t="shared" si="6"/>
        <v>91</v>
      </c>
      <c r="K10" s="32">
        <f t="shared" si="6"/>
        <v>36</v>
      </c>
    </row>
    <row r="11" spans="1:11">
      <c r="A11" s="130" t="s">
        <v>51</v>
      </c>
      <c r="B11" s="3" t="s">
        <v>51</v>
      </c>
    </row>
    <row r="13" spans="1:11" ht="18.75" customHeight="1" thickBot="1">
      <c r="A13" s="2" t="s">
        <v>170</v>
      </c>
      <c r="K13" s="5" t="s">
        <v>61</v>
      </c>
    </row>
    <row r="14" spans="1:11" ht="13.5" customHeight="1">
      <c r="A14" s="246" t="s">
        <v>29</v>
      </c>
      <c r="B14" s="223"/>
      <c r="C14" s="223" t="s">
        <v>52</v>
      </c>
      <c r="D14" s="223" t="s">
        <v>53</v>
      </c>
      <c r="E14" s="223" t="s">
        <v>54</v>
      </c>
      <c r="F14" s="237" t="s">
        <v>131</v>
      </c>
      <c r="G14" s="223" t="s">
        <v>55</v>
      </c>
      <c r="H14" s="237" t="s">
        <v>129</v>
      </c>
      <c r="I14" s="237" t="s">
        <v>130</v>
      </c>
      <c r="J14" s="223" t="s">
        <v>56</v>
      </c>
      <c r="K14" s="244" t="s">
        <v>57</v>
      </c>
    </row>
    <row r="15" spans="1:11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45"/>
    </row>
    <row r="16" spans="1:11">
      <c r="A16" s="220">
        <v>9</v>
      </c>
      <c r="B16" s="27" t="s">
        <v>15</v>
      </c>
      <c r="C16" s="5">
        <v>72</v>
      </c>
      <c r="D16" s="5">
        <v>34</v>
      </c>
      <c r="E16" s="5">
        <v>80</v>
      </c>
      <c r="F16" s="5">
        <v>25</v>
      </c>
      <c r="G16" s="5">
        <v>15</v>
      </c>
      <c r="H16" s="5">
        <v>225</v>
      </c>
      <c r="I16" s="5">
        <v>103</v>
      </c>
      <c r="J16" s="5">
        <v>36</v>
      </c>
      <c r="K16" s="5">
        <v>18</v>
      </c>
    </row>
    <row r="17" spans="1:11">
      <c r="A17" s="220"/>
      <c r="B17" s="27" t="s">
        <v>39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A18" s="220"/>
      <c r="B18" s="27" t="s">
        <v>17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220"/>
      <c r="B19" s="27" t="s">
        <v>18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>
      <c r="A20" s="220">
        <v>10</v>
      </c>
      <c r="B20" s="27" t="s">
        <v>15</v>
      </c>
      <c r="C20" s="5">
        <v>86</v>
      </c>
      <c r="D20" s="5">
        <v>37</v>
      </c>
      <c r="E20" s="5">
        <v>90</v>
      </c>
      <c r="F20" s="5">
        <v>18</v>
      </c>
      <c r="G20" s="5">
        <v>9</v>
      </c>
      <c r="H20" s="5">
        <v>245</v>
      </c>
      <c r="I20" s="5">
        <v>113</v>
      </c>
      <c r="J20" s="5">
        <v>37</v>
      </c>
      <c r="K20" s="5">
        <v>19</v>
      </c>
    </row>
    <row r="21" spans="1:11">
      <c r="A21" s="220"/>
      <c r="B21" s="27" t="s">
        <v>39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220"/>
      <c r="B22" s="27" t="s">
        <v>17</v>
      </c>
      <c r="C22" s="5"/>
      <c r="D22" s="5"/>
      <c r="E22" s="5"/>
      <c r="F22" s="5"/>
      <c r="G22" s="5"/>
      <c r="H22" s="5"/>
      <c r="I22" s="5"/>
      <c r="J22" s="5"/>
      <c r="K22" s="5"/>
    </row>
    <row r="23" spans="1:11">
      <c r="A23" s="220"/>
      <c r="B23" s="27" t="s">
        <v>18</v>
      </c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220">
        <v>11</v>
      </c>
      <c r="B24" s="27" t="s">
        <v>15</v>
      </c>
      <c r="C24" s="5">
        <v>86</v>
      </c>
      <c r="D24" s="5">
        <v>37</v>
      </c>
      <c r="E24" s="5">
        <v>90</v>
      </c>
      <c r="F24" s="5">
        <v>18</v>
      </c>
      <c r="G24" s="5">
        <v>9</v>
      </c>
      <c r="H24" s="5">
        <v>245</v>
      </c>
      <c r="I24" s="5">
        <v>113</v>
      </c>
      <c r="J24" s="5">
        <v>37</v>
      </c>
      <c r="K24" s="5">
        <v>19</v>
      </c>
    </row>
    <row r="25" spans="1:11">
      <c r="A25" s="220"/>
      <c r="B25" s="27" t="s">
        <v>39</v>
      </c>
      <c r="C25" s="5">
        <v>134</v>
      </c>
      <c r="D25" s="5">
        <v>11</v>
      </c>
      <c r="E25" s="5">
        <v>48</v>
      </c>
      <c r="F25" s="5">
        <v>21</v>
      </c>
      <c r="G25" s="5">
        <v>23</v>
      </c>
      <c r="H25" s="5">
        <v>586</v>
      </c>
      <c r="I25" s="5">
        <v>70</v>
      </c>
      <c r="J25" s="5">
        <v>15</v>
      </c>
      <c r="K25" s="5">
        <v>7</v>
      </c>
    </row>
    <row r="26" spans="1:11">
      <c r="A26" s="220"/>
      <c r="B26" s="27" t="s">
        <v>17</v>
      </c>
      <c r="C26" s="5">
        <v>2</v>
      </c>
      <c r="D26" s="5">
        <v>3</v>
      </c>
      <c r="E26" s="5">
        <v>3</v>
      </c>
      <c r="F26" s="5">
        <v>3</v>
      </c>
      <c r="G26" s="5" t="s">
        <v>156</v>
      </c>
      <c r="H26" s="5">
        <v>3</v>
      </c>
      <c r="I26" s="5">
        <v>3</v>
      </c>
      <c r="J26" s="5">
        <v>4</v>
      </c>
      <c r="K26" s="5">
        <v>4</v>
      </c>
    </row>
    <row r="27" spans="1:11">
      <c r="A27" s="220"/>
      <c r="B27" s="27" t="s">
        <v>18</v>
      </c>
      <c r="C27" s="5">
        <v>12</v>
      </c>
      <c r="D27" s="5">
        <v>5</v>
      </c>
      <c r="E27" s="5">
        <v>8</v>
      </c>
      <c r="F27" s="5">
        <v>6</v>
      </c>
      <c r="G27" s="5" t="s">
        <v>157</v>
      </c>
      <c r="H27" s="5">
        <v>30</v>
      </c>
      <c r="I27" s="5">
        <v>16</v>
      </c>
      <c r="J27" s="5">
        <v>7</v>
      </c>
      <c r="K27" s="5">
        <v>5</v>
      </c>
    </row>
    <row r="28" spans="1:11">
      <c r="A28" s="220">
        <v>12</v>
      </c>
      <c r="B28" s="27" t="s">
        <v>15</v>
      </c>
      <c r="C28" s="5">
        <v>83</v>
      </c>
      <c r="D28" s="5">
        <v>41</v>
      </c>
      <c r="E28" s="5">
        <v>88</v>
      </c>
      <c r="F28" s="5">
        <v>29</v>
      </c>
      <c r="G28" s="5">
        <v>14</v>
      </c>
      <c r="H28" s="5">
        <v>319</v>
      </c>
      <c r="I28" s="5">
        <v>127</v>
      </c>
      <c r="J28" s="5">
        <v>50</v>
      </c>
      <c r="K28" s="5">
        <v>21</v>
      </c>
    </row>
    <row r="29" spans="1:11">
      <c r="A29" s="220"/>
      <c r="B29" s="27" t="s">
        <v>39</v>
      </c>
      <c r="C29" s="5">
        <v>146</v>
      </c>
      <c r="D29" s="5">
        <v>12</v>
      </c>
      <c r="E29" s="5">
        <v>54</v>
      </c>
      <c r="F29" s="5">
        <v>19</v>
      </c>
      <c r="G29" s="5">
        <v>21</v>
      </c>
      <c r="H29" s="5">
        <v>629</v>
      </c>
      <c r="I29" s="5">
        <v>56</v>
      </c>
      <c r="J29" s="5">
        <v>16</v>
      </c>
      <c r="K29" s="5">
        <v>7</v>
      </c>
    </row>
    <row r="30" spans="1:11">
      <c r="A30" s="220"/>
      <c r="B30" s="27" t="s">
        <v>17</v>
      </c>
      <c r="C30" s="5">
        <v>2</v>
      </c>
      <c r="D30" s="5">
        <v>3</v>
      </c>
      <c r="E30" s="5">
        <v>3</v>
      </c>
      <c r="F30" s="5">
        <v>3</v>
      </c>
      <c r="G30" s="5" t="s">
        <v>156</v>
      </c>
      <c r="H30" s="5">
        <v>17</v>
      </c>
      <c r="I30" s="5">
        <v>3</v>
      </c>
      <c r="J30" s="5">
        <v>4</v>
      </c>
      <c r="K30" s="5">
        <v>4</v>
      </c>
    </row>
    <row r="31" spans="1:11">
      <c r="A31" s="220"/>
      <c r="B31" s="27" t="s">
        <v>18</v>
      </c>
      <c r="C31" s="5">
        <v>11</v>
      </c>
      <c r="D31" s="5">
        <v>5</v>
      </c>
      <c r="E31" s="5">
        <v>9</v>
      </c>
      <c r="F31" s="5">
        <v>5</v>
      </c>
      <c r="G31" s="5" t="s">
        <v>157</v>
      </c>
      <c r="H31" s="5">
        <v>35</v>
      </c>
      <c r="I31" s="5">
        <v>23</v>
      </c>
      <c r="J31" s="5">
        <v>9</v>
      </c>
      <c r="K31" s="5">
        <v>5</v>
      </c>
    </row>
    <row r="32" spans="1:11">
      <c r="A32" s="220">
        <v>13</v>
      </c>
      <c r="B32" s="27" t="s">
        <v>15</v>
      </c>
      <c r="C32" s="30">
        <v>83</v>
      </c>
      <c r="D32" s="30">
        <v>41</v>
      </c>
      <c r="E32" s="30">
        <v>88</v>
      </c>
      <c r="F32" s="30">
        <v>29</v>
      </c>
      <c r="G32" s="30">
        <v>14</v>
      </c>
      <c r="H32" s="30">
        <v>319</v>
      </c>
      <c r="I32" s="30">
        <v>127</v>
      </c>
      <c r="J32" s="30">
        <v>50</v>
      </c>
      <c r="K32" s="30">
        <v>21</v>
      </c>
    </row>
    <row r="33" spans="1:11">
      <c r="A33" s="220"/>
      <c r="B33" s="27" t="s">
        <v>39</v>
      </c>
      <c r="C33" s="30">
        <v>146</v>
      </c>
      <c r="D33" s="30">
        <v>12</v>
      </c>
      <c r="E33" s="30">
        <v>54</v>
      </c>
      <c r="F33" s="30">
        <v>19</v>
      </c>
      <c r="G33" s="30">
        <v>21</v>
      </c>
      <c r="H33" s="30">
        <v>629</v>
      </c>
      <c r="I33" s="30">
        <v>56</v>
      </c>
      <c r="J33" s="30">
        <v>16</v>
      </c>
      <c r="K33" s="30">
        <v>7</v>
      </c>
    </row>
    <row r="34" spans="1:11">
      <c r="A34" s="220"/>
      <c r="B34" s="27" t="s">
        <v>17</v>
      </c>
      <c r="C34" s="30">
        <v>2</v>
      </c>
      <c r="D34" s="30">
        <v>3</v>
      </c>
      <c r="E34" s="30">
        <v>3</v>
      </c>
      <c r="F34" s="30">
        <v>3</v>
      </c>
      <c r="G34" s="30" t="s">
        <v>156</v>
      </c>
      <c r="H34" s="30">
        <v>17</v>
      </c>
      <c r="I34" s="30">
        <v>3</v>
      </c>
      <c r="J34" s="30">
        <v>4</v>
      </c>
      <c r="K34" s="30">
        <v>4</v>
      </c>
    </row>
    <row r="35" spans="1:11">
      <c r="A35" s="220"/>
      <c r="B35" s="29" t="s">
        <v>18</v>
      </c>
      <c r="C35" s="30">
        <v>11</v>
      </c>
      <c r="D35" s="30">
        <v>5</v>
      </c>
      <c r="E35" s="30">
        <v>9</v>
      </c>
      <c r="F35" s="30">
        <v>5</v>
      </c>
      <c r="G35" s="30" t="s">
        <v>157</v>
      </c>
      <c r="H35" s="30">
        <v>35</v>
      </c>
      <c r="I35" s="30">
        <v>23</v>
      </c>
      <c r="J35" s="30">
        <v>9</v>
      </c>
      <c r="K35" s="30">
        <v>5</v>
      </c>
    </row>
    <row r="36" spans="1:11">
      <c r="A36" s="220">
        <v>14</v>
      </c>
      <c r="B36" s="29" t="s">
        <v>15</v>
      </c>
      <c r="C36" s="30">
        <v>80</v>
      </c>
      <c r="D36" s="30">
        <v>43</v>
      </c>
      <c r="E36" s="30">
        <v>97</v>
      </c>
      <c r="F36" s="30">
        <v>27</v>
      </c>
      <c r="G36" s="30">
        <v>13</v>
      </c>
      <c r="H36" s="30">
        <v>344</v>
      </c>
      <c r="I36" s="30">
        <v>123</v>
      </c>
      <c r="J36" s="30">
        <v>64</v>
      </c>
      <c r="K36" s="30">
        <v>20</v>
      </c>
    </row>
    <row r="37" spans="1:11">
      <c r="A37" s="220"/>
      <c r="B37" s="27" t="s">
        <v>39</v>
      </c>
      <c r="C37" s="30">
        <v>146</v>
      </c>
      <c r="D37" s="30">
        <v>10</v>
      </c>
      <c r="E37" s="30">
        <v>54</v>
      </c>
      <c r="F37" s="30">
        <v>20</v>
      </c>
      <c r="G37" s="30">
        <v>20</v>
      </c>
      <c r="H37" s="30">
        <v>644</v>
      </c>
      <c r="I37" s="30">
        <v>49</v>
      </c>
      <c r="J37" s="30">
        <v>14</v>
      </c>
      <c r="K37" s="30">
        <v>7</v>
      </c>
    </row>
    <row r="38" spans="1:11">
      <c r="A38" s="220"/>
      <c r="B38" s="27" t="s">
        <v>17</v>
      </c>
      <c r="C38" s="30">
        <v>2</v>
      </c>
      <c r="D38" s="30">
        <v>3</v>
      </c>
      <c r="E38" s="30">
        <v>4</v>
      </c>
      <c r="F38" s="30">
        <v>4</v>
      </c>
      <c r="G38" s="30" t="s">
        <v>156</v>
      </c>
      <c r="H38" s="30">
        <v>15</v>
      </c>
      <c r="I38" s="30">
        <v>3</v>
      </c>
      <c r="J38" s="30">
        <v>4</v>
      </c>
      <c r="K38" s="30">
        <v>4</v>
      </c>
    </row>
    <row r="39" spans="1:11">
      <c r="A39" s="220"/>
      <c r="B39" s="29" t="s">
        <v>18</v>
      </c>
      <c r="C39" s="30">
        <v>13</v>
      </c>
      <c r="D39" s="30">
        <v>5</v>
      </c>
      <c r="E39" s="30">
        <v>12</v>
      </c>
      <c r="F39" s="30">
        <v>6</v>
      </c>
      <c r="G39" s="30" t="s">
        <v>157</v>
      </c>
      <c r="H39" s="30">
        <v>42</v>
      </c>
      <c r="I39" s="30">
        <v>16</v>
      </c>
      <c r="J39" s="30">
        <v>9</v>
      </c>
      <c r="K39" s="30">
        <v>5</v>
      </c>
    </row>
    <row r="40" spans="1:11">
      <c r="A40" s="220">
        <v>15</v>
      </c>
      <c r="B40" s="29" t="s">
        <v>15</v>
      </c>
      <c r="C40" s="30">
        <v>80</v>
      </c>
      <c r="D40" s="30">
        <v>43</v>
      </c>
      <c r="E40" s="30">
        <v>97</v>
      </c>
      <c r="F40" s="30">
        <v>27</v>
      </c>
      <c r="G40" s="30">
        <v>13</v>
      </c>
      <c r="H40" s="30">
        <v>344</v>
      </c>
      <c r="I40" s="30">
        <v>123</v>
      </c>
      <c r="J40" s="30">
        <v>64</v>
      </c>
      <c r="K40" s="30">
        <v>20</v>
      </c>
    </row>
    <row r="41" spans="1:11">
      <c r="A41" s="220"/>
      <c r="B41" s="27" t="s">
        <v>39</v>
      </c>
      <c r="C41" s="30">
        <v>146</v>
      </c>
      <c r="D41" s="30">
        <v>10</v>
      </c>
      <c r="E41" s="30">
        <v>54</v>
      </c>
      <c r="F41" s="30">
        <v>20</v>
      </c>
      <c r="G41" s="30">
        <v>20</v>
      </c>
      <c r="H41" s="30">
        <v>644</v>
      </c>
      <c r="I41" s="30">
        <v>49</v>
      </c>
      <c r="J41" s="30">
        <v>14</v>
      </c>
      <c r="K41" s="30">
        <v>7</v>
      </c>
    </row>
    <row r="42" spans="1:11">
      <c r="A42" s="220"/>
      <c r="B42" s="27" t="s">
        <v>17</v>
      </c>
      <c r="C42" s="30">
        <v>2</v>
      </c>
      <c r="D42" s="30">
        <v>3</v>
      </c>
      <c r="E42" s="30">
        <v>4</v>
      </c>
      <c r="F42" s="30">
        <v>4</v>
      </c>
      <c r="G42" s="30" t="s">
        <v>156</v>
      </c>
      <c r="H42" s="30">
        <v>15</v>
      </c>
      <c r="I42" s="30">
        <v>3</v>
      </c>
      <c r="J42" s="30">
        <v>4</v>
      </c>
      <c r="K42" s="30">
        <v>4</v>
      </c>
    </row>
    <row r="43" spans="1:11" ht="14.25" thickBot="1">
      <c r="A43" s="227"/>
      <c r="B43" s="31" t="s">
        <v>18</v>
      </c>
      <c r="C43" s="32">
        <v>13</v>
      </c>
      <c r="D43" s="32">
        <v>5</v>
      </c>
      <c r="E43" s="32">
        <v>12</v>
      </c>
      <c r="F43" s="32">
        <v>6</v>
      </c>
      <c r="G43" s="32" t="s">
        <v>157</v>
      </c>
      <c r="H43" s="32">
        <v>42</v>
      </c>
      <c r="I43" s="32">
        <v>16</v>
      </c>
      <c r="J43" s="32">
        <v>9</v>
      </c>
      <c r="K43" s="32">
        <v>5</v>
      </c>
    </row>
    <row r="44" spans="1:11">
      <c r="B44" s="3" t="s">
        <v>51</v>
      </c>
      <c r="C44" s="3" t="s">
        <v>51</v>
      </c>
    </row>
  </sheetData>
  <mergeCells count="28">
    <mergeCell ref="C14:C15"/>
    <mergeCell ref="D14:D15"/>
    <mergeCell ref="E14:E15"/>
    <mergeCell ref="F14:F15"/>
    <mergeCell ref="A40:A43"/>
    <mergeCell ref="A36:A39"/>
    <mergeCell ref="A28:A31"/>
    <mergeCell ref="A32:A35"/>
    <mergeCell ref="A14:A15"/>
    <mergeCell ref="B14:B15"/>
    <mergeCell ref="A16:A19"/>
    <mergeCell ref="A20:A23"/>
    <mergeCell ref="A24:A27"/>
    <mergeCell ref="K14:K15"/>
    <mergeCell ref="J14:J15"/>
    <mergeCell ref="I14:I15"/>
    <mergeCell ref="H14:H15"/>
    <mergeCell ref="G14:G15"/>
    <mergeCell ref="K2:K3"/>
    <mergeCell ref="G2:G3"/>
    <mergeCell ref="H2:H3"/>
    <mergeCell ref="I2:I3"/>
    <mergeCell ref="J2:J3"/>
    <mergeCell ref="A2:A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S42"/>
  <sheetViews>
    <sheetView topLeftCell="A13" zoomScaleNormal="100" zoomScaleSheetLayoutView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10" width="9.375" style="3" customWidth="1"/>
    <col min="11" max="19" width="9.625" style="3" customWidth="1"/>
    <col min="20" max="16384" width="9" style="3"/>
  </cols>
  <sheetData>
    <row r="1" spans="1:19" ht="18" customHeight="1" thickBot="1">
      <c r="A1" s="2" t="s">
        <v>171</v>
      </c>
      <c r="B1" s="2"/>
      <c r="S1" s="131" t="s">
        <v>73</v>
      </c>
    </row>
    <row r="2" spans="1:19" ht="12.75" customHeight="1">
      <c r="A2" s="199" t="s">
        <v>29</v>
      </c>
      <c r="B2" s="216"/>
      <c r="C2" s="124"/>
      <c r="D2" s="250" t="s">
        <v>3</v>
      </c>
      <c r="E2" s="250"/>
      <c r="F2" s="125"/>
      <c r="G2" s="124"/>
      <c r="H2" s="203" t="s">
        <v>70</v>
      </c>
      <c r="I2" s="203"/>
      <c r="J2" s="192"/>
      <c r="K2" s="192"/>
      <c r="L2" s="203" t="s">
        <v>68</v>
      </c>
      <c r="M2" s="203"/>
      <c r="N2" s="57"/>
      <c r="O2" s="211" t="s">
        <v>69</v>
      </c>
      <c r="P2" s="211"/>
      <c r="Q2" s="211"/>
      <c r="R2" s="211"/>
      <c r="S2" s="202" t="s">
        <v>71</v>
      </c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81" t="s">
        <v>66</v>
      </c>
      <c r="S3" s="249"/>
    </row>
    <row r="4" spans="1:19" hidden="1">
      <c r="A4" s="62" t="s">
        <v>67</v>
      </c>
      <c r="B4" s="27" t="s">
        <v>15</v>
      </c>
      <c r="C4" s="30">
        <f t="shared" ref="C4:C10" si="0">SUM(D4:F4)</f>
        <v>65</v>
      </c>
      <c r="D4" s="30">
        <f t="shared" ref="D4:F7" si="1">SUM(H4,L4,P4)</f>
        <v>3</v>
      </c>
      <c r="E4" s="30">
        <f t="shared" si="1"/>
        <v>35</v>
      </c>
      <c r="F4" s="30">
        <f t="shared" si="1"/>
        <v>27</v>
      </c>
      <c r="G4" s="30">
        <f>SUM(H4:J4)</f>
        <v>7</v>
      </c>
      <c r="H4" s="30">
        <v>1</v>
      </c>
      <c r="I4" s="30">
        <v>6</v>
      </c>
      <c r="J4" s="30" t="s">
        <v>147</v>
      </c>
      <c r="K4" s="30">
        <f>SUM(L4:N4)</f>
        <v>8</v>
      </c>
      <c r="L4" s="30">
        <v>2</v>
      </c>
      <c r="M4" s="30">
        <v>5</v>
      </c>
      <c r="N4" s="30">
        <v>1</v>
      </c>
      <c r="O4" s="30">
        <f>SUM(P4:R4)</f>
        <v>50</v>
      </c>
      <c r="P4" s="30" t="s">
        <v>147</v>
      </c>
      <c r="Q4" s="30">
        <v>24</v>
      </c>
      <c r="R4" s="30">
        <v>26</v>
      </c>
      <c r="S4" s="30" t="s">
        <v>147</v>
      </c>
    </row>
    <row r="5" spans="1:19" hidden="1">
      <c r="A5" s="63">
        <v>12</v>
      </c>
      <c r="B5" s="27" t="s">
        <v>15</v>
      </c>
      <c r="C5" s="30">
        <f t="shared" si="0"/>
        <v>64</v>
      </c>
      <c r="D5" s="30">
        <f t="shared" si="1"/>
        <v>3</v>
      </c>
      <c r="E5" s="30">
        <f t="shared" si="1"/>
        <v>34</v>
      </c>
      <c r="F5" s="30">
        <f t="shared" si="1"/>
        <v>27</v>
      </c>
      <c r="G5" s="30">
        <f t="shared" ref="G5:G10" si="2">SUM(H5:J5)</f>
        <v>7</v>
      </c>
      <c r="H5" s="30">
        <v>1</v>
      </c>
      <c r="I5" s="30">
        <v>6</v>
      </c>
      <c r="J5" s="30" t="s">
        <v>147</v>
      </c>
      <c r="K5" s="30">
        <f t="shared" ref="K5:K10" si="3">SUM(L5:N5)</f>
        <v>9</v>
      </c>
      <c r="L5" s="30">
        <v>2</v>
      </c>
      <c r="M5" s="30">
        <v>6</v>
      </c>
      <c r="N5" s="30">
        <v>1</v>
      </c>
      <c r="O5" s="30">
        <f t="shared" ref="O5:O10" si="4">SUM(P5:R5)</f>
        <v>48</v>
      </c>
      <c r="P5" s="30" t="s">
        <v>147</v>
      </c>
      <c r="Q5" s="30">
        <v>22</v>
      </c>
      <c r="R5" s="30">
        <v>26</v>
      </c>
      <c r="S5" s="30">
        <v>1</v>
      </c>
    </row>
    <row r="6" spans="1:19" ht="22.5" customHeight="1">
      <c r="A6" s="159" t="s">
        <v>128</v>
      </c>
      <c r="B6" s="10" t="s">
        <v>15</v>
      </c>
      <c r="C6" s="162">
        <f t="shared" si="0"/>
        <v>97</v>
      </c>
      <c r="D6" s="163">
        <f t="shared" si="1"/>
        <v>6</v>
      </c>
      <c r="E6" s="163">
        <f t="shared" si="1"/>
        <v>51</v>
      </c>
      <c r="F6" s="163">
        <f t="shared" si="1"/>
        <v>40</v>
      </c>
      <c r="G6" s="163">
        <f t="shared" si="2"/>
        <v>10</v>
      </c>
      <c r="H6" s="163">
        <v>1</v>
      </c>
      <c r="I6" s="163">
        <f>SUM(I24:I27)</f>
        <v>9</v>
      </c>
      <c r="J6" s="163" t="s">
        <v>147</v>
      </c>
      <c r="K6" s="163">
        <f t="shared" si="3"/>
        <v>12</v>
      </c>
      <c r="L6" s="163">
        <v>2</v>
      </c>
      <c r="M6" s="163">
        <v>8</v>
      </c>
      <c r="N6" s="163">
        <v>2</v>
      </c>
      <c r="O6" s="163">
        <f t="shared" si="4"/>
        <v>75</v>
      </c>
      <c r="P6" s="163">
        <f>SUM(P24:P27)</f>
        <v>3</v>
      </c>
      <c r="Q6" s="163">
        <f>SUM(Q24:Q27)</f>
        <v>34</v>
      </c>
      <c r="R6" s="163">
        <f>SUM(R24:R27)</f>
        <v>38</v>
      </c>
      <c r="S6" s="163">
        <v>1</v>
      </c>
    </row>
    <row r="7" spans="1:19" ht="22.5" customHeight="1">
      <c r="A7" s="132">
        <v>14</v>
      </c>
      <c r="B7" s="10" t="s">
        <v>15</v>
      </c>
      <c r="C7" s="164">
        <f t="shared" si="0"/>
        <v>101</v>
      </c>
      <c r="D7" s="165">
        <f>SUM(H7,L7,P7)</f>
        <v>7</v>
      </c>
      <c r="E7" s="165">
        <f t="shared" si="1"/>
        <v>52</v>
      </c>
      <c r="F7" s="165">
        <f t="shared" si="1"/>
        <v>42</v>
      </c>
      <c r="G7" s="165">
        <f t="shared" si="2"/>
        <v>10</v>
      </c>
      <c r="H7" s="165">
        <f>SUM(H28:H31)</f>
        <v>1</v>
      </c>
      <c r="I7" s="165">
        <f>SUM(I28:I31)</f>
        <v>9</v>
      </c>
      <c r="J7" s="165" t="s">
        <v>147</v>
      </c>
      <c r="K7" s="165">
        <f t="shared" si="3"/>
        <v>16</v>
      </c>
      <c r="L7" s="165">
        <f>SUM(L28:L31)</f>
        <v>3</v>
      </c>
      <c r="M7" s="165">
        <f>SUM(M28:M31)</f>
        <v>9</v>
      </c>
      <c r="N7" s="165">
        <f>SUM(N28:N31)</f>
        <v>4</v>
      </c>
      <c r="O7" s="165">
        <f t="shared" si="4"/>
        <v>75</v>
      </c>
      <c r="P7" s="165">
        <f>SUM(P28:P31)</f>
        <v>3</v>
      </c>
      <c r="Q7" s="165">
        <f>SUM(Q28:Q31)</f>
        <v>34</v>
      </c>
      <c r="R7" s="165">
        <f>SUM(R28:R31)</f>
        <v>38</v>
      </c>
      <c r="S7" s="165">
        <f>SUM(S28:S31)</f>
        <v>1</v>
      </c>
    </row>
    <row r="8" spans="1:19" ht="22.5" customHeight="1">
      <c r="A8" s="132">
        <v>15</v>
      </c>
      <c r="B8" s="10" t="s">
        <v>15</v>
      </c>
      <c r="C8" s="164">
        <f t="shared" si="0"/>
        <v>107</v>
      </c>
      <c r="D8" s="165">
        <f>SUM(H8,L8,P8)</f>
        <v>7</v>
      </c>
      <c r="E8" s="165">
        <f>SUM(I8,M8,Q8)</f>
        <v>56</v>
      </c>
      <c r="F8" s="165">
        <f>SUM(J8,N8,R8)</f>
        <v>44</v>
      </c>
      <c r="G8" s="165">
        <f t="shared" si="2"/>
        <v>10</v>
      </c>
      <c r="H8" s="165">
        <f>SUM(H32:H35)</f>
        <v>1</v>
      </c>
      <c r="I8" s="165">
        <f>SUM(I32:I35)</f>
        <v>9</v>
      </c>
      <c r="J8" s="165" t="s">
        <v>147</v>
      </c>
      <c r="K8" s="165">
        <f t="shared" si="3"/>
        <v>21</v>
      </c>
      <c r="L8" s="165">
        <f>SUM(L32:L35)</f>
        <v>3</v>
      </c>
      <c r="M8" s="165">
        <f>SUM(M32:M35)</f>
        <v>13</v>
      </c>
      <c r="N8" s="165">
        <f>SUM(N32:N35)</f>
        <v>5</v>
      </c>
      <c r="O8" s="165">
        <f t="shared" si="4"/>
        <v>76</v>
      </c>
      <c r="P8" s="165">
        <f>SUM(P32:P35)</f>
        <v>3</v>
      </c>
      <c r="Q8" s="165">
        <f>SUM(Q32:Q35)</f>
        <v>34</v>
      </c>
      <c r="R8" s="165">
        <f>SUM(R32:R35)</f>
        <v>39</v>
      </c>
      <c r="S8" s="165">
        <f>SUM(S32:S35)</f>
        <v>1</v>
      </c>
    </row>
    <row r="9" spans="1:19" ht="22.5" customHeight="1">
      <c r="A9" s="132">
        <v>16</v>
      </c>
      <c r="B9" s="10" t="s">
        <v>15</v>
      </c>
      <c r="C9" s="164">
        <f t="shared" si="0"/>
        <v>108</v>
      </c>
      <c r="D9" s="165">
        <f t="shared" ref="D9:F10" si="5">SUM(H9,L9,P9)</f>
        <v>7</v>
      </c>
      <c r="E9" s="165">
        <f t="shared" si="5"/>
        <v>57</v>
      </c>
      <c r="F9" s="165">
        <f t="shared" si="5"/>
        <v>44</v>
      </c>
      <c r="G9" s="165">
        <f t="shared" si="2"/>
        <v>10</v>
      </c>
      <c r="H9" s="165">
        <f>SUM(H36:H39)</f>
        <v>1</v>
      </c>
      <c r="I9" s="165">
        <f>SUM(I36:I39)</f>
        <v>9</v>
      </c>
      <c r="J9" s="165" t="s">
        <v>147</v>
      </c>
      <c r="K9" s="165">
        <f t="shared" si="3"/>
        <v>21</v>
      </c>
      <c r="L9" s="165">
        <f>SUM(L36:L39)</f>
        <v>3</v>
      </c>
      <c r="M9" s="165">
        <f>SUM(M36:M39)</f>
        <v>13</v>
      </c>
      <c r="N9" s="165">
        <f>SUM(N36:N39)</f>
        <v>5</v>
      </c>
      <c r="O9" s="165">
        <f t="shared" si="4"/>
        <v>77</v>
      </c>
      <c r="P9" s="165">
        <f>SUM(P36:P39)</f>
        <v>3</v>
      </c>
      <c r="Q9" s="165">
        <f>SUM(Q36:Q39)</f>
        <v>35</v>
      </c>
      <c r="R9" s="165">
        <f>SUM(R36:R39)</f>
        <v>39</v>
      </c>
      <c r="S9" s="165">
        <f>SUM(S36:S39)</f>
        <v>1</v>
      </c>
    </row>
    <row r="10" spans="1:19" ht="22.5" customHeight="1" thickBot="1">
      <c r="A10" s="134">
        <v>17</v>
      </c>
      <c r="B10" s="64" t="s">
        <v>15</v>
      </c>
      <c r="C10" s="182">
        <f t="shared" si="0"/>
        <v>113</v>
      </c>
      <c r="D10" s="183">
        <f t="shared" si="5"/>
        <v>7</v>
      </c>
      <c r="E10" s="183">
        <f t="shared" si="5"/>
        <v>58</v>
      </c>
      <c r="F10" s="183">
        <f t="shared" si="5"/>
        <v>48</v>
      </c>
      <c r="G10" s="183">
        <f t="shared" si="2"/>
        <v>10</v>
      </c>
      <c r="H10" s="183">
        <f>SUM(H40)</f>
        <v>1</v>
      </c>
      <c r="I10" s="183">
        <f>SUM(I40)</f>
        <v>9</v>
      </c>
      <c r="J10" s="183" t="s">
        <v>147</v>
      </c>
      <c r="K10" s="183">
        <f t="shared" si="3"/>
        <v>23</v>
      </c>
      <c r="L10" s="183">
        <f>SUM(L40)</f>
        <v>3</v>
      </c>
      <c r="M10" s="183">
        <f>SUM(M40)</f>
        <v>14</v>
      </c>
      <c r="N10" s="183">
        <f>SUM(N40)</f>
        <v>6</v>
      </c>
      <c r="O10" s="183">
        <f t="shared" si="4"/>
        <v>80</v>
      </c>
      <c r="P10" s="183">
        <f>SUM(P40)</f>
        <v>3</v>
      </c>
      <c r="Q10" s="183">
        <f>SUM(Q40)</f>
        <v>35</v>
      </c>
      <c r="R10" s="183">
        <f>SUM(R40)</f>
        <v>42</v>
      </c>
      <c r="S10" s="183">
        <f>SUM(S40)</f>
        <v>1</v>
      </c>
    </row>
    <row r="11" spans="1:19" ht="13.5" customHeight="1">
      <c r="A11" s="130" t="s">
        <v>153</v>
      </c>
      <c r="B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13.5" customHeight="1">
      <c r="A12" s="166" t="s">
        <v>72</v>
      </c>
      <c r="B12" s="27"/>
      <c r="C12" s="2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13.5" customHeight="1" thickBot="1">
      <c r="A13" s="2" t="s">
        <v>171</v>
      </c>
      <c r="B13" s="2"/>
      <c r="S13" s="131" t="s">
        <v>73</v>
      </c>
    </row>
    <row r="14" spans="1:19" ht="12.75" customHeight="1">
      <c r="A14" s="221" t="s">
        <v>29</v>
      </c>
      <c r="B14" s="216"/>
      <c r="C14" s="65"/>
      <c r="D14" s="248" t="s">
        <v>3</v>
      </c>
      <c r="E14" s="248"/>
      <c r="F14" s="6"/>
      <c r="G14" s="8"/>
      <c r="H14" s="248" t="s">
        <v>70</v>
      </c>
      <c r="I14" s="248"/>
      <c r="J14" s="6"/>
      <c r="K14" s="8"/>
      <c r="L14" s="248" t="s">
        <v>68</v>
      </c>
      <c r="M14" s="248"/>
      <c r="N14" s="6"/>
      <c r="O14" s="216" t="s">
        <v>69</v>
      </c>
      <c r="P14" s="216"/>
      <c r="Q14" s="216"/>
      <c r="R14" s="216"/>
      <c r="S14" s="217" t="s">
        <v>71</v>
      </c>
    </row>
    <row r="15" spans="1:19" ht="12.75" customHeight="1">
      <c r="A15" s="222"/>
      <c r="B15" s="215"/>
      <c r="C15" s="9" t="s">
        <v>3</v>
      </c>
      <c r="D15" s="10" t="s">
        <v>64</v>
      </c>
      <c r="E15" s="10" t="s">
        <v>65</v>
      </c>
      <c r="F15" s="10" t="s">
        <v>66</v>
      </c>
      <c r="G15" s="10" t="s">
        <v>3</v>
      </c>
      <c r="H15" s="10" t="s">
        <v>64</v>
      </c>
      <c r="I15" s="10" t="s">
        <v>65</v>
      </c>
      <c r="J15" s="10" t="s">
        <v>66</v>
      </c>
      <c r="K15" s="10" t="s">
        <v>3</v>
      </c>
      <c r="L15" s="10" t="s">
        <v>64</v>
      </c>
      <c r="M15" s="10" t="s">
        <v>65</v>
      </c>
      <c r="N15" s="10" t="s">
        <v>66</v>
      </c>
      <c r="O15" s="10" t="s">
        <v>3</v>
      </c>
      <c r="P15" s="10" t="s">
        <v>64</v>
      </c>
      <c r="Q15" s="10" t="s">
        <v>65</v>
      </c>
      <c r="R15" s="10" t="s">
        <v>66</v>
      </c>
      <c r="S15" s="213"/>
    </row>
    <row r="16" spans="1:19" hidden="1">
      <c r="A16" s="225" t="s">
        <v>67</v>
      </c>
      <c r="B16" s="26" t="s">
        <v>15</v>
      </c>
      <c r="C16" s="66">
        <f>SUM(D16:F16)</f>
        <v>65</v>
      </c>
      <c r="D16" s="67">
        <f>SUM(H16,L16,P16)</f>
        <v>3</v>
      </c>
      <c r="E16" s="67">
        <f>SUM(I16,M16,Q16)</f>
        <v>35</v>
      </c>
      <c r="F16" s="67">
        <f>SUM(J16,N16,R16)</f>
        <v>27</v>
      </c>
      <c r="G16" s="67">
        <f>SUM(H16:J16)</f>
        <v>7</v>
      </c>
      <c r="H16" s="67">
        <v>1</v>
      </c>
      <c r="I16" s="67">
        <v>6</v>
      </c>
      <c r="J16" s="67" t="s">
        <v>147</v>
      </c>
      <c r="K16" s="67">
        <f>SUM(L16:N16)</f>
        <v>8</v>
      </c>
      <c r="L16" s="67">
        <v>2</v>
      </c>
      <c r="M16" s="67">
        <v>5</v>
      </c>
      <c r="N16" s="67">
        <v>1</v>
      </c>
      <c r="O16" s="67">
        <f>SUM(P16:R16)</f>
        <v>50</v>
      </c>
      <c r="P16" s="67" t="s">
        <v>147</v>
      </c>
      <c r="Q16" s="67">
        <v>24</v>
      </c>
      <c r="R16" s="67">
        <v>26</v>
      </c>
      <c r="S16" s="68" t="s">
        <v>147</v>
      </c>
    </row>
    <row r="17" spans="1:19" hidden="1">
      <c r="A17" s="220"/>
      <c r="B17" s="26" t="s">
        <v>39</v>
      </c>
      <c r="C17" s="69">
        <f t="shared" ref="C17:C39" si="6">SUM(D17:F17)</f>
        <v>0</v>
      </c>
      <c r="D17" s="47">
        <f t="shared" ref="D17:F39" si="7">SUM(H17,L17,P17)</f>
        <v>0</v>
      </c>
      <c r="E17" s="47">
        <f t="shared" si="7"/>
        <v>0</v>
      </c>
      <c r="F17" s="47">
        <f t="shared" si="7"/>
        <v>0</v>
      </c>
      <c r="G17" s="47">
        <f t="shared" ref="G17:G39" si="8">SUM(H17:J17)</f>
        <v>0</v>
      </c>
      <c r="H17" s="47"/>
      <c r="I17" s="47"/>
      <c r="J17" s="47"/>
      <c r="K17" s="47">
        <f t="shared" ref="K17:K39" si="9">SUM(L17:N17)</f>
        <v>0</v>
      </c>
      <c r="L17" s="47"/>
      <c r="M17" s="47"/>
      <c r="N17" s="47"/>
      <c r="O17" s="47">
        <f t="shared" ref="O17:O39" si="10">SUM(P17:R17)</f>
        <v>0</v>
      </c>
      <c r="P17" s="47"/>
      <c r="Q17" s="47"/>
      <c r="R17" s="47"/>
      <c r="S17" s="48"/>
    </row>
    <row r="18" spans="1:19" hidden="1">
      <c r="A18" s="220"/>
      <c r="B18" s="26" t="s">
        <v>17</v>
      </c>
      <c r="C18" s="69">
        <f t="shared" si="6"/>
        <v>0</v>
      </c>
      <c r="D18" s="47">
        <f t="shared" si="7"/>
        <v>0</v>
      </c>
      <c r="E18" s="47">
        <f t="shared" si="7"/>
        <v>0</v>
      </c>
      <c r="F18" s="47">
        <f t="shared" si="7"/>
        <v>0</v>
      </c>
      <c r="G18" s="47">
        <f t="shared" si="8"/>
        <v>0</v>
      </c>
      <c r="H18" s="47"/>
      <c r="I18" s="47"/>
      <c r="J18" s="47"/>
      <c r="K18" s="47">
        <f t="shared" si="9"/>
        <v>0</v>
      </c>
      <c r="L18" s="47"/>
      <c r="M18" s="47"/>
      <c r="N18" s="47"/>
      <c r="O18" s="47">
        <f t="shared" si="10"/>
        <v>0</v>
      </c>
      <c r="P18" s="47"/>
      <c r="Q18" s="47"/>
      <c r="R18" s="47"/>
      <c r="S18" s="48"/>
    </row>
    <row r="19" spans="1:19" hidden="1">
      <c r="A19" s="220"/>
      <c r="B19" s="26" t="s">
        <v>18</v>
      </c>
      <c r="C19" s="69">
        <f t="shared" si="6"/>
        <v>0</v>
      </c>
      <c r="D19" s="47">
        <f t="shared" si="7"/>
        <v>0</v>
      </c>
      <c r="E19" s="47">
        <f t="shared" si="7"/>
        <v>0</v>
      </c>
      <c r="F19" s="47">
        <f t="shared" si="7"/>
        <v>0</v>
      </c>
      <c r="G19" s="47">
        <f t="shared" si="8"/>
        <v>0</v>
      </c>
      <c r="H19" s="47"/>
      <c r="I19" s="47"/>
      <c r="J19" s="47"/>
      <c r="K19" s="47">
        <f t="shared" si="9"/>
        <v>0</v>
      </c>
      <c r="L19" s="47"/>
      <c r="M19" s="47"/>
      <c r="N19" s="47"/>
      <c r="O19" s="47">
        <f t="shared" si="10"/>
        <v>0</v>
      </c>
      <c r="P19" s="47"/>
      <c r="Q19" s="47"/>
      <c r="R19" s="47"/>
      <c r="S19" s="48"/>
    </row>
    <row r="20" spans="1:19" hidden="1">
      <c r="A20" s="220">
        <v>12</v>
      </c>
      <c r="B20" s="26" t="s">
        <v>15</v>
      </c>
      <c r="C20" s="69">
        <f t="shared" si="6"/>
        <v>64</v>
      </c>
      <c r="D20" s="47">
        <f t="shared" si="7"/>
        <v>3</v>
      </c>
      <c r="E20" s="47">
        <f t="shared" si="7"/>
        <v>34</v>
      </c>
      <c r="F20" s="47">
        <f t="shared" si="7"/>
        <v>27</v>
      </c>
      <c r="G20" s="47">
        <f t="shared" si="8"/>
        <v>7</v>
      </c>
      <c r="H20" s="47">
        <v>1</v>
      </c>
      <c r="I20" s="47">
        <v>6</v>
      </c>
      <c r="J20" s="47" t="s">
        <v>147</v>
      </c>
      <c r="K20" s="47">
        <f t="shared" si="9"/>
        <v>9</v>
      </c>
      <c r="L20" s="47">
        <v>2</v>
      </c>
      <c r="M20" s="47">
        <v>6</v>
      </c>
      <c r="N20" s="47">
        <v>1</v>
      </c>
      <c r="O20" s="47">
        <f t="shared" si="10"/>
        <v>48</v>
      </c>
      <c r="P20" s="47" t="s">
        <v>147</v>
      </c>
      <c r="Q20" s="47">
        <v>22</v>
      </c>
      <c r="R20" s="47">
        <v>26</v>
      </c>
      <c r="S20" s="48">
        <v>1</v>
      </c>
    </row>
    <row r="21" spans="1:19" hidden="1">
      <c r="A21" s="220"/>
      <c r="B21" s="26" t="s">
        <v>39</v>
      </c>
      <c r="C21" s="69">
        <f t="shared" si="6"/>
        <v>0</v>
      </c>
      <c r="D21" s="47">
        <f t="shared" si="7"/>
        <v>0</v>
      </c>
      <c r="E21" s="47">
        <f t="shared" si="7"/>
        <v>0</v>
      </c>
      <c r="F21" s="47">
        <f t="shared" si="7"/>
        <v>0</v>
      </c>
      <c r="G21" s="47">
        <f t="shared" si="8"/>
        <v>0</v>
      </c>
      <c r="H21" s="47"/>
      <c r="I21" s="47"/>
      <c r="J21" s="47"/>
      <c r="K21" s="47">
        <f t="shared" si="9"/>
        <v>0</v>
      </c>
      <c r="L21" s="47"/>
      <c r="M21" s="47"/>
      <c r="N21" s="47"/>
      <c r="O21" s="47">
        <f t="shared" si="10"/>
        <v>0</v>
      </c>
      <c r="P21" s="47"/>
      <c r="Q21" s="47"/>
      <c r="R21" s="47"/>
      <c r="S21" s="48"/>
    </row>
    <row r="22" spans="1:19" hidden="1">
      <c r="A22" s="220"/>
      <c r="B22" s="26" t="s">
        <v>17</v>
      </c>
      <c r="C22" s="69">
        <f t="shared" si="6"/>
        <v>0</v>
      </c>
      <c r="D22" s="47">
        <f t="shared" si="7"/>
        <v>0</v>
      </c>
      <c r="E22" s="47">
        <f t="shared" si="7"/>
        <v>0</v>
      </c>
      <c r="F22" s="47">
        <f t="shared" si="7"/>
        <v>0</v>
      </c>
      <c r="G22" s="47">
        <f t="shared" si="8"/>
        <v>0</v>
      </c>
      <c r="H22" s="47"/>
      <c r="I22" s="47"/>
      <c r="J22" s="47"/>
      <c r="K22" s="47">
        <f t="shared" si="9"/>
        <v>0</v>
      </c>
      <c r="L22" s="47"/>
      <c r="M22" s="47"/>
      <c r="N22" s="47"/>
      <c r="O22" s="47">
        <f t="shared" si="10"/>
        <v>0</v>
      </c>
      <c r="P22" s="47"/>
      <c r="Q22" s="47"/>
      <c r="R22" s="47"/>
      <c r="S22" s="48"/>
    </row>
    <row r="23" spans="1:19" hidden="1">
      <c r="A23" s="220"/>
      <c r="B23" s="26" t="s">
        <v>18</v>
      </c>
      <c r="C23" s="69">
        <f t="shared" si="6"/>
        <v>0</v>
      </c>
      <c r="D23" s="47">
        <f t="shared" si="7"/>
        <v>0</v>
      </c>
      <c r="E23" s="47">
        <f t="shared" si="7"/>
        <v>0</v>
      </c>
      <c r="F23" s="47">
        <f t="shared" si="7"/>
        <v>0</v>
      </c>
      <c r="G23" s="47">
        <f t="shared" si="8"/>
        <v>0</v>
      </c>
      <c r="H23" s="47"/>
      <c r="I23" s="47"/>
      <c r="J23" s="47"/>
      <c r="K23" s="47">
        <f t="shared" si="9"/>
        <v>0</v>
      </c>
      <c r="L23" s="47"/>
      <c r="M23" s="47"/>
      <c r="N23" s="47"/>
      <c r="O23" s="47">
        <f t="shared" si="10"/>
        <v>0</v>
      </c>
      <c r="P23" s="47"/>
      <c r="Q23" s="47"/>
      <c r="R23" s="47"/>
      <c r="S23" s="48"/>
    </row>
    <row r="24" spans="1:19">
      <c r="A24" s="220" t="s">
        <v>132</v>
      </c>
      <c r="B24" s="26" t="s">
        <v>15</v>
      </c>
      <c r="C24" s="69">
        <f>SUM(D24:F24)</f>
        <v>68</v>
      </c>
      <c r="D24" s="47">
        <f t="shared" si="7"/>
        <v>3</v>
      </c>
      <c r="E24" s="47">
        <f t="shared" si="7"/>
        <v>35</v>
      </c>
      <c r="F24" s="47">
        <f t="shared" si="7"/>
        <v>30</v>
      </c>
      <c r="G24" s="47">
        <f t="shared" si="8"/>
        <v>6</v>
      </c>
      <c r="H24" s="47">
        <v>1</v>
      </c>
      <c r="I24" s="47">
        <v>5</v>
      </c>
      <c r="J24" s="47" t="s">
        <v>147</v>
      </c>
      <c r="K24" s="47">
        <f t="shared" si="9"/>
        <v>12</v>
      </c>
      <c r="L24" s="47">
        <v>2</v>
      </c>
      <c r="M24" s="47">
        <v>8</v>
      </c>
      <c r="N24" s="47">
        <v>2</v>
      </c>
      <c r="O24" s="47">
        <f t="shared" si="10"/>
        <v>50</v>
      </c>
      <c r="P24" s="47" t="s">
        <v>147</v>
      </c>
      <c r="Q24" s="47">
        <v>22</v>
      </c>
      <c r="R24" s="47">
        <v>28</v>
      </c>
      <c r="S24" s="48">
        <v>1</v>
      </c>
    </row>
    <row r="25" spans="1:19">
      <c r="A25" s="220"/>
      <c r="B25" s="26" t="s">
        <v>39</v>
      </c>
      <c r="C25" s="69">
        <f t="shared" si="6"/>
        <v>11</v>
      </c>
      <c r="D25" s="47">
        <f t="shared" si="7"/>
        <v>3</v>
      </c>
      <c r="E25" s="47">
        <f t="shared" si="7"/>
        <v>3</v>
      </c>
      <c r="F25" s="47">
        <f t="shared" si="7"/>
        <v>5</v>
      </c>
      <c r="G25" s="47">
        <f t="shared" si="8"/>
        <v>0</v>
      </c>
      <c r="H25" s="47"/>
      <c r="I25" s="47" t="s">
        <v>155</v>
      </c>
      <c r="J25" s="47" t="s">
        <v>155</v>
      </c>
      <c r="K25" s="47">
        <f t="shared" si="9"/>
        <v>1</v>
      </c>
      <c r="L25" s="47">
        <v>1</v>
      </c>
      <c r="M25" s="47"/>
      <c r="N25" s="47"/>
      <c r="O25" s="47">
        <f t="shared" si="10"/>
        <v>10</v>
      </c>
      <c r="P25" s="47">
        <v>2</v>
      </c>
      <c r="Q25" s="47">
        <v>3</v>
      </c>
      <c r="R25" s="47">
        <v>5</v>
      </c>
      <c r="S25" s="48"/>
    </row>
    <row r="26" spans="1:19">
      <c r="A26" s="220"/>
      <c r="B26" s="26" t="s">
        <v>17</v>
      </c>
      <c r="C26" s="69">
        <f t="shared" si="6"/>
        <v>5</v>
      </c>
      <c r="D26" s="47">
        <f t="shared" si="7"/>
        <v>0</v>
      </c>
      <c r="E26" s="47">
        <f t="shared" si="7"/>
        <v>3</v>
      </c>
      <c r="F26" s="47">
        <f t="shared" si="7"/>
        <v>2</v>
      </c>
      <c r="G26" s="47">
        <f t="shared" si="8"/>
        <v>1</v>
      </c>
      <c r="H26" s="47"/>
      <c r="I26" s="47">
        <v>1</v>
      </c>
      <c r="J26" s="47" t="s">
        <v>156</v>
      </c>
      <c r="K26" s="47">
        <f t="shared" si="9"/>
        <v>0</v>
      </c>
      <c r="L26" s="47"/>
      <c r="M26" s="47"/>
      <c r="N26" s="47"/>
      <c r="O26" s="47">
        <f t="shared" si="10"/>
        <v>4</v>
      </c>
      <c r="P26" s="47"/>
      <c r="Q26" s="47">
        <v>2</v>
      </c>
      <c r="R26" s="47">
        <v>2</v>
      </c>
      <c r="S26" s="48"/>
    </row>
    <row r="27" spans="1:19">
      <c r="A27" s="247"/>
      <c r="B27" s="13" t="s">
        <v>18</v>
      </c>
      <c r="C27" s="70">
        <f t="shared" si="6"/>
        <v>17</v>
      </c>
      <c r="D27" s="71">
        <f t="shared" si="7"/>
        <v>1</v>
      </c>
      <c r="E27" s="71">
        <f t="shared" si="7"/>
        <v>11</v>
      </c>
      <c r="F27" s="71">
        <f t="shared" si="7"/>
        <v>5</v>
      </c>
      <c r="G27" s="71">
        <f t="shared" si="8"/>
        <v>3</v>
      </c>
      <c r="H27" s="71"/>
      <c r="I27" s="71">
        <v>3</v>
      </c>
      <c r="J27" s="71" t="s">
        <v>157</v>
      </c>
      <c r="K27" s="71">
        <f t="shared" si="9"/>
        <v>3</v>
      </c>
      <c r="L27" s="71"/>
      <c r="M27" s="71">
        <v>1</v>
      </c>
      <c r="N27" s="71">
        <v>2</v>
      </c>
      <c r="O27" s="71">
        <f t="shared" si="10"/>
        <v>11</v>
      </c>
      <c r="P27" s="71">
        <v>1</v>
      </c>
      <c r="Q27" s="71">
        <v>7</v>
      </c>
      <c r="R27" s="71">
        <v>3</v>
      </c>
      <c r="S27" s="72"/>
    </row>
    <row r="28" spans="1:19">
      <c r="A28" s="225">
        <v>14</v>
      </c>
      <c r="B28" s="11" t="s">
        <v>15</v>
      </c>
      <c r="C28" s="66">
        <f>SUM(D28:F28)</f>
        <v>67</v>
      </c>
      <c r="D28" s="67">
        <v>3</v>
      </c>
      <c r="E28" s="67">
        <v>33</v>
      </c>
      <c r="F28" s="67">
        <v>31</v>
      </c>
      <c r="G28" s="67">
        <f t="shared" si="8"/>
        <v>6</v>
      </c>
      <c r="H28" s="67">
        <v>1</v>
      </c>
      <c r="I28" s="67">
        <v>5</v>
      </c>
      <c r="J28" s="67" t="s">
        <v>147</v>
      </c>
      <c r="K28" s="67">
        <f t="shared" si="9"/>
        <v>12</v>
      </c>
      <c r="L28" s="67">
        <v>2</v>
      </c>
      <c r="M28" s="67">
        <v>8</v>
      </c>
      <c r="N28" s="67">
        <v>2</v>
      </c>
      <c r="O28" s="67">
        <f t="shared" si="10"/>
        <v>50</v>
      </c>
      <c r="P28" s="67"/>
      <c r="Q28" s="67">
        <v>22</v>
      </c>
      <c r="R28" s="67">
        <v>28</v>
      </c>
      <c r="S28" s="68">
        <v>1</v>
      </c>
    </row>
    <row r="29" spans="1:19">
      <c r="A29" s="220"/>
      <c r="B29" s="26" t="s">
        <v>39</v>
      </c>
      <c r="C29" s="69">
        <f t="shared" si="6"/>
        <v>11</v>
      </c>
      <c r="D29" s="47">
        <f t="shared" si="7"/>
        <v>3</v>
      </c>
      <c r="E29" s="47">
        <f t="shared" si="7"/>
        <v>3</v>
      </c>
      <c r="F29" s="47">
        <f t="shared" si="7"/>
        <v>5</v>
      </c>
      <c r="G29" s="47">
        <f t="shared" si="8"/>
        <v>0</v>
      </c>
      <c r="H29" s="47"/>
      <c r="I29" s="47" t="s">
        <v>155</v>
      </c>
      <c r="J29" s="47" t="s">
        <v>155</v>
      </c>
      <c r="K29" s="47">
        <f t="shared" si="9"/>
        <v>1</v>
      </c>
      <c r="L29" s="47">
        <v>1</v>
      </c>
      <c r="M29" s="47"/>
      <c r="N29" s="47"/>
      <c r="O29" s="47">
        <f t="shared" si="10"/>
        <v>10</v>
      </c>
      <c r="P29" s="47">
        <v>2</v>
      </c>
      <c r="Q29" s="47">
        <v>3</v>
      </c>
      <c r="R29" s="47">
        <v>5</v>
      </c>
      <c r="S29" s="48"/>
    </row>
    <row r="30" spans="1:19">
      <c r="A30" s="220"/>
      <c r="B30" s="26" t="s">
        <v>17</v>
      </c>
      <c r="C30" s="69">
        <f t="shared" si="6"/>
        <v>5</v>
      </c>
      <c r="D30" s="47">
        <f t="shared" si="7"/>
        <v>0</v>
      </c>
      <c r="E30" s="47">
        <f t="shared" si="7"/>
        <v>3</v>
      </c>
      <c r="F30" s="47">
        <f t="shared" si="7"/>
        <v>2</v>
      </c>
      <c r="G30" s="47">
        <f t="shared" si="8"/>
        <v>1</v>
      </c>
      <c r="H30" s="47"/>
      <c r="I30" s="47">
        <v>1</v>
      </c>
      <c r="J30" s="47" t="s">
        <v>156</v>
      </c>
      <c r="K30" s="47">
        <f t="shared" si="9"/>
        <v>0</v>
      </c>
      <c r="L30" s="47"/>
      <c r="M30" s="47"/>
      <c r="N30" s="47"/>
      <c r="O30" s="47">
        <f t="shared" si="10"/>
        <v>4</v>
      </c>
      <c r="P30" s="47"/>
      <c r="Q30" s="47">
        <v>2</v>
      </c>
      <c r="R30" s="47">
        <v>2</v>
      </c>
      <c r="S30" s="48"/>
    </row>
    <row r="31" spans="1:19">
      <c r="A31" s="247"/>
      <c r="B31" s="13" t="s">
        <v>18</v>
      </c>
      <c r="C31" s="70">
        <f t="shared" si="6"/>
        <v>17</v>
      </c>
      <c r="D31" s="71">
        <f t="shared" si="7"/>
        <v>1</v>
      </c>
      <c r="E31" s="71">
        <f t="shared" si="7"/>
        <v>11</v>
      </c>
      <c r="F31" s="71">
        <f t="shared" si="7"/>
        <v>5</v>
      </c>
      <c r="G31" s="71">
        <f t="shared" si="8"/>
        <v>3</v>
      </c>
      <c r="H31" s="71"/>
      <c r="I31" s="71">
        <v>3</v>
      </c>
      <c r="J31" s="71" t="s">
        <v>157</v>
      </c>
      <c r="K31" s="71">
        <f t="shared" si="9"/>
        <v>3</v>
      </c>
      <c r="L31" s="71"/>
      <c r="M31" s="71">
        <v>1</v>
      </c>
      <c r="N31" s="71">
        <v>2</v>
      </c>
      <c r="O31" s="71">
        <f t="shared" si="10"/>
        <v>11</v>
      </c>
      <c r="P31" s="71">
        <v>1</v>
      </c>
      <c r="Q31" s="71">
        <v>7</v>
      </c>
      <c r="R31" s="71">
        <v>3</v>
      </c>
      <c r="S31" s="72"/>
    </row>
    <row r="32" spans="1:19">
      <c r="A32" s="225">
        <v>15</v>
      </c>
      <c r="B32" s="11" t="s">
        <v>15</v>
      </c>
      <c r="C32" s="66">
        <f>SUM(D32:F32)</f>
        <v>74</v>
      </c>
      <c r="D32" s="67">
        <v>3</v>
      </c>
      <c r="E32" s="67">
        <v>39</v>
      </c>
      <c r="F32" s="67">
        <v>32</v>
      </c>
      <c r="G32" s="67">
        <f t="shared" si="8"/>
        <v>6</v>
      </c>
      <c r="H32" s="67">
        <v>1</v>
      </c>
      <c r="I32" s="67">
        <v>5</v>
      </c>
      <c r="J32" s="67" t="s">
        <v>147</v>
      </c>
      <c r="K32" s="67">
        <f t="shared" si="9"/>
        <v>16</v>
      </c>
      <c r="L32" s="67">
        <v>2</v>
      </c>
      <c r="M32" s="67">
        <v>11</v>
      </c>
      <c r="N32" s="67">
        <v>3</v>
      </c>
      <c r="O32" s="67">
        <f t="shared" si="10"/>
        <v>52</v>
      </c>
      <c r="P32" s="67"/>
      <c r="Q32" s="67">
        <v>23</v>
      </c>
      <c r="R32" s="67">
        <v>29</v>
      </c>
      <c r="S32" s="68">
        <v>1</v>
      </c>
    </row>
    <row r="33" spans="1:19">
      <c r="A33" s="220"/>
      <c r="B33" s="26" t="s">
        <v>39</v>
      </c>
      <c r="C33" s="69">
        <f t="shared" si="6"/>
        <v>12</v>
      </c>
      <c r="D33" s="47">
        <f t="shared" si="7"/>
        <v>3</v>
      </c>
      <c r="E33" s="47">
        <f t="shared" si="7"/>
        <v>4</v>
      </c>
      <c r="F33" s="47">
        <f t="shared" si="7"/>
        <v>5</v>
      </c>
      <c r="G33" s="47">
        <f t="shared" si="8"/>
        <v>0</v>
      </c>
      <c r="H33" s="47"/>
      <c r="I33" s="47" t="s">
        <v>155</v>
      </c>
      <c r="J33" s="47" t="s">
        <v>155</v>
      </c>
      <c r="K33" s="47">
        <f t="shared" si="9"/>
        <v>2</v>
      </c>
      <c r="L33" s="47">
        <v>1</v>
      </c>
      <c r="M33" s="47">
        <v>1</v>
      </c>
      <c r="N33" s="47"/>
      <c r="O33" s="47">
        <f t="shared" si="10"/>
        <v>10</v>
      </c>
      <c r="P33" s="47">
        <v>2</v>
      </c>
      <c r="Q33" s="47">
        <v>3</v>
      </c>
      <c r="R33" s="47">
        <v>5</v>
      </c>
      <c r="S33" s="48"/>
    </row>
    <row r="34" spans="1:19">
      <c r="A34" s="220"/>
      <c r="B34" s="26" t="s">
        <v>17</v>
      </c>
      <c r="C34" s="69">
        <f t="shared" si="6"/>
        <v>5</v>
      </c>
      <c r="D34" s="47">
        <f t="shared" si="7"/>
        <v>0</v>
      </c>
      <c r="E34" s="47">
        <f t="shared" si="7"/>
        <v>3</v>
      </c>
      <c r="F34" s="47">
        <f t="shared" si="7"/>
        <v>2</v>
      </c>
      <c r="G34" s="47">
        <f t="shared" si="8"/>
        <v>1</v>
      </c>
      <c r="H34" s="47"/>
      <c r="I34" s="47">
        <v>1</v>
      </c>
      <c r="J34" s="47" t="s">
        <v>156</v>
      </c>
      <c r="K34" s="47">
        <f t="shared" si="9"/>
        <v>0</v>
      </c>
      <c r="L34" s="47"/>
      <c r="M34" s="47"/>
      <c r="N34" s="47"/>
      <c r="O34" s="47">
        <f t="shared" si="10"/>
        <v>4</v>
      </c>
      <c r="P34" s="47"/>
      <c r="Q34" s="47">
        <v>2</v>
      </c>
      <c r="R34" s="47">
        <v>2</v>
      </c>
      <c r="S34" s="48"/>
    </row>
    <row r="35" spans="1:19">
      <c r="A35" s="247"/>
      <c r="B35" s="13" t="s">
        <v>18</v>
      </c>
      <c r="C35" s="70">
        <f t="shared" si="6"/>
        <v>16</v>
      </c>
      <c r="D35" s="71">
        <f t="shared" si="7"/>
        <v>1</v>
      </c>
      <c r="E35" s="71">
        <f t="shared" si="7"/>
        <v>10</v>
      </c>
      <c r="F35" s="71">
        <f t="shared" si="7"/>
        <v>5</v>
      </c>
      <c r="G35" s="71">
        <f t="shared" si="8"/>
        <v>3</v>
      </c>
      <c r="H35" s="71"/>
      <c r="I35" s="71">
        <v>3</v>
      </c>
      <c r="J35" s="71" t="s">
        <v>157</v>
      </c>
      <c r="K35" s="71">
        <f t="shared" si="9"/>
        <v>3</v>
      </c>
      <c r="L35" s="71"/>
      <c r="M35" s="71">
        <v>1</v>
      </c>
      <c r="N35" s="71">
        <v>2</v>
      </c>
      <c r="O35" s="71">
        <f t="shared" si="10"/>
        <v>10</v>
      </c>
      <c r="P35" s="71">
        <v>1</v>
      </c>
      <c r="Q35" s="71">
        <v>6</v>
      </c>
      <c r="R35" s="71">
        <v>3</v>
      </c>
      <c r="S35" s="72"/>
    </row>
    <row r="36" spans="1:19">
      <c r="A36" s="225">
        <v>16</v>
      </c>
      <c r="B36" s="11" t="s">
        <v>15</v>
      </c>
      <c r="C36" s="66">
        <f t="shared" si="6"/>
        <v>74</v>
      </c>
      <c r="D36" s="67">
        <f t="shared" si="7"/>
        <v>3</v>
      </c>
      <c r="E36" s="67">
        <f t="shared" si="7"/>
        <v>39</v>
      </c>
      <c r="F36" s="67">
        <f t="shared" si="7"/>
        <v>32</v>
      </c>
      <c r="G36" s="67">
        <f t="shared" si="8"/>
        <v>6</v>
      </c>
      <c r="H36" s="67">
        <v>1</v>
      </c>
      <c r="I36" s="67">
        <v>5</v>
      </c>
      <c r="J36" s="67" t="s">
        <v>147</v>
      </c>
      <c r="K36" s="67">
        <f t="shared" si="9"/>
        <v>16</v>
      </c>
      <c r="L36" s="67">
        <v>2</v>
      </c>
      <c r="M36" s="67">
        <v>11</v>
      </c>
      <c r="N36" s="67">
        <v>3</v>
      </c>
      <c r="O36" s="67">
        <f t="shared" si="10"/>
        <v>52</v>
      </c>
      <c r="P36" s="67"/>
      <c r="Q36" s="67">
        <v>23</v>
      </c>
      <c r="R36" s="67">
        <v>29</v>
      </c>
      <c r="S36" s="68">
        <v>1</v>
      </c>
    </row>
    <row r="37" spans="1:19">
      <c r="A37" s="220"/>
      <c r="B37" s="26" t="s">
        <v>39</v>
      </c>
      <c r="C37" s="69">
        <f t="shared" si="6"/>
        <v>12</v>
      </c>
      <c r="D37" s="47">
        <f t="shared" si="7"/>
        <v>3</v>
      </c>
      <c r="E37" s="47">
        <f t="shared" si="7"/>
        <v>4</v>
      </c>
      <c r="F37" s="47">
        <f t="shared" si="7"/>
        <v>5</v>
      </c>
      <c r="G37" s="47">
        <f t="shared" si="8"/>
        <v>0</v>
      </c>
      <c r="H37" s="47"/>
      <c r="I37" s="47" t="s">
        <v>155</v>
      </c>
      <c r="J37" s="47" t="s">
        <v>155</v>
      </c>
      <c r="K37" s="47">
        <f t="shared" si="9"/>
        <v>2</v>
      </c>
      <c r="L37" s="47">
        <v>1</v>
      </c>
      <c r="M37" s="47">
        <v>1</v>
      </c>
      <c r="N37" s="47"/>
      <c r="O37" s="47">
        <f t="shared" si="10"/>
        <v>10</v>
      </c>
      <c r="P37" s="47">
        <v>2</v>
      </c>
      <c r="Q37" s="47">
        <v>3</v>
      </c>
      <c r="R37" s="47">
        <v>5</v>
      </c>
      <c r="S37" s="48"/>
    </row>
    <row r="38" spans="1:19">
      <c r="A38" s="220"/>
      <c r="B38" s="26" t="s">
        <v>17</v>
      </c>
      <c r="C38" s="69">
        <f t="shared" si="6"/>
        <v>5</v>
      </c>
      <c r="D38" s="47">
        <f t="shared" si="7"/>
        <v>0</v>
      </c>
      <c r="E38" s="47">
        <f t="shared" si="7"/>
        <v>3</v>
      </c>
      <c r="F38" s="47">
        <f t="shared" si="7"/>
        <v>2</v>
      </c>
      <c r="G38" s="47">
        <f t="shared" si="8"/>
        <v>1</v>
      </c>
      <c r="H38" s="47"/>
      <c r="I38" s="47">
        <v>1</v>
      </c>
      <c r="J38" s="47" t="s">
        <v>156</v>
      </c>
      <c r="K38" s="47">
        <f t="shared" si="9"/>
        <v>0</v>
      </c>
      <c r="L38" s="47"/>
      <c r="M38" s="47"/>
      <c r="N38" s="47"/>
      <c r="O38" s="47">
        <f t="shared" si="10"/>
        <v>4</v>
      </c>
      <c r="P38" s="47"/>
      <c r="Q38" s="47">
        <v>2</v>
      </c>
      <c r="R38" s="47">
        <v>2</v>
      </c>
      <c r="S38" s="48"/>
    </row>
    <row r="39" spans="1:19">
      <c r="A39" s="247"/>
      <c r="B39" s="13" t="s">
        <v>18</v>
      </c>
      <c r="C39" s="70">
        <f t="shared" si="6"/>
        <v>17</v>
      </c>
      <c r="D39" s="71">
        <f t="shared" si="7"/>
        <v>1</v>
      </c>
      <c r="E39" s="71">
        <f t="shared" si="7"/>
        <v>11</v>
      </c>
      <c r="F39" s="71">
        <f t="shared" si="7"/>
        <v>5</v>
      </c>
      <c r="G39" s="71">
        <f t="shared" si="8"/>
        <v>3</v>
      </c>
      <c r="H39" s="71"/>
      <c r="I39" s="71">
        <v>3</v>
      </c>
      <c r="J39" s="71" t="s">
        <v>157</v>
      </c>
      <c r="K39" s="71">
        <f t="shared" si="9"/>
        <v>3</v>
      </c>
      <c r="L39" s="71"/>
      <c r="M39" s="71">
        <v>1</v>
      </c>
      <c r="N39" s="71">
        <v>2</v>
      </c>
      <c r="O39" s="71">
        <f t="shared" si="10"/>
        <v>11</v>
      </c>
      <c r="P39" s="71">
        <v>1</v>
      </c>
      <c r="Q39" s="71">
        <v>7</v>
      </c>
      <c r="R39" s="71">
        <v>3</v>
      </c>
      <c r="S39" s="72"/>
    </row>
    <row r="40" spans="1:19" ht="21.75" customHeight="1" thickBot="1">
      <c r="A40" s="18">
        <v>17</v>
      </c>
      <c r="B40" s="73" t="s">
        <v>15</v>
      </c>
      <c r="C40" s="74">
        <f>SUM(D40:F40)</f>
        <v>113</v>
      </c>
      <c r="D40" s="75">
        <f>SUM(H40,L40,P40)</f>
        <v>7</v>
      </c>
      <c r="E40" s="75">
        <f>SUM(I40,M40,Q40)</f>
        <v>58</v>
      </c>
      <c r="F40" s="75">
        <f>SUM(J40,N40,R40)</f>
        <v>48</v>
      </c>
      <c r="G40" s="75">
        <f>SUM(H40:J40)</f>
        <v>10</v>
      </c>
      <c r="H40" s="75">
        <v>1</v>
      </c>
      <c r="I40" s="75">
        <v>9</v>
      </c>
      <c r="J40" s="75" t="s">
        <v>147</v>
      </c>
      <c r="K40" s="75">
        <f>SUM(L40:N40)</f>
        <v>23</v>
      </c>
      <c r="L40" s="75">
        <v>3</v>
      </c>
      <c r="M40" s="75">
        <v>14</v>
      </c>
      <c r="N40" s="75">
        <v>6</v>
      </c>
      <c r="O40" s="75">
        <f>SUM(P40:R40)</f>
        <v>80</v>
      </c>
      <c r="P40" s="75">
        <v>3</v>
      </c>
      <c r="Q40" s="75">
        <v>35</v>
      </c>
      <c r="R40" s="75">
        <v>42</v>
      </c>
      <c r="S40" s="76">
        <v>1</v>
      </c>
    </row>
    <row r="41" spans="1:19" ht="12.75" customHeight="1">
      <c r="A41" s="30" t="s">
        <v>135</v>
      </c>
      <c r="B41" s="3" t="s">
        <v>136</v>
      </c>
    </row>
    <row r="42" spans="1:19" ht="12.75" customHeight="1">
      <c r="A42" s="27"/>
      <c r="B42" s="23" t="s">
        <v>72</v>
      </c>
    </row>
  </sheetData>
  <mergeCells count="20">
    <mergeCell ref="A2:A3"/>
    <mergeCell ref="B2:B3"/>
    <mergeCell ref="S2:S3"/>
    <mergeCell ref="D2:E2"/>
    <mergeCell ref="H2:I2"/>
    <mergeCell ref="L2:M2"/>
    <mergeCell ref="O2:R2"/>
    <mergeCell ref="A36:A39"/>
    <mergeCell ref="A20:A23"/>
    <mergeCell ref="A24:A27"/>
    <mergeCell ref="A28:A31"/>
    <mergeCell ref="A32:A35"/>
    <mergeCell ref="O14:R14"/>
    <mergeCell ref="S14:S15"/>
    <mergeCell ref="A16:A19"/>
    <mergeCell ref="A14:A15"/>
    <mergeCell ref="B14:B15"/>
    <mergeCell ref="D14:E14"/>
    <mergeCell ref="H14:I14"/>
    <mergeCell ref="L14:M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S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75" style="3" hidden="1" customWidth="1"/>
    <col min="3" max="10" width="9.375" style="3" customWidth="1"/>
    <col min="11" max="18" width="10.875" style="3" customWidth="1"/>
    <col min="19" max="19" width="9.625" style="3" customWidth="1"/>
    <col min="20" max="16384" width="9" style="3"/>
  </cols>
  <sheetData>
    <row r="1" spans="1:19" ht="18" customHeight="1" thickBot="1">
      <c r="A1" s="2" t="s">
        <v>172</v>
      </c>
      <c r="R1" s="131" t="s">
        <v>74</v>
      </c>
    </row>
    <row r="2" spans="1:19" ht="12.75" customHeight="1">
      <c r="A2" s="199" t="s">
        <v>29</v>
      </c>
      <c r="B2" s="216"/>
      <c r="C2" s="124"/>
      <c r="D2" s="203" t="s">
        <v>3</v>
      </c>
      <c r="E2" s="203"/>
      <c r="F2" s="57"/>
      <c r="G2" s="127"/>
      <c r="H2" s="203" t="s">
        <v>70</v>
      </c>
      <c r="I2" s="203"/>
      <c r="J2" s="128"/>
      <c r="K2" s="128"/>
      <c r="L2" s="203" t="s">
        <v>68</v>
      </c>
      <c r="M2" s="203"/>
      <c r="N2" s="57"/>
      <c r="O2" s="211" t="s">
        <v>69</v>
      </c>
      <c r="P2" s="211"/>
      <c r="Q2" s="211"/>
      <c r="R2" s="202"/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126" t="s">
        <v>66</v>
      </c>
    </row>
    <row r="4" spans="1:19" hidden="1">
      <c r="A4" s="14" t="s">
        <v>67</v>
      </c>
      <c r="B4" s="27" t="s">
        <v>15</v>
      </c>
      <c r="C4" s="30">
        <f t="shared" ref="C4:C10" si="0">SUM(D4:F4)</f>
        <v>532</v>
      </c>
      <c r="D4" s="30">
        <f t="shared" ref="D4:F8" si="1">SUM(H4,L4,P4)</f>
        <v>516</v>
      </c>
      <c r="E4" s="54">
        <f t="shared" si="1"/>
        <v>16</v>
      </c>
      <c r="F4" s="54"/>
      <c r="G4" s="54">
        <f>SUM(H4:J4)</f>
        <v>335</v>
      </c>
      <c r="H4" s="54">
        <v>335</v>
      </c>
      <c r="I4" s="54" t="s">
        <v>147</v>
      </c>
      <c r="J4" s="54" t="s">
        <v>147</v>
      </c>
      <c r="K4" s="54">
        <f>SUM(L4:N4)</f>
        <v>191</v>
      </c>
      <c r="L4" s="54">
        <v>181</v>
      </c>
      <c r="M4" s="54">
        <v>10</v>
      </c>
      <c r="N4" s="54" t="s">
        <v>147</v>
      </c>
      <c r="O4" s="54">
        <f>SUM(P4:R4)</f>
        <v>6</v>
      </c>
      <c r="P4" s="54"/>
      <c r="Q4" s="54">
        <v>6</v>
      </c>
      <c r="R4" s="54"/>
    </row>
    <row r="5" spans="1:19" hidden="1">
      <c r="A5" s="17">
        <v>12</v>
      </c>
      <c r="B5" s="27" t="s">
        <v>15</v>
      </c>
      <c r="C5" s="30">
        <f t="shared" si="0"/>
        <v>530</v>
      </c>
      <c r="D5" s="30">
        <f t="shared" si="1"/>
        <v>508</v>
      </c>
      <c r="E5" s="30">
        <f t="shared" si="1"/>
        <v>22</v>
      </c>
      <c r="F5" s="30" t="s">
        <v>147</v>
      </c>
      <c r="G5" s="30">
        <f t="shared" ref="G5:G10" si="2">SUM(H5:J5)</f>
        <v>335</v>
      </c>
      <c r="H5" s="30">
        <v>335</v>
      </c>
      <c r="I5" s="30" t="s">
        <v>147</v>
      </c>
      <c r="J5" s="30" t="s">
        <v>147</v>
      </c>
      <c r="K5" s="30">
        <f t="shared" ref="K5:K10" si="3">SUM(L5:N5)</f>
        <v>183</v>
      </c>
      <c r="L5" s="30">
        <v>173</v>
      </c>
      <c r="M5" s="30">
        <v>10</v>
      </c>
      <c r="N5" s="30" t="s">
        <v>147</v>
      </c>
      <c r="O5" s="30">
        <f t="shared" ref="O5:O10" si="4">SUM(P5:R5)</f>
        <v>12</v>
      </c>
      <c r="P5" s="30"/>
      <c r="Q5" s="30">
        <v>12</v>
      </c>
      <c r="R5" s="30"/>
    </row>
    <row r="6" spans="1:19" ht="22.5" customHeight="1">
      <c r="A6" s="132" t="s">
        <v>128</v>
      </c>
      <c r="B6" s="27" t="s">
        <v>15</v>
      </c>
      <c r="C6" s="160">
        <f t="shared" si="0"/>
        <v>1622</v>
      </c>
      <c r="D6" s="160">
        <f t="shared" si="1"/>
        <v>1600</v>
      </c>
      <c r="E6" s="160">
        <f t="shared" si="1"/>
        <v>22</v>
      </c>
      <c r="F6" s="160">
        <f t="shared" si="1"/>
        <v>0</v>
      </c>
      <c r="G6" s="160">
        <f t="shared" si="2"/>
        <v>335</v>
      </c>
      <c r="H6" s="160">
        <f>SUM(H23:H26)</f>
        <v>335</v>
      </c>
      <c r="I6" s="160">
        <f>SUM(I23:I26)</f>
        <v>0</v>
      </c>
      <c r="J6" s="160">
        <f>SUM(J23:J26)</f>
        <v>0</v>
      </c>
      <c r="K6" s="160">
        <f t="shared" si="3"/>
        <v>237</v>
      </c>
      <c r="L6" s="160">
        <f>SUM(L23:L26)</f>
        <v>227</v>
      </c>
      <c r="M6" s="160">
        <f>SUM(M23:M26)</f>
        <v>10</v>
      </c>
      <c r="N6" s="160">
        <f>SUM(N23:N26)</f>
        <v>0</v>
      </c>
      <c r="O6" s="160">
        <f t="shared" si="4"/>
        <v>1050</v>
      </c>
      <c r="P6" s="160">
        <f>SUM(P23:P26)</f>
        <v>1038</v>
      </c>
      <c r="Q6" s="160">
        <f>SUM(Q23:Q26)</f>
        <v>12</v>
      </c>
      <c r="R6" s="160">
        <f>SUM(R23:R26)</f>
        <v>0</v>
      </c>
    </row>
    <row r="7" spans="1:19" ht="22.5" customHeight="1">
      <c r="A7" s="132">
        <v>14</v>
      </c>
      <c r="B7" s="27" t="s">
        <v>15</v>
      </c>
      <c r="C7" s="160">
        <f t="shared" si="0"/>
        <v>1626</v>
      </c>
      <c r="D7" s="160">
        <f t="shared" ref="D7:F10" si="5">SUM(H7,L7,P7)</f>
        <v>1600</v>
      </c>
      <c r="E7" s="160">
        <v>26</v>
      </c>
      <c r="F7" s="160">
        <f t="shared" si="1"/>
        <v>0</v>
      </c>
      <c r="G7" s="160">
        <f t="shared" si="2"/>
        <v>335</v>
      </c>
      <c r="H7" s="160">
        <f>SUM(H27:H30)</f>
        <v>335</v>
      </c>
      <c r="I7" s="160">
        <f>SUM(I27:I30)</f>
        <v>0</v>
      </c>
      <c r="J7" s="160">
        <f>SUM(J27:J30)</f>
        <v>0</v>
      </c>
      <c r="K7" s="160">
        <f t="shared" si="3"/>
        <v>237</v>
      </c>
      <c r="L7" s="160">
        <f>SUM(L27:L30)</f>
        <v>227</v>
      </c>
      <c r="M7" s="160">
        <f>SUM(M27:M30)</f>
        <v>10</v>
      </c>
      <c r="N7" s="160">
        <f>SUM(N27:N30)</f>
        <v>0</v>
      </c>
      <c r="O7" s="160">
        <f t="shared" si="4"/>
        <v>1054</v>
      </c>
      <c r="P7" s="160">
        <f>SUM(P27:P30)</f>
        <v>1038</v>
      </c>
      <c r="Q7" s="160">
        <f>SUM(Q27:Q30)</f>
        <v>16</v>
      </c>
      <c r="R7" s="160">
        <f>SUM(R27:R30)</f>
        <v>0</v>
      </c>
    </row>
    <row r="8" spans="1:19" ht="22.5" customHeight="1">
      <c r="A8" s="132">
        <v>15</v>
      </c>
      <c r="B8" s="27" t="s">
        <v>15</v>
      </c>
      <c r="C8" s="160">
        <f t="shared" si="0"/>
        <v>1614</v>
      </c>
      <c r="D8" s="160">
        <f t="shared" si="5"/>
        <v>1588</v>
      </c>
      <c r="E8" s="160">
        <v>26</v>
      </c>
      <c r="F8" s="160">
        <f t="shared" si="1"/>
        <v>0</v>
      </c>
      <c r="G8" s="160">
        <f t="shared" si="2"/>
        <v>323</v>
      </c>
      <c r="H8" s="160">
        <f>SUM(H31:H34)</f>
        <v>323</v>
      </c>
      <c r="I8" s="160">
        <f>SUM(I31:I34)</f>
        <v>0</v>
      </c>
      <c r="J8" s="160">
        <f>SUM(J31:J34)</f>
        <v>0</v>
      </c>
      <c r="K8" s="160">
        <f t="shared" si="3"/>
        <v>237</v>
      </c>
      <c r="L8" s="160">
        <f>SUM(L31:L34)</f>
        <v>227</v>
      </c>
      <c r="M8" s="160">
        <f>SUM(M31:M34)</f>
        <v>10</v>
      </c>
      <c r="N8" s="160">
        <f>SUM(N31:N34)</f>
        <v>0</v>
      </c>
      <c r="O8" s="160">
        <f t="shared" si="4"/>
        <v>1054</v>
      </c>
      <c r="P8" s="160">
        <f>SUM(P31:P34)</f>
        <v>1038</v>
      </c>
      <c r="Q8" s="160">
        <f>SUM(Q31:Q34)</f>
        <v>16</v>
      </c>
      <c r="R8" s="160">
        <f>SUM(R31:R34)</f>
        <v>0</v>
      </c>
    </row>
    <row r="9" spans="1:19" ht="22.5" customHeight="1">
      <c r="A9" s="132">
        <v>16</v>
      </c>
      <c r="B9" s="27" t="s">
        <v>15</v>
      </c>
      <c r="C9" s="160">
        <f t="shared" si="0"/>
        <v>1601</v>
      </c>
      <c r="D9" s="160">
        <f t="shared" si="5"/>
        <v>1575</v>
      </c>
      <c r="E9" s="160">
        <f t="shared" si="5"/>
        <v>26</v>
      </c>
      <c r="F9" s="160">
        <f t="shared" si="5"/>
        <v>0</v>
      </c>
      <c r="G9" s="160">
        <f t="shared" si="2"/>
        <v>323</v>
      </c>
      <c r="H9" s="160">
        <f>SUM(H35:H38)</f>
        <v>323</v>
      </c>
      <c r="I9" s="160">
        <f>SUM(I35:I38)</f>
        <v>0</v>
      </c>
      <c r="J9" s="160">
        <f>SUM(J35:J38)</f>
        <v>0</v>
      </c>
      <c r="K9" s="160">
        <f t="shared" si="3"/>
        <v>237</v>
      </c>
      <c r="L9" s="160">
        <f>SUM(L35:L38)</f>
        <v>227</v>
      </c>
      <c r="M9" s="160">
        <f>SUM(M35:M38)</f>
        <v>10</v>
      </c>
      <c r="N9" s="160">
        <f>SUM(N35:N38)</f>
        <v>0</v>
      </c>
      <c r="O9" s="160">
        <f t="shared" si="4"/>
        <v>1041</v>
      </c>
      <c r="P9" s="160">
        <f>SUM(P35:P38)</f>
        <v>1025</v>
      </c>
      <c r="Q9" s="160">
        <f>SUM(Q35:Q38)</f>
        <v>16</v>
      </c>
      <c r="R9" s="160">
        <f>SUM(R35:R38)</f>
        <v>0</v>
      </c>
    </row>
    <row r="10" spans="1:19" ht="22.5" customHeight="1" thickBot="1">
      <c r="A10" s="134">
        <v>17</v>
      </c>
      <c r="B10" s="41" t="s">
        <v>15</v>
      </c>
      <c r="C10" s="161">
        <f t="shared" si="0"/>
        <v>1601</v>
      </c>
      <c r="D10" s="161">
        <f t="shared" si="5"/>
        <v>1575</v>
      </c>
      <c r="E10" s="161">
        <f t="shared" si="5"/>
        <v>26</v>
      </c>
      <c r="F10" s="161">
        <f t="shared" si="5"/>
        <v>0</v>
      </c>
      <c r="G10" s="161">
        <f t="shared" si="2"/>
        <v>323</v>
      </c>
      <c r="H10" s="161">
        <f>SUM(H39:H39)</f>
        <v>323</v>
      </c>
      <c r="I10" s="161">
        <f>SUM(I39:I39)</f>
        <v>0</v>
      </c>
      <c r="J10" s="161">
        <f>SUM(J39:J39)</f>
        <v>0</v>
      </c>
      <c r="K10" s="161">
        <f t="shared" si="3"/>
        <v>237</v>
      </c>
      <c r="L10" s="161">
        <f>SUM(L39:L39)</f>
        <v>227</v>
      </c>
      <c r="M10" s="161">
        <f>SUM(M39:M39)</f>
        <v>10</v>
      </c>
      <c r="N10" s="161">
        <f>SUM(N39:N39)</f>
        <v>0</v>
      </c>
      <c r="O10" s="161">
        <f t="shared" si="4"/>
        <v>1041</v>
      </c>
      <c r="P10" s="161">
        <f>SUM(P39:P39)</f>
        <v>1025</v>
      </c>
      <c r="Q10" s="161">
        <f>SUM(Q39:Q39)</f>
        <v>16</v>
      </c>
      <c r="R10" s="161">
        <f>SUM(R39:R39)</f>
        <v>0</v>
      </c>
      <c r="S10" s="23"/>
    </row>
    <row r="11" spans="1:19" ht="15" customHeight="1">
      <c r="A11" s="130" t="s">
        <v>72</v>
      </c>
      <c r="B11" s="3" t="s">
        <v>72</v>
      </c>
    </row>
    <row r="12" spans="1:19" ht="13.5" customHeight="1" thickBot="1">
      <c r="A12" s="2" t="s">
        <v>172</v>
      </c>
      <c r="R12" s="5" t="s">
        <v>74</v>
      </c>
    </row>
    <row r="13" spans="1:19" ht="12.75" customHeight="1">
      <c r="A13" s="221" t="s">
        <v>29</v>
      </c>
      <c r="B13" s="216"/>
      <c r="C13" s="65"/>
      <c r="D13" s="248" t="s">
        <v>3</v>
      </c>
      <c r="E13" s="248"/>
      <c r="F13" s="6"/>
      <c r="G13" s="8"/>
      <c r="H13" s="248" t="s">
        <v>70</v>
      </c>
      <c r="I13" s="248"/>
      <c r="J13" s="6"/>
      <c r="K13" s="8"/>
      <c r="L13" s="248" t="s">
        <v>68</v>
      </c>
      <c r="M13" s="248"/>
      <c r="N13" s="6"/>
      <c r="O13" s="216" t="s">
        <v>69</v>
      </c>
      <c r="P13" s="216"/>
      <c r="Q13" s="216"/>
      <c r="R13" s="216"/>
    </row>
    <row r="14" spans="1:19" ht="12.75" customHeight="1">
      <c r="A14" s="222"/>
      <c r="B14" s="215"/>
      <c r="C14" s="9" t="s">
        <v>3</v>
      </c>
      <c r="D14" s="10" t="s">
        <v>64</v>
      </c>
      <c r="E14" s="10" t="s">
        <v>65</v>
      </c>
      <c r="F14" s="10" t="s">
        <v>66</v>
      </c>
      <c r="G14" s="10" t="s">
        <v>3</v>
      </c>
      <c r="H14" s="10" t="s">
        <v>64</v>
      </c>
      <c r="I14" s="10" t="s">
        <v>65</v>
      </c>
      <c r="J14" s="10" t="s">
        <v>66</v>
      </c>
      <c r="K14" s="10" t="s">
        <v>3</v>
      </c>
      <c r="L14" s="10" t="s">
        <v>64</v>
      </c>
      <c r="M14" s="10" t="s">
        <v>65</v>
      </c>
      <c r="N14" s="10" t="s">
        <v>66</v>
      </c>
      <c r="O14" s="10" t="s">
        <v>3</v>
      </c>
      <c r="P14" s="10" t="s">
        <v>64</v>
      </c>
      <c r="Q14" s="10" t="s">
        <v>65</v>
      </c>
      <c r="R14" s="10" t="s">
        <v>66</v>
      </c>
    </row>
    <row r="15" spans="1:19" hidden="1">
      <c r="A15" s="225" t="s">
        <v>67</v>
      </c>
      <c r="B15" s="26" t="s">
        <v>15</v>
      </c>
      <c r="C15" s="30">
        <f>SUM(D15:F15)</f>
        <v>532</v>
      </c>
      <c r="D15" s="30">
        <f>SUM(H15,L15,P15)</f>
        <v>516</v>
      </c>
      <c r="E15" s="54">
        <f t="shared" ref="E15:E26" si="6">SUM(I15,M15,Q15)</f>
        <v>16</v>
      </c>
      <c r="F15" s="54"/>
      <c r="G15" s="54">
        <f>SUM(H15:J15)</f>
        <v>335</v>
      </c>
      <c r="H15" s="54">
        <v>335</v>
      </c>
      <c r="I15" s="54" t="s">
        <v>147</v>
      </c>
      <c r="J15" s="54" t="s">
        <v>147</v>
      </c>
      <c r="K15" s="54">
        <f>SUM(L15:N15)</f>
        <v>191</v>
      </c>
      <c r="L15" s="54">
        <v>181</v>
      </c>
      <c r="M15" s="54">
        <v>10</v>
      </c>
      <c r="N15" s="54" t="s">
        <v>147</v>
      </c>
      <c r="O15" s="54">
        <f>SUM(P15:R15)</f>
        <v>6</v>
      </c>
      <c r="P15" s="54"/>
      <c r="Q15" s="54">
        <v>6</v>
      </c>
      <c r="R15" s="54"/>
    </row>
    <row r="16" spans="1:19" hidden="1">
      <c r="A16" s="220"/>
      <c r="B16" s="26" t="s">
        <v>39</v>
      </c>
      <c r="C16" s="30">
        <f t="shared" ref="C16:C26" si="7">SUM(D16:F16)</f>
        <v>0</v>
      </c>
      <c r="D16" s="30">
        <f t="shared" ref="D16:D26" si="8">SUM(H16,L16,P16)</f>
        <v>0</v>
      </c>
      <c r="E16" s="30">
        <f t="shared" si="6"/>
        <v>0</v>
      </c>
      <c r="F16" s="30">
        <f t="shared" ref="F16:F26" si="9">SUM(J16,N16,R16)</f>
        <v>0</v>
      </c>
      <c r="G16" s="30">
        <f t="shared" ref="G16:G38" si="10">SUM(H16:J16)</f>
        <v>0</v>
      </c>
      <c r="H16" s="30"/>
      <c r="I16" s="30"/>
      <c r="J16" s="30"/>
      <c r="K16" s="30">
        <f t="shared" ref="K16:K38" si="11">SUM(L16:N16)</f>
        <v>0</v>
      </c>
      <c r="L16" s="30"/>
      <c r="M16" s="30"/>
      <c r="N16" s="30"/>
      <c r="O16" s="30">
        <f t="shared" ref="O16:O38" si="12">SUM(P16:R16)</f>
        <v>0</v>
      </c>
      <c r="P16" s="30"/>
      <c r="Q16" s="30"/>
      <c r="R16" s="30"/>
    </row>
    <row r="17" spans="1:18" hidden="1">
      <c r="A17" s="220"/>
      <c r="B17" s="26" t="s">
        <v>17</v>
      </c>
      <c r="C17" s="30">
        <f t="shared" si="7"/>
        <v>0</v>
      </c>
      <c r="D17" s="30">
        <f t="shared" si="8"/>
        <v>0</v>
      </c>
      <c r="E17" s="30">
        <f t="shared" si="6"/>
        <v>0</v>
      </c>
      <c r="F17" s="30">
        <f t="shared" si="9"/>
        <v>0</v>
      </c>
      <c r="G17" s="30">
        <f t="shared" si="10"/>
        <v>0</v>
      </c>
      <c r="H17" s="30"/>
      <c r="I17" s="30"/>
      <c r="J17" s="30"/>
      <c r="K17" s="30">
        <f t="shared" si="11"/>
        <v>0</v>
      </c>
      <c r="L17" s="30"/>
      <c r="M17" s="30"/>
      <c r="N17" s="30"/>
      <c r="O17" s="30">
        <f t="shared" si="12"/>
        <v>0</v>
      </c>
      <c r="P17" s="30"/>
      <c r="Q17" s="30"/>
      <c r="R17" s="30"/>
    </row>
    <row r="18" spans="1:18" hidden="1">
      <c r="A18" s="220"/>
      <c r="B18" s="26" t="s">
        <v>18</v>
      </c>
      <c r="C18" s="30">
        <f t="shared" si="7"/>
        <v>0</v>
      </c>
      <c r="D18" s="30">
        <f t="shared" si="8"/>
        <v>0</v>
      </c>
      <c r="E18" s="30">
        <f t="shared" si="6"/>
        <v>0</v>
      </c>
      <c r="F18" s="30">
        <f t="shared" si="9"/>
        <v>0</v>
      </c>
      <c r="G18" s="30">
        <f t="shared" si="10"/>
        <v>0</v>
      </c>
      <c r="H18" s="30"/>
      <c r="I18" s="30"/>
      <c r="J18" s="30"/>
      <c r="K18" s="30">
        <f t="shared" si="11"/>
        <v>0</v>
      </c>
      <c r="L18" s="30"/>
      <c r="M18" s="30"/>
      <c r="N18" s="30"/>
      <c r="O18" s="30">
        <f t="shared" si="12"/>
        <v>0</v>
      </c>
      <c r="P18" s="30"/>
      <c r="Q18" s="30"/>
      <c r="R18" s="30"/>
    </row>
    <row r="19" spans="1:18" hidden="1">
      <c r="A19" s="220">
        <v>12</v>
      </c>
      <c r="B19" s="26" t="s">
        <v>15</v>
      </c>
      <c r="C19" s="30">
        <f t="shared" si="7"/>
        <v>530</v>
      </c>
      <c r="D19" s="30">
        <f t="shared" si="8"/>
        <v>508</v>
      </c>
      <c r="E19" s="30">
        <f t="shared" si="6"/>
        <v>22</v>
      </c>
      <c r="F19" s="30" t="s">
        <v>147</v>
      </c>
      <c r="G19" s="30">
        <f t="shared" si="10"/>
        <v>335</v>
      </c>
      <c r="H19" s="30">
        <v>335</v>
      </c>
      <c r="I19" s="30" t="s">
        <v>147</v>
      </c>
      <c r="J19" s="30" t="s">
        <v>147</v>
      </c>
      <c r="K19" s="30">
        <f t="shared" si="11"/>
        <v>183</v>
      </c>
      <c r="L19" s="30">
        <v>173</v>
      </c>
      <c r="M19" s="30">
        <v>10</v>
      </c>
      <c r="N19" s="30" t="s">
        <v>147</v>
      </c>
      <c r="O19" s="30">
        <f t="shared" si="12"/>
        <v>12</v>
      </c>
      <c r="P19" s="30"/>
      <c r="Q19" s="30">
        <v>12</v>
      </c>
      <c r="R19" s="30"/>
    </row>
    <row r="20" spans="1:18" hidden="1">
      <c r="A20" s="220"/>
      <c r="B20" s="26" t="s">
        <v>39</v>
      </c>
      <c r="C20" s="30">
        <f t="shared" si="7"/>
        <v>0</v>
      </c>
      <c r="D20" s="30">
        <f t="shared" si="8"/>
        <v>0</v>
      </c>
      <c r="E20" s="30">
        <f t="shared" si="6"/>
        <v>0</v>
      </c>
      <c r="F20" s="30">
        <f t="shared" si="9"/>
        <v>0</v>
      </c>
      <c r="G20" s="30">
        <f t="shared" si="10"/>
        <v>0</v>
      </c>
      <c r="H20" s="30"/>
      <c r="I20" s="30"/>
      <c r="J20" s="30"/>
      <c r="K20" s="30">
        <f t="shared" si="11"/>
        <v>0</v>
      </c>
      <c r="L20" s="30"/>
      <c r="M20" s="30"/>
      <c r="N20" s="30"/>
      <c r="O20" s="30">
        <f t="shared" si="12"/>
        <v>0</v>
      </c>
      <c r="P20" s="30"/>
      <c r="Q20" s="30"/>
      <c r="R20" s="30"/>
    </row>
    <row r="21" spans="1:18" hidden="1">
      <c r="A21" s="220"/>
      <c r="B21" s="26" t="s">
        <v>17</v>
      </c>
      <c r="C21" s="30">
        <f t="shared" si="7"/>
        <v>0</v>
      </c>
      <c r="D21" s="30">
        <f t="shared" si="8"/>
        <v>0</v>
      </c>
      <c r="E21" s="30">
        <f t="shared" si="6"/>
        <v>0</v>
      </c>
      <c r="F21" s="30">
        <f t="shared" si="9"/>
        <v>0</v>
      </c>
      <c r="G21" s="30">
        <f t="shared" si="10"/>
        <v>0</v>
      </c>
      <c r="H21" s="30"/>
      <c r="I21" s="30"/>
      <c r="J21" s="30"/>
      <c r="K21" s="30">
        <f t="shared" si="11"/>
        <v>0</v>
      </c>
      <c r="L21" s="30"/>
      <c r="M21" s="30"/>
      <c r="N21" s="30"/>
      <c r="O21" s="30">
        <f t="shared" si="12"/>
        <v>0</v>
      </c>
      <c r="P21" s="30"/>
      <c r="Q21" s="30"/>
      <c r="R21" s="30"/>
    </row>
    <row r="22" spans="1:18" hidden="1">
      <c r="A22" s="220"/>
      <c r="B22" s="26" t="s">
        <v>18</v>
      </c>
      <c r="C22" s="30">
        <f t="shared" si="7"/>
        <v>0</v>
      </c>
      <c r="D22" s="30">
        <f t="shared" si="8"/>
        <v>0</v>
      </c>
      <c r="E22" s="30">
        <f t="shared" si="6"/>
        <v>0</v>
      </c>
      <c r="F22" s="30">
        <f t="shared" si="9"/>
        <v>0</v>
      </c>
      <c r="G22" s="30">
        <f t="shared" si="10"/>
        <v>0</v>
      </c>
      <c r="H22" s="30"/>
      <c r="I22" s="30"/>
      <c r="J22" s="30"/>
      <c r="K22" s="30">
        <f t="shared" si="11"/>
        <v>0</v>
      </c>
      <c r="L22" s="30"/>
      <c r="M22" s="30"/>
      <c r="N22" s="30"/>
      <c r="O22" s="30">
        <f t="shared" si="12"/>
        <v>0</v>
      </c>
      <c r="P22" s="30"/>
      <c r="Q22" s="30"/>
      <c r="R22" s="30"/>
    </row>
    <row r="23" spans="1:18">
      <c r="A23" s="225">
        <v>13</v>
      </c>
      <c r="B23" s="11" t="s">
        <v>15</v>
      </c>
      <c r="C23" s="77">
        <f t="shared" si="7"/>
        <v>530</v>
      </c>
      <c r="D23" s="77">
        <f t="shared" si="8"/>
        <v>508</v>
      </c>
      <c r="E23" s="77">
        <f t="shared" si="6"/>
        <v>22</v>
      </c>
      <c r="F23" s="77">
        <v>0</v>
      </c>
      <c r="G23" s="77">
        <f t="shared" si="10"/>
        <v>335</v>
      </c>
      <c r="H23" s="77">
        <v>335</v>
      </c>
      <c r="I23" s="77" t="s">
        <v>147</v>
      </c>
      <c r="J23" s="77" t="s">
        <v>147</v>
      </c>
      <c r="K23" s="77">
        <f t="shared" si="11"/>
        <v>183</v>
      </c>
      <c r="L23" s="77">
        <v>173</v>
      </c>
      <c r="M23" s="77">
        <v>10</v>
      </c>
      <c r="N23" s="77" t="s">
        <v>147</v>
      </c>
      <c r="O23" s="77">
        <f t="shared" si="12"/>
        <v>12</v>
      </c>
      <c r="P23" s="77"/>
      <c r="Q23" s="77">
        <v>12</v>
      </c>
      <c r="R23" s="77"/>
    </row>
    <row r="24" spans="1:18">
      <c r="A24" s="220"/>
      <c r="B24" s="26" t="s">
        <v>39</v>
      </c>
      <c r="C24" s="77">
        <f t="shared" si="7"/>
        <v>995</v>
      </c>
      <c r="D24" s="77">
        <f t="shared" si="8"/>
        <v>995</v>
      </c>
      <c r="E24" s="77">
        <f t="shared" si="6"/>
        <v>0</v>
      </c>
      <c r="F24" s="77">
        <f t="shared" si="9"/>
        <v>0</v>
      </c>
      <c r="G24" s="77">
        <f t="shared" si="10"/>
        <v>0</v>
      </c>
      <c r="H24" s="77"/>
      <c r="I24" s="77"/>
      <c r="J24" s="77"/>
      <c r="K24" s="77">
        <f t="shared" si="11"/>
        <v>54</v>
      </c>
      <c r="L24" s="77">
        <v>54</v>
      </c>
      <c r="M24" s="77"/>
      <c r="N24" s="77"/>
      <c r="O24" s="77">
        <f t="shared" si="12"/>
        <v>941</v>
      </c>
      <c r="P24" s="77">
        <v>941</v>
      </c>
      <c r="Q24" s="77"/>
      <c r="R24" s="77"/>
    </row>
    <row r="25" spans="1:18">
      <c r="A25" s="220"/>
      <c r="B25" s="26" t="s">
        <v>17</v>
      </c>
      <c r="C25" s="77">
        <f t="shared" si="7"/>
        <v>0</v>
      </c>
      <c r="D25" s="77">
        <f t="shared" si="8"/>
        <v>0</v>
      </c>
      <c r="E25" s="77">
        <f t="shared" si="6"/>
        <v>0</v>
      </c>
      <c r="F25" s="77">
        <f t="shared" si="9"/>
        <v>0</v>
      </c>
      <c r="G25" s="77">
        <f t="shared" si="10"/>
        <v>0</v>
      </c>
      <c r="H25" s="77"/>
      <c r="I25" s="77"/>
      <c r="J25" s="77"/>
      <c r="K25" s="77">
        <f t="shared" si="11"/>
        <v>0</v>
      </c>
      <c r="L25" s="77"/>
      <c r="M25" s="77"/>
      <c r="N25" s="77"/>
      <c r="O25" s="77">
        <f t="shared" si="12"/>
        <v>0</v>
      </c>
      <c r="P25" s="77"/>
      <c r="Q25" s="77"/>
      <c r="R25" s="77"/>
    </row>
    <row r="26" spans="1:18">
      <c r="A26" s="247"/>
      <c r="B26" s="13" t="s">
        <v>18</v>
      </c>
      <c r="C26" s="77">
        <f t="shared" si="7"/>
        <v>97</v>
      </c>
      <c r="D26" s="77">
        <f t="shared" si="8"/>
        <v>97</v>
      </c>
      <c r="E26" s="77">
        <f t="shared" si="6"/>
        <v>0</v>
      </c>
      <c r="F26" s="77">
        <f t="shared" si="9"/>
        <v>0</v>
      </c>
      <c r="G26" s="77">
        <f t="shared" si="10"/>
        <v>0</v>
      </c>
      <c r="H26" s="77"/>
      <c r="I26" s="77"/>
      <c r="J26" s="77"/>
      <c r="K26" s="77">
        <f t="shared" si="11"/>
        <v>0</v>
      </c>
      <c r="L26" s="77"/>
      <c r="M26" s="77"/>
      <c r="N26" s="77"/>
      <c r="O26" s="77">
        <f t="shared" si="12"/>
        <v>97</v>
      </c>
      <c r="P26" s="77">
        <v>97</v>
      </c>
      <c r="Q26" s="77"/>
      <c r="R26" s="77"/>
    </row>
    <row r="27" spans="1:18">
      <c r="A27" s="225">
        <v>14</v>
      </c>
      <c r="B27" s="11" t="s">
        <v>15</v>
      </c>
      <c r="C27" s="77">
        <f>SUM(D27:F27)</f>
        <v>534</v>
      </c>
      <c r="D27" s="77">
        <v>508</v>
      </c>
      <c r="E27" s="77">
        <v>26</v>
      </c>
      <c r="F27" s="77">
        <v>0</v>
      </c>
      <c r="G27" s="77">
        <f t="shared" si="10"/>
        <v>335</v>
      </c>
      <c r="H27" s="77">
        <v>335</v>
      </c>
      <c r="I27" s="77" t="s">
        <v>147</v>
      </c>
      <c r="J27" s="77" t="s">
        <v>147</v>
      </c>
      <c r="K27" s="77">
        <f t="shared" si="11"/>
        <v>183</v>
      </c>
      <c r="L27" s="77">
        <v>173</v>
      </c>
      <c r="M27" s="77">
        <v>10</v>
      </c>
      <c r="N27" s="77"/>
      <c r="O27" s="77">
        <f t="shared" si="12"/>
        <v>16</v>
      </c>
      <c r="P27" s="77"/>
      <c r="Q27" s="77">
        <v>16</v>
      </c>
      <c r="R27" s="77"/>
    </row>
    <row r="28" spans="1:18">
      <c r="A28" s="220"/>
      <c r="B28" s="26" t="s">
        <v>39</v>
      </c>
      <c r="C28" s="77">
        <f>SUM(D28:F28)</f>
        <v>995</v>
      </c>
      <c r="D28" s="77">
        <f t="shared" ref="D28:F30" si="13">SUM(H28,L28,P28)</f>
        <v>995</v>
      </c>
      <c r="E28" s="77">
        <f t="shared" si="13"/>
        <v>0</v>
      </c>
      <c r="F28" s="77">
        <f t="shared" si="13"/>
        <v>0</v>
      </c>
      <c r="G28" s="77">
        <f t="shared" si="10"/>
        <v>0</v>
      </c>
      <c r="H28" s="77"/>
      <c r="I28" s="77"/>
      <c r="J28" s="77"/>
      <c r="K28" s="77">
        <f t="shared" si="11"/>
        <v>54</v>
      </c>
      <c r="L28" s="77">
        <v>54</v>
      </c>
      <c r="M28" s="77"/>
      <c r="N28" s="77"/>
      <c r="O28" s="77">
        <f t="shared" si="12"/>
        <v>941</v>
      </c>
      <c r="P28" s="77">
        <v>941</v>
      </c>
      <c r="Q28" s="77"/>
      <c r="R28" s="77"/>
    </row>
    <row r="29" spans="1:18">
      <c r="A29" s="220"/>
      <c r="B29" s="26" t="s">
        <v>17</v>
      </c>
      <c r="C29" s="77">
        <f>SUM(D29:F29)</f>
        <v>0</v>
      </c>
      <c r="D29" s="77">
        <f t="shared" si="13"/>
        <v>0</v>
      </c>
      <c r="E29" s="77">
        <f t="shared" si="13"/>
        <v>0</v>
      </c>
      <c r="F29" s="77">
        <f t="shared" si="13"/>
        <v>0</v>
      </c>
      <c r="G29" s="77">
        <f t="shared" si="10"/>
        <v>0</v>
      </c>
      <c r="H29" s="77"/>
      <c r="I29" s="77"/>
      <c r="J29" s="77"/>
      <c r="K29" s="77">
        <f t="shared" si="11"/>
        <v>0</v>
      </c>
      <c r="L29" s="77"/>
      <c r="M29" s="77"/>
      <c r="N29" s="77"/>
      <c r="O29" s="77">
        <f t="shared" si="12"/>
        <v>0</v>
      </c>
      <c r="P29" s="77"/>
      <c r="Q29" s="77"/>
      <c r="R29" s="77"/>
    </row>
    <row r="30" spans="1:18">
      <c r="A30" s="247"/>
      <c r="B30" s="13" t="s">
        <v>18</v>
      </c>
      <c r="C30" s="77">
        <f>SUM(D30:F30)</f>
        <v>97</v>
      </c>
      <c r="D30" s="77">
        <f t="shared" si="13"/>
        <v>97</v>
      </c>
      <c r="E30" s="77">
        <f t="shared" si="13"/>
        <v>0</v>
      </c>
      <c r="F30" s="77">
        <f t="shared" si="13"/>
        <v>0</v>
      </c>
      <c r="G30" s="77">
        <f t="shared" si="10"/>
        <v>0</v>
      </c>
      <c r="H30" s="77"/>
      <c r="I30" s="77"/>
      <c r="J30" s="77"/>
      <c r="K30" s="77">
        <f t="shared" si="11"/>
        <v>0</v>
      </c>
      <c r="L30" s="77"/>
      <c r="M30" s="77"/>
      <c r="N30" s="77"/>
      <c r="O30" s="77">
        <f t="shared" si="12"/>
        <v>97</v>
      </c>
      <c r="P30" s="77">
        <v>97</v>
      </c>
      <c r="Q30" s="77"/>
      <c r="R30" s="77"/>
    </row>
    <row r="31" spans="1:18">
      <c r="A31" s="220">
        <v>15</v>
      </c>
      <c r="B31" s="26" t="s">
        <v>15</v>
      </c>
      <c r="C31" s="77">
        <f>SUM(D31:F31)</f>
        <v>522</v>
      </c>
      <c r="D31" s="77">
        <v>496</v>
      </c>
      <c r="E31" s="77">
        <v>26</v>
      </c>
      <c r="F31" s="77">
        <v>0</v>
      </c>
      <c r="G31" s="77">
        <f t="shared" si="10"/>
        <v>323</v>
      </c>
      <c r="H31" s="77">
        <v>323</v>
      </c>
      <c r="I31" s="77" t="s">
        <v>147</v>
      </c>
      <c r="J31" s="77" t="s">
        <v>147</v>
      </c>
      <c r="K31" s="77">
        <f t="shared" si="11"/>
        <v>183</v>
      </c>
      <c r="L31" s="77">
        <v>173</v>
      </c>
      <c r="M31" s="77">
        <v>10</v>
      </c>
      <c r="N31" s="77"/>
      <c r="O31" s="77">
        <f t="shared" si="12"/>
        <v>16</v>
      </c>
      <c r="P31" s="77"/>
      <c r="Q31" s="77">
        <v>16</v>
      </c>
      <c r="R31" s="77"/>
    </row>
    <row r="32" spans="1:18">
      <c r="A32" s="220"/>
      <c r="B32" s="26" t="s">
        <v>39</v>
      </c>
      <c r="C32" s="77">
        <f t="shared" ref="C32:C38" si="14">SUM(D32:F32)</f>
        <v>995</v>
      </c>
      <c r="D32" s="77">
        <f t="shared" ref="D32:D38" si="15">SUM(H32,L32,P32)</f>
        <v>995</v>
      </c>
      <c r="E32" s="77">
        <f t="shared" ref="E32:E38" si="16">SUM(I32,M32,Q32)</f>
        <v>0</v>
      </c>
      <c r="F32" s="77">
        <f t="shared" ref="F32:F38" si="17">SUM(J32,N32,R32)</f>
        <v>0</v>
      </c>
      <c r="G32" s="77">
        <f t="shared" si="10"/>
        <v>0</v>
      </c>
      <c r="H32" s="77"/>
      <c r="I32" s="77"/>
      <c r="J32" s="77"/>
      <c r="K32" s="77">
        <f t="shared" si="11"/>
        <v>54</v>
      </c>
      <c r="L32" s="77">
        <v>54</v>
      </c>
      <c r="M32" s="77"/>
      <c r="N32" s="77"/>
      <c r="O32" s="77">
        <f t="shared" si="12"/>
        <v>941</v>
      </c>
      <c r="P32" s="77">
        <v>941</v>
      </c>
      <c r="Q32" s="77"/>
      <c r="R32" s="77"/>
    </row>
    <row r="33" spans="1:19">
      <c r="A33" s="220"/>
      <c r="B33" s="26" t="s">
        <v>17</v>
      </c>
      <c r="C33" s="77">
        <f t="shared" si="14"/>
        <v>0</v>
      </c>
      <c r="D33" s="77">
        <f t="shared" si="15"/>
        <v>0</v>
      </c>
      <c r="E33" s="77">
        <f t="shared" si="16"/>
        <v>0</v>
      </c>
      <c r="F33" s="77">
        <f t="shared" si="17"/>
        <v>0</v>
      </c>
      <c r="G33" s="77">
        <f t="shared" si="10"/>
        <v>0</v>
      </c>
      <c r="H33" s="77"/>
      <c r="I33" s="77"/>
      <c r="J33" s="77"/>
      <c r="K33" s="77">
        <f t="shared" si="11"/>
        <v>0</v>
      </c>
      <c r="L33" s="77"/>
      <c r="M33" s="77"/>
      <c r="N33" s="77"/>
      <c r="O33" s="77">
        <f t="shared" si="12"/>
        <v>0</v>
      </c>
      <c r="P33" s="77"/>
      <c r="Q33" s="77"/>
      <c r="R33" s="77"/>
    </row>
    <row r="34" spans="1:19">
      <c r="A34" s="247"/>
      <c r="B34" s="13" t="s">
        <v>18</v>
      </c>
      <c r="C34" s="77">
        <f t="shared" si="14"/>
        <v>97</v>
      </c>
      <c r="D34" s="77">
        <f t="shared" si="15"/>
        <v>97</v>
      </c>
      <c r="E34" s="77">
        <f t="shared" si="16"/>
        <v>0</v>
      </c>
      <c r="F34" s="77">
        <f t="shared" si="17"/>
        <v>0</v>
      </c>
      <c r="G34" s="77">
        <f t="shared" si="10"/>
        <v>0</v>
      </c>
      <c r="H34" s="77"/>
      <c r="I34" s="77"/>
      <c r="J34" s="77"/>
      <c r="K34" s="77">
        <f t="shared" si="11"/>
        <v>0</v>
      </c>
      <c r="L34" s="77"/>
      <c r="M34" s="77"/>
      <c r="N34" s="77"/>
      <c r="O34" s="77">
        <f t="shared" si="12"/>
        <v>97</v>
      </c>
      <c r="P34" s="77">
        <v>97</v>
      </c>
      <c r="Q34" s="77"/>
      <c r="R34" s="77"/>
    </row>
    <row r="35" spans="1:19">
      <c r="A35" s="225">
        <v>16</v>
      </c>
      <c r="B35" s="11" t="s">
        <v>15</v>
      </c>
      <c r="C35" s="77">
        <f t="shared" si="14"/>
        <v>522</v>
      </c>
      <c r="D35" s="77">
        <f t="shared" si="15"/>
        <v>496</v>
      </c>
      <c r="E35" s="77">
        <f t="shared" si="16"/>
        <v>26</v>
      </c>
      <c r="F35" s="77">
        <f t="shared" si="17"/>
        <v>0</v>
      </c>
      <c r="G35" s="77">
        <f t="shared" si="10"/>
        <v>323</v>
      </c>
      <c r="H35" s="77">
        <v>323</v>
      </c>
      <c r="I35" s="77"/>
      <c r="J35" s="77"/>
      <c r="K35" s="77">
        <f t="shared" si="11"/>
        <v>183</v>
      </c>
      <c r="L35" s="77">
        <v>173</v>
      </c>
      <c r="M35" s="77">
        <v>10</v>
      </c>
      <c r="N35" s="77"/>
      <c r="O35" s="77">
        <f t="shared" si="12"/>
        <v>16</v>
      </c>
      <c r="P35" s="77"/>
      <c r="Q35" s="77">
        <v>16</v>
      </c>
      <c r="R35" s="77"/>
    </row>
    <row r="36" spans="1:19">
      <c r="A36" s="220"/>
      <c r="B36" s="26" t="s">
        <v>39</v>
      </c>
      <c r="C36" s="77">
        <f t="shared" si="14"/>
        <v>995</v>
      </c>
      <c r="D36" s="77">
        <f t="shared" si="15"/>
        <v>995</v>
      </c>
      <c r="E36" s="77">
        <f t="shared" si="16"/>
        <v>0</v>
      </c>
      <c r="F36" s="77">
        <f t="shared" si="17"/>
        <v>0</v>
      </c>
      <c r="G36" s="77">
        <f t="shared" si="10"/>
        <v>0</v>
      </c>
      <c r="H36" s="77"/>
      <c r="I36" s="77"/>
      <c r="J36" s="77"/>
      <c r="K36" s="77">
        <f t="shared" si="11"/>
        <v>54</v>
      </c>
      <c r="L36" s="77">
        <v>54</v>
      </c>
      <c r="M36" s="77"/>
      <c r="N36" s="77"/>
      <c r="O36" s="77">
        <f t="shared" si="12"/>
        <v>941</v>
      </c>
      <c r="P36" s="77">
        <v>941</v>
      </c>
      <c r="Q36" s="77"/>
      <c r="R36" s="77"/>
    </row>
    <row r="37" spans="1:19">
      <c r="A37" s="220"/>
      <c r="B37" s="26" t="s">
        <v>17</v>
      </c>
      <c r="C37" s="77">
        <f t="shared" si="14"/>
        <v>0</v>
      </c>
      <c r="D37" s="77">
        <f t="shared" si="15"/>
        <v>0</v>
      </c>
      <c r="E37" s="77">
        <f t="shared" si="16"/>
        <v>0</v>
      </c>
      <c r="F37" s="77">
        <f t="shared" si="17"/>
        <v>0</v>
      </c>
      <c r="G37" s="77">
        <f t="shared" si="10"/>
        <v>0</v>
      </c>
      <c r="H37" s="77"/>
      <c r="I37" s="77"/>
      <c r="J37" s="77"/>
      <c r="K37" s="77">
        <f t="shared" si="11"/>
        <v>0</v>
      </c>
      <c r="L37" s="77"/>
      <c r="M37" s="77"/>
      <c r="N37" s="77"/>
      <c r="O37" s="77">
        <f t="shared" si="12"/>
        <v>0</v>
      </c>
      <c r="P37" s="77"/>
      <c r="Q37" s="77"/>
      <c r="R37" s="77"/>
    </row>
    <row r="38" spans="1:19">
      <c r="A38" s="247"/>
      <c r="B38" s="13" t="s">
        <v>18</v>
      </c>
      <c r="C38" s="77">
        <f t="shared" si="14"/>
        <v>84</v>
      </c>
      <c r="D38" s="77">
        <f t="shared" si="15"/>
        <v>84</v>
      </c>
      <c r="E38" s="77">
        <f t="shared" si="16"/>
        <v>0</v>
      </c>
      <c r="F38" s="77">
        <f t="shared" si="17"/>
        <v>0</v>
      </c>
      <c r="G38" s="77">
        <f t="shared" si="10"/>
        <v>0</v>
      </c>
      <c r="H38" s="77"/>
      <c r="I38" s="77"/>
      <c r="J38" s="77"/>
      <c r="K38" s="77">
        <f t="shared" si="11"/>
        <v>0</v>
      </c>
      <c r="L38" s="77"/>
      <c r="M38" s="77"/>
      <c r="N38" s="77"/>
      <c r="O38" s="77">
        <f t="shared" si="12"/>
        <v>84</v>
      </c>
      <c r="P38" s="77">
        <v>84</v>
      </c>
      <c r="Q38" s="77"/>
      <c r="R38" s="77"/>
    </row>
    <row r="39" spans="1:19" ht="54" customHeight="1" thickBot="1">
      <c r="A39" s="78">
        <v>17</v>
      </c>
      <c r="B39" s="64" t="s">
        <v>15</v>
      </c>
      <c r="C39" s="79">
        <f>SUM(D39:F39)</f>
        <v>1601</v>
      </c>
      <c r="D39" s="79">
        <f>SUM(H39,L39,P39)</f>
        <v>1575</v>
      </c>
      <c r="E39" s="82">
        <f>SUM(I39,M39,Q39)</f>
        <v>26</v>
      </c>
      <c r="F39" s="82">
        <f>SUM(J39,N39,R39)</f>
        <v>0</v>
      </c>
      <c r="G39" s="82">
        <f>SUM(H39:J39)</f>
        <v>323</v>
      </c>
      <c r="H39" s="82">
        <v>323</v>
      </c>
      <c r="I39" s="82"/>
      <c r="J39" s="82"/>
      <c r="K39" s="82">
        <f>SUM(L39:N39)</f>
        <v>237</v>
      </c>
      <c r="L39" s="82">
        <v>227</v>
      </c>
      <c r="M39" s="82">
        <v>10</v>
      </c>
      <c r="N39" s="82"/>
      <c r="O39" s="82">
        <f>SUM(P39:R39)</f>
        <v>1041</v>
      </c>
      <c r="P39" s="82">
        <v>1025</v>
      </c>
      <c r="Q39" s="82">
        <v>16</v>
      </c>
      <c r="R39" s="82"/>
      <c r="S39" s="23"/>
    </row>
    <row r="40" spans="1:19">
      <c r="A40" s="3" t="s">
        <v>72</v>
      </c>
    </row>
  </sheetData>
  <mergeCells count="18">
    <mergeCell ref="A31:A34"/>
    <mergeCell ref="A35:A38"/>
    <mergeCell ref="D13:E13"/>
    <mergeCell ref="H13:I13"/>
    <mergeCell ref="A15:A18"/>
    <mergeCell ref="A19:A22"/>
    <mergeCell ref="A23:A26"/>
    <mergeCell ref="A27:A30"/>
    <mergeCell ref="A13:A14"/>
    <mergeCell ref="B13:B14"/>
    <mergeCell ref="L13:M13"/>
    <mergeCell ref="O2:R2"/>
    <mergeCell ref="A2:A3"/>
    <mergeCell ref="B2:B3"/>
    <mergeCell ref="D2:E2"/>
    <mergeCell ref="H2:I2"/>
    <mergeCell ref="L2:M2"/>
    <mergeCell ref="O13:R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Q43"/>
  <sheetViews>
    <sheetView view="pageBreakPreview" topLeftCell="A29" zoomScaleNormal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5" width="10.5" style="3" customWidth="1"/>
    <col min="6" max="9" width="10.875" style="3" customWidth="1"/>
    <col min="10" max="12" width="12.375" style="3" customWidth="1"/>
    <col min="13" max="13" width="0.125" style="3" hidden="1" customWidth="1"/>
    <col min="14" max="17" width="12.375" style="3" customWidth="1"/>
    <col min="18" max="16384" width="9" style="3"/>
  </cols>
  <sheetData>
    <row r="1" spans="1:17" ht="18" customHeight="1" thickBot="1">
      <c r="A1" s="2" t="s">
        <v>173</v>
      </c>
      <c r="B1" s="2"/>
    </row>
    <row r="2" spans="1:17">
      <c r="A2" s="234" t="s">
        <v>29</v>
      </c>
      <c r="B2" s="223"/>
      <c r="C2" s="211" t="s">
        <v>90</v>
      </c>
      <c r="D2" s="211"/>
      <c r="E2" s="211" t="s">
        <v>91</v>
      </c>
      <c r="F2" s="211"/>
      <c r="G2" s="124"/>
      <c r="H2" s="128"/>
      <c r="I2" s="128"/>
      <c r="J2" s="203" t="s">
        <v>92</v>
      </c>
      <c r="K2" s="203"/>
      <c r="L2" s="128"/>
      <c r="M2" s="128"/>
      <c r="N2" s="125"/>
      <c r="O2" s="199" t="s">
        <v>88</v>
      </c>
      <c r="P2" s="211"/>
      <c r="Q2" s="253" t="s">
        <v>87</v>
      </c>
    </row>
    <row r="3" spans="1:17">
      <c r="A3" s="252"/>
      <c r="B3" s="224"/>
      <c r="C3" s="201" t="s">
        <v>75</v>
      </c>
      <c r="D3" s="201" t="s">
        <v>89</v>
      </c>
      <c r="E3" s="201" t="s">
        <v>76</v>
      </c>
      <c r="F3" s="254" t="s">
        <v>162</v>
      </c>
      <c r="G3" s="196" t="s">
        <v>78</v>
      </c>
      <c r="H3" s="196" t="s">
        <v>79</v>
      </c>
      <c r="I3" s="256" t="s">
        <v>80</v>
      </c>
      <c r="J3" s="257" t="s">
        <v>81</v>
      </c>
      <c r="K3" s="194" t="s">
        <v>82</v>
      </c>
      <c r="L3" s="196" t="s">
        <v>83</v>
      </c>
      <c r="M3" s="196" t="s">
        <v>84</v>
      </c>
      <c r="N3" s="196" t="s">
        <v>85</v>
      </c>
      <c r="O3" s="201" t="s">
        <v>75</v>
      </c>
      <c r="P3" s="201" t="s">
        <v>86</v>
      </c>
      <c r="Q3" s="249"/>
    </row>
    <row r="4" spans="1:17" ht="13.5" customHeight="1">
      <c r="A4" s="207"/>
      <c r="B4" s="219"/>
      <c r="C4" s="201"/>
      <c r="D4" s="201"/>
      <c r="E4" s="201"/>
      <c r="F4" s="255"/>
      <c r="G4" s="197"/>
      <c r="H4" s="197"/>
      <c r="I4" s="243"/>
      <c r="J4" s="207"/>
      <c r="K4" s="197"/>
      <c r="L4" s="197"/>
      <c r="M4" s="197"/>
      <c r="N4" s="197"/>
      <c r="O4" s="201"/>
      <c r="P4" s="201"/>
      <c r="Q4" s="249"/>
    </row>
    <row r="5" spans="1:17" ht="13.5" customHeight="1">
      <c r="A5" s="17"/>
      <c r="B5" s="27"/>
      <c r="C5" s="187" t="s">
        <v>75</v>
      </c>
      <c r="D5" s="187" t="s">
        <v>137</v>
      </c>
      <c r="E5" s="187" t="s">
        <v>138</v>
      </c>
      <c r="F5" s="187" t="s">
        <v>138</v>
      </c>
      <c r="G5" s="187" t="s">
        <v>138</v>
      </c>
      <c r="H5" s="187" t="s">
        <v>138</v>
      </c>
      <c r="I5" s="187" t="s">
        <v>138</v>
      </c>
      <c r="J5" s="187" t="s">
        <v>138</v>
      </c>
      <c r="K5" s="187" t="s">
        <v>138</v>
      </c>
      <c r="L5" s="187" t="s">
        <v>138</v>
      </c>
      <c r="M5" s="187" t="s">
        <v>138</v>
      </c>
      <c r="N5" s="187" t="s">
        <v>138</v>
      </c>
      <c r="O5" s="187" t="s">
        <v>139</v>
      </c>
      <c r="P5" s="187" t="s">
        <v>139</v>
      </c>
      <c r="Q5" s="187" t="s">
        <v>137</v>
      </c>
    </row>
    <row r="6" spans="1:17" ht="15" hidden="1" customHeight="1">
      <c r="A6" s="14" t="s">
        <v>67</v>
      </c>
      <c r="B6" s="40" t="s">
        <v>15</v>
      </c>
      <c r="C6" s="83">
        <f>SUM(C18:C21)</f>
        <v>10480</v>
      </c>
      <c r="D6" s="83">
        <f>SUM(D18:D21)</f>
        <v>21384</v>
      </c>
      <c r="E6" s="83">
        <f>SUM(E18:E21)</f>
        <v>1404618</v>
      </c>
      <c r="F6" s="83">
        <f>E6/D6*1000</f>
        <v>65685.465768799098</v>
      </c>
      <c r="G6" s="83">
        <f t="shared" ref="G6:N6" si="0">SUM(G18:G21)</f>
        <v>3204484</v>
      </c>
      <c r="H6" s="83">
        <f t="shared" si="0"/>
        <v>1880802</v>
      </c>
      <c r="I6" s="83">
        <f t="shared" si="0"/>
        <v>25864</v>
      </c>
      <c r="J6" s="83">
        <f t="shared" si="0"/>
        <v>1046648</v>
      </c>
      <c r="K6" s="83">
        <f t="shared" si="0"/>
        <v>26400</v>
      </c>
      <c r="L6" s="83">
        <f t="shared" si="0"/>
        <v>7348</v>
      </c>
      <c r="M6" s="83">
        <f t="shared" si="0"/>
        <v>0</v>
      </c>
      <c r="N6" s="83">
        <f t="shared" si="0"/>
        <v>217422</v>
      </c>
      <c r="O6" s="83"/>
      <c r="P6" s="83"/>
      <c r="Q6" s="84">
        <f>D6/C6</f>
        <v>2.0404580152671756</v>
      </c>
    </row>
    <row r="7" spans="1:17" ht="15" hidden="1" customHeight="1">
      <c r="A7" s="17">
        <v>12</v>
      </c>
      <c r="B7" s="27" t="s">
        <v>15</v>
      </c>
      <c r="C7" s="15">
        <f>SUM(C22:C25)</f>
        <v>10817</v>
      </c>
      <c r="D7" s="15">
        <f>SUM(D22:D25)</f>
        <v>21867</v>
      </c>
      <c r="E7" s="15">
        <f>SUM(E22:E25)</f>
        <v>1497484</v>
      </c>
      <c r="F7" s="15">
        <f t="shared" ref="F7:F12" si="1">E7/D7*1000</f>
        <v>68481.456075364709</v>
      </c>
      <c r="G7" s="15">
        <f t="shared" ref="G7:N7" si="2">SUM(G22:G25)</f>
        <v>3348002</v>
      </c>
      <c r="H7" s="15">
        <f t="shared" si="2"/>
        <v>1963728</v>
      </c>
      <c r="I7" s="15">
        <f t="shared" si="2"/>
        <v>23200</v>
      </c>
      <c r="J7" s="15">
        <f t="shared" si="2"/>
        <v>1100987</v>
      </c>
      <c r="K7" s="15">
        <f t="shared" si="2"/>
        <v>30000</v>
      </c>
      <c r="L7" s="15">
        <f t="shared" si="2"/>
        <v>9300</v>
      </c>
      <c r="M7" s="15">
        <f t="shared" si="2"/>
        <v>0</v>
      </c>
      <c r="N7" s="15">
        <f t="shared" si="2"/>
        <v>220787</v>
      </c>
      <c r="O7" s="15"/>
      <c r="P7" s="15"/>
      <c r="Q7" s="85">
        <f t="shared" ref="Q7:Q12" si="3">D7/C7</f>
        <v>2.0215401682536749</v>
      </c>
    </row>
    <row r="8" spans="1:17" ht="22.5" customHeight="1">
      <c r="A8" s="132" t="s">
        <v>128</v>
      </c>
      <c r="B8" s="27" t="s">
        <v>15</v>
      </c>
      <c r="C8" s="160">
        <f>SUM(C26:C29)</f>
        <v>17211</v>
      </c>
      <c r="D8" s="160">
        <f>SUM(D26:D29)</f>
        <v>34721</v>
      </c>
      <c r="E8" s="160">
        <f>SUM(E26:E29)</f>
        <v>2370926</v>
      </c>
      <c r="F8" s="160">
        <f t="shared" si="1"/>
        <v>68285.072434549686</v>
      </c>
      <c r="G8" s="160">
        <f t="shared" ref="G8:N8" si="4">SUM(G26:G29)</f>
        <v>5354835</v>
      </c>
      <c r="H8" s="160">
        <f t="shared" si="4"/>
        <v>3171745</v>
      </c>
      <c r="I8" s="160">
        <f t="shared" si="4"/>
        <v>26952</v>
      </c>
      <c r="J8" s="160">
        <f t="shared" si="4"/>
        <v>1731201</v>
      </c>
      <c r="K8" s="160">
        <f t="shared" si="4"/>
        <v>44700</v>
      </c>
      <c r="L8" s="160">
        <f t="shared" si="4"/>
        <v>15018</v>
      </c>
      <c r="M8" s="160" t="s">
        <v>147</v>
      </c>
      <c r="N8" s="160">
        <f t="shared" si="4"/>
        <v>365219</v>
      </c>
      <c r="O8" s="193">
        <v>51.23</v>
      </c>
      <c r="P8" s="184">
        <v>35.799999999999997</v>
      </c>
      <c r="Q8" s="184">
        <f t="shared" si="3"/>
        <v>2.0173726105397711</v>
      </c>
    </row>
    <row r="9" spans="1:17" ht="22.5" customHeight="1">
      <c r="A9" s="132">
        <v>14</v>
      </c>
      <c r="B9" s="27" t="s">
        <v>15</v>
      </c>
      <c r="C9" s="160">
        <f>SUM(C30:C33)</f>
        <v>18064</v>
      </c>
      <c r="D9" s="160">
        <f>SUM(D30:D33)</f>
        <v>36412</v>
      </c>
      <c r="E9" s="160">
        <f>SUM(E30:E33)</f>
        <v>2456349</v>
      </c>
      <c r="F9" s="160">
        <f t="shared" si="1"/>
        <v>67459.875865099413</v>
      </c>
      <c r="G9" s="160">
        <f t="shared" ref="G9:N9" si="5">SUM(G30:G33)</f>
        <v>5227536</v>
      </c>
      <c r="H9" s="160">
        <f t="shared" si="5"/>
        <v>2936258</v>
      </c>
      <c r="I9" s="160">
        <f t="shared" si="5"/>
        <v>26393</v>
      </c>
      <c r="J9" s="160">
        <f t="shared" si="5"/>
        <v>1862347</v>
      </c>
      <c r="K9" s="160">
        <f t="shared" si="5"/>
        <v>44700</v>
      </c>
      <c r="L9" s="160">
        <f t="shared" si="5"/>
        <v>15810</v>
      </c>
      <c r="M9" s="160" t="s">
        <v>147</v>
      </c>
      <c r="N9" s="160">
        <f t="shared" si="5"/>
        <v>342028</v>
      </c>
      <c r="O9" s="193">
        <v>52.68</v>
      </c>
      <c r="P9" s="184">
        <v>37.200000000000003</v>
      </c>
      <c r="Q9" s="184">
        <f t="shared" si="3"/>
        <v>2.0157218777679362</v>
      </c>
    </row>
    <row r="10" spans="1:17" ht="22.5" customHeight="1">
      <c r="A10" s="132">
        <v>15</v>
      </c>
      <c r="B10" s="27" t="s">
        <v>15</v>
      </c>
      <c r="C10" s="160">
        <f>SUM(C34:C37)</f>
        <v>18843</v>
      </c>
      <c r="D10" s="160">
        <f>SUM(D34:D37)</f>
        <v>37897</v>
      </c>
      <c r="E10" s="160">
        <f>SUM(E34:E37)</f>
        <v>2343415</v>
      </c>
      <c r="F10" s="160">
        <f t="shared" si="1"/>
        <v>61836.425046837481</v>
      </c>
      <c r="G10" s="160">
        <f t="shared" ref="G10:N10" si="6">SUM(G34:G37)</f>
        <v>5896070</v>
      </c>
      <c r="H10" s="160">
        <f t="shared" si="6"/>
        <v>3707743</v>
      </c>
      <c r="I10" s="160">
        <f t="shared" si="6"/>
        <v>30249</v>
      </c>
      <c r="J10" s="160">
        <f t="shared" si="6"/>
        <v>1700214</v>
      </c>
      <c r="K10" s="160">
        <f t="shared" si="6"/>
        <v>43800</v>
      </c>
      <c r="L10" s="160">
        <f t="shared" si="6"/>
        <v>16476</v>
      </c>
      <c r="M10" s="160" t="s">
        <v>147</v>
      </c>
      <c r="N10" s="160">
        <f t="shared" si="6"/>
        <v>397588</v>
      </c>
      <c r="O10" s="193">
        <v>53.98</v>
      </c>
      <c r="P10" s="184">
        <v>38.200000000000003</v>
      </c>
      <c r="Q10" s="184">
        <f t="shared" si="3"/>
        <v>2.0111977922836068</v>
      </c>
    </row>
    <row r="11" spans="1:17" ht="22.5" customHeight="1">
      <c r="A11" s="132">
        <v>16</v>
      </c>
      <c r="B11" s="27" t="s">
        <v>15</v>
      </c>
      <c r="C11" s="160">
        <f>SUM(C38:C41)</f>
        <v>19407</v>
      </c>
      <c r="D11" s="160">
        <f>SUM(D38:D41)</f>
        <v>38624</v>
      </c>
      <c r="E11" s="160">
        <f>SUM(E38:E41)</f>
        <v>2290720</v>
      </c>
      <c r="F11" s="160">
        <f t="shared" si="1"/>
        <v>59308.202154101076</v>
      </c>
      <c r="G11" s="160">
        <f t="shared" ref="G11:N11" si="7">SUM(G38:G41)</f>
        <v>6062195</v>
      </c>
      <c r="H11" s="160">
        <f t="shared" si="7"/>
        <v>3974729</v>
      </c>
      <c r="I11" s="160">
        <f t="shared" si="7"/>
        <v>34882</v>
      </c>
      <c r="J11" s="160">
        <f t="shared" si="7"/>
        <v>1562789</v>
      </c>
      <c r="K11" s="160">
        <f t="shared" si="7"/>
        <v>43800</v>
      </c>
      <c r="L11" s="160">
        <f t="shared" si="7"/>
        <v>17250</v>
      </c>
      <c r="M11" s="160" t="s">
        <v>147</v>
      </c>
      <c r="N11" s="160">
        <f t="shared" si="7"/>
        <v>428745</v>
      </c>
      <c r="O11" s="193">
        <v>54.7</v>
      </c>
      <c r="P11" s="184">
        <v>38.700000000000003</v>
      </c>
      <c r="Q11" s="184">
        <f t="shared" si="3"/>
        <v>1.9902097181429381</v>
      </c>
    </row>
    <row r="12" spans="1:17" ht="22.5" customHeight="1" thickBot="1">
      <c r="A12" s="134">
        <v>17</v>
      </c>
      <c r="B12" s="41" t="s">
        <v>15</v>
      </c>
      <c r="C12" s="161">
        <f>SUM(C42)</f>
        <v>19775</v>
      </c>
      <c r="D12" s="161">
        <f>SUM(D42)</f>
        <v>38937</v>
      </c>
      <c r="E12" s="161">
        <f>SUM(E42)</f>
        <v>2296822</v>
      </c>
      <c r="F12" s="161">
        <f t="shared" si="1"/>
        <v>58988.160361609778</v>
      </c>
      <c r="G12" s="161">
        <f t="shared" ref="G12:N12" si="8">SUM(G42)</f>
        <v>6392956</v>
      </c>
      <c r="H12" s="161">
        <f t="shared" si="8"/>
        <v>4313479</v>
      </c>
      <c r="I12" s="161">
        <f t="shared" si="8"/>
        <v>36981</v>
      </c>
      <c r="J12" s="161">
        <f t="shared" si="8"/>
        <v>1575287</v>
      </c>
      <c r="K12" s="161">
        <f t="shared" si="8"/>
        <v>44400</v>
      </c>
      <c r="L12" s="161">
        <f t="shared" si="8"/>
        <v>19770</v>
      </c>
      <c r="M12" s="161" t="s">
        <v>147</v>
      </c>
      <c r="N12" s="161">
        <f t="shared" si="8"/>
        <v>403039</v>
      </c>
      <c r="O12" s="185">
        <v>56.06</v>
      </c>
      <c r="P12" s="186">
        <v>38.799999999999997</v>
      </c>
      <c r="Q12" s="186">
        <f t="shared" si="3"/>
        <v>1.9690012642225032</v>
      </c>
    </row>
    <row r="13" spans="1:17" ht="15" customHeight="1">
      <c r="A13" s="130" t="s">
        <v>141</v>
      </c>
    </row>
    <row r="14" spans="1:17" ht="14.25" thickBot="1">
      <c r="A14" s="2" t="s">
        <v>173</v>
      </c>
      <c r="B14" s="2"/>
    </row>
    <row r="15" spans="1:17">
      <c r="A15" s="246" t="s">
        <v>0</v>
      </c>
      <c r="B15" s="223"/>
      <c r="C15" s="216" t="s">
        <v>90</v>
      </c>
      <c r="D15" s="216"/>
      <c r="E15" s="216" t="s">
        <v>91</v>
      </c>
      <c r="F15" s="216"/>
      <c r="G15" s="61"/>
      <c r="H15" s="65"/>
      <c r="I15" s="226" t="s">
        <v>92</v>
      </c>
      <c r="J15" s="226"/>
      <c r="K15" s="226"/>
      <c r="L15" s="226"/>
      <c r="M15" s="65"/>
      <c r="N15" s="34"/>
      <c r="O15" s="221" t="s">
        <v>88</v>
      </c>
      <c r="P15" s="216"/>
      <c r="Q15" s="251" t="s">
        <v>87</v>
      </c>
    </row>
    <row r="16" spans="1:17">
      <c r="A16" s="220"/>
      <c r="B16" s="224"/>
      <c r="C16" s="215" t="s">
        <v>75</v>
      </c>
      <c r="D16" s="215" t="s">
        <v>89</v>
      </c>
      <c r="E16" s="215" t="s">
        <v>76</v>
      </c>
      <c r="F16" s="214" t="s">
        <v>77</v>
      </c>
      <c r="G16" s="218" t="s">
        <v>78</v>
      </c>
      <c r="H16" s="218" t="s">
        <v>79</v>
      </c>
      <c r="I16" s="218" t="s">
        <v>80</v>
      </c>
      <c r="J16" s="210" t="s">
        <v>81</v>
      </c>
      <c r="K16" s="210" t="s">
        <v>82</v>
      </c>
      <c r="L16" s="218" t="s">
        <v>83</v>
      </c>
      <c r="M16" s="218" t="s">
        <v>84</v>
      </c>
      <c r="N16" s="218" t="s">
        <v>85</v>
      </c>
      <c r="O16" s="215" t="s">
        <v>75</v>
      </c>
      <c r="P16" s="215" t="s">
        <v>86</v>
      </c>
      <c r="Q16" s="213"/>
    </row>
    <row r="17" spans="1:17">
      <c r="A17" s="247"/>
      <c r="B17" s="219"/>
      <c r="C17" s="215"/>
      <c r="D17" s="215"/>
      <c r="E17" s="215"/>
      <c r="F17" s="215"/>
      <c r="G17" s="219"/>
      <c r="H17" s="219"/>
      <c r="I17" s="219"/>
      <c r="J17" s="219"/>
      <c r="K17" s="219"/>
      <c r="L17" s="219"/>
      <c r="M17" s="219"/>
      <c r="N17" s="219"/>
      <c r="O17" s="215"/>
      <c r="P17" s="215"/>
      <c r="Q17" s="213"/>
    </row>
    <row r="18" spans="1:17" hidden="1">
      <c r="A18" s="225" t="s">
        <v>67</v>
      </c>
      <c r="B18" s="40" t="s">
        <v>15</v>
      </c>
      <c r="C18" s="83">
        <v>10480</v>
      </c>
      <c r="D18" s="83">
        <v>21384</v>
      </c>
      <c r="E18" s="83">
        <v>1404618</v>
      </c>
      <c r="F18" s="83">
        <v>65685</v>
      </c>
      <c r="G18" s="83">
        <f t="shared" ref="G18:G25" si="9">SUM(H18:N18)</f>
        <v>3204484</v>
      </c>
      <c r="H18" s="83">
        <v>1880802</v>
      </c>
      <c r="I18" s="83">
        <v>25864</v>
      </c>
      <c r="J18" s="83">
        <v>1046648</v>
      </c>
      <c r="K18" s="83">
        <v>26400</v>
      </c>
      <c r="L18" s="83">
        <v>7348</v>
      </c>
      <c r="M18" s="83" t="s">
        <v>147</v>
      </c>
      <c r="N18" s="83">
        <v>217422</v>
      </c>
      <c r="O18" s="86">
        <v>44.83</v>
      </c>
      <c r="P18" s="84">
        <v>32.200000000000003</v>
      </c>
      <c r="Q18" s="84">
        <v>2</v>
      </c>
    </row>
    <row r="19" spans="1:17" hidden="1">
      <c r="A19" s="220"/>
      <c r="B19" s="27" t="s">
        <v>39</v>
      </c>
      <c r="C19" s="15"/>
      <c r="D19" s="15"/>
      <c r="E19" s="15"/>
      <c r="F19" s="15"/>
      <c r="G19" s="15">
        <f t="shared" si="9"/>
        <v>0</v>
      </c>
      <c r="H19" s="15"/>
      <c r="I19" s="15"/>
      <c r="J19" s="15"/>
      <c r="K19" s="15"/>
      <c r="L19" s="15"/>
      <c r="M19" s="15"/>
      <c r="N19" s="15"/>
      <c r="O19" s="87"/>
      <c r="P19" s="85"/>
      <c r="Q19" s="85"/>
    </row>
    <row r="20" spans="1:17" hidden="1">
      <c r="A20" s="220"/>
      <c r="B20" s="27" t="s">
        <v>17</v>
      </c>
      <c r="C20" s="15"/>
      <c r="D20" s="15"/>
      <c r="E20" s="15"/>
      <c r="F20" s="15"/>
      <c r="G20" s="15">
        <f t="shared" si="9"/>
        <v>0</v>
      </c>
      <c r="H20" s="15"/>
      <c r="I20" s="15"/>
      <c r="J20" s="15"/>
      <c r="K20" s="15"/>
      <c r="L20" s="15"/>
      <c r="M20" s="15"/>
      <c r="N20" s="15"/>
      <c r="O20" s="87"/>
      <c r="P20" s="85"/>
      <c r="Q20" s="85"/>
    </row>
    <row r="21" spans="1:17" hidden="1">
      <c r="A21" s="220"/>
      <c r="B21" s="27" t="s">
        <v>18</v>
      </c>
      <c r="C21" s="15"/>
      <c r="D21" s="15"/>
      <c r="E21" s="15"/>
      <c r="F21" s="15"/>
      <c r="G21" s="15">
        <f t="shared" si="9"/>
        <v>0</v>
      </c>
      <c r="H21" s="15"/>
      <c r="I21" s="15"/>
      <c r="J21" s="15"/>
      <c r="K21" s="15"/>
      <c r="L21" s="15"/>
      <c r="M21" s="15"/>
      <c r="N21" s="15"/>
      <c r="O21" s="87"/>
      <c r="P21" s="85"/>
      <c r="Q21" s="85"/>
    </row>
    <row r="22" spans="1:17" hidden="1">
      <c r="A22" s="220">
        <v>12</v>
      </c>
      <c r="B22" s="27" t="s">
        <v>15</v>
      </c>
      <c r="C22" s="15">
        <v>10817</v>
      </c>
      <c r="D22" s="15">
        <v>21867</v>
      </c>
      <c r="E22" s="15">
        <v>1497484</v>
      </c>
      <c r="F22" s="15">
        <v>68481</v>
      </c>
      <c r="G22" s="15">
        <f t="shared" si="9"/>
        <v>3348002</v>
      </c>
      <c r="H22" s="15">
        <v>1963728</v>
      </c>
      <c r="I22" s="15">
        <v>23200</v>
      </c>
      <c r="J22" s="15">
        <v>1100987</v>
      </c>
      <c r="K22" s="15">
        <v>30000</v>
      </c>
      <c r="L22" s="15">
        <v>9300</v>
      </c>
      <c r="M22" s="15" t="s">
        <v>147</v>
      </c>
      <c r="N22" s="15">
        <v>220787</v>
      </c>
      <c r="O22" s="87">
        <v>46.91</v>
      </c>
      <c r="P22" s="85">
        <v>33</v>
      </c>
      <c r="Q22" s="85">
        <v>2</v>
      </c>
    </row>
    <row r="23" spans="1:17" hidden="1">
      <c r="A23" s="220"/>
      <c r="B23" s="27" t="s">
        <v>39</v>
      </c>
      <c r="C23" s="15"/>
      <c r="D23" s="15"/>
      <c r="E23" s="15"/>
      <c r="F23" s="15"/>
      <c r="G23" s="15">
        <f t="shared" si="9"/>
        <v>0</v>
      </c>
      <c r="H23" s="15"/>
      <c r="I23" s="15"/>
      <c r="J23" s="15"/>
      <c r="K23" s="15"/>
      <c r="L23" s="15"/>
      <c r="M23" s="15"/>
      <c r="N23" s="15"/>
      <c r="O23" s="87"/>
      <c r="P23" s="85"/>
      <c r="Q23" s="85"/>
    </row>
    <row r="24" spans="1:17" hidden="1">
      <c r="A24" s="220"/>
      <c r="B24" s="27" t="s">
        <v>17</v>
      </c>
      <c r="C24" s="15"/>
      <c r="D24" s="15"/>
      <c r="E24" s="15"/>
      <c r="F24" s="15"/>
      <c r="G24" s="15">
        <f t="shared" si="9"/>
        <v>0</v>
      </c>
      <c r="H24" s="15"/>
      <c r="I24" s="15"/>
      <c r="J24" s="15"/>
      <c r="K24" s="15"/>
      <c r="L24" s="15"/>
      <c r="M24" s="15"/>
      <c r="N24" s="15"/>
      <c r="O24" s="87"/>
      <c r="P24" s="85"/>
      <c r="Q24" s="85"/>
    </row>
    <row r="25" spans="1:17" hidden="1">
      <c r="A25" s="220"/>
      <c r="B25" s="27" t="s">
        <v>18</v>
      </c>
      <c r="C25" s="15"/>
      <c r="D25" s="15"/>
      <c r="E25" s="15"/>
      <c r="F25" s="15"/>
      <c r="G25" s="15">
        <f t="shared" si="9"/>
        <v>0</v>
      </c>
      <c r="H25" s="15"/>
      <c r="I25" s="15"/>
      <c r="J25" s="15"/>
      <c r="K25" s="15"/>
      <c r="L25" s="15"/>
      <c r="M25" s="15"/>
      <c r="N25" s="15"/>
      <c r="O25" s="87"/>
      <c r="P25" s="85"/>
      <c r="Q25" s="85"/>
    </row>
    <row r="26" spans="1:17">
      <c r="A26" s="220">
        <v>13</v>
      </c>
      <c r="B26" s="26" t="s">
        <v>15</v>
      </c>
      <c r="C26" s="88">
        <v>11344</v>
      </c>
      <c r="D26" s="89">
        <v>22732</v>
      </c>
      <c r="E26" s="89">
        <v>1574788</v>
      </c>
      <c r="F26" s="89">
        <v>69276</v>
      </c>
      <c r="G26" s="89">
        <v>3469997</v>
      </c>
      <c r="H26" s="89">
        <v>2051919</v>
      </c>
      <c r="I26" s="89">
        <v>20726</v>
      </c>
      <c r="J26" s="89">
        <v>1116691</v>
      </c>
      <c r="K26" s="89">
        <v>33300</v>
      </c>
      <c r="L26" s="89">
        <v>11310</v>
      </c>
      <c r="M26" s="89" t="s">
        <v>148</v>
      </c>
      <c r="N26" s="89">
        <v>236051</v>
      </c>
      <c r="O26" s="90">
        <v>48.33</v>
      </c>
      <c r="P26" s="91">
        <v>34.1</v>
      </c>
      <c r="Q26" s="92">
        <v>2</v>
      </c>
    </row>
    <row r="27" spans="1:17">
      <c r="A27" s="220"/>
      <c r="B27" s="26" t="s">
        <v>39</v>
      </c>
      <c r="C27" s="93">
        <v>2755</v>
      </c>
      <c r="D27" s="94">
        <v>5381</v>
      </c>
      <c r="E27" s="94">
        <v>403169</v>
      </c>
      <c r="F27" s="94">
        <v>74925</v>
      </c>
      <c r="G27" s="94">
        <v>881049</v>
      </c>
      <c r="H27" s="94">
        <v>519794</v>
      </c>
      <c r="I27" s="94">
        <v>3450</v>
      </c>
      <c r="J27" s="94">
        <v>291719</v>
      </c>
      <c r="K27" s="94">
        <v>4500</v>
      </c>
      <c r="L27" s="94">
        <v>1638</v>
      </c>
      <c r="M27" s="94" t="s">
        <v>148</v>
      </c>
      <c r="N27" s="94">
        <v>59948</v>
      </c>
      <c r="O27" s="95">
        <v>53.35</v>
      </c>
      <c r="P27" s="96">
        <v>34.700000000000003</v>
      </c>
      <c r="Q27" s="97">
        <v>2</v>
      </c>
    </row>
    <row r="28" spans="1:17">
      <c r="A28" s="220"/>
      <c r="B28" s="26" t="s">
        <v>17</v>
      </c>
      <c r="C28" s="93">
        <v>1159</v>
      </c>
      <c r="D28" s="94">
        <v>2483</v>
      </c>
      <c r="E28" s="94">
        <v>157866</v>
      </c>
      <c r="F28" s="94">
        <v>63579</v>
      </c>
      <c r="G28" s="94">
        <v>380075</v>
      </c>
      <c r="H28" s="94">
        <v>234725</v>
      </c>
      <c r="I28" s="94">
        <v>1022</v>
      </c>
      <c r="J28" s="94">
        <v>111426</v>
      </c>
      <c r="K28" s="94">
        <v>3600</v>
      </c>
      <c r="L28" s="94">
        <v>720</v>
      </c>
      <c r="M28" s="94" t="s">
        <v>148</v>
      </c>
      <c r="N28" s="94">
        <v>28582</v>
      </c>
      <c r="O28" s="95">
        <v>54.67</v>
      </c>
      <c r="P28" s="96">
        <v>37.1</v>
      </c>
      <c r="Q28" s="97">
        <v>2.1</v>
      </c>
    </row>
    <row r="29" spans="1:17">
      <c r="A29" s="220"/>
      <c r="B29" s="26" t="s">
        <v>18</v>
      </c>
      <c r="C29" s="98">
        <v>1953</v>
      </c>
      <c r="D29" s="99">
        <v>4125</v>
      </c>
      <c r="E29" s="99">
        <v>235103</v>
      </c>
      <c r="F29" s="99">
        <v>56995</v>
      </c>
      <c r="G29" s="99">
        <v>623714</v>
      </c>
      <c r="H29" s="99">
        <v>365307</v>
      </c>
      <c r="I29" s="99">
        <v>1754</v>
      </c>
      <c r="J29" s="99">
        <v>211365</v>
      </c>
      <c r="K29" s="99">
        <v>3300</v>
      </c>
      <c r="L29" s="99">
        <v>1350</v>
      </c>
      <c r="M29" s="99" t="s">
        <v>148</v>
      </c>
      <c r="N29" s="99">
        <v>40638</v>
      </c>
      <c r="O29" s="100">
        <v>59.74</v>
      </c>
      <c r="P29" s="101">
        <v>39.799999999999997</v>
      </c>
      <c r="Q29" s="102">
        <v>2.1</v>
      </c>
    </row>
    <row r="30" spans="1:17">
      <c r="A30" s="225">
        <v>14</v>
      </c>
      <c r="B30" s="11" t="s">
        <v>15</v>
      </c>
      <c r="C30" s="88">
        <v>11955</v>
      </c>
      <c r="D30" s="89">
        <v>23918</v>
      </c>
      <c r="E30" s="89">
        <v>1626537</v>
      </c>
      <c r="F30" s="89">
        <v>68005</v>
      </c>
      <c r="G30" s="89">
        <v>3371497</v>
      </c>
      <c r="H30" s="89">
        <v>1871624</v>
      </c>
      <c r="I30" s="89">
        <v>20787</v>
      </c>
      <c r="J30" s="89">
        <v>1218526</v>
      </c>
      <c r="K30" s="89">
        <v>36000</v>
      </c>
      <c r="L30" s="89">
        <v>11670</v>
      </c>
      <c r="M30" s="89" t="s">
        <v>148</v>
      </c>
      <c r="N30" s="89">
        <v>212890</v>
      </c>
      <c r="O30" s="90">
        <v>49.95</v>
      </c>
      <c r="P30" s="91">
        <v>35.700000000000003</v>
      </c>
      <c r="Q30" s="92">
        <v>2</v>
      </c>
    </row>
    <row r="31" spans="1:17">
      <c r="A31" s="220"/>
      <c r="B31" s="26" t="s">
        <v>39</v>
      </c>
      <c r="C31" s="93">
        <v>2858</v>
      </c>
      <c r="D31" s="94">
        <v>5611</v>
      </c>
      <c r="E31" s="94">
        <v>413391</v>
      </c>
      <c r="F31" s="94">
        <v>73675</v>
      </c>
      <c r="G31" s="94">
        <v>891892</v>
      </c>
      <c r="H31" s="94">
        <v>525388</v>
      </c>
      <c r="I31" s="94">
        <v>2978</v>
      </c>
      <c r="J31" s="94">
        <v>296328</v>
      </c>
      <c r="K31" s="94">
        <v>3000</v>
      </c>
      <c r="L31" s="94">
        <v>2034</v>
      </c>
      <c r="M31" s="94" t="s">
        <v>148</v>
      </c>
      <c r="N31" s="94">
        <v>62164</v>
      </c>
      <c r="O31" s="95">
        <v>55.18</v>
      </c>
      <c r="P31" s="96">
        <v>36</v>
      </c>
      <c r="Q31" s="97">
        <v>2</v>
      </c>
    </row>
    <row r="32" spans="1:17">
      <c r="A32" s="220"/>
      <c r="B32" s="26" t="s">
        <v>17</v>
      </c>
      <c r="C32" s="93">
        <v>1219</v>
      </c>
      <c r="D32" s="94">
        <v>2596</v>
      </c>
      <c r="E32" s="94">
        <v>163374</v>
      </c>
      <c r="F32" s="94">
        <v>62933</v>
      </c>
      <c r="G32" s="94">
        <v>370433</v>
      </c>
      <c r="H32" s="94">
        <v>223373</v>
      </c>
      <c r="I32" s="94">
        <v>1186</v>
      </c>
      <c r="J32" s="94">
        <v>114026</v>
      </c>
      <c r="K32" s="94">
        <v>2100</v>
      </c>
      <c r="L32" s="94">
        <v>648</v>
      </c>
      <c r="M32" s="94" t="s">
        <v>148</v>
      </c>
      <c r="N32" s="94">
        <v>29100</v>
      </c>
      <c r="O32" s="95">
        <v>57.92</v>
      </c>
      <c r="P32" s="96">
        <v>39.4</v>
      </c>
      <c r="Q32" s="97">
        <v>2.1</v>
      </c>
    </row>
    <row r="33" spans="1:17">
      <c r="A33" s="220"/>
      <c r="B33" s="26" t="s">
        <v>18</v>
      </c>
      <c r="C33" s="98">
        <v>2032</v>
      </c>
      <c r="D33" s="99">
        <v>4287</v>
      </c>
      <c r="E33" s="99">
        <v>253047</v>
      </c>
      <c r="F33" s="99">
        <v>59027</v>
      </c>
      <c r="G33" s="99">
        <v>593714</v>
      </c>
      <c r="H33" s="99">
        <v>315873</v>
      </c>
      <c r="I33" s="99">
        <v>1442</v>
      </c>
      <c r="J33" s="99">
        <v>233467</v>
      </c>
      <c r="K33" s="99">
        <v>3600</v>
      </c>
      <c r="L33" s="99">
        <v>1458</v>
      </c>
      <c r="M33" s="99" t="s">
        <v>148</v>
      </c>
      <c r="N33" s="99">
        <v>37874</v>
      </c>
      <c r="O33" s="100">
        <v>61.96</v>
      </c>
      <c r="P33" s="101">
        <v>41.4</v>
      </c>
      <c r="Q33" s="102">
        <v>2.1</v>
      </c>
    </row>
    <row r="34" spans="1:17">
      <c r="A34" s="225">
        <v>15</v>
      </c>
      <c r="B34" s="11" t="s">
        <v>15</v>
      </c>
      <c r="C34" s="88">
        <v>12479</v>
      </c>
      <c r="D34" s="89">
        <v>25021</v>
      </c>
      <c r="E34" s="89">
        <v>1554176</v>
      </c>
      <c r="F34" s="89">
        <v>62115</v>
      </c>
      <c r="G34" s="89">
        <v>3855692</v>
      </c>
      <c r="H34" s="89">
        <v>2405326</v>
      </c>
      <c r="I34" s="89">
        <v>22377</v>
      </c>
      <c r="J34" s="89">
        <v>1132393</v>
      </c>
      <c r="K34" s="89">
        <v>31500</v>
      </c>
      <c r="L34" s="89">
        <v>12030</v>
      </c>
      <c r="M34" s="89" t="s">
        <v>148</v>
      </c>
      <c r="N34" s="89">
        <v>252066</v>
      </c>
      <c r="O34" s="90">
        <v>51.26</v>
      </c>
      <c r="P34" s="91">
        <v>37.1</v>
      </c>
      <c r="Q34" s="92">
        <v>2</v>
      </c>
    </row>
    <row r="35" spans="1:17">
      <c r="A35" s="220"/>
      <c r="B35" s="26" t="s">
        <v>39</v>
      </c>
      <c r="C35" s="93">
        <v>2972</v>
      </c>
      <c r="D35" s="94">
        <v>5776</v>
      </c>
      <c r="E35" s="94">
        <v>396489</v>
      </c>
      <c r="F35" s="94">
        <v>68644</v>
      </c>
      <c r="G35" s="94">
        <v>984256</v>
      </c>
      <c r="H35" s="94">
        <v>652085</v>
      </c>
      <c r="I35" s="94">
        <v>3675</v>
      </c>
      <c r="J35" s="94">
        <v>240002</v>
      </c>
      <c r="K35" s="94">
        <v>4500</v>
      </c>
      <c r="L35" s="94">
        <v>2124</v>
      </c>
      <c r="M35" s="94" t="s">
        <v>148</v>
      </c>
      <c r="N35" s="94">
        <v>81870</v>
      </c>
      <c r="O35" s="95">
        <v>57</v>
      </c>
      <c r="P35" s="96">
        <v>37.299999999999997</v>
      </c>
      <c r="Q35" s="97">
        <v>1.9</v>
      </c>
    </row>
    <row r="36" spans="1:17">
      <c r="A36" s="220"/>
      <c r="B36" s="26" t="s">
        <v>17</v>
      </c>
      <c r="C36" s="93">
        <v>1268</v>
      </c>
      <c r="D36" s="94">
        <v>2676</v>
      </c>
      <c r="E36" s="94">
        <v>149593</v>
      </c>
      <c r="F36" s="94">
        <v>55902</v>
      </c>
      <c r="G36" s="94">
        <v>433660</v>
      </c>
      <c r="H36" s="94">
        <v>255795</v>
      </c>
      <c r="I36" s="94">
        <v>1982</v>
      </c>
      <c r="J36" s="94">
        <v>146309</v>
      </c>
      <c r="K36" s="94">
        <v>3000</v>
      </c>
      <c r="L36" s="94">
        <v>792</v>
      </c>
      <c r="M36" s="94" t="s">
        <v>148</v>
      </c>
      <c r="N36" s="94">
        <v>25782</v>
      </c>
      <c r="O36" s="95">
        <v>60.66</v>
      </c>
      <c r="P36" s="96">
        <v>41.4</v>
      </c>
      <c r="Q36" s="97">
        <v>2.1</v>
      </c>
    </row>
    <row r="37" spans="1:17">
      <c r="A37" s="247"/>
      <c r="B37" s="13" t="s">
        <v>18</v>
      </c>
      <c r="C37" s="98">
        <v>2124</v>
      </c>
      <c r="D37" s="99">
        <v>4424</v>
      </c>
      <c r="E37" s="99">
        <v>243157</v>
      </c>
      <c r="F37" s="99">
        <v>54963</v>
      </c>
      <c r="G37" s="99">
        <v>622462</v>
      </c>
      <c r="H37" s="99">
        <v>394537</v>
      </c>
      <c r="I37" s="99">
        <v>2215</v>
      </c>
      <c r="J37" s="99">
        <v>181510</v>
      </c>
      <c r="K37" s="99">
        <v>4800</v>
      </c>
      <c r="L37" s="99">
        <v>1530</v>
      </c>
      <c r="M37" s="99" t="s">
        <v>148</v>
      </c>
      <c r="N37" s="99">
        <v>37870</v>
      </c>
      <c r="O37" s="100">
        <v>64.010000000000005</v>
      </c>
      <c r="P37" s="101">
        <v>42.7</v>
      </c>
      <c r="Q37" s="102">
        <v>2.1</v>
      </c>
    </row>
    <row r="38" spans="1:17">
      <c r="A38" s="225">
        <v>16</v>
      </c>
      <c r="B38" s="11" t="s">
        <v>15</v>
      </c>
      <c r="C38" s="88">
        <v>12882</v>
      </c>
      <c r="D38" s="89">
        <v>25524</v>
      </c>
      <c r="E38" s="89">
        <v>1577338</v>
      </c>
      <c r="F38" s="89">
        <v>61798</v>
      </c>
      <c r="G38" s="89">
        <v>3893481</v>
      </c>
      <c r="H38" s="89">
        <v>2535799</v>
      </c>
      <c r="I38" s="89">
        <v>25237</v>
      </c>
      <c r="J38" s="89">
        <v>1020533</v>
      </c>
      <c r="K38" s="89">
        <v>35400</v>
      </c>
      <c r="L38" s="89">
        <v>13020</v>
      </c>
      <c r="M38" s="89" t="s">
        <v>148</v>
      </c>
      <c r="N38" s="89">
        <v>263492</v>
      </c>
      <c r="O38" s="90">
        <v>52.96</v>
      </c>
      <c r="P38" s="91">
        <v>37.6</v>
      </c>
      <c r="Q38" s="92">
        <v>2</v>
      </c>
    </row>
    <row r="39" spans="1:17">
      <c r="A39" s="220"/>
      <c r="B39" s="26" t="s">
        <v>39</v>
      </c>
      <c r="C39" s="93">
        <v>3058</v>
      </c>
      <c r="D39" s="94">
        <v>5924</v>
      </c>
      <c r="E39" s="94">
        <v>339454</v>
      </c>
      <c r="F39" s="94">
        <v>67430</v>
      </c>
      <c r="G39" s="94">
        <v>1048367</v>
      </c>
      <c r="H39" s="94">
        <v>711670</v>
      </c>
      <c r="I39" s="94">
        <v>4597</v>
      </c>
      <c r="J39" s="94">
        <v>236256</v>
      </c>
      <c r="K39" s="94">
        <v>4200</v>
      </c>
      <c r="L39" s="94">
        <v>2070</v>
      </c>
      <c r="M39" s="94" t="s">
        <v>148</v>
      </c>
      <c r="N39" s="94">
        <v>89574</v>
      </c>
      <c r="O39" s="95">
        <v>56.92</v>
      </c>
      <c r="P39" s="96">
        <v>37.799999999999997</v>
      </c>
      <c r="Q39" s="97">
        <v>1.9</v>
      </c>
    </row>
    <row r="40" spans="1:17">
      <c r="A40" s="220"/>
      <c r="B40" s="26" t="s">
        <v>17</v>
      </c>
      <c r="C40" s="93">
        <v>1309</v>
      </c>
      <c r="D40" s="94">
        <v>2711</v>
      </c>
      <c r="E40" s="94">
        <v>150491</v>
      </c>
      <c r="F40" s="94">
        <v>55511</v>
      </c>
      <c r="G40" s="94">
        <v>457337</v>
      </c>
      <c r="H40" s="94">
        <v>291363</v>
      </c>
      <c r="I40" s="94">
        <v>2131</v>
      </c>
      <c r="J40" s="94">
        <v>129021</v>
      </c>
      <c r="K40" s="94">
        <v>2100</v>
      </c>
      <c r="L40" s="94">
        <v>828</v>
      </c>
      <c r="M40" s="94" t="s">
        <v>148</v>
      </c>
      <c r="N40" s="94">
        <v>31894</v>
      </c>
      <c r="O40" s="95">
        <v>61.75</v>
      </c>
      <c r="P40" s="96">
        <v>41.8</v>
      </c>
      <c r="Q40" s="97">
        <v>2.1</v>
      </c>
    </row>
    <row r="41" spans="1:17">
      <c r="A41" s="247"/>
      <c r="B41" s="13" t="s">
        <v>18</v>
      </c>
      <c r="C41" s="98">
        <v>2158</v>
      </c>
      <c r="D41" s="99">
        <v>4465</v>
      </c>
      <c r="E41" s="99">
        <v>223437</v>
      </c>
      <c r="F41" s="99">
        <v>50042</v>
      </c>
      <c r="G41" s="99">
        <v>663010</v>
      </c>
      <c r="H41" s="99">
        <v>435897</v>
      </c>
      <c r="I41" s="99">
        <v>2917</v>
      </c>
      <c r="J41" s="99">
        <v>176979</v>
      </c>
      <c r="K41" s="99">
        <v>2100</v>
      </c>
      <c r="L41" s="99">
        <v>1332</v>
      </c>
      <c r="M41" s="99" t="s">
        <v>148</v>
      </c>
      <c r="N41" s="99">
        <v>43785</v>
      </c>
      <c r="O41" s="100">
        <v>63.78</v>
      </c>
      <c r="P41" s="101">
        <v>43.3</v>
      </c>
      <c r="Q41" s="102">
        <v>2.1</v>
      </c>
    </row>
    <row r="42" spans="1:17" ht="24.75" customHeight="1" thickBot="1">
      <c r="A42" s="18">
        <v>17</v>
      </c>
      <c r="B42" s="73" t="s">
        <v>15</v>
      </c>
      <c r="C42" s="103">
        <v>19775</v>
      </c>
      <c r="D42" s="104">
        <v>38937</v>
      </c>
      <c r="E42" s="104">
        <v>2296822</v>
      </c>
      <c r="F42" s="104">
        <v>58988</v>
      </c>
      <c r="G42" s="104">
        <v>6392956</v>
      </c>
      <c r="H42" s="104">
        <v>4313479</v>
      </c>
      <c r="I42" s="104">
        <v>36981</v>
      </c>
      <c r="J42" s="104">
        <v>1575287</v>
      </c>
      <c r="K42" s="104">
        <v>44400</v>
      </c>
      <c r="L42" s="104">
        <v>19770</v>
      </c>
      <c r="M42" s="104" t="s">
        <v>148</v>
      </c>
      <c r="N42" s="104">
        <v>403039</v>
      </c>
      <c r="O42" s="105">
        <v>56.06</v>
      </c>
      <c r="P42" s="106">
        <v>38.799999999999997</v>
      </c>
      <c r="Q42" s="107">
        <v>2</v>
      </c>
    </row>
    <row r="43" spans="1:17">
      <c r="A43" s="3" t="s">
        <v>141</v>
      </c>
    </row>
  </sheetData>
  <mergeCells count="48">
    <mergeCell ref="M3:M4"/>
    <mergeCell ref="Q2:Q4"/>
    <mergeCell ref="C3:C4"/>
    <mergeCell ref="D3:D4"/>
    <mergeCell ref="E3:E4"/>
    <mergeCell ref="F3:F4"/>
    <mergeCell ref="G3:G4"/>
    <mergeCell ref="H3:H4"/>
    <mergeCell ref="I3:I4"/>
    <mergeCell ref="N3:N4"/>
    <mergeCell ref="O2:P2"/>
    <mergeCell ref="J2:K2"/>
    <mergeCell ref="O3:O4"/>
    <mergeCell ref="P3:P4"/>
    <mergeCell ref="J3:J4"/>
    <mergeCell ref="K3:K4"/>
    <mergeCell ref="L3:L4"/>
    <mergeCell ref="A2:A4"/>
    <mergeCell ref="B2:B4"/>
    <mergeCell ref="C2:D2"/>
    <mergeCell ref="E2:F2"/>
    <mergeCell ref="A26:A29"/>
    <mergeCell ref="F16:F17"/>
    <mergeCell ref="A34:A37"/>
    <mergeCell ref="A38:A41"/>
    <mergeCell ref="A18:A21"/>
    <mergeCell ref="A22:A25"/>
    <mergeCell ref="B15:B17"/>
    <mergeCell ref="A30:A33"/>
    <mergeCell ref="O16:O17"/>
    <mergeCell ref="P16:P17"/>
    <mergeCell ref="Q15:Q17"/>
    <mergeCell ref="J16:J17"/>
    <mergeCell ref="K16:K17"/>
    <mergeCell ref="L16:L17"/>
    <mergeCell ref="M16:M17"/>
    <mergeCell ref="O15:P15"/>
    <mergeCell ref="I15:L15"/>
    <mergeCell ref="N16:N17"/>
    <mergeCell ref="G16:G17"/>
    <mergeCell ref="H16:H17"/>
    <mergeCell ref="I16:I17"/>
    <mergeCell ref="A15:A17"/>
    <mergeCell ref="C16:C17"/>
    <mergeCell ref="D16:D17"/>
    <mergeCell ref="E16:E17"/>
    <mergeCell ref="C15:D15"/>
    <mergeCell ref="E15:F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17-1.2.3.4.5</vt:lpstr>
      <vt:lpstr>17-1</vt:lpstr>
      <vt:lpstr>17-2</vt:lpstr>
      <vt:lpstr>17-3</vt:lpstr>
      <vt:lpstr>17-4</vt:lpstr>
      <vt:lpstr>17-5</vt:lpstr>
      <vt:lpstr>17-6</vt:lpstr>
      <vt:lpstr>17-7</vt:lpstr>
      <vt:lpstr>17-8</vt:lpstr>
      <vt:lpstr>17-9</vt:lpstr>
      <vt:lpstr>17-10</vt:lpstr>
      <vt:lpstr>17-11</vt:lpstr>
      <vt:lpstr>17-12</vt:lpstr>
      <vt:lpstr>'17-1'!Print_Area</vt:lpstr>
      <vt:lpstr>'17-10'!Print_Area</vt:lpstr>
      <vt:lpstr>'17-3'!Print_Area</vt:lpstr>
      <vt:lpstr>'17-4'!Print_Area</vt:lpstr>
      <vt:lpstr>'17-5'!Print_Area</vt:lpstr>
      <vt:lpstr>'17-6'!Print_Area</vt:lpstr>
      <vt:lpstr>'17-7'!Print_Area</vt:lpstr>
      <vt:lpstr>'17-8'!Print_Area</vt:lpstr>
      <vt:lpstr>'17-9'!Print_Area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2023-03-10T02:19:00Z</cp:lastPrinted>
  <dcterms:created xsi:type="dcterms:W3CDTF">1997-01-08T22:48:59Z</dcterms:created>
  <dcterms:modified xsi:type="dcterms:W3CDTF">2023-03-10T02:19:09Z</dcterms:modified>
</cp:coreProperties>
</file>