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01A3F63A-362D-4B3D-A753-2247891232B6}" xr6:coauthVersionLast="36" xr6:coauthVersionMax="36" xr10:uidLastSave="{00000000-0000-0000-0000-000000000000}"/>
  <bookViews>
    <workbookView xWindow="0" yWindow="0" windowWidth="28800" windowHeight="12285" tabRatio="807"/>
  </bookViews>
  <sheets>
    <sheet name="20-31" sheetId="57" r:id="rId1"/>
    <sheet name="20-32" sheetId="27" state="hidden" r:id="rId2"/>
    <sheet name="207.基" sheetId="28" state="hidden" r:id="rId3"/>
    <sheet name="208.基" sheetId="29" state="hidden" r:id="rId4"/>
    <sheet name="209.基" sheetId="43" state="hidden" r:id="rId5"/>
    <sheet name="210.基" sheetId="30" state="hidden" r:id="rId6"/>
    <sheet name="211.基" sheetId="12" state="hidden" r:id="rId7"/>
    <sheet name="212.基" sheetId="31" state="hidden" r:id="rId8"/>
    <sheet name="213.基" sheetId="32" state="hidden" r:id="rId9"/>
    <sheet name="214.基" sheetId="33" state="hidden" r:id="rId10"/>
    <sheet name="215.基" sheetId="11" state="hidden" r:id="rId11"/>
    <sheet name="216.基" sheetId="35" state="hidden" r:id="rId12"/>
    <sheet name="217.基" sheetId="34" state="hidden" r:id="rId13"/>
    <sheet name="218.基" sheetId="39" state="hidden" r:id="rId14"/>
    <sheet name="220要保護児童生徒援助費" sheetId="8" state="hidden" r:id="rId15"/>
    <sheet name="221特殊教育就学奨励費" sheetId="36" state="hidden" r:id="rId16"/>
    <sheet name="222体育施設利用状況" sheetId="15" state="hidden" r:id="rId17"/>
    <sheet name="226スポーツ教室状況" sheetId="37" state="hidden" r:id="rId18"/>
    <sheet name="227駒場公園" sheetId="44" state="hidden" r:id="rId19"/>
    <sheet name="228体育施設(１)" sheetId="14" state="hidden" r:id="rId20"/>
    <sheet name="体育施設(２)" sheetId="38" state="hidden" r:id="rId21"/>
  </sheets>
  <definedNames>
    <definedName name="_xlnm.Print_Area" localSheetId="1">'20-32'!$A$1:$AC$30</definedName>
    <definedName name="_xlnm.Print_Area" localSheetId="2">'207.基'!$A$1:$AO$26</definedName>
    <definedName name="_xlnm.Print_Area" localSheetId="3">'208.基'!$A$1:$AZ$26</definedName>
    <definedName name="_xlnm.Print_Area" localSheetId="5">'210.基'!$A$1:$Q$28</definedName>
    <definedName name="_xlnm.Print_Area" localSheetId="6">'211.基'!$A$1:$W$10</definedName>
    <definedName name="_xlnm.Print_Area" localSheetId="7">'212.基'!$A$1:$AB$13</definedName>
    <definedName name="_xlnm.Print_Area" localSheetId="13">'218.基'!$A$1:$N$11</definedName>
    <definedName name="_xlnm.Print_Area" localSheetId="14">'220要保護児童生徒援助費'!$A$1:$U$13</definedName>
    <definedName name="_xlnm.Print_Area" localSheetId="15">'221特殊教育就学奨励費'!$A$1:$Q$62</definedName>
    <definedName name="_xlnm.Print_Area" localSheetId="17">'226スポーツ教室状況'!$A$1:$G$11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F8" i="12"/>
  <c r="F7" i="12"/>
  <c r="F6" i="12"/>
  <c r="M8" i="12"/>
  <c r="I8" i="12" s="1"/>
  <c r="M7" i="12"/>
  <c r="I7" i="12" s="1"/>
  <c r="M6" i="12"/>
  <c r="I6" i="12" s="1"/>
  <c r="G6" i="12" s="1"/>
  <c r="J8" i="12"/>
  <c r="H8" i="12" s="1"/>
  <c r="G8" i="12" s="1"/>
  <c r="J7" i="12"/>
  <c r="H7" i="12" s="1"/>
  <c r="G7" i="12" s="1"/>
  <c r="J6" i="12"/>
  <c r="K5" i="12"/>
  <c r="M5" i="12"/>
  <c r="O5" i="12"/>
  <c r="I5" i="12"/>
  <c r="K6" i="12"/>
  <c r="O6" i="12"/>
  <c r="K7" i="12"/>
  <c r="O7" i="12"/>
  <c r="K8" i="12"/>
  <c r="O8" i="12"/>
  <c r="J5" i="12"/>
  <c r="H5" i="12" s="1"/>
  <c r="G5" i="12" s="1"/>
  <c r="L5" i="12"/>
  <c r="N5" i="12"/>
  <c r="L6" i="12"/>
  <c r="N6" i="12"/>
  <c r="H6" i="12"/>
  <c r="L7" i="12"/>
  <c r="N7" i="12"/>
  <c r="L8" i="12"/>
  <c r="N8" i="12"/>
  <c r="U8" i="12"/>
  <c r="U7" i="12"/>
  <c r="U6" i="12"/>
  <c r="T8" i="12"/>
  <c r="S8" i="12" s="1"/>
  <c r="T7" i="12"/>
  <c r="S7" i="12" s="1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 s="1"/>
  <c r="P29" i="27"/>
  <c r="S29" i="27" s="1"/>
  <c r="F29" i="27"/>
  <c r="L29" i="27"/>
  <c r="C29" i="27"/>
  <c r="O29" i="27"/>
  <c r="K29" i="27"/>
  <c r="J29" i="27"/>
  <c r="I29" i="27"/>
  <c r="AC28" i="27"/>
  <c r="U28" i="27"/>
  <c r="T27" i="27"/>
  <c r="T28" i="27" s="1"/>
  <c r="P25" i="27"/>
  <c r="P28" i="27" s="1"/>
  <c r="S28" i="27" s="1"/>
  <c r="P26" i="27"/>
  <c r="P27" i="27"/>
  <c r="F25" i="27"/>
  <c r="F26" i="27"/>
  <c r="F27" i="27"/>
  <c r="F28" i="27"/>
  <c r="R28" i="27"/>
  <c r="Q28" i="27"/>
  <c r="L25" i="27"/>
  <c r="L28" i="27" s="1"/>
  <c r="L26" i="27"/>
  <c r="L27" i="27"/>
  <c r="O27" i="27" s="1"/>
  <c r="C25" i="27"/>
  <c r="C26" i="27"/>
  <c r="C27" i="27"/>
  <c r="C28" i="27" s="1"/>
  <c r="N28" i="27"/>
  <c r="M28" i="27"/>
  <c r="K25" i="27"/>
  <c r="K26" i="27"/>
  <c r="K27" i="27"/>
  <c r="K28" i="27"/>
  <c r="J25" i="27"/>
  <c r="J28" i="27" s="1"/>
  <c r="J26" i="27"/>
  <c r="I26" i="27" s="1"/>
  <c r="J27" i="27"/>
  <c r="I27" i="27" s="1"/>
  <c r="H28" i="27"/>
  <c r="G28" i="27"/>
  <c r="E28" i="27"/>
  <c r="D28" i="27"/>
  <c r="S27" i="27"/>
  <c r="S26" i="27"/>
  <c r="O26" i="27"/>
  <c r="S25" i="27"/>
  <c r="O25" i="27"/>
  <c r="AC24" i="27"/>
  <c r="V24" i="27"/>
  <c r="T21" i="27"/>
  <c r="T24" i="27" s="1"/>
  <c r="P21" i="27"/>
  <c r="P22" i="27"/>
  <c r="P24" i="27" s="1"/>
  <c r="S24" i="27" s="1"/>
  <c r="P23" i="27"/>
  <c r="F21" i="27"/>
  <c r="F22" i="27"/>
  <c r="F23" i="27"/>
  <c r="F24" i="27" s="1"/>
  <c r="R24" i="27"/>
  <c r="Q24" i="27"/>
  <c r="L21" i="27"/>
  <c r="L24" i="27" s="1"/>
  <c r="L22" i="27"/>
  <c r="O22" i="27" s="1"/>
  <c r="L23" i="27"/>
  <c r="C21" i="27"/>
  <c r="C24" i="27" s="1"/>
  <c r="C22" i="27"/>
  <c r="C23" i="27"/>
  <c r="N24" i="27"/>
  <c r="M24" i="27"/>
  <c r="K21" i="27"/>
  <c r="K22" i="27"/>
  <c r="K23" i="27"/>
  <c r="K24" i="27"/>
  <c r="J21" i="27"/>
  <c r="J22" i="27"/>
  <c r="I22" i="27" s="1"/>
  <c r="J23" i="27"/>
  <c r="I23" i="27" s="1"/>
  <c r="J24" i="27"/>
  <c r="I21" i="27"/>
  <c r="H24" i="27"/>
  <c r="G24" i="27"/>
  <c r="E24" i="27"/>
  <c r="D24" i="27"/>
  <c r="S23" i="27"/>
  <c r="O23" i="27"/>
  <c r="S21" i="27"/>
  <c r="AC20" i="27"/>
  <c r="P17" i="27"/>
  <c r="P18" i="27"/>
  <c r="P19" i="27"/>
  <c r="P20" i="27" s="1"/>
  <c r="F17" i="27"/>
  <c r="F18" i="27"/>
  <c r="F19" i="27"/>
  <c r="F20" i="27" s="1"/>
  <c r="R20" i="27"/>
  <c r="Q20" i="27"/>
  <c r="L17" i="27"/>
  <c r="L18" i="27"/>
  <c r="O18" i="27" s="1"/>
  <c r="L19" i="27"/>
  <c r="O19" i="27" s="1"/>
  <c r="L20" i="27"/>
  <c r="C17" i="27"/>
  <c r="O17" i="27" s="1"/>
  <c r="C18" i="27"/>
  <c r="C19" i="27"/>
  <c r="N20" i="27"/>
  <c r="M20" i="27"/>
  <c r="K17" i="27"/>
  <c r="K20" i="27" s="1"/>
  <c r="K18" i="27"/>
  <c r="K19" i="27"/>
  <c r="J17" i="27"/>
  <c r="J18" i="27"/>
  <c r="J19" i="27"/>
  <c r="I19" i="27" s="1"/>
  <c r="J20" i="27"/>
  <c r="I17" i="27"/>
  <c r="I20" i="27" s="1"/>
  <c r="I18" i="27"/>
  <c r="H20" i="27"/>
  <c r="G20" i="27"/>
  <c r="E20" i="27"/>
  <c r="D20" i="27"/>
  <c r="S19" i="27"/>
  <c r="S18" i="27"/>
  <c r="S17" i="27"/>
  <c r="AC16" i="27"/>
  <c r="U16" i="27"/>
  <c r="T13" i="27"/>
  <c r="T16" i="27" s="1"/>
  <c r="P13" i="27"/>
  <c r="P16" i="27" s="1"/>
  <c r="P14" i="27"/>
  <c r="S14" i="27" s="1"/>
  <c r="P15" i="27"/>
  <c r="F13" i="27"/>
  <c r="F16" i="27" s="1"/>
  <c r="F14" i="27"/>
  <c r="F15" i="27"/>
  <c r="R16" i="27"/>
  <c r="Q16" i="27"/>
  <c r="L13" i="27"/>
  <c r="L14" i="27"/>
  <c r="O14" i="27" s="1"/>
  <c r="L15" i="27"/>
  <c r="O15" i="27" s="1"/>
  <c r="L16" i="27"/>
  <c r="C13" i="27"/>
  <c r="C16" i="27" s="1"/>
  <c r="C14" i="27"/>
  <c r="C15" i="27"/>
  <c r="N16" i="27"/>
  <c r="M16" i="27"/>
  <c r="K13" i="27"/>
  <c r="K16" i="27" s="1"/>
  <c r="K14" i="27"/>
  <c r="K15" i="27"/>
  <c r="J13" i="27"/>
  <c r="J14" i="27"/>
  <c r="J15" i="27"/>
  <c r="J16" i="27" s="1"/>
  <c r="I13" i="27"/>
  <c r="I16" i="27" s="1"/>
  <c r="I14" i="27"/>
  <c r="I15" i="27"/>
  <c r="H16" i="27"/>
  <c r="G16" i="27"/>
  <c r="E16" i="27"/>
  <c r="D16" i="27"/>
  <c r="S15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1" i="27"/>
  <c r="F12" i="27"/>
  <c r="S12" i="27" s="1"/>
  <c r="R12" i="27"/>
  <c r="Q12" i="27"/>
  <c r="L9" i="27"/>
  <c r="L10" i="27"/>
  <c r="L11" i="27"/>
  <c r="L12" i="27" s="1"/>
  <c r="C9" i="27"/>
  <c r="O9" i="27" s="1"/>
  <c r="C10" i="27"/>
  <c r="C11" i="27"/>
  <c r="N12" i="27"/>
  <c r="M12" i="27"/>
  <c r="K9" i="27"/>
  <c r="K12" i="27" s="1"/>
  <c r="K10" i="27"/>
  <c r="I10" i="27" s="1"/>
  <c r="K11" i="27"/>
  <c r="I11" i="27" s="1"/>
  <c r="J9" i="27"/>
  <c r="J12" i="27" s="1"/>
  <c r="J10" i="27"/>
  <c r="J11" i="27"/>
  <c r="H12" i="27"/>
  <c r="G12" i="27"/>
  <c r="E12" i="27"/>
  <c r="D12" i="27"/>
  <c r="S11" i="27"/>
  <c r="O11" i="27"/>
  <c r="S10" i="27"/>
  <c r="O10" i="27"/>
  <c r="S9" i="27"/>
  <c r="AC8" i="27"/>
  <c r="AB8" i="27"/>
  <c r="AA8" i="27"/>
  <c r="Z8" i="27"/>
  <c r="Y8" i="27"/>
  <c r="X8" i="27"/>
  <c r="W6" i="27"/>
  <c r="W8" i="27" s="1"/>
  <c r="V8" i="27"/>
  <c r="U8" i="27"/>
  <c r="T8" i="27"/>
  <c r="P5" i="27"/>
  <c r="P8" i="27" s="1"/>
  <c r="P6" i="27"/>
  <c r="S6" i="27" s="1"/>
  <c r="P7" i="27"/>
  <c r="F5" i="27"/>
  <c r="F6" i="27"/>
  <c r="F8" i="27" s="1"/>
  <c r="F7" i="27"/>
  <c r="R8" i="27"/>
  <c r="Q8" i="27"/>
  <c r="L5" i="27"/>
  <c r="L6" i="27"/>
  <c r="O6" i="27" s="1"/>
  <c r="L7" i="27"/>
  <c r="O7" i="27" s="1"/>
  <c r="L8" i="27"/>
  <c r="C5" i="27"/>
  <c r="O5" i="27" s="1"/>
  <c r="C6" i="27"/>
  <c r="C7" i="27"/>
  <c r="C8" i="27"/>
  <c r="O8" i="27" s="1"/>
  <c r="N8" i="27"/>
  <c r="M8" i="27"/>
  <c r="K5" i="27"/>
  <c r="K8" i="27" s="1"/>
  <c r="K6" i="27"/>
  <c r="K7" i="27"/>
  <c r="J5" i="27"/>
  <c r="J6" i="27"/>
  <c r="J8" i="27" s="1"/>
  <c r="J7" i="27"/>
  <c r="I6" i="27"/>
  <c r="I7" i="27"/>
  <c r="H8" i="27"/>
  <c r="G8" i="27"/>
  <c r="E8" i="27"/>
  <c r="D8" i="27"/>
  <c r="S7" i="27"/>
  <c r="C36" i="27"/>
  <c r="C37" i="27"/>
  <c r="C38" i="27"/>
  <c r="C39" i="27" s="1"/>
  <c r="AC39" i="27"/>
  <c r="AB39" i="27"/>
  <c r="AA39" i="27"/>
  <c r="Z39" i="27"/>
  <c r="Y39" i="27"/>
  <c r="X39" i="27"/>
  <c r="W37" i="27"/>
  <c r="W39" i="27" s="1"/>
  <c r="V39" i="27"/>
  <c r="U39" i="27"/>
  <c r="T39" i="27"/>
  <c r="P36" i="27"/>
  <c r="P37" i="27"/>
  <c r="S37" i="27" s="1"/>
  <c r="P38" i="27"/>
  <c r="S38" i="27" s="1"/>
  <c r="P39" i="27"/>
  <c r="F36" i="27"/>
  <c r="F39" i="27" s="1"/>
  <c r="F37" i="27"/>
  <c r="F38" i="27"/>
  <c r="R39" i="27"/>
  <c r="Q39" i="27"/>
  <c r="L36" i="27"/>
  <c r="L37" i="27"/>
  <c r="L38" i="27"/>
  <c r="L39" i="27" s="1"/>
  <c r="N39" i="27"/>
  <c r="M39" i="27"/>
  <c r="K36" i="27"/>
  <c r="K37" i="27"/>
  <c r="K38" i="27"/>
  <c r="K39" i="27"/>
  <c r="J36" i="27"/>
  <c r="J39" i="27" s="1"/>
  <c r="J37" i="27"/>
  <c r="I37" i="27" s="1"/>
  <c r="J38" i="27"/>
  <c r="I38" i="27" s="1"/>
  <c r="H39" i="27"/>
  <c r="G39" i="27"/>
  <c r="E39" i="27"/>
  <c r="D39" i="27"/>
  <c r="AC43" i="27"/>
  <c r="AB43" i="27"/>
  <c r="AA43" i="27"/>
  <c r="Z43" i="27"/>
  <c r="Y43" i="27"/>
  <c r="X43" i="27"/>
  <c r="W41" i="27"/>
  <c r="W43" i="27" s="1"/>
  <c r="V43" i="27"/>
  <c r="U43" i="27"/>
  <c r="T43" i="27"/>
  <c r="P40" i="27"/>
  <c r="P43" i="27" s="1"/>
  <c r="P41" i="27"/>
  <c r="P42" i="27"/>
  <c r="F40" i="27"/>
  <c r="S40" i="27" s="1"/>
  <c r="F41" i="27"/>
  <c r="S41" i="27" s="1"/>
  <c r="F42" i="27"/>
  <c r="S42" i="27" s="1"/>
  <c r="R43" i="27"/>
  <c r="Q43" i="27"/>
  <c r="L40" i="27"/>
  <c r="L41" i="27"/>
  <c r="L42" i="27"/>
  <c r="L43" i="27"/>
  <c r="C40" i="27"/>
  <c r="C41" i="27"/>
  <c r="C43" i="27" s="1"/>
  <c r="C42" i="27"/>
  <c r="N43" i="27"/>
  <c r="M43" i="27"/>
  <c r="K40" i="27"/>
  <c r="K41" i="27"/>
  <c r="I41" i="27" s="1"/>
  <c r="K42" i="27"/>
  <c r="I42" i="27" s="1"/>
  <c r="K43" i="27"/>
  <c r="J40" i="27"/>
  <c r="I40" i="27" s="1"/>
  <c r="I43" i="27" s="1"/>
  <c r="J41" i="27"/>
  <c r="J42" i="27"/>
  <c r="J43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P47" i="27"/>
  <c r="F44" i="27"/>
  <c r="F45" i="27"/>
  <c r="F46" i="27"/>
  <c r="F47" i="27"/>
  <c r="S47" i="27"/>
  <c r="R47" i="27"/>
  <c r="Q47" i="27"/>
  <c r="L44" i="27"/>
  <c r="L47" i="27" s="1"/>
  <c r="O47" i="27" s="1"/>
  <c r="L45" i="27"/>
  <c r="L46" i="27"/>
  <c r="C44" i="27"/>
  <c r="C47" i="27" s="1"/>
  <c r="C45" i="27"/>
  <c r="C46" i="27"/>
  <c r="N47" i="27"/>
  <c r="M47" i="27"/>
  <c r="K44" i="27"/>
  <c r="K45" i="27"/>
  <c r="I45" i="27" s="1"/>
  <c r="K46" i="27"/>
  <c r="K47" i="27"/>
  <c r="J44" i="27"/>
  <c r="J47" i="27" s="1"/>
  <c r="J45" i="27"/>
  <c r="J46" i="27"/>
  <c r="I46" i="27" s="1"/>
  <c r="H47" i="27"/>
  <c r="G47" i="27"/>
  <c r="E47" i="27"/>
  <c r="D47" i="27"/>
  <c r="C48" i="27"/>
  <c r="C51" i="27" s="1"/>
  <c r="C49" i="27"/>
  <c r="C50" i="27"/>
  <c r="AC51" i="27"/>
  <c r="AB51" i="27"/>
  <c r="AA51" i="27"/>
  <c r="Z51" i="27"/>
  <c r="Y51" i="27"/>
  <c r="X51" i="27"/>
  <c r="W51" i="27"/>
  <c r="V51" i="27"/>
  <c r="U51" i="27"/>
  <c r="T51" i="27"/>
  <c r="P48" i="27"/>
  <c r="S48" i="27" s="1"/>
  <c r="P49" i="27"/>
  <c r="S49" i="27" s="1"/>
  <c r="P50" i="27"/>
  <c r="P51" i="27"/>
  <c r="F48" i="27"/>
  <c r="F51" i="27" s="1"/>
  <c r="F49" i="27"/>
  <c r="F50" i="27"/>
  <c r="S50" i="27" s="1"/>
  <c r="R51" i="27"/>
  <c r="Q51" i="27"/>
  <c r="L48" i="27"/>
  <c r="O48" i="27" s="1"/>
  <c r="L49" i="27"/>
  <c r="O49" i="27" s="1"/>
  <c r="L50" i="27"/>
  <c r="O50" i="27" s="1"/>
  <c r="N51" i="27"/>
  <c r="M51" i="27"/>
  <c r="K48" i="27"/>
  <c r="K51" i="27" s="1"/>
  <c r="K49" i="27"/>
  <c r="I49" i="27" s="1"/>
  <c r="K50" i="27"/>
  <c r="J48" i="27"/>
  <c r="J51" i="27" s="1"/>
  <c r="J49" i="27"/>
  <c r="J50" i="27"/>
  <c r="I50" i="27" s="1"/>
  <c r="H51" i="27"/>
  <c r="G51" i="27"/>
  <c r="E51" i="27"/>
  <c r="D51" i="27"/>
  <c r="L52" i="27"/>
  <c r="O52" i="27" s="1"/>
  <c r="L53" i="27"/>
  <c r="O53" i="27" s="1"/>
  <c r="L54" i="27"/>
  <c r="O54" i="27" s="1"/>
  <c r="L55" i="27"/>
  <c r="O55" i="27" s="1"/>
  <c r="C52" i="27"/>
  <c r="C53" i="27"/>
  <c r="C54" i="27"/>
  <c r="C55" i="27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5" i="27" s="1"/>
  <c r="S55" i="27" s="1"/>
  <c r="P53" i="27"/>
  <c r="P54" i="27"/>
  <c r="F52" i="27"/>
  <c r="F53" i="27"/>
  <c r="F54" i="27"/>
  <c r="F55" i="27"/>
  <c r="R55" i="27"/>
  <c r="Q55" i="27"/>
  <c r="N55" i="27"/>
  <c r="M55" i="27"/>
  <c r="K52" i="27"/>
  <c r="K55" i="27" s="1"/>
  <c r="K53" i="27"/>
  <c r="K54" i="27"/>
  <c r="J52" i="27"/>
  <c r="J53" i="27"/>
  <c r="I53" i="27" s="1"/>
  <c r="J54" i="27"/>
  <c r="J55" i="27" s="1"/>
  <c r="H55" i="27"/>
  <c r="G55" i="27"/>
  <c r="E55" i="27"/>
  <c r="D55" i="27"/>
  <c r="P56" i="27"/>
  <c r="P59" i="27" s="1"/>
  <c r="S59" i="27" s="1"/>
  <c r="P57" i="27"/>
  <c r="S57" i="27" s="1"/>
  <c r="P58" i="27"/>
  <c r="F56" i="27"/>
  <c r="F57" i="27"/>
  <c r="F58" i="27"/>
  <c r="F59" i="27"/>
  <c r="L56" i="27"/>
  <c r="L57" i="27"/>
  <c r="L58" i="27"/>
  <c r="L59" i="27"/>
  <c r="O59" i="27" s="1"/>
  <c r="C56" i="27"/>
  <c r="C57" i="27"/>
  <c r="C58" i="27"/>
  <c r="O58" i="27" s="1"/>
  <c r="C59" i="27"/>
  <c r="O56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7" i="27"/>
  <c r="K58" i="27"/>
  <c r="K59" i="27"/>
  <c r="J56" i="27"/>
  <c r="J57" i="27"/>
  <c r="J58" i="27"/>
  <c r="J59" i="27" s="1"/>
  <c r="I56" i="27"/>
  <c r="I57" i="27"/>
  <c r="I58" i="27"/>
  <c r="I59" i="27"/>
  <c r="H59" i="27"/>
  <c r="G59" i="27"/>
  <c r="E59" i="27"/>
  <c r="D59" i="27"/>
  <c r="C62" i="27"/>
  <c r="S58" i="27"/>
  <c r="O57" i="27"/>
  <c r="K60" i="27"/>
  <c r="K61" i="27"/>
  <c r="K62" i="27"/>
  <c r="J60" i="27"/>
  <c r="J61" i="27"/>
  <c r="J62" i="27"/>
  <c r="Z61" i="27"/>
  <c r="Z62" i="27"/>
  <c r="W61" i="27"/>
  <c r="W62" i="27"/>
  <c r="S52" i="27"/>
  <c r="S53" i="27"/>
  <c r="S54" i="27"/>
  <c r="P60" i="27"/>
  <c r="F60" i="27"/>
  <c r="S60" i="27"/>
  <c r="P61" i="27"/>
  <c r="S61" i="27" s="1"/>
  <c r="F61" i="27"/>
  <c r="T61" i="27"/>
  <c r="P62" i="27"/>
  <c r="S62" i="27" s="1"/>
  <c r="F62" i="27"/>
  <c r="T62" i="27"/>
  <c r="O37" i="27"/>
  <c r="O38" i="27"/>
  <c r="O40" i="27"/>
  <c r="O41" i="27"/>
  <c r="O42" i="27"/>
  <c r="O44" i="27"/>
  <c r="O45" i="27"/>
  <c r="O46" i="27"/>
  <c r="L60" i="27"/>
  <c r="C60" i="27"/>
  <c r="O60" i="27" s="1"/>
  <c r="L61" i="27"/>
  <c r="C61" i="27"/>
  <c r="O61" i="27"/>
  <c r="L62" i="27"/>
  <c r="O62" i="27"/>
  <c r="I60" i="27"/>
  <c r="I61" i="27"/>
  <c r="I62" i="27"/>
  <c r="O36" i="27"/>
  <c r="F7" i="28"/>
  <c r="D7" i="28" s="1"/>
  <c r="E7" i="28" s="1"/>
  <c r="G7" i="28"/>
  <c r="F8" i="28"/>
  <c r="G8" i="28"/>
  <c r="D8" i="28"/>
  <c r="E8" i="28" s="1"/>
  <c r="G23" i="28"/>
  <c r="F23" i="28"/>
  <c r="D23" i="28"/>
  <c r="E23" i="28"/>
  <c r="G22" i="28"/>
  <c r="D22" i="28" s="1"/>
  <c r="E22" i="28" s="1"/>
  <c r="F22" i="28"/>
  <c r="G21" i="28"/>
  <c r="F21" i="28"/>
  <c r="D21" i="28" s="1"/>
  <c r="E21" i="28" s="1"/>
  <c r="G20" i="28"/>
  <c r="F20" i="28"/>
  <c r="D20" i="28"/>
  <c r="E20" i="28"/>
  <c r="G19" i="28"/>
  <c r="D19" i="28" s="1"/>
  <c r="E19" i="28" s="1"/>
  <c r="F19" i="28"/>
  <c r="G18" i="28"/>
  <c r="F18" i="28"/>
  <c r="D18" i="28" s="1"/>
  <c r="E18" i="28" s="1"/>
  <c r="G17" i="28"/>
  <c r="D17" i="28" s="1"/>
  <c r="E17" i="28" s="1"/>
  <c r="F17" i="28"/>
  <c r="G16" i="28"/>
  <c r="F16" i="28"/>
  <c r="D16" i="28"/>
  <c r="E16" i="28" s="1"/>
  <c r="G15" i="28"/>
  <c r="F15" i="28"/>
  <c r="D15" i="28"/>
  <c r="E15" i="28"/>
  <c r="G14" i="28"/>
  <c r="F14" i="28"/>
  <c r="D14" i="28" s="1"/>
  <c r="E14" i="28" s="1"/>
  <c r="G13" i="28"/>
  <c r="F13" i="28"/>
  <c r="D13" i="28" s="1"/>
  <c r="E13" i="28" s="1"/>
  <c r="G12" i="28"/>
  <c r="F12" i="28"/>
  <c r="D12" i="28"/>
  <c r="E12" i="28"/>
  <c r="G11" i="28"/>
  <c r="D11" i="28" s="1"/>
  <c r="E11" i="28" s="1"/>
  <c r="F11" i="28"/>
  <c r="G10" i="28"/>
  <c r="F10" i="28"/>
  <c r="D10" i="28" s="1"/>
  <c r="E10" i="28" s="1"/>
  <c r="G9" i="28"/>
  <c r="D9" i="28" s="1"/>
  <c r="E9" i="28" s="1"/>
  <c r="F9" i="28"/>
  <c r="G6" i="28"/>
  <c r="F6" i="28"/>
  <c r="D6" i="28" s="1"/>
  <c r="E6" i="28" s="1"/>
  <c r="F50" i="28"/>
  <c r="F49" i="28"/>
  <c r="D49" i="28" s="1"/>
  <c r="E49" i="28" s="1"/>
  <c r="F48" i="28"/>
  <c r="D48" i="28" s="1"/>
  <c r="E48" i="28" s="1"/>
  <c r="F47" i="28"/>
  <c r="D47" i="28" s="1"/>
  <c r="E47" i="28" s="1"/>
  <c r="F45" i="28"/>
  <c r="F46" i="28"/>
  <c r="F43" i="28"/>
  <c r="F44" i="28"/>
  <c r="F42" i="28"/>
  <c r="F41" i="28"/>
  <c r="F40" i="28"/>
  <c r="F39" i="28"/>
  <c r="F34" i="28"/>
  <c r="F35" i="28"/>
  <c r="F36" i="28"/>
  <c r="D36" i="28" s="1"/>
  <c r="E36" i="28" s="1"/>
  <c r="F37" i="28"/>
  <c r="D37" i="28" s="1"/>
  <c r="E37" i="28" s="1"/>
  <c r="F38" i="28"/>
  <c r="D38" i="28" s="1"/>
  <c r="E38" i="28" s="1"/>
  <c r="G50" i="28"/>
  <c r="D50" i="28"/>
  <c r="E50" i="28" s="1"/>
  <c r="G49" i="28"/>
  <c r="G48" i="28"/>
  <c r="G34" i="28"/>
  <c r="G35" i="28"/>
  <c r="D35" i="28" s="1"/>
  <c r="E35" i="28" s="1"/>
  <c r="G36" i="28"/>
  <c r="G37" i="28"/>
  <c r="G38" i="28"/>
  <c r="G39" i="28"/>
  <c r="D39" i="28" s="1"/>
  <c r="E39" i="28" s="1"/>
  <c r="G40" i="28"/>
  <c r="D40" i="28" s="1"/>
  <c r="E40" i="28" s="1"/>
  <c r="G41" i="28"/>
  <c r="G42" i="28"/>
  <c r="D42" i="28" s="1"/>
  <c r="E42" i="28" s="1"/>
  <c r="G43" i="28"/>
  <c r="D43" i="28" s="1"/>
  <c r="E43" i="28" s="1"/>
  <c r="G44" i="28"/>
  <c r="G45" i="28"/>
  <c r="G46" i="28"/>
  <c r="G47" i="28"/>
  <c r="G51" i="28"/>
  <c r="G52" i="28"/>
  <c r="G53" i="28"/>
  <c r="G33" i="28"/>
  <c r="F33" i="28"/>
  <c r="F53" i="28"/>
  <c r="D53" i="28"/>
  <c r="E53" i="28"/>
  <c r="F52" i="28"/>
  <c r="D52" i="28" s="1"/>
  <c r="E52" i="28" s="1"/>
  <c r="F51" i="28"/>
  <c r="D51" i="28"/>
  <c r="E51" i="28" s="1"/>
  <c r="D46" i="28"/>
  <c r="E46" i="28" s="1"/>
  <c r="D45" i="28"/>
  <c r="E45" i="28" s="1"/>
  <c r="D44" i="28"/>
  <c r="E44" i="28"/>
  <c r="D41" i="28"/>
  <c r="E41" i="28"/>
  <c r="D34" i="28"/>
  <c r="E34" i="28" s="1"/>
  <c r="D33" i="28"/>
  <c r="E33" i="28" s="1"/>
  <c r="D24" i="29"/>
  <c r="E24" i="29" s="1"/>
  <c r="D23" i="29"/>
  <c r="E23" i="29"/>
  <c r="D22" i="29"/>
  <c r="E22" i="29" s="1"/>
  <c r="D21" i="29"/>
  <c r="E21" i="29" s="1"/>
  <c r="D20" i="29"/>
  <c r="E20" i="29"/>
  <c r="D19" i="29"/>
  <c r="E19" i="29" s="1"/>
  <c r="D17" i="29"/>
  <c r="E17" i="29"/>
  <c r="D16" i="29"/>
  <c r="E16" i="29"/>
  <c r="D15" i="29"/>
  <c r="E15" i="29"/>
  <c r="D14" i="29"/>
  <c r="E14" i="29" s="1"/>
  <c r="D13" i="29"/>
  <c r="E13" i="29" s="1"/>
  <c r="D12" i="29"/>
  <c r="E12" i="29" s="1"/>
  <c r="D11" i="29"/>
  <c r="E11" i="29"/>
  <c r="D10" i="29"/>
  <c r="E10" i="29"/>
  <c r="D8" i="29"/>
  <c r="E8" i="29" s="1"/>
  <c r="D7" i="29"/>
  <c r="E7" i="29" s="1"/>
  <c r="D6" i="29"/>
  <c r="E6" i="29" s="1"/>
  <c r="D5" i="29"/>
  <c r="E5" i="29"/>
  <c r="D4" i="29"/>
  <c r="E4" i="29" s="1"/>
  <c r="D48" i="29"/>
  <c r="E48" i="29" s="1"/>
  <c r="D47" i="29"/>
  <c r="E47" i="29"/>
  <c r="D46" i="29"/>
  <c r="E46" i="29" s="1"/>
  <c r="D32" i="29"/>
  <c r="E32" i="29"/>
  <c r="D33" i="29"/>
  <c r="E33" i="29"/>
  <c r="D34" i="29"/>
  <c r="E34" i="29" s="1"/>
  <c r="D35" i="29"/>
  <c r="E35" i="29" s="1"/>
  <c r="D37" i="29"/>
  <c r="E37" i="29" s="1"/>
  <c r="D38" i="29"/>
  <c r="E38" i="29" s="1"/>
  <c r="D39" i="29"/>
  <c r="E39" i="29" s="1"/>
  <c r="D40" i="29"/>
  <c r="E40" i="29"/>
  <c r="D41" i="29"/>
  <c r="E41" i="29" s="1"/>
  <c r="D42" i="29"/>
  <c r="E42" i="29" s="1"/>
  <c r="D43" i="29"/>
  <c r="E43" i="29" s="1"/>
  <c r="D44" i="29"/>
  <c r="E44" i="29"/>
  <c r="D49" i="29"/>
  <c r="E49" i="29" s="1"/>
  <c r="D50" i="29"/>
  <c r="E50" i="29" s="1"/>
  <c r="D51" i="29"/>
  <c r="E51" i="29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C7" i="12"/>
  <c r="P6" i="12"/>
  <c r="S6" i="12"/>
  <c r="C6" i="12"/>
  <c r="P5" i="12"/>
  <c r="S5" i="12"/>
  <c r="C5" i="12"/>
  <c r="H39" i="12"/>
  <c r="G39" i="12" s="1"/>
  <c r="I39" i="12"/>
  <c r="P39" i="12"/>
  <c r="S39" i="12"/>
  <c r="C39" i="12"/>
  <c r="H38" i="12"/>
  <c r="G38" i="12" s="1"/>
  <c r="I38" i="12"/>
  <c r="P38" i="12"/>
  <c r="S38" i="12"/>
  <c r="C38" i="12"/>
  <c r="H37" i="12"/>
  <c r="I37" i="12"/>
  <c r="G37" i="12"/>
  <c r="W37" i="12"/>
  <c r="P37" i="12"/>
  <c r="V37" i="12"/>
  <c r="S37" i="12"/>
  <c r="C37" i="12"/>
  <c r="H36" i="12"/>
  <c r="I36" i="12"/>
  <c r="G36" i="12"/>
  <c r="W36" i="12" s="1"/>
  <c r="P36" i="12"/>
  <c r="S36" i="12"/>
  <c r="C36" i="12"/>
  <c r="H18" i="12"/>
  <c r="G18" i="12" s="1"/>
  <c r="I18" i="12"/>
  <c r="H19" i="12"/>
  <c r="I19" i="12"/>
  <c r="G19" i="12"/>
  <c r="W19" i="12" s="1"/>
  <c r="H20" i="12"/>
  <c r="G20" i="12" s="1"/>
  <c r="I20" i="12"/>
  <c r="H22" i="12"/>
  <c r="G22" i="12" s="1"/>
  <c r="I22" i="12"/>
  <c r="H23" i="12"/>
  <c r="I23" i="12"/>
  <c r="G23" i="12"/>
  <c r="W23" i="12"/>
  <c r="H24" i="12"/>
  <c r="I24" i="12"/>
  <c r="G24" i="12" s="1"/>
  <c r="H26" i="12"/>
  <c r="I26" i="12"/>
  <c r="G26" i="12"/>
  <c r="V26" i="12" s="1"/>
  <c r="H27" i="12"/>
  <c r="G27" i="12" s="1"/>
  <c r="I27" i="12"/>
  <c r="H28" i="12"/>
  <c r="G28" i="12" s="1"/>
  <c r="I28" i="12"/>
  <c r="H30" i="12"/>
  <c r="I30" i="12"/>
  <c r="G30" i="12"/>
  <c r="W30" i="12" s="1"/>
  <c r="H31" i="12"/>
  <c r="G31" i="12" s="1"/>
  <c r="I31" i="12"/>
  <c r="H32" i="12"/>
  <c r="G32" i="12" s="1"/>
  <c r="I32" i="12"/>
  <c r="H33" i="12"/>
  <c r="I33" i="12"/>
  <c r="G33" i="12"/>
  <c r="W33" i="12"/>
  <c r="H34" i="12"/>
  <c r="I34" i="12"/>
  <c r="G34" i="12" s="1"/>
  <c r="H35" i="12"/>
  <c r="I35" i="12"/>
  <c r="G35" i="12"/>
  <c r="V35" i="12" s="1"/>
  <c r="W35" i="12"/>
  <c r="H40" i="12"/>
  <c r="G40" i="12" s="1"/>
  <c r="I40" i="12"/>
  <c r="H41" i="12"/>
  <c r="G41" i="12" s="1"/>
  <c r="I41" i="12"/>
  <c r="H42" i="12"/>
  <c r="I42" i="12"/>
  <c r="G42" i="12"/>
  <c r="W42" i="12" s="1"/>
  <c r="H43" i="12"/>
  <c r="G43" i="12" s="1"/>
  <c r="I43" i="12"/>
  <c r="P18" i="12"/>
  <c r="P19" i="12"/>
  <c r="P20" i="12"/>
  <c r="P22" i="12"/>
  <c r="P23" i="12"/>
  <c r="V23" i="12"/>
  <c r="P24" i="12"/>
  <c r="P26" i="12"/>
  <c r="P27" i="12"/>
  <c r="P28" i="12"/>
  <c r="P30" i="12"/>
  <c r="P31" i="12"/>
  <c r="P32" i="12"/>
  <c r="P33" i="12"/>
  <c r="V33" i="12"/>
  <c r="P34" i="12"/>
  <c r="P35" i="12"/>
  <c r="P40" i="12"/>
  <c r="P41" i="12"/>
  <c r="P42" i="12"/>
  <c r="P43" i="12"/>
  <c r="H16" i="12"/>
  <c r="I16" i="12"/>
  <c r="G16" i="12" s="1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Z10" i="31" s="1"/>
  <c r="AB9" i="31"/>
  <c r="AA9" i="31"/>
  <c r="Z9" i="31" s="1"/>
  <c r="AB8" i="31"/>
  <c r="Z8" i="31" s="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31" i="31"/>
  <c r="H11" i="31"/>
  <c r="G30" i="31"/>
  <c r="F30" i="31" s="1"/>
  <c r="G31" i="31"/>
  <c r="F31" i="31" s="1"/>
  <c r="G11" i="31"/>
  <c r="F11" i="31" s="1"/>
  <c r="H28" i="31"/>
  <c r="H10" i="31" s="1"/>
  <c r="H29" i="31"/>
  <c r="G28" i="31"/>
  <c r="G29" i="31"/>
  <c r="G10" i="31" s="1"/>
  <c r="F10" i="31" s="1"/>
  <c r="H26" i="31"/>
  <c r="F26" i="31" s="1"/>
  <c r="H27" i="31"/>
  <c r="G26" i="31"/>
  <c r="G27" i="31"/>
  <c r="G9" i="31"/>
  <c r="H24" i="31"/>
  <c r="H25" i="31"/>
  <c r="H8" i="31" s="1"/>
  <c r="G24" i="31"/>
  <c r="G8" i="31" s="1"/>
  <c r="G25" i="31"/>
  <c r="F25" i="31" s="1"/>
  <c r="E9" i="31"/>
  <c r="E10" i="31"/>
  <c r="E11" i="31"/>
  <c r="Z12" i="31"/>
  <c r="W12" i="31"/>
  <c r="W11" i="31"/>
  <c r="C11" i="31"/>
  <c r="W10" i="31"/>
  <c r="C10" i="31"/>
  <c r="W9" i="31"/>
  <c r="C9" i="31"/>
  <c r="W8" i="31"/>
  <c r="C8" i="31"/>
  <c r="Z7" i="31"/>
  <c r="W7" i="31"/>
  <c r="H7" i="31"/>
  <c r="G7" i="31"/>
  <c r="F7" i="31"/>
  <c r="C7" i="31"/>
  <c r="W6" i="31"/>
  <c r="H6" i="31"/>
  <c r="G6" i="31"/>
  <c r="F6" i="31"/>
  <c r="C6" i="31"/>
  <c r="Z31" i="31"/>
  <c r="W31" i="31"/>
  <c r="C31" i="31"/>
  <c r="Z30" i="31"/>
  <c r="W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F21" i="31" s="1"/>
  <c r="G22" i="31"/>
  <c r="H22" i="31"/>
  <c r="G23" i="31"/>
  <c r="H23" i="31"/>
  <c r="H20" i="31"/>
  <c r="G20" i="31"/>
  <c r="F22" i="31"/>
  <c r="F23" i="31"/>
  <c r="F27" i="31"/>
  <c r="F28" i="31"/>
  <c r="F29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C7" i="39" s="1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D6" i="39"/>
  <c r="C10" i="39"/>
  <c r="C6" i="39"/>
  <c r="C5" i="39"/>
  <c r="C4" i="39"/>
  <c r="C17" i="39"/>
  <c r="C18" i="39"/>
  <c r="C19" i="39"/>
  <c r="C20" i="39"/>
  <c r="C21" i="39"/>
  <c r="C22" i="39"/>
  <c r="C23" i="39"/>
  <c r="C16" i="39"/>
  <c r="V43" i="12" l="1"/>
  <c r="W43" i="12"/>
  <c r="V24" i="12"/>
  <c r="W24" i="12"/>
  <c r="S51" i="27"/>
  <c r="V6" i="12"/>
  <c r="W6" i="12"/>
  <c r="S8" i="27"/>
  <c r="W39" i="12"/>
  <c r="V39" i="12"/>
  <c r="V22" i="12"/>
  <c r="W22" i="12"/>
  <c r="V16" i="12"/>
  <c r="W16" i="12"/>
  <c r="I24" i="27"/>
  <c r="O43" i="27"/>
  <c r="O39" i="27"/>
  <c r="O16" i="27"/>
  <c r="V41" i="12"/>
  <c r="W41" i="12"/>
  <c r="V40" i="12"/>
  <c r="W40" i="12"/>
  <c r="W5" i="12"/>
  <c r="V5" i="12"/>
  <c r="W32" i="12"/>
  <c r="V32" i="12"/>
  <c r="O20" i="27"/>
  <c r="W8" i="12"/>
  <c r="V8" i="12"/>
  <c r="V34" i="12"/>
  <c r="W34" i="12"/>
  <c r="W20" i="12"/>
  <c r="V20" i="12"/>
  <c r="V18" i="12"/>
  <c r="W18" i="12"/>
  <c r="S39" i="27"/>
  <c r="W38" i="12"/>
  <c r="V38" i="12"/>
  <c r="W31" i="12"/>
  <c r="V31" i="12"/>
  <c r="O24" i="27"/>
  <c r="S16" i="27"/>
  <c r="O28" i="27"/>
  <c r="V27" i="12"/>
  <c r="W27" i="12"/>
  <c r="S20" i="27"/>
  <c r="V7" i="12"/>
  <c r="W7" i="12"/>
  <c r="V9" i="12"/>
  <c r="W9" i="12"/>
  <c r="V28" i="12"/>
  <c r="W28" i="12"/>
  <c r="F8" i="31"/>
  <c r="I5" i="27"/>
  <c r="I8" i="27" s="1"/>
  <c r="O13" i="27"/>
  <c r="S22" i="27"/>
  <c r="O21" i="27"/>
  <c r="S13" i="27"/>
  <c r="L51" i="27"/>
  <c r="O51" i="27" s="1"/>
  <c r="C12" i="27"/>
  <c r="O12" i="27" s="1"/>
  <c r="V30" i="12"/>
  <c r="I54" i="27"/>
  <c r="H9" i="31"/>
  <c r="F9" i="31" s="1"/>
  <c r="V36" i="12"/>
  <c r="I52" i="27"/>
  <c r="I44" i="27"/>
  <c r="I47" i="27" s="1"/>
  <c r="W26" i="12"/>
  <c r="I36" i="27"/>
  <c r="I39" i="27" s="1"/>
  <c r="S36" i="27"/>
  <c r="C20" i="27"/>
  <c r="S56" i="27"/>
  <c r="F43" i="27"/>
  <c r="S43" i="27" s="1"/>
  <c r="V42" i="12"/>
  <c r="V19" i="12"/>
  <c r="S5" i="27"/>
  <c r="I48" i="27"/>
  <c r="I51" i="27" s="1"/>
  <c r="I9" i="27"/>
  <c r="I12" i="27" s="1"/>
  <c r="F24" i="31"/>
  <c r="I25" i="27"/>
  <c r="I28" i="27" s="1"/>
  <c r="I55" i="27" l="1"/>
</calcChain>
</file>

<file path=xl/sharedStrings.xml><?xml version="1.0" encoding="utf-8"?>
<sst xmlns="http://schemas.openxmlformats.org/spreadsheetml/2006/main" count="6306" uniqueCount="669">
  <si>
    <t>-</t>
    <phoneticPr fontId="2"/>
  </si>
  <si>
    <t>平成１7年度</t>
    <rPh sb="0" eb="2">
      <t>ヘイセイ</t>
    </rPh>
    <rPh sb="4" eb="6">
      <t>ネンド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</si>
  <si>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</si>
  <si>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</si>
  <si>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</si>
  <si>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</si>
  <si>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</si>
  <si>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</si>
  <si>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</si>
  <si>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</si>
  <si>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</si>
  <si>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</si>
  <si>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</si>
  <si>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</si>
  <si>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</si>
  <si>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</si>
  <si>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</si>
  <si>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</si>
  <si>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</si>
  <si>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</si>
  <si>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</si>
  <si>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</si>
  <si>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</si>
  <si>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</si>
  <si>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</si>
  <si>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</si>
  <si>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</si>
  <si>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</si>
  <si>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</si>
  <si>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</si>
  <si>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</si>
  <si>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</si>
  <si>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</si>
  <si>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</si>
  <si>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</si>
  <si>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</si>
  <si>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</si>
  <si>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</si>
  <si>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</si>
  <si>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</si>
  <si>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</si>
  <si>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</si>
  <si>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</si>
  <si>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</si>
  <si>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</si>
  <si>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</si>
  <si>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</si>
  <si>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</si>
  <si>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</si>
  <si>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</si>
  <si>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</si>
  <si>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</si>
  <si>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</si>
  <si>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</si>
  <si>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</si>
  <si>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</si>
  <si>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</si>
  <si>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</si>
  <si>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</si>
  <si>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</si>
  <si>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</si>
  <si>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</si>
  <si>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</si>
  <si>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</si>
  <si>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</si>
  <si>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</si>
  <si>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</si>
  <si>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</si>
  <si>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</si>
  <si>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</si>
  <si>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</si>
  <si>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</si>
  <si>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</si>
  <si>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</si>
  <si>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</si>
  <si>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</si>
  <si>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</si>
  <si>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</si>
  <si>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</si>
  <si>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</si>
  <si>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</si>
  <si>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</si>
  <si>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</si>
  <si>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</si>
  <si>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</si>
  <si>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</si>
  <si>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</si>
  <si>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</si>
  <si>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</si>
  <si>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</si>
  <si>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</si>
  <si>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</si>
  <si>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</si>
  <si>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</si>
  <si>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</si>
  <si>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</si>
  <si>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</si>
  <si>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</si>
  <si>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</si>
  <si>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</si>
  <si>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</si>
  <si>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</si>
  <si>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</si>
  <si>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</si>
  <si>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</si>
  <si>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</si>
  <si>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</si>
  <si>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</si>
  <si>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</si>
  <si>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</si>
  <si>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</si>
  <si>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</si>
  <si>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</si>
  <si>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</si>
  <si>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</si>
  <si>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</si>
  <si>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</si>
  <si>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</si>
  <si>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</si>
  <si>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</si>
  <si>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</si>
  <si>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</si>
  <si>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</si>
  <si>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</si>
  <si>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</si>
  <si>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</si>
  <si>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</si>
  <si>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</si>
  <si>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</si>
  <si>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</si>
  <si>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</si>
  <si>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</si>
  <si>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</si>
  <si>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</si>
  <si>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</si>
  <si>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</si>
  <si>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</si>
  <si>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</si>
  <si>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</si>
  <si>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</si>
  <si>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</si>
  <si>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</si>
  <si>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</si>
  <si>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</si>
  <si>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</si>
  <si>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</si>
  <si>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</si>
  <si>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</si>
  <si>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</si>
  <si>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</si>
  <si>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</si>
  <si>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</si>
  <si>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</si>
  <si>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</si>
  <si>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</si>
  <si>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</si>
  <si>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</si>
  <si>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</si>
  <si>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</si>
  <si>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</si>
  <si>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</si>
  <si>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</si>
  <si>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</si>
  <si>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</si>
  <si>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</si>
  <si>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</si>
  <si>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</si>
  <si>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</si>
  <si>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</si>
  <si>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</si>
  <si>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</si>
  <si>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</si>
  <si>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</si>
  <si>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</si>
  <si>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</si>
  <si>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</si>
  <si>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</si>
  <si>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</si>
  <si>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</si>
  <si>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</si>
  <si>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</si>
  <si>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</si>
  <si>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</si>
  <si>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</si>
  <si>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</si>
  <si>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</si>
  <si>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</si>
  <si>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</si>
  <si>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</si>
  <si>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</si>
  <si>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</si>
  <si>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</si>
  <si>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</si>
  <si>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</si>
  <si>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</si>
  <si>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</si>
  <si>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</si>
  <si>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</si>
  <si>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</si>
  <si>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</si>
  <si>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</si>
  <si>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</si>
  <si>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</si>
  <si>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</si>
  <si>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</si>
  <si>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</si>
  <si>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</si>
  <si>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</si>
  <si>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</si>
  <si>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</si>
  <si>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</si>
  <si>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</si>
  <si>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</si>
  <si>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</si>
  <si>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</si>
  <si>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</si>
  <si>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</si>
  <si>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</si>
  <si>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</si>
  <si>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</si>
  <si>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</si>
  <si>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</si>
  <si>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</si>
  <si>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</si>
  <si>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</si>
  <si>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</si>
  <si>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</si>
  <si>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</si>
  <si>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</si>
  <si>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</si>
  <si>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</si>
  <si>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</si>
  <si>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</si>
  <si>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</si>
  <si>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</si>
  <si>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</si>
  <si>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</si>
  <si>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</si>
  <si>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</si>
  <si>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</si>
  <si>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</si>
  <si>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</si>
  <si>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</si>
  <si>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</si>
  <si>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</si>
  <si>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</si>
  <si>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</si>
  <si>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</si>
  <si>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</si>
  <si>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</si>
  <si>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</si>
  <si>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</si>
  <si>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</si>
  <si>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</si>
  <si>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</si>
  <si>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</si>
  <si>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</si>
  <si>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</si>
  <si>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</si>
  <si>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</si>
  <si>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</si>
  <si>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</si>
  <si>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</si>
  <si>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</si>
  <si>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</si>
  <si>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</si>
  <si>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</si>
  <si>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</si>
  <si>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</si>
  <si>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</si>
  <si>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</si>
  <si>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</si>
  <si>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</si>
  <si>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</si>
  <si>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</si>
  <si>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</si>
  <si>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</si>
  <si>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</si>
  <si>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</si>
  <si>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</si>
  <si>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</si>
  <si>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</si>
  <si>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</si>
  <si>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</si>
  <si>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</si>
  <si>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</si>
  <si>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</si>
  <si>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</si>
  <si>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</si>
  <si>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</si>
  <si>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</si>
  <si>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</si>
  <si>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</si>
  <si>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</si>
  <si>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</si>
  <si>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</si>
  <si>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</si>
  <si>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</si>
  <si>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</si>
  <si>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</si>
  <si>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</si>
  <si>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</si>
  <si>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</si>
  <si>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</si>
  <si>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-</t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</si>
  <si>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</si>
  <si>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</si>
  <si>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</si>
  <si>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</si>
  <si>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</si>
  <si>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</si>
  <si>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</si>
  <si>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</si>
  <si>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</si>
  <si>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</si>
  <si>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</si>
  <si>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</si>
  <si>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</si>
  <si>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</si>
  <si>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</si>
  <si>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</si>
  <si>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</si>
  <si>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</si>
  <si>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</si>
  <si>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</si>
  <si>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</si>
  <si>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</si>
  <si>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</si>
  <si>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</si>
  <si>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</si>
  <si>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</si>
  <si>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</si>
  <si>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-</t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</si>
  <si>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</si>
  <si>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</si>
  <si>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</si>
  <si>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</si>
  <si>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</si>
  <si>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</si>
  <si>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</si>
  <si>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</si>
  <si>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</si>
  <si>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</si>
  <si>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</si>
  <si>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</si>
  <si>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</si>
  <si>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</si>
  <si>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</si>
  <si>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</si>
  <si>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</si>
  <si>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</si>
  <si>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</si>
  <si>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</si>
  <si>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</si>
  <si>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</si>
  <si>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</si>
  <si>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</si>
  <si>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</si>
  <si>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</si>
  <si>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</si>
  <si>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</si>
  <si>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</si>
  <si>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</si>
  <si>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</si>
  <si>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</si>
  <si>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</si>
  <si>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</si>
  <si>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</si>
  <si>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</si>
  <si>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</si>
  <si>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</si>
  <si>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</si>
  <si>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</si>
  <si>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</si>
  <si>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</si>
  <si>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</si>
  <si>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</si>
  <si>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</si>
  <si>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</si>
  <si>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</si>
  <si>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</si>
  <si>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</si>
  <si>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</si>
  <si>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</si>
  <si>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</si>
  <si>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</si>
  <si>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</si>
  <si>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</si>
  <si>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</si>
  <si>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</si>
  <si>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</si>
  <si>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</si>
  <si>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</si>
  <si>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</si>
  <si>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</si>
  <si>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</si>
  <si>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</si>
  <si>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</si>
  <si>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</si>
  <si>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</si>
  <si>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</si>
  <si>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</si>
  <si>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</si>
  <si>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</si>
  <si>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</si>
  <si>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</si>
  <si>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</si>
  <si>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</si>
  <si>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</si>
  <si>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</si>
  <si>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</si>
  <si>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</si>
  <si>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</si>
  <si>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</si>
  <si>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</si>
  <si>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</si>
  <si>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</si>
  <si>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</si>
  <si>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</si>
  <si>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</si>
  <si>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</si>
  <si>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</si>
  <si>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</si>
  <si>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</si>
  <si>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</si>
  <si>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</si>
  <si>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</si>
  <si>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</si>
  <si>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</si>
  <si>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</si>
  <si>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</si>
  <si>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</si>
  <si>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</si>
  <si>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</si>
  <si>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</si>
  <si>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</si>
  <si>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</si>
  <si>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</si>
  <si>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</si>
  <si>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</si>
  <si>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</si>
  <si>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</si>
  <si>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</si>
  <si>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</si>
  <si>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</si>
  <si>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</si>
  <si>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</si>
  <si>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</si>
  <si>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</si>
  <si>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</si>
  <si>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</si>
  <si>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</si>
  <si>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</si>
  <si>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</si>
  <si>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</si>
  <si>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</si>
  <si>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</si>
  <si>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</si>
  <si>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</si>
  <si>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</si>
  <si>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</si>
  <si>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</si>
  <si>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</si>
  <si>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</si>
  <si>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</si>
  <si>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</si>
  <si>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</si>
  <si>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</si>
  <si>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</si>
  <si>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</si>
  <si>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</si>
  <si>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</si>
  <si>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</si>
  <si>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</si>
  <si>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</si>
  <si>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</si>
  <si>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</si>
  <si>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</si>
  <si>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</si>
  <si>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</si>
  <si>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</si>
  <si>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</si>
  <si>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</si>
  <si>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</si>
  <si>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</si>
  <si>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</si>
  <si>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</si>
  <si>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</si>
  <si>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</si>
  <si>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</si>
  <si>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</si>
  <si>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</si>
  <si>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</si>
  <si>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</si>
  <si>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</si>
  <si>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</si>
  <si>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</si>
  <si>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</si>
  <si>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</si>
  <si>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</si>
  <si>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</si>
  <si>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</si>
  <si>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</si>
  <si>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</si>
  <si>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</si>
  <si>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</si>
  <si>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</si>
  <si>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</si>
  <si>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</si>
  <si>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</si>
  <si>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</si>
  <si>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</si>
  <si>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</si>
  <si>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</si>
  <si>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</si>
  <si>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</si>
  <si>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</si>
  <si>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</si>
  <si>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</si>
  <si>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</si>
  <si>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</si>
  <si>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</si>
  <si>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</si>
  <si>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</si>
  <si>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</si>
  <si>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</si>
  <si>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</si>
  <si>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</si>
  <si>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</si>
  <si>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</si>
  <si>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</si>
  <si>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</si>
  <si>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</si>
  <si>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</si>
  <si>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</si>
  <si>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</si>
  <si>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</si>
  <si>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</si>
  <si>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</si>
  <si>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</si>
  <si>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</si>
  <si>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</si>
  <si>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</si>
  <si>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</si>
  <si>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</si>
  <si>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</si>
  <si>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</si>
  <si>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</si>
  <si>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</si>
  <si>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</si>
  <si>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</si>
  <si>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</si>
  <si>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</si>
  <si>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</si>
  <si>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</si>
  <si>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</si>
  <si>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</si>
  <si>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</si>
  <si>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</si>
  <si>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</si>
  <si>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</si>
  <si>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</si>
  <si>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</si>
  <si>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</si>
  <si>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</si>
  <si>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</si>
  <si>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</si>
  <si>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</si>
  <si>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</si>
  <si>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</si>
  <si>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</si>
  <si>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</si>
  <si>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</si>
  <si>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</si>
  <si>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</si>
  <si>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</si>
  <si>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</si>
  <si>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</si>
  <si>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</si>
  <si>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</si>
  <si>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</si>
  <si>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</si>
  <si>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</si>
  <si>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</si>
  <si>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</si>
  <si>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</si>
  <si>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</si>
  <si>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</si>
  <si>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</si>
  <si>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</si>
  <si>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</si>
  <si>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</si>
  <si>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</si>
  <si>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</si>
  <si>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</si>
  <si>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</si>
  <si>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</si>
  <si>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</si>
  <si>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</si>
  <si>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</si>
  <si>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</si>
  <si>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</si>
  <si>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</si>
  <si>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</si>
  <si>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</si>
  <si>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</si>
  <si>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</si>
  <si>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</si>
  <si>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</si>
  <si>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</si>
  <si>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</si>
  <si>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</si>
  <si>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</si>
  <si>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</si>
  <si>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</si>
  <si>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</si>
  <si>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</si>
  <si>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</si>
  <si>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</si>
  <si>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</si>
  <si>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</si>
  <si>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</si>
  <si>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</si>
  <si>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</si>
  <si>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</si>
  <si>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</si>
  <si>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</si>
  <si>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</si>
  <si>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</si>
  <si>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</si>
  <si>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</si>
  <si>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</si>
  <si>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</si>
  <si>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</si>
  <si>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</si>
  <si>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</si>
  <si>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</si>
  <si>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</si>
  <si>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</si>
  <si>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</si>
  <si>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</si>
  <si>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</si>
  <si>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</si>
  <si>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</si>
  <si>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</si>
  <si>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</si>
  <si>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</si>
  <si>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</si>
  <si>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</si>
  <si>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</si>
  <si>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</si>
  <si>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</si>
  <si>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</si>
  <si>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</si>
  <si>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</si>
  <si>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</si>
  <si>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</si>
  <si>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</si>
  <si>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</si>
  <si>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</si>
  <si>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</si>
  <si>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</si>
  <si>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</si>
  <si>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</si>
  <si>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</si>
  <si>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</si>
  <si>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</si>
  <si>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20-31　近代美術館収蔵品の状況</t>
    <rPh sb="15" eb="17">
      <t>ジョウキョウ</t>
    </rPh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</si>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</sst>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87" formatCode="0.0"/>
    <numFmt numFmtId="189" formatCode="0.0_ "/>
    <numFmt numFmtId="191" formatCode="0.0_);[Red]\(0.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38" fontId="5" fillId="0" borderId="0" xfId="1" applyFont="1" applyAlignment="1">
      <alignment horizontal="center" vertical="center" wrapText="1"/>
    </xf>
    <xf numFmtId="38" fontId="5" fillId="0" borderId="29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38" fontId="5" fillId="0" borderId="7" xfId="1" applyFont="1" applyBorder="1" applyAlignment="1">
      <alignment vertical="center" shrinkToFit="1"/>
    </xf>
    <xf numFmtId="0" fontId="5" fillId="0" borderId="19" xfId="0" applyFont="1" applyBorder="1" applyAlignment="1">
      <alignment vertical="distributed" textRotation="255"/>
    </xf>
    <xf numFmtId="0" fontId="6" fillId="0" borderId="4" xfId="0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91" fontId="5" fillId="0" borderId="7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 wrapText="1"/>
    </xf>
    <xf numFmtId="189" fontId="5" fillId="0" borderId="0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5" fillId="0" borderId="2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4" fillId="0" borderId="12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5" fillId="0" borderId="19" xfId="0" applyFont="1" applyBorder="1" applyAlignment="1">
      <alignment horizontal="center" vertical="distributed" textRotation="255"/>
    </xf>
    <xf numFmtId="0" fontId="5" fillId="0" borderId="21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distributed" textRotation="255"/>
    </xf>
    <xf numFmtId="0" fontId="10" fillId="0" borderId="26" xfId="0" applyFont="1" applyBorder="1" applyAlignment="1">
      <alignment horizontal="center" vertical="distributed" textRotation="255"/>
    </xf>
    <xf numFmtId="0" fontId="10" fillId="0" borderId="21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distributed" textRotation="255" wrapText="1"/>
    </xf>
    <xf numFmtId="0" fontId="6" fillId="0" borderId="26" xfId="0" applyFont="1" applyBorder="1" applyAlignment="1">
      <alignment horizontal="center" vertical="distributed" textRotation="255" wrapText="1"/>
    </xf>
    <xf numFmtId="0" fontId="6" fillId="0" borderId="26" xfId="0" applyFont="1" applyBorder="1" applyAlignment="1">
      <alignment horizontal="center" vertical="distributed" textRotation="255"/>
    </xf>
    <xf numFmtId="0" fontId="6" fillId="0" borderId="21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distributed" wrapText="1"/>
    </xf>
    <xf numFmtId="0" fontId="5" fillId="0" borderId="5" xfId="0" applyFont="1" applyBorder="1" applyAlignment="1">
      <alignment horizontal="center" vertical="distributed"/>
    </xf>
    <xf numFmtId="0" fontId="7" fillId="0" borderId="4" xfId="0" applyFont="1" applyBorder="1" applyAlignment="1">
      <alignment horizontal="distributed" vertical="distributed" wrapText="1"/>
    </xf>
    <xf numFmtId="0" fontId="7" fillId="0" borderId="4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5" fillId="0" borderId="4" xfId="0" applyFont="1" applyBorder="1" applyAlignment="1">
      <alignment horizontal="center" vertical="distributed"/>
    </xf>
    <xf numFmtId="0" fontId="5" fillId="0" borderId="19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5" fillId="0" borderId="49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/>
    </xf>
    <xf numFmtId="0" fontId="5" fillId="0" borderId="48" xfId="0" applyFont="1" applyBorder="1" applyAlignment="1">
      <alignment horizontal="distributed" vertical="distributed"/>
    </xf>
    <xf numFmtId="0" fontId="5" fillId="0" borderId="49" xfId="0" applyFont="1" applyBorder="1" applyAlignment="1">
      <alignment horizontal="distributed" vertical="distributed"/>
    </xf>
    <xf numFmtId="0" fontId="5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 textRotation="255"/>
    </xf>
    <xf numFmtId="0" fontId="6" fillId="0" borderId="46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0" fontId="4" fillId="0" borderId="46" xfId="0" applyFont="1" applyBorder="1" applyAlignment="1">
      <alignment vertical="center" textRotation="255"/>
    </xf>
    <xf numFmtId="0" fontId="5" fillId="0" borderId="14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/>
    </xf>
    <xf numFmtId="0" fontId="5" fillId="0" borderId="48" xfId="0" applyFont="1" applyBorder="1" applyAlignment="1">
      <alignment horizontal="center" vertical="center" wrapText="1"/>
    </xf>
    <xf numFmtId="0" fontId="4" fillId="0" borderId="49" xfId="0" applyFont="1" applyBorder="1"/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7" fillId="0" borderId="19" xfId="0" applyFont="1" applyBorder="1" applyAlignment="1">
      <alignment horizontal="distributed" vertical="distributed" wrapText="1"/>
    </xf>
    <xf numFmtId="0" fontId="4" fillId="0" borderId="21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distributed" vertical="distributed"/>
    </xf>
    <xf numFmtId="0" fontId="4" fillId="0" borderId="0" xfId="0" applyFont="1" applyAlignment="1">
      <alignment horizontal="center" vertical="center"/>
    </xf>
    <xf numFmtId="0" fontId="9" fillId="0" borderId="48" xfId="0" applyFont="1" applyBorder="1" applyAlignment="1">
      <alignment horizontal="distributed" vertical="center" wrapText="1"/>
    </xf>
    <xf numFmtId="0" fontId="9" fillId="0" borderId="49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distributed" vertical="center" wrapText="1"/>
    </xf>
    <xf numFmtId="0" fontId="7" fillId="0" borderId="48" xfId="0" applyFont="1" applyBorder="1" applyAlignment="1">
      <alignment horizontal="distributed" vertical="distributed" wrapText="1"/>
    </xf>
    <xf numFmtId="0" fontId="4" fillId="0" borderId="49" xfId="0" applyFont="1" applyBorder="1" applyAlignment="1">
      <alignment horizontal="distributed" vertical="distributed"/>
    </xf>
    <xf numFmtId="0" fontId="7" fillId="0" borderId="21" xfId="0" applyFont="1" applyBorder="1" applyAlignment="1">
      <alignment horizontal="distributed" vertical="center" wrapText="1"/>
    </xf>
    <xf numFmtId="0" fontId="9" fillId="0" borderId="49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52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4" fillId="0" borderId="54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/>
    </xf>
    <xf numFmtId="0" fontId="4" fillId="0" borderId="51" xfId="0" applyFont="1" applyBorder="1" applyAlignment="1">
      <alignment horizontal="distributed" vertical="center"/>
    </xf>
    <xf numFmtId="0" fontId="5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3" fontId="5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2" fontId="5" fillId="0" borderId="25" xfId="0" applyNumberFormat="1" applyFont="1" applyBorder="1" applyAlignment="1">
      <alignment horizontal="center" vertical="center" shrinkToFit="1"/>
    </xf>
    <xf numFmtId="2" fontId="5" fillId="0" borderId="26" xfId="0" applyNumberFormat="1" applyFont="1" applyBorder="1" applyAlignment="1">
      <alignment horizontal="center" vertical="center" shrinkToFit="1"/>
    </xf>
    <xf numFmtId="2" fontId="5" fillId="0" borderId="21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vertical="center"/>
    </xf>
    <xf numFmtId="0" fontId="4" fillId="0" borderId="28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5" fillId="0" borderId="54" xfId="0" applyFont="1" applyBorder="1" applyAlignment="1">
      <alignment horizontal="distributed" vertical="center"/>
    </xf>
    <xf numFmtId="0" fontId="5" fillId="0" borderId="52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4" fillId="0" borderId="54" xfId="0" applyFont="1" applyBorder="1" applyAlignment="1">
      <alignment vertical="center" shrinkToFit="1"/>
    </xf>
    <xf numFmtId="0" fontId="4" fillId="0" borderId="26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 wrapText="1"/>
    </xf>
    <xf numFmtId="0" fontId="5" fillId="0" borderId="19" xfId="0" applyFont="1" applyBorder="1" applyAlignment="1">
      <alignment vertical="center"/>
    </xf>
    <xf numFmtId="3" fontId="5" fillId="0" borderId="26" xfId="0" applyNumberFormat="1" applyFont="1" applyBorder="1" applyAlignment="1">
      <alignment horizontal="distributed" vertical="center"/>
    </xf>
    <xf numFmtId="3" fontId="5" fillId="0" borderId="21" xfId="0" applyNumberFormat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E17" sqref="E17"/>
    </sheetView>
  </sheetViews>
  <sheetFormatPr defaultRowHeight="13.5"/>
  <cols>
    <col min="1" max="1" width="11.125" style="3" customWidth="1"/>
    <col min="2" max="12" width="6.75" style="3" customWidth="1"/>
    <col min="13" max="16384" width="9" style="3"/>
  </cols>
  <sheetData>
    <row r="1" spans="1:12" ht="19.5" customHeight="1" thickBot="1">
      <c r="A1" s="1" t="s">
        <v>667</v>
      </c>
      <c r="B1" s="1"/>
      <c r="F1" s="101"/>
      <c r="L1" s="4" t="s">
        <v>586</v>
      </c>
    </row>
    <row r="2" spans="1:12" ht="16.5" customHeight="1">
      <c r="A2" s="197" t="s">
        <v>587</v>
      </c>
      <c r="B2" s="199" t="s">
        <v>590</v>
      </c>
      <c r="C2" s="199" t="s">
        <v>591</v>
      </c>
      <c r="D2" s="199" t="s">
        <v>592</v>
      </c>
      <c r="E2" s="199" t="s">
        <v>593</v>
      </c>
      <c r="F2" s="199" t="s">
        <v>594</v>
      </c>
      <c r="G2" s="199" t="s">
        <v>595</v>
      </c>
      <c r="H2" s="199" t="s">
        <v>596</v>
      </c>
      <c r="I2" s="199" t="s">
        <v>597</v>
      </c>
      <c r="J2" s="199" t="s">
        <v>598</v>
      </c>
      <c r="K2" s="203" t="s">
        <v>599</v>
      </c>
      <c r="L2" s="201" t="s">
        <v>600</v>
      </c>
    </row>
    <row r="3" spans="1:12">
      <c r="A3" s="198"/>
      <c r="B3" s="200"/>
      <c r="C3" s="200"/>
      <c r="D3" s="200"/>
      <c r="E3" s="200"/>
      <c r="F3" s="200"/>
      <c r="G3" s="200"/>
      <c r="H3" s="200"/>
      <c r="I3" s="200"/>
      <c r="J3" s="200"/>
      <c r="K3" s="204"/>
      <c r="L3" s="202"/>
    </row>
    <row r="4" spans="1:12" ht="20.100000000000001" customHeight="1">
      <c r="A4" s="73" t="s">
        <v>603</v>
      </c>
      <c r="B4" s="14">
        <v>742</v>
      </c>
      <c r="C4" s="14">
        <v>662</v>
      </c>
      <c r="D4" s="14">
        <v>55</v>
      </c>
      <c r="E4" s="14">
        <v>39</v>
      </c>
      <c r="F4" s="14">
        <v>87</v>
      </c>
      <c r="G4" s="14">
        <v>95</v>
      </c>
      <c r="H4" s="14">
        <v>150</v>
      </c>
      <c r="I4" s="14">
        <v>373</v>
      </c>
      <c r="J4" s="14">
        <v>39</v>
      </c>
      <c r="K4" s="14">
        <v>23</v>
      </c>
      <c r="L4" s="14">
        <v>2265</v>
      </c>
    </row>
    <row r="5" spans="1:12" ht="20.100000000000001" customHeight="1">
      <c r="A5" s="39">
        <v>14</v>
      </c>
      <c r="B5" s="14">
        <v>755</v>
      </c>
      <c r="C5" s="14">
        <v>679</v>
      </c>
      <c r="D5" s="14">
        <v>55</v>
      </c>
      <c r="E5" s="14">
        <v>53</v>
      </c>
      <c r="F5" s="14">
        <v>88</v>
      </c>
      <c r="G5" s="14">
        <v>95</v>
      </c>
      <c r="H5" s="14">
        <v>150</v>
      </c>
      <c r="I5" s="14">
        <v>376</v>
      </c>
      <c r="J5" s="14">
        <v>54</v>
      </c>
      <c r="K5" s="14">
        <v>23</v>
      </c>
      <c r="L5" s="14">
        <v>2328</v>
      </c>
    </row>
    <row r="6" spans="1:12" ht="20.100000000000001" customHeight="1">
      <c r="A6" s="39">
        <v>15</v>
      </c>
      <c r="B6" s="14">
        <v>789</v>
      </c>
      <c r="C6" s="14">
        <v>698</v>
      </c>
      <c r="D6" s="14">
        <v>55</v>
      </c>
      <c r="E6" s="14">
        <v>61</v>
      </c>
      <c r="F6" s="14">
        <v>94</v>
      </c>
      <c r="G6" s="14">
        <v>108</v>
      </c>
      <c r="H6" s="14">
        <v>200</v>
      </c>
      <c r="I6" s="14">
        <v>387</v>
      </c>
      <c r="J6" s="14">
        <v>64</v>
      </c>
      <c r="K6" s="14">
        <v>24</v>
      </c>
      <c r="L6" s="14">
        <v>2480</v>
      </c>
    </row>
    <row r="7" spans="1:12" ht="20.100000000000001" customHeight="1">
      <c r="A7" s="39">
        <v>16</v>
      </c>
      <c r="B7" s="14">
        <v>791</v>
      </c>
      <c r="C7" s="14">
        <v>721</v>
      </c>
      <c r="D7" s="14">
        <v>62</v>
      </c>
      <c r="E7" s="14">
        <v>61</v>
      </c>
      <c r="F7" s="14">
        <v>95</v>
      </c>
      <c r="G7" s="14">
        <v>108</v>
      </c>
      <c r="H7" s="14">
        <v>200</v>
      </c>
      <c r="I7" s="14">
        <v>387</v>
      </c>
      <c r="J7" s="14">
        <v>64</v>
      </c>
      <c r="K7" s="14">
        <v>24</v>
      </c>
      <c r="L7" s="14">
        <v>2513</v>
      </c>
    </row>
    <row r="8" spans="1:12" ht="20.100000000000001" customHeight="1">
      <c r="A8" s="39">
        <v>17</v>
      </c>
      <c r="B8" s="14">
        <v>803</v>
      </c>
      <c r="C8" s="14">
        <v>751</v>
      </c>
      <c r="D8" s="14">
        <v>62</v>
      </c>
      <c r="E8" s="14">
        <v>61</v>
      </c>
      <c r="F8" s="14">
        <v>100</v>
      </c>
      <c r="G8" s="14">
        <v>109</v>
      </c>
      <c r="H8" s="14">
        <v>200</v>
      </c>
      <c r="I8" s="14">
        <v>387</v>
      </c>
      <c r="J8" s="14">
        <v>66</v>
      </c>
      <c r="K8" s="14">
        <v>24</v>
      </c>
      <c r="L8" s="14">
        <v>2563</v>
      </c>
    </row>
    <row r="9" spans="1:12" ht="20.100000000000001" customHeight="1">
      <c r="A9" s="41">
        <v>18</v>
      </c>
      <c r="B9" s="103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20.100000000000001" customHeight="1">
      <c r="A10" s="41">
        <v>19</v>
      </c>
      <c r="B10" s="103"/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20.100000000000001" customHeight="1" thickBot="1">
      <c r="A11" s="58">
        <v>20</v>
      </c>
      <c r="B11" s="104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4.25" customHeight="1">
      <c r="A12" s="92" t="s">
        <v>605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3" spans="1:12" ht="15.75" customHeight="1">
      <c r="A13" s="105" t="s">
        <v>604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19.5" customHeight="1"/>
    <row r="15" spans="1:12" ht="13.5" customHeight="1"/>
    <row r="16" spans="1:12" ht="16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7" ht="19.5" customHeight="1"/>
    <row r="28" ht="19.5" customHeight="1"/>
    <row r="29" ht="16.5" customHeight="1"/>
    <row r="30" ht="16.5" customHeight="1"/>
    <row r="31" ht="16.5" customHeight="1"/>
    <row r="32" ht="16.5" customHeight="1"/>
    <row r="33" ht="16.5" customHeight="1"/>
    <row r="34" ht="17.2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4.25" customHeight="1"/>
    <row r="52" ht="18" customHeight="1"/>
    <row r="63" ht="14.25" customHeight="1"/>
    <row r="64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12">
    <mergeCell ref="G2:G3"/>
    <mergeCell ref="L2:L3"/>
    <mergeCell ref="H2:H3"/>
    <mergeCell ref="I2:I3"/>
    <mergeCell ref="J2:J3"/>
    <mergeCell ref="K2:K3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16</v>
      </c>
      <c r="H1" s="31" t="s">
        <v>499</v>
      </c>
      <c r="P1" s="4" t="s">
        <v>337</v>
      </c>
    </row>
    <row r="2" spans="1:16" ht="13.5" customHeight="1">
      <c r="A2" s="209" t="s">
        <v>344</v>
      </c>
      <c r="B2" s="64"/>
      <c r="C2" s="64" t="s">
        <v>641</v>
      </c>
      <c r="D2" s="64" t="s">
        <v>642</v>
      </c>
      <c r="E2" s="64" t="s">
        <v>643</v>
      </c>
      <c r="F2" s="64" t="s">
        <v>644</v>
      </c>
      <c r="G2" s="64" t="s">
        <v>645</v>
      </c>
      <c r="H2" s="64" t="s">
        <v>646</v>
      </c>
      <c r="I2" s="64" t="s">
        <v>647</v>
      </c>
      <c r="J2" s="64" t="s">
        <v>648</v>
      </c>
      <c r="K2" s="64" t="s">
        <v>649</v>
      </c>
      <c r="L2" s="64" t="s">
        <v>650</v>
      </c>
      <c r="M2" s="64" t="s">
        <v>651</v>
      </c>
      <c r="N2" s="64" t="s">
        <v>652</v>
      </c>
      <c r="O2" s="64" t="s">
        <v>653</v>
      </c>
      <c r="P2" s="268" t="s">
        <v>370</v>
      </c>
    </row>
    <row r="3" spans="1:16" ht="22.5" customHeight="1">
      <c r="A3" s="241"/>
      <c r="B3" s="229" t="s">
        <v>295</v>
      </c>
      <c r="C3" s="261" t="s">
        <v>345</v>
      </c>
      <c r="D3" s="261" t="s">
        <v>346</v>
      </c>
      <c r="E3" s="261" t="s">
        <v>347</v>
      </c>
      <c r="F3" s="261" t="s">
        <v>348</v>
      </c>
      <c r="G3" s="261" t="s">
        <v>349</v>
      </c>
      <c r="H3" s="261" t="s">
        <v>350</v>
      </c>
      <c r="I3" s="265" t="s">
        <v>371</v>
      </c>
      <c r="J3" s="264" t="s">
        <v>351</v>
      </c>
      <c r="K3" s="264" t="s">
        <v>74</v>
      </c>
      <c r="L3" s="264" t="s">
        <v>366</v>
      </c>
      <c r="M3" s="269" t="s">
        <v>367</v>
      </c>
      <c r="N3" s="269" t="s">
        <v>368</v>
      </c>
      <c r="O3" s="261" t="s">
        <v>369</v>
      </c>
      <c r="P3" s="227"/>
    </row>
    <row r="4" spans="1:16" ht="22.5" customHeight="1">
      <c r="A4" s="241"/>
      <c r="B4" s="229"/>
      <c r="C4" s="261"/>
      <c r="D4" s="261"/>
      <c r="E4" s="261"/>
      <c r="F4" s="261"/>
      <c r="G4" s="261"/>
      <c r="H4" s="261"/>
      <c r="I4" s="266"/>
      <c r="J4" s="261"/>
      <c r="K4" s="261"/>
      <c r="L4" s="261"/>
      <c r="M4" s="269"/>
      <c r="N4" s="269"/>
      <c r="O4" s="261"/>
      <c r="P4" s="227"/>
    </row>
    <row r="5" spans="1:16" ht="21.75" customHeight="1">
      <c r="A5" s="211"/>
      <c r="B5" s="230"/>
      <c r="C5" s="260"/>
      <c r="D5" s="260"/>
      <c r="E5" s="260"/>
      <c r="F5" s="260"/>
      <c r="G5" s="260"/>
      <c r="H5" s="260"/>
      <c r="I5" s="267"/>
      <c r="J5" s="260"/>
      <c r="K5" s="260"/>
      <c r="L5" s="260"/>
      <c r="M5" s="270"/>
      <c r="N5" s="270"/>
      <c r="O5" s="260"/>
      <c r="P5" s="227"/>
    </row>
    <row r="6" spans="1:16" ht="0.75" hidden="1" customHeight="1">
      <c r="A6" s="70" t="s">
        <v>498</v>
      </c>
      <c r="B6" s="71">
        <f>SUM(C6:P6)</f>
        <v>91</v>
      </c>
      <c r="C6" s="43" t="s">
        <v>332</v>
      </c>
      <c r="D6" s="43" t="s">
        <v>332</v>
      </c>
      <c r="E6" s="43" t="s">
        <v>332</v>
      </c>
      <c r="F6" s="43" t="s">
        <v>332</v>
      </c>
      <c r="G6" s="43">
        <v>5</v>
      </c>
      <c r="H6" s="43">
        <v>41</v>
      </c>
      <c r="I6" s="43" t="s">
        <v>332</v>
      </c>
      <c r="J6" s="43">
        <v>3</v>
      </c>
      <c r="K6" s="43">
        <v>15</v>
      </c>
      <c r="L6" s="43">
        <v>1</v>
      </c>
      <c r="M6" s="43" t="s">
        <v>332</v>
      </c>
      <c r="N6" s="43">
        <v>24</v>
      </c>
      <c r="O6" s="43">
        <v>2</v>
      </c>
      <c r="P6" s="43" t="s">
        <v>332</v>
      </c>
    </row>
    <row r="7" spans="1:16" ht="21.75" customHeight="1">
      <c r="A7" s="70" t="s">
        <v>610</v>
      </c>
      <c r="B7" s="71">
        <f>SUM(C7:P7)</f>
        <v>138</v>
      </c>
      <c r="C7" s="43" t="s">
        <v>332</v>
      </c>
      <c r="D7" s="43" t="s">
        <v>332</v>
      </c>
      <c r="E7" s="43" t="s">
        <v>332</v>
      </c>
      <c r="F7" s="43" t="s">
        <v>332</v>
      </c>
      <c r="G7" s="43">
        <v>10</v>
      </c>
      <c r="H7" s="43">
        <v>59</v>
      </c>
      <c r="I7" s="43" t="s">
        <v>332</v>
      </c>
      <c r="J7" s="43">
        <v>2</v>
      </c>
      <c r="K7" s="43">
        <v>21</v>
      </c>
      <c r="L7" s="43">
        <v>5</v>
      </c>
      <c r="M7" s="43">
        <v>2</v>
      </c>
      <c r="N7" s="43">
        <v>25</v>
      </c>
      <c r="O7" s="43">
        <v>4</v>
      </c>
      <c r="P7" s="43">
        <v>10</v>
      </c>
    </row>
    <row r="8" spans="1:16" ht="21.75" customHeight="1">
      <c r="A8" s="39">
        <v>14</v>
      </c>
      <c r="B8" s="71">
        <v>86</v>
      </c>
      <c r="C8" s="43" t="s">
        <v>332</v>
      </c>
      <c r="D8" s="43" t="s">
        <v>332</v>
      </c>
      <c r="E8" s="43" t="s">
        <v>332</v>
      </c>
      <c r="F8" s="43" t="s">
        <v>332</v>
      </c>
      <c r="G8" s="43">
        <v>3</v>
      </c>
      <c r="H8" s="43">
        <v>22</v>
      </c>
      <c r="I8" s="43" t="s">
        <v>332</v>
      </c>
      <c r="J8" s="43">
        <v>3</v>
      </c>
      <c r="K8" s="43">
        <v>18</v>
      </c>
      <c r="L8" s="43">
        <v>6</v>
      </c>
      <c r="M8" s="43" t="s">
        <v>332</v>
      </c>
      <c r="N8" s="43">
        <v>15</v>
      </c>
      <c r="O8" s="43">
        <v>2</v>
      </c>
      <c r="P8" s="43">
        <v>17</v>
      </c>
    </row>
    <row r="9" spans="1:16" ht="21.75" customHeight="1">
      <c r="A9" s="39">
        <v>15</v>
      </c>
      <c r="B9" s="71">
        <f>SUM(C9:P9)</f>
        <v>67</v>
      </c>
      <c r="C9" s="43" t="s">
        <v>332</v>
      </c>
      <c r="D9" s="43" t="s">
        <v>332</v>
      </c>
      <c r="E9" s="43" t="s">
        <v>332</v>
      </c>
      <c r="F9" s="43" t="s">
        <v>332</v>
      </c>
      <c r="G9" s="43">
        <v>1</v>
      </c>
      <c r="H9" s="43">
        <v>31</v>
      </c>
      <c r="I9" s="43" t="s">
        <v>332</v>
      </c>
      <c r="J9" s="43">
        <v>3</v>
      </c>
      <c r="K9" s="43">
        <v>10</v>
      </c>
      <c r="L9" s="43">
        <v>1</v>
      </c>
      <c r="M9" s="43" t="s">
        <v>332</v>
      </c>
      <c r="N9" s="43">
        <v>10</v>
      </c>
      <c r="O9" s="43">
        <v>1</v>
      </c>
      <c r="P9" s="43">
        <v>10</v>
      </c>
    </row>
    <row r="10" spans="1:16" ht="21.75" customHeight="1">
      <c r="A10" s="39">
        <v>16</v>
      </c>
      <c r="B10" s="71">
        <f>SUM(C10:P10)</f>
        <v>124</v>
      </c>
      <c r="C10" s="43" t="s">
        <v>332</v>
      </c>
      <c r="D10" s="43" t="s">
        <v>332</v>
      </c>
      <c r="E10" s="43" t="s">
        <v>332</v>
      </c>
      <c r="F10" s="43" t="s">
        <v>332</v>
      </c>
      <c r="G10" s="43">
        <v>5</v>
      </c>
      <c r="H10" s="43">
        <v>37</v>
      </c>
      <c r="I10" s="43" t="s">
        <v>332</v>
      </c>
      <c r="J10" s="43">
        <v>8</v>
      </c>
      <c r="K10" s="43">
        <v>34</v>
      </c>
      <c r="L10" s="43">
        <v>2</v>
      </c>
      <c r="M10" s="43" t="s">
        <v>332</v>
      </c>
      <c r="N10" s="43">
        <v>21</v>
      </c>
      <c r="O10" s="43">
        <v>1</v>
      </c>
      <c r="P10" s="43">
        <v>16</v>
      </c>
    </row>
    <row r="11" spans="1:16" ht="21.75" customHeight="1" thickBot="1">
      <c r="A11" s="72">
        <v>17</v>
      </c>
      <c r="B11" s="21">
        <v>84</v>
      </c>
      <c r="C11" s="46" t="s">
        <v>332</v>
      </c>
      <c r="D11" s="46" t="s">
        <v>332</v>
      </c>
      <c r="E11" s="46" t="s">
        <v>332</v>
      </c>
      <c r="F11" s="46" t="s">
        <v>332</v>
      </c>
      <c r="G11" s="46" t="s">
        <v>332</v>
      </c>
      <c r="H11" s="46">
        <v>23</v>
      </c>
      <c r="I11" s="46" t="s">
        <v>332</v>
      </c>
      <c r="J11" s="46">
        <v>5</v>
      </c>
      <c r="K11" s="46">
        <v>13</v>
      </c>
      <c r="L11" s="46">
        <v>1</v>
      </c>
      <c r="M11" s="46" t="s">
        <v>332</v>
      </c>
      <c r="N11" s="46">
        <v>25</v>
      </c>
      <c r="O11" s="46">
        <v>1</v>
      </c>
      <c r="P11" s="46">
        <v>16</v>
      </c>
    </row>
    <row r="12" spans="1:16">
      <c r="A12" s="23" t="s">
        <v>8</v>
      </c>
      <c r="B12" s="23"/>
    </row>
    <row r="13" spans="1:16">
      <c r="A13" s="23" t="s">
        <v>497</v>
      </c>
      <c r="B13" s="23"/>
    </row>
  </sheetData>
  <mergeCells count="16">
    <mergeCell ref="N3:N5"/>
    <mergeCell ref="O3:O5"/>
    <mergeCell ref="I3:I5"/>
    <mergeCell ref="J3:J5"/>
    <mergeCell ref="K3:K5"/>
    <mergeCell ref="L3:L5"/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17</v>
      </c>
      <c r="E1" s="31" t="s">
        <v>519</v>
      </c>
      <c r="M1" s="4" t="s">
        <v>521</v>
      </c>
    </row>
    <row r="2" spans="1:21" ht="18.75" customHeight="1" thickBot="1">
      <c r="A2" s="247" t="s">
        <v>343</v>
      </c>
      <c r="B2" s="214" t="s">
        <v>301</v>
      </c>
      <c r="C2" s="214"/>
      <c r="D2" s="214"/>
      <c r="E2" s="214"/>
      <c r="F2" s="214"/>
      <c r="G2" s="214" t="s">
        <v>330</v>
      </c>
      <c r="H2" s="214"/>
      <c r="I2" s="214"/>
      <c r="J2" s="214"/>
      <c r="K2" s="214"/>
      <c r="L2" s="290" t="s">
        <v>517</v>
      </c>
      <c r="M2" s="293" t="s">
        <v>518</v>
      </c>
      <c r="R2" s="144" t="s">
        <v>527</v>
      </c>
      <c r="U2" s="4" t="s">
        <v>526</v>
      </c>
    </row>
    <row r="3" spans="1:21" ht="18.75" customHeight="1">
      <c r="A3" s="215"/>
      <c r="B3" s="206" t="s">
        <v>500</v>
      </c>
      <c r="C3" s="206" t="s">
        <v>503</v>
      </c>
      <c r="D3" s="206"/>
      <c r="E3" s="206"/>
      <c r="F3" s="296" t="s">
        <v>504</v>
      </c>
      <c r="G3" s="206" t="s">
        <v>500</v>
      </c>
      <c r="H3" s="206" t="s">
        <v>503</v>
      </c>
      <c r="I3" s="206"/>
      <c r="J3" s="206"/>
      <c r="K3" s="296" t="s">
        <v>504</v>
      </c>
      <c r="L3" s="291"/>
      <c r="M3" s="294"/>
      <c r="O3" s="300" t="s">
        <v>343</v>
      </c>
      <c r="P3" s="214" t="s">
        <v>503</v>
      </c>
      <c r="Q3" s="214"/>
      <c r="R3" s="214"/>
      <c r="S3" s="290" t="s">
        <v>504</v>
      </c>
      <c r="T3" s="290" t="s">
        <v>524</v>
      </c>
      <c r="U3" s="298" t="s">
        <v>525</v>
      </c>
    </row>
    <row r="4" spans="1:21" ht="18.75" customHeight="1">
      <c r="A4" s="215"/>
      <c r="B4" s="206"/>
      <c r="C4" s="9" t="s">
        <v>295</v>
      </c>
      <c r="D4" s="9" t="s">
        <v>501</v>
      </c>
      <c r="E4" s="9" t="s">
        <v>502</v>
      </c>
      <c r="F4" s="297"/>
      <c r="G4" s="206"/>
      <c r="H4" s="9" t="s">
        <v>295</v>
      </c>
      <c r="I4" s="9" t="s">
        <v>574</v>
      </c>
      <c r="J4" s="9" t="s">
        <v>502</v>
      </c>
      <c r="K4" s="297"/>
      <c r="L4" s="292"/>
      <c r="M4" s="295"/>
      <c r="O4" s="210"/>
      <c r="P4" s="9" t="s">
        <v>295</v>
      </c>
      <c r="Q4" s="9" t="s">
        <v>501</v>
      </c>
      <c r="R4" s="9" t="s">
        <v>502</v>
      </c>
      <c r="S4" s="292"/>
      <c r="T4" s="292"/>
      <c r="U4" s="299"/>
    </row>
    <row r="5" spans="1:21" ht="15" hidden="1" customHeight="1">
      <c r="A5" s="73" t="s">
        <v>459</v>
      </c>
      <c r="B5" s="45">
        <v>5</v>
      </c>
      <c r="C5" s="45">
        <f t="shared" ref="C5:C11" si="0">SUM(D5:E5)</f>
        <v>2292</v>
      </c>
      <c r="D5" s="45">
        <v>2183</v>
      </c>
      <c r="E5" s="45">
        <v>109</v>
      </c>
      <c r="F5" s="45">
        <v>4100</v>
      </c>
      <c r="G5" s="45">
        <v>2</v>
      </c>
      <c r="H5" s="45">
        <f t="shared" ref="H5:H11" si="1">SUM(I5:J5)</f>
        <v>1193</v>
      </c>
      <c r="I5" s="45">
        <v>1110</v>
      </c>
      <c r="J5" s="45">
        <v>83</v>
      </c>
      <c r="K5" s="45">
        <v>4600</v>
      </c>
      <c r="L5" s="45">
        <v>216</v>
      </c>
      <c r="M5" s="45">
        <v>17</v>
      </c>
      <c r="O5" s="73" t="s">
        <v>459</v>
      </c>
      <c r="P5" s="45">
        <f t="shared" ref="P5:P10" si="2">SUM(Q5:R5)</f>
        <v>551</v>
      </c>
      <c r="Q5" s="45">
        <v>515</v>
      </c>
      <c r="R5" s="45">
        <v>36</v>
      </c>
      <c r="S5" s="45">
        <v>4100</v>
      </c>
      <c r="T5" s="45">
        <v>213</v>
      </c>
      <c r="U5" s="45">
        <v>4</v>
      </c>
    </row>
    <row r="6" spans="1:21" hidden="1">
      <c r="A6" s="73" t="s">
        <v>488</v>
      </c>
      <c r="B6" s="45">
        <v>5</v>
      </c>
      <c r="C6" s="45">
        <f t="shared" si="0"/>
        <v>2287</v>
      </c>
      <c r="D6" s="45">
        <v>2176</v>
      </c>
      <c r="E6" s="45">
        <v>111</v>
      </c>
      <c r="F6" s="45">
        <v>4100</v>
      </c>
      <c r="G6" s="45">
        <v>2</v>
      </c>
      <c r="H6" s="45">
        <f t="shared" si="1"/>
        <v>1159</v>
      </c>
      <c r="I6" s="45">
        <v>1089</v>
      </c>
      <c r="J6" s="45">
        <v>70</v>
      </c>
      <c r="K6" s="45">
        <v>4600</v>
      </c>
      <c r="L6" s="45">
        <v>215</v>
      </c>
      <c r="M6" s="45">
        <v>17</v>
      </c>
      <c r="O6" s="39">
        <v>12</v>
      </c>
      <c r="P6" s="45">
        <f t="shared" si="2"/>
        <v>535</v>
      </c>
      <c r="Q6" s="45">
        <v>498</v>
      </c>
      <c r="R6" s="45">
        <v>37</v>
      </c>
      <c r="S6" s="45">
        <v>4100</v>
      </c>
      <c r="T6" s="45">
        <v>213</v>
      </c>
      <c r="U6" s="45">
        <v>4</v>
      </c>
    </row>
    <row r="7" spans="1:21" ht="19.5" customHeight="1">
      <c r="A7" s="73" t="s">
        <v>606</v>
      </c>
      <c r="B7" s="102">
        <v>5</v>
      </c>
      <c r="C7" s="26">
        <f t="shared" si="0"/>
        <v>2316</v>
      </c>
      <c r="D7" s="26">
        <v>2200</v>
      </c>
      <c r="E7" s="26">
        <v>116</v>
      </c>
      <c r="F7" s="26">
        <v>4100</v>
      </c>
      <c r="G7" s="26">
        <v>2</v>
      </c>
      <c r="H7" s="26">
        <f t="shared" si="1"/>
        <v>1211</v>
      </c>
      <c r="I7" s="26">
        <v>1122</v>
      </c>
      <c r="J7" s="26">
        <v>89</v>
      </c>
      <c r="K7" s="26">
        <v>4600</v>
      </c>
      <c r="L7" s="26">
        <v>213</v>
      </c>
      <c r="M7" s="26">
        <v>17</v>
      </c>
      <c r="O7" s="73" t="s">
        <v>606</v>
      </c>
      <c r="P7" s="152">
        <f t="shared" si="2"/>
        <v>514</v>
      </c>
      <c r="Q7" s="153">
        <v>479</v>
      </c>
      <c r="R7" s="153">
        <v>35</v>
      </c>
      <c r="S7" s="153">
        <v>4100</v>
      </c>
      <c r="T7" s="153">
        <v>202</v>
      </c>
      <c r="U7" s="153">
        <v>4</v>
      </c>
    </row>
    <row r="8" spans="1:21" ht="19.5" customHeight="1">
      <c r="A8" s="39">
        <v>14</v>
      </c>
      <c r="B8" s="103">
        <v>5</v>
      </c>
      <c r="C8" s="14">
        <f t="shared" si="0"/>
        <v>2328</v>
      </c>
      <c r="D8" s="14">
        <v>2208</v>
      </c>
      <c r="E8" s="14">
        <v>120</v>
      </c>
      <c r="F8" s="14">
        <v>4100</v>
      </c>
      <c r="G8" s="14">
        <v>2</v>
      </c>
      <c r="H8" s="14">
        <f t="shared" si="1"/>
        <v>1158</v>
      </c>
      <c r="I8" s="14">
        <v>1074</v>
      </c>
      <c r="J8" s="14">
        <v>84</v>
      </c>
      <c r="K8" s="14">
        <v>4600</v>
      </c>
      <c r="L8" s="14">
        <v>202</v>
      </c>
      <c r="M8" s="14">
        <v>17</v>
      </c>
      <c r="O8" s="39">
        <v>14</v>
      </c>
      <c r="P8" s="103">
        <f t="shared" si="2"/>
        <v>487</v>
      </c>
      <c r="Q8" s="14">
        <v>452</v>
      </c>
      <c r="R8" s="14">
        <v>35</v>
      </c>
      <c r="S8" s="14">
        <v>4100</v>
      </c>
      <c r="T8" s="14">
        <v>202</v>
      </c>
      <c r="U8" s="14">
        <v>4</v>
      </c>
    </row>
    <row r="9" spans="1:21" ht="19.5" customHeight="1">
      <c r="A9" s="39">
        <v>15</v>
      </c>
      <c r="B9" s="103">
        <v>5</v>
      </c>
      <c r="C9" s="14">
        <f t="shared" si="0"/>
        <v>2369</v>
      </c>
      <c r="D9" s="14">
        <v>2244</v>
      </c>
      <c r="E9" s="14">
        <v>125</v>
      </c>
      <c r="F9" s="14">
        <v>4100</v>
      </c>
      <c r="G9" s="14">
        <v>2</v>
      </c>
      <c r="H9" s="14">
        <f t="shared" si="1"/>
        <v>1146</v>
      </c>
      <c r="I9" s="14">
        <v>1059</v>
      </c>
      <c r="J9" s="14">
        <v>87</v>
      </c>
      <c r="K9" s="14">
        <v>4600</v>
      </c>
      <c r="L9" s="14">
        <v>202</v>
      </c>
      <c r="M9" s="14">
        <v>17</v>
      </c>
      <c r="O9" s="39">
        <v>15</v>
      </c>
      <c r="P9" s="103">
        <f t="shared" si="2"/>
        <v>480</v>
      </c>
      <c r="Q9" s="14">
        <v>446</v>
      </c>
      <c r="R9" s="14">
        <v>34</v>
      </c>
      <c r="S9" s="14">
        <v>4100</v>
      </c>
      <c r="T9" s="14">
        <v>202</v>
      </c>
      <c r="U9" s="14">
        <v>4</v>
      </c>
    </row>
    <row r="10" spans="1:21" ht="19.5" customHeight="1">
      <c r="A10" s="39">
        <v>16</v>
      </c>
      <c r="B10" s="103">
        <v>5</v>
      </c>
      <c r="C10" s="14">
        <f t="shared" si="0"/>
        <v>2350</v>
      </c>
      <c r="D10" s="14">
        <v>2219</v>
      </c>
      <c r="E10" s="14">
        <v>131</v>
      </c>
      <c r="F10" s="14">
        <v>4100</v>
      </c>
      <c r="G10" s="14">
        <v>2</v>
      </c>
      <c r="H10" s="14">
        <f t="shared" si="1"/>
        <v>1163</v>
      </c>
      <c r="I10" s="14">
        <v>1080</v>
      </c>
      <c r="J10" s="14">
        <v>83</v>
      </c>
      <c r="K10" s="14">
        <v>4600</v>
      </c>
      <c r="L10" s="14">
        <v>202</v>
      </c>
      <c r="M10" s="14">
        <v>17</v>
      </c>
      <c r="O10" s="39">
        <v>16</v>
      </c>
      <c r="P10" s="103">
        <f t="shared" si="2"/>
        <v>477</v>
      </c>
      <c r="Q10" s="18">
        <v>446</v>
      </c>
      <c r="R10" s="18">
        <v>31</v>
      </c>
      <c r="S10" s="14">
        <v>4100</v>
      </c>
      <c r="T10" s="18">
        <v>202</v>
      </c>
      <c r="U10" s="18">
        <v>4</v>
      </c>
    </row>
    <row r="11" spans="1:21" ht="19.5" customHeight="1" thickBot="1">
      <c r="A11" s="58">
        <v>17</v>
      </c>
      <c r="B11" s="104">
        <v>5</v>
      </c>
      <c r="C11" s="21">
        <f t="shared" si="0"/>
        <v>2399</v>
      </c>
      <c r="D11" s="21">
        <v>2265</v>
      </c>
      <c r="E11" s="21">
        <v>134</v>
      </c>
      <c r="F11" s="21">
        <v>4100</v>
      </c>
      <c r="G11" s="21">
        <v>2</v>
      </c>
      <c r="H11" s="21">
        <f t="shared" si="1"/>
        <v>1164</v>
      </c>
      <c r="I11" s="21">
        <v>1079</v>
      </c>
      <c r="J11" s="21">
        <v>85</v>
      </c>
      <c r="K11" s="21">
        <v>4600</v>
      </c>
      <c r="L11" s="21">
        <v>202</v>
      </c>
      <c r="M11" s="21">
        <v>17</v>
      </c>
      <c r="O11" s="72">
        <v>17</v>
      </c>
      <c r="P11" s="104">
        <f>SUM(Q11:R11)</f>
        <v>455</v>
      </c>
      <c r="Q11" s="21">
        <v>424</v>
      </c>
      <c r="R11" s="21">
        <v>31</v>
      </c>
      <c r="S11" s="21">
        <v>4100</v>
      </c>
      <c r="T11" s="21">
        <v>202</v>
      </c>
      <c r="U11" s="21">
        <v>4</v>
      </c>
    </row>
    <row r="12" spans="1:21">
      <c r="A12" s="23" t="s">
        <v>520</v>
      </c>
      <c r="O12" s="23" t="s">
        <v>329</v>
      </c>
      <c r="Q12" s="45"/>
      <c r="R12" s="45"/>
      <c r="S12" s="45"/>
      <c r="T12" s="45"/>
      <c r="U12" s="45"/>
    </row>
    <row r="13" spans="1:21" ht="18.75" customHeight="1" thickBot="1">
      <c r="A13" s="1"/>
      <c r="E13" s="31" t="s">
        <v>522</v>
      </c>
      <c r="M13" s="4" t="s">
        <v>521</v>
      </c>
    </row>
    <row r="14" spans="1:21" ht="18.75" customHeight="1">
      <c r="A14" s="247" t="s">
        <v>343</v>
      </c>
      <c r="B14" s="214" t="s">
        <v>301</v>
      </c>
      <c r="C14" s="214"/>
      <c r="D14" s="214"/>
      <c r="E14" s="214"/>
      <c r="F14" s="214"/>
      <c r="G14" s="214" t="s">
        <v>330</v>
      </c>
      <c r="H14" s="214"/>
      <c r="I14" s="214"/>
      <c r="J14" s="214"/>
      <c r="K14" s="214"/>
      <c r="L14" s="290" t="s">
        <v>517</v>
      </c>
      <c r="M14" s="293" t="s">
        <v>518</v>
      </c>
    </row>
    <row r="15" spans="1:21" ht="18.75" customHeight="1">
      <c r="A15" s="215"/>
      <c r="B15" s="206" t="s">
        <v>500</v>
      </c>
      <c r="C15" s="206" t="s">
        <v>503</v>
      </c>
      <c r="D15" s="206"/>
      <c r="E15" s="206"/>
      <c r="F15" s="296" t="s">
        <v>504</v>
      </c>
      <c r="G15" s="206" t="s">
        <v>500</v>
      </c>
      <c r="H15" s="206" t="s">
        <v>503</v>
      </c>
      <c r="I15" s="206"/>
      <c r="J15" s="206"/>
      <c r="K15" s="296" t="s">
        <v>504</v>
      </c>
      <c r="L15" s="291"/>
      <c r="M15" s="294"/>
    </row>
    <row r="16" spans="1:21" ht="18.75" customHeight="1">
      <c r="A16" s="215"/>
      <c r="B16" s="206"/>
      <c r="C16" s="9" t="s">
        <v>295</v>
      </c>
      <c r="D16" s="9" t="s">
        <v>501</v>
      </c>
      <c r="E16" s="9" t="s">
        <v>502</v>
      </c>
      <c r="F16" s="297"/>
      <c r="G16" s="206"/>
      <c r="H16" s="9" t="s">
        <v>295</v>
      </c>
      <c r="I16" s="9" t="s">
        <v>574</v>
      </c>
      <c r="J16" s="9" t="s">
        <v>502</v>
      </c>
      <c r="K16" s="297"/>
      <c r="L16" s="292"/>
      <c r="M16" s="295"/>
    </row>
    <row r="17" spans="1:13" hidden="1">
      <c r="A17" s="73" t="s">
        <v>459</v>
      </c>
      <c r="B17" s="45">
        <v>4</v>
      </c>
      <c r="C17" s="45">
        <f t="shared" ref="C17:C23" si="3">SUM(D17:E17)</f>
        <v>1713</v>
      </c>
      <c r="D17" s="45">
        <v>1626</v>
      </c>
      <c r="E17" s="45">
        <v>87</v>
      </c>
      <c r="F17" s="45">
        <v>4100</v>
      </c>
      <c r="G17" s="45">
        <v>2</v>
      </c>
      <c r="H17" s="45">
        <f t="shared" ref="H17:H23" si="4">SUM(I17:J17)</f>
        <v>1217</v>
      </c>
      <c r="I17" s="45">
        <v>1141</v>
      </c>
      <c r="J17" s="45">
        <v>76</v>
      </c>
      <c r="K17" s="45">
        <v>4600</v>
      </c>
      <c r="L17" s="45">
        <v>216</v>
      </c>
      <c r="M17" s="45">
        <v>14</v>
      </c>
    </row>
    <row r="18" spans="1:13" hidden="1">
      <c r="A18" s="73" t="s">
        <v>488</v>
      </c>
      <c r="B18" s="45">
        <v>4</v>
      </c>
      <c r="C18" s="45">
        <f t="shared" si="3"/>
        <v>1720</v>
      </c>
      <c r="D18" s="45">
        <v>1628</v>
      </c>
      <c r="E18" s="45">
        <v>92</v>
      </c>
      <c r="F18" s="45">
        <v>4100</v>
      </c>
      <c r="G18" s="45">
        <v>2</v>
      </c>
      <c r="H18" s="45">
        <f t="shared" si="4"/>
        <v>1223</v>
      </c>
      <c r="I18" s="45">
        <v>1146</v>
      </c>
      <c r="J18" s="45">
        <v>77</v>
      </c>
      <c r="K18" s="45">
        <v>4600</v>
      </c>
      <c r="L18" s="45">
        <v>215</v>
      </c>
      <c r="M18" s="45">
        <v>14</v>
      </c>
    </row>
    <row r="19" spans="1:13" ht="19.5" customHeight="1">
      <c r="A19" s="73" t="s">
        <v>606</v>
      </c>
      <c r="B19" s="102">
        <v>4</v>
      </c>
      <c r="C19" s="26">
        <f t="shared" si="3"/>
        <v>1699</v>
      </c>
      <c r="D19" s="26">
        <v>1604</v>
      </c>
      <c r="E19" s="26">
        <v>95</v>
      </c>
      <c r="F19" s="26">
        <v>4100</v>
      </c>
      <c r="G19" s="26">
        <v>2</v>
      </c>
      <c r="H19" s="26">
        <f t="shared" si="4"/>
        <v>1192</v>
      </c>
      <c r="I19" s="26">
        <v>1112</v>
      </c>
      <c r="J19" s="26">
        <v>80</v>
      </c>
      <c r="K19" s="26">
        <v>4600</v>
      </c>
      <c r="L19" s="26">
        <v>213</v>
      </c>
      <c r="M19" s="26">
        <v>14</v>
      </c>
    </row>
    <row r="20" spans="1:13" ht="19.5" customHeight="1">
      <c r="A20" s="39">
        <v>14</v>
      </c>
      <c r="B20" s="103">
        <v>4</v>
      </c>
      <c r="C20" s="14">
        <f t="shared" si="3"/>
        <v>1705</v>
      </c>
      <c r="D20" s="14">
        <v>1608</v>
      </c>
      <c r="E20" s="14">
        <v>97</v>
      </c>
      <c r="F20" s="14">
        <v>4100</v>
      </c>
      <c r="G20" s="14">
        <v>2</v>
      </c>
      <c r="H20" s="14">
        <f t="shared" si="4"/>
        <v>1186</v>
      </c>
      <c r="I20" s="14">
        <v>1111</v>
      </c>
      <c r="J20" s="14">
        <v>75</v>
      </c>
      <c r="K20" s="14">
        <v>4600</v>
      </c>
      <c r="L20" s="14">
        <v>202</v>
      </c>
      <c r="M20" s="14">
        <v>14</v>
      </c>
    </row>
    <row r="21" spans="1:13" ht="19.5" customHeight="1">
      <c r="A21" s="39">
        <v>15</v>
      </c>
      <c r="B21" s="103">
        <v>4</v>
      </c>
      <c r="C21" s="14">
        <f t="shared" si="3"/>
        <v>1728</v>
      </c>
      <c r="D21" s="14">
        <v>1628</v>
      </c>
      <c r="E21" s="14">
        <v>100</v>
      </c>
      <c r="F21" s="14">
        <v>4100</v>
      </c>
      <c r="G21" s="14">
        <v>2</v>
      </c>
      <c r="H21" s="14">
        <f t="shared" si="4"/>
        <v>1140</v>
      </c>
      <c r="I21" s="14">
        <v>1067</v>
      </c>
      <c r="J21" s="14">
        <v>73</v>
      </c>
      <c r="K21" s="14">
        <v>4600</v>
      </c>
      <c r="L21" s="14">
        <v>202</v>
      </c>
      <c r="M21" s="14">
        <v>14</v>
      </c>
    </row>
    <row r="22" spans="1:13" ht="19.5" customHeight="1">
      <c r="A22" s="39">
        <v>16</v>
      </c>
      <c r="B22" s="103">
        <v>4</v>
      </c>
      <c r="C22" s="14">
        <f t="shared" si="3"/>
        <v>1788</v>
      </c>
      <c r="D22" s="14">
        <v>1686</v>
      </c>
      <c r="E22" s="14">
        <v>102</v>
      </c>
      <c r="F22" s="14">
        <v>4100</v>
      </c>
      <c r="G22" s="14">
        <v>2</v>
      </c>
      <c r="H22" s="14">
        <f t="shared" si="4"/>
        <v>1124</v>
      </c>
      <c r="I22" s="14">
        <v>1052</v>
      </c>
      <c r="J22" s="14">
        <v>72</v>
      </c>
      <c r="K22" s="14">
        <v>4600</v>
      </c>
      <c r="L22" s="14">
        <v>202</v>
      </c>
      <c r="M22" s="14">
        <v>14</v>
      </c>
    </row>
    <row r="23" spans="1:13" ht="19.5" customHeight="1" thickBot="1">
      <c r="A23" s="58">
        <v>17</v>
      </c>
      <c r="B23" s="104">
        <v>4</v>
      </c>
      <c r="C23" s="21">
        <f t="shared" si="3"/>
        <v>1819</v>
      </c>
      <c r="D23" s="21">
        <v>1716</v>
      </c>
      <c r="E23" s="21">
        <v>103</v>
      </c>
      <c r="F23" s="21">
        <v>4100</v>
      </c>
      <c r="G23" s="21">
        <v>2</v>
      </c>
      <c r="H23" s="21">
        <f t="shared" si="4"/>
        <v>1126</v>
      </c>
      <c r="I23" s="21">
        <v>1050</v>
      </c>
      <c r="J23" s="21">
        <v>76</v>
      </c>
      <c r="K23" s="21">
        <v>4600</v>
      </c>
      <c r="L23" s="21">
        <v>202</v>
      </c>
      <c r="M23" s="21">
        <v>14</v>
      </c>
    </row>
    <row r="24" spans="1:13">
      <c r="A24" s="23" t="s">
        <v>523</v>
      </c>
    </row>
    <row r="25" spans="1:13" ht="18.75" customHeight="1" thickBot="1">
      <c r="A25" s="1"/>
      <c r="E25" s="31" t="s">
        <v>580</v>
      </c>
      <c r="M25" s="4" t="s">
        <v>521</v>
      </c>
    </row>
    <row r="26" spans="1:13" ht="18.75" customHeight="1">
      <c r="A26" s="247" t="s">
        <v>343</v>
      </c>
      <c r="B26" s="214" t="s">
        <v>301</v>
      </c>
      <c r="C26" s="214"/>
      <c r="D26" s="214"/>
      <c r="E26" s="214"/>
      <c r="F26" s="214"/>
      <c r="G26" s="214" t="s">
        <v>330</v>
      </c>
      <c r="H26" s="214"/>
      <c r="I26" s="214"/>
      <c r="J26" s="214"/>
      <c r="K26" s="214"/>
      <c r="L26" s="290" t="s">
        <v>517</v>
      </c>
      <c r="M26" s="293" t="s">
        <v>518</v>
      </c>
    </row>
    <row r="27" spans="1:13" ht="18.75" customHeight="1">
      <c r="A27" s="215"/>
      <c r="B27" s="206" t="s">
        <v>500</v>
      </c>
      <c r="C27" s="206" t="s">
        <v>503</v>
      </c>
      <c r="D27" s="206"/>
      <c r="E27" s="206"/>
      <c r="F27" s="296" t="s">
        <v>504</v>
      </c>
      <c r="G27" s="206" t="s">
        <v>500</v>
      </c>
      <c r="H27" s="206" t="s">
        <v>503</v>
      </c>
      <c r="I27" s="206"/>
      <c r="J27" s="206"/>
      <c r="K27" s="296" t="s">
        <v>504</v>
      </c>
      <c r="L27" s="291"/>
      <c r="M27" s="294"/>
    </row>
    <row r="28" spans="1:13" ht="18.75" customHeight="1">
      <c r="A28" s="215"/>
      <c r="B28" s="206"/>
      <c r="C28" s="9" t="s">
        <v>295</v>
      </c>
      <c r="D28" s="9" t="s">
        <v>501</v>
      </c>
      <c r="E28" s="9" t="s">
        <v>502</v>
      </c>
      <c r="F28" s="297"/>
      <c r="G28" s="206"/>
      <c r="H28" s="9" t="s">
        <v>295</v>
      </c>
      <c r="I28" s="9" t="s">
        <v>574</v>
      </c>
      <c r="J28" s="9" t="s">
        <v>502</v>
      </c>
      <c r="K28" s="297"/>
      <c r="L28" s="292"/>
      <c r="M28" s="295"/>
    </row>
    <row r="29" spans="1:13" hidden="1">
      <c r="A29" s="73" t="s">
        <v>459</v>
      </c>
      <c r="B29" s="45"/>
      <c r="C29" s="45">
        <f t="shared" ref="C29:C35" si="5">SUM(D29:E29)</f>
        <v>0</v>
      </c>
      <c r="D29" s="45"/>
      <c r="E29" s="45"/>
      <c r="F29" s="45"/>
      <c r="G29" s="45"/>
      <c r="H29" s="45">
        <f t="shared" ref="H29:H35" si="6">SUM(I29:J29)</f>
        <v>0</v>
      </c>
      <c r="I29" s="45"/>
      <c r="J29" s="45"/>
      <c r="K29" s="45"/>
      <c r="L29" s="45"/>
      <c r="M29" s="45"/>
    </row>
    <row r="30" spans="1:13" hidden="1">
      <c r="A30" s="73" t="s">
        <v>488</v>
      </c>
      <c r="B30" s="45"/>
      <c r="C30" s="45">
        <f t="shared" si="5"/>
        <v>0</v>
      </c>
      <c r="D30" s="45"/>
      <c r="E30" s="45"/>
      <c r="F30" s="45"/>
      <c r="G30" s="45"/>
      <c r="H30" s="45">
        <f t="shared" si="6"/>
        <v>0</v>
      </c>
      <c r="I30" s="45"/>
      <c r="J30" s="45"/>
      <c r="K30" s="45"/>
      <c r="L30" s="45"/>
      <c r="M30" s="45"/>
    </row>
    <row r="31" spans="1:13" ht="19.5" customHeight="1">
      <c r="A31" s="73" t="s">
        <v>606</v>
      </c>
      <c r="B31" s="102">
        <v>4</v>
      </c>
      <c r="C31" s="26">
        <f t="shared" si="5"/>
        <v>977</v>
      </c>
      <c r="D31" s="26">
        <v>899</v>
      </c>
      <c r="E31" s="26">
        <v>78</v>
      </c>
      <c r="F31" s="26">
        <v>4000</v>
      </c>
      <c r="G31" s="26">
        <v>1</v>
      </c>
      <c r="H31" s="26">
        <f t="shared" si="6"/>
        <v>589</v>
      </c>
      <c r="I31" s="26">
        <v>548</v>
      </c>
      <c r="J31" s="26">
        <v>41</v>
      </c>
      <c r="K31" s="26">
        <v>4500</v>
      </c>
      <c r="L31" s="26">
        <v>216</v>
      </c>
      <c r="M31" s="26">
        <v>9</v>
      </c>
    </row>
    <row r="32" spans="1:13" ht="19.5" customHeight="1">
      <c r="A32" s="39">
        <v>14</v>
      </c>
      <c r="B32" s="103">
        <v>4</v>
      </c>
      <c r="C32" s="14">
        <f t="shared" si="5"/>
        <v>983</v>
      </c>
      <c r="D32" s="14">
        <v>906</v>
      </c>
      <c r="E32" s="14">
        <v>77</v>
      </c>
      <c r="F32" s="14">
        <v>4000</v>
      </c>
      <c r="G32" s="14">
        <v>1</v>
      </c>
      <c r="H32" s="14">
        <f t="shared" si="6"/>
        <v>557</v>
      </c>
      <c r="I32" s="14">
        <v>518</v>
      </c>
      <c r="J32" s="14">
        <v>39</v>
      </c>
      <c r="K32" s="14">
        <v>4500</v>
      </c>
      <c r="L32" s="14">
        <v>204</v>
      </c>
      <c r="M32" s="14">
        <v>9</v>
      </c>
    </row>
    <row r="33" spans="1:13" ht="19.5" customHeight="1">
      <c r="A33" s="39">
        <v>15</v>
      </c>
      <c r="B33" s="103">
        <v>4</v>
      </c>
      <c r="C33" s="14">
        <f t="shared" si="5"/>
        <v>980</v>
      </c>
      <c r="D33" s="14">
        <v>914</v>
      </c>
      <c r="E33" s="14">
        <v>66</v>
      </c>
      <c r="F33" s="14">
        <v>4100</v>
      </c>
      <c r="G33" s="14">
        <v>1</v>
      </c>
      <c r="H33" s="14">
        <f t="shared" si="6"/>
        <v>492</v>
      </c>
      <c r="I33" s="14">
        <v>467</v>
      </c>
      <c r="J33" s="14">
        <v>25</v>
      </c>
      <c r="K33" s="14">
        <v>4600</v>
      </c>
      <c r="L33" s="14">
        <v>202</v>
      </c>
      <c r="M33" s="14">
        <v>9</v>
      </c>
    </row>
    <row r="34" spans="1:13" ht="19.5" customHeight="1">
      <c r="A34" s="39">
        <v>16</v>
      </c>
      <c r="B34" s="103">
        <v>4</v>
      </c>
      <c r="C34" s="14">
        <f t="shared" si="5"/>
        <v>988</v>
      </c>
      <c r="D34" s="14">
        <v>920</v>
      </c>
      <c r="E34" s="14">
        <v>68</v>
      </c>
      <c r="F34" s="14">
        <v>4100</v>
      </c>
      <c r="G34" s="14">
        <v>1</v>
      </c>
      <c r="H34" s="14">
        <f t="shared" si="6"/>
        <v>474</v>
      </c>
      <c r="I34" s="14">
        <v>449</v>
      </c>
      <c r="J34" s="14">
        <v>25</v>
      </c>
      <c r="K34" s="14">
        <v>4600</v>
      </c>
      <c r="L34" s="14">
        <v>202</v>
      </c>
      <c r="M34" s="14">
        <v>9</v>
      </c>
    </row>
    <row r="35" spans="1:13" ht="19.5" customHeight="1" thickBot="1">
      <c r="A35" s="58">
        <v>17</v>
      </c>
      <c r="B35" s="104">
        <v>4</v>
      </c>
      <c r="C35" s="21">
        <f t="shared" si="5"/>
        <v>979</v>
      </c>
      <c r="D35" s="21">
        <v>911</v>
      </c>
      <c r="E35" s="21">
        <v>68</v>
      </c>
      <c r="F35" s="21">
        <v>4100</v>
      </c>
      <c r="G35" s="21">
        <v>1</v>
      </c>
      <c r="H35" s="21">
        <f t="shared" si="6"/>
        <v>459</v>
      </c>
      <c r="I35" s="21">
        <v>435</v>
      </c>
      <c r="J35" s="21">
        <v>24</v>
      </c>
      <c r="K35" s="21">
        <v>4600</v>
      </c>
      <c r="L35" s="21">
        <v>202</v>
      </c>
      <c r="M35" s="21">
        <v>9</v>
      </c>
    </row>
    <row r="36" spans="1:13">
      <c r="A36" s="23" t="s">
        <v>579</v>
      </c>
    </row>
    <row r="37" spans="1:13" ht="18.75" customHeight="1" thickBot="1">
      <c r="A37" s="1"/>
      <c r="E37" s="31" t="s">
        <v>573</v>
      </c>
      <c r="M37" s="4" t="s">
        <v>521</v>
      </c>
    </row>
    <row r="38" spans="1:13" ht="18.75" customHeight="1">
      <c r="A38" s="247" t="s">
        <v>343</v>
      </c>
      <c r="B38" s="214" t="s">
        <v>301</v>
      </c>
      <c r="C38" s="214"/>
      <c r="D38" s="214"/>
      <c r="E38" s="214"/>
      <c r="F38" s="214"/>
      <c r="G38" s="214" t="s">
        <v>330</v>
      </c>
      <c r="H38" s="214"/>
      <c r="I38" s="214"/>
      <c r="J38" s="214"/>
      <c r="K38" s="214"/>
      <c r="L38" s="290" t="s">
        <v>517</v>
      </c>
      <c r="M38" s="293" t="s">
        <v>518</v>
      </c>
    </row>
    <row r="39" spans="1:13" ht="18.75" customHeight="1">
      <c r="A39" s="215"/>
      <c r="B39" s="206" t="s">
        <v>500</v>
      </c>
      <c r="C39" s="206" t="s">
        <v>503</v>
      </c>
      <c r="D39" s="206"/>
      <c r="E39" s="206"/>
      <c r="F39" s="296" t="s">
        <v>504</v>
      </c>
      <c r="G39" s="206" t="s">
        <v>500</v>
      </c>
      <c r="H39" s="206" t="s">
        <v>503</v>
      </c>
      <c r="I39" s="206"/>
      <c r="J39" s="206"/>
      <c r="K39" s="296" t="s">
        <v>504</v>
      </c>
      <c r="L39" s="291"/>
      <c r="M39" s="294"/>
    </row>
    <row r="40" spans="1:13" ht="18.75" customHeight="1">
      <c r="A40" s="215"/>
      <c r="B40" s="206"/>
      <c r="C40" s="9" t="s">
        <v>295</v>
      </c>
      <c r="D40" s="9" t="s">
        <v>501</v>
      </c>
      <c r="E40" s="9" t="s">
        <v>502</v>
      </c>
      <c r="F40" s="297"/>
      <c r="G40" s="206"/>
      <c r="H40" s="9" t="s">
        <v>295</v>
      </c>
      <c r="I40" s="9" t="s">
        <v>574</v>
      </c>
      <c r="J40" s="9" t="s">
        <v>502</v>
      </c>
      <c r="K40" s="297"/>
      <c r="L40" s="292"/>
      <c r="M40" s="295"/>
    </row>
    <row r="41" spans="1:13" hidden="1">
      <c r="A41" s="73" t="s">
        <v>459</v>
      </c>
      <c r="B41" s="45"/>
      <c r="C41" s="45">
        <f t="shared" ref="C41:C47" si="7">SUM(D41:E41)</f>
        <v>0</v>
      </c>
      <c r="D41" s="45"/>
      <c r="E41" s="45"/>
      <c r="F41" s="45"/>
      <c r="G41" s="45"/>
      <c r="H41" s="45">
        <f t="shared" ref="H41:H47" si="8">SUM(I41:J41)</f>
        <v>0</v>
      </c>
      <c r="I41" s="45"/>
      <c r="J41" s="45"/>
      <c r="K41" s="45"/>
      <c r="L41" s="45"/>
      <c r="M41" s="45"/>
    </row>
    <row r="42" spans="1:13" hidden="1">
      <c r="A42" s="73" t="s">
        <v>488</v>
      </c>
      <c r="B42" s="45"/>
      <c r="C42" s="45">
        <f t="shared" si="7"/>
        <v>0</v>
      </c>
      <c r="D42" s="45"/>
      <c r="E42" s="45"/>
      <c r="F42" s="45"/>
      <c r="G42" s="45"/>
      <c r="H42" s="45">
        <f t="shared" si="8"/>
        <v>0</v>
      </c>
      <c r="I42" s="45"/>
      <c r="J42" s="45"/>
      <c r="K42" s="45"/>
      <c r="L42" s="45"/>
      <c r="M42" s="45"/>
    </row>
    <row r="43" spans="1:13" ht="19.5" customHeight="1">
      <c r="A43" s="73" t="s">
        <v>606</v>
      </c>
      <c r="B43" s="102">
        <v>1</v>
      </c>
      <c r="C43" s="26">
        <f t="shared" si="7"/>
        <v>459</v>
      </c>
      <c r="D43" s="26">
        <v>434</v>
      </c>
      <c r="E43" s="26">
        <v>25</v>
      </c>
      <c r="F43" s="26">
        <v>4200</v>
      </c>
      <c r="G43" s="26">
        <v>1</v>
      </c>
      <c r="H43" s="26">
        <f t="shared" si="8"/>
        <v>312</v>
      </c>
      <c r="I43" s="26">
        <v>289</v>
      </c>
      <c r="J43" s="26">
        <v>23</v>
      </c>
      <c r="K43" s="26">
        <v>4600</v>
      </c>
      <c r="L43" s="26">
        <v>215</v>
      </c>
      <c r="M43" s="26">
        <v>4</v>
      </c>
    </row>
    <row r="44" spans="1:13" ht="19.5" customHeight="1">
      <c r="A44" s="39">
        <v>14</v>
      </c>
      <c r="B44" s="103">
        <v>1</v>
      </c>
      <c r="C44" s="14">
        <f t="shared" si="7"/>
        <v>434</v>
      </c>
      <c r="D44" s="14">
        <v>410</v>
      </c>
      <c r="E44" s="14">
        <v>24</v>
      </c>
      <c r="F44" s="14">
        <v>4200</v>
      </c>
      <c r="G44" s="14">
        <v>1</v>
      </c>
      <c r="H44" s="14">
        <f t="shared" si="8"/>
        <v>297</v>
      </c>
      <c r="I44" s="14">
        <v>274</v>
      </c>
      <c r="J44" s="14">
        <v>23</v>
      </c>
      <c r="K44" s="14">
        <v>4600</v>
      </c>
      <c r="L44" s="14">
        <v>207</v>
      </c>
      <c r="M44" s="14">
        <v>4</v>
      </c>
    </row>
    <row r="45" spans="1:13" ht="19.5" customHeight="1">
      <c r="A45" s="39">
        <v>15</v>
      </c>
      <c r="B45" s="103">
        <v>1</v>
      </c>
      <c r="C45" s="14">
        <f t="shared" si="7"/>
        <v>416</v>
      </c>
      <c r="D45" s="14">
        <v>394</v>
      </c>
      <c r="E45" s="14">
        <v>22</v>
      </c>
      <c r="F45" s="14">
        <v>4200</v>
      </c>
      <c r="G45" s="14">
        <v>1</v>
      </c>
      <c r="H45" s="14">
        <f t="shared" si="8"/>
        <v>281</v>
      </c>
      <c r="I45" s="14">
        <v>259</v>
      </c>
      <c r="J45" s="14">
        <v>22</v>
      </c>
      <c r="K45" s="14">
        <v>4600</v>
      </c>
      <c r="L45" s="14">
        <v>208</v>
      </c>
      <c r="M45" s="14">
        <v>5</v>
      </c>
    </row>
    <row r="46" spans="1:13" ht="19.5" customHeight="1">
      <c r="A46" s="39">
        <v>16</v>
      </c>
      <c r="B46" s="103">
        <v>1</v>
      </c>
      <c r="C46" s="14">
        <f t="shared" si="7"/>
        <v>418</v>
      </c>
      <c r="D46" s="14">
        <v>395</v>
      </c>
      <c r="E46" s="14">
        <v>23</v>
      </c>
      <c r="F46" s="14">
        <v>4200</v>
      </c>
      <c r="G46" s="14">
        <v>1</v>
      </c>
      <c r="H46" s="14">
        <f t="shared" si="8"/>
        <v>274</v>
      </c>
      <c r="I46" s="14">
        <v>253</v>
      </c>
      <c r="J46" s="14">
        <v>21</v>
      </c>
      <c r="K46" s="14">
        <v>4600</v>
      </c>
      <c r="L46" s="14">
        <v>207</v>
      </c>
      <c r="M46" s="14">
        <v>5</v>
      </c>
    </row>
    <row r="47" spans="1:13" ht="19.5" customHeight="1" thickBot="1">
      <c r="A47" s="58">
        <v>17</v>
      </c>
      <c r="B47" s="104">
        <v>1</v>
      </c>
      <c r="C47" s="21">
        <f t="shared" si="7"/>
        <v>413</v>
      </c>
      <c r="D47" s="21">
        <v>390</v>
      </c>
      <c r="E47" s="21">
        <v>23</v>
      </c>
      <c r="F47" s="21">
        <v>4100</v>
      </c>
      <c r="G47" s="21">
        <v>1</v>
      </c>
      <c r="H47" s="21">
        <f t="shared" si="8"/>
        <v>242</v>
      </c>
      <c r="I47" s="21">
        <v>221</v>
      </c>
      <c r="J47" s="21">
        <v>21</v>
      </c>
      <c r="K47" s="21">
        <v>4600</v>
      </c>
      <c r="L47" s="21">
        <v>208</v>
      </c>
      <c r="M47" s="21">
        <v>5</v>
      </c>
    </row>
    <row r="48" spans="1:13" ht="15" customHeight="1">
      <c r="A48" s="60" t="s">
        <v>577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>
      <c r="A49" s="23" t="s">
        <v>575</v>
      </c>
    </row>
    <row r="50" spans="1:13" ht="18.75" customHeight="1" thickBot="1">
      <c r="A50" s="1"/>
      <c r="E50" s="31" t="s">
        <v>572</v>
      </c>
      <c r="M50" s="4" t="s">
        <v>521</v>
      </c>
    </row>
    <row r="51" spans="1:13" ht="18.75" customHeight="1">
      <c r="A51" s="286" t="s">
        <v>343</v>
      </c>
      <c r="B51" s="214" t="s">
        <v>301</v>
      </c>
      <c r="C51" s="214"/>
      <c r="D51" s="214"/>
      <c r="E51" s="214"/>
      <c r="F51" s="214"/>
      <c r="G51" s="214" t="s">
        <v>330</v>
      </c>
      <c r="H51" s="214"/>
      <c r="I51" s="214"/>
      <c r="J51" s="214"/>
      <c r="K51" s="214"/>
      <c r="L51" s="288" t="s">
        <v>517</v>
      </c>
      <c r="M51" s="282" t="s">
        <v>518</v>
      </c>
    </row>
    <row r="52" spans="1:13" ht="18.75" customHeight="1">
      <c r="A52" s="287"/>
      <c r="B52" s="206" t="s">
        <v>500</v>
      </c>
      <c r="C52" s="206" t="s">
        <v>503</v>
      </c>
      <c r="D52" s="206"/>
      <c r="E52" s="206"/>
      <c r="F52" s="284" t="s">
        <v>504</v>
      </c>
      <c r="G52" s="206" t="s">
        <v>500</v>
      </c>
      <c r="H52" s="206" t="s">
        <v>503</v>
      </c>
      <c r="I52" s="206"/>
      <c r="J52" s="206"/>
      <c r="K52" s="284" t="s">
        <v>504</v>
      </c>
      <c r="L52" s="289"/>
      <c r="M52" s="283"/>
    </row>
    <row r="53" spans="1:13" ht="18.75" customHeight="1">
      <c r="A53" s="287"/>
      <c r="B53" s="206"/>
      <c r="C53" s="9" t="s">
        <v>295</v>
      </c>
      <c r="D53" s="9" t="s">
        <v>501</v>
      </c>
      <c r="E53" s="9" t="s">
        <v>502</v>
      </c>
      <c r="F53" s="285"/>
      <c r="G53" s="206"/>
      <c r="H53" s="9" t="s">
        <v>295</v>
      </c>
      <c r="I53" s="9" t="s">
        <v>574</v>
      </c>
      <c r="J53" s="9" t="s">
        <v>502</v>
      </c>
      <c r="K53" s="285"/>
      <c r="L53" s="289"/>
      <c r="M53" s="283"/>
    </row>
    <row r="54" spans="1:13" hidden="1">
      <c r="A54" s="73" t="s">
        <v>459</v>
      </c>
      <c r="B54" s="45"/>
      <c r="C54" s="45">
        <f t="shared" ref="C54:C60" si="9">SUM(D54:E54)</f>
        <v>0</v>
      </c>
      <c r="D54" s="45"/>
      <c r="E54" s="45"/>
      <c r="F54" s="45"/>
      <c r="G54" s="45"/>
      <c r="H54" s="45">
        <f t="shared" ref="H54:H60" si="10">SUM(I54:J54)</f>
        <v>0</v>
      </c>
      <c r="I54" s="45"/>
      <c r="J54" s="45"/>
      <c r="K54" s="45"/>
      <c r="L54" s="45"/>
      <c r="M54" s="45"/>
    </row>
    <row r="55" spans="1:13" hidden="1">
      <c r="A55" s="73" t="s">
        <v>488</v>
      </c>
      <c r="B55" s="45"/>
      <c r="C55" s="45">
        <f t="shared" si="9"/>
        <v>0</v>
      </c>
      <c r="D55" s="45"/>
      <c r="E55" s="45"/>
      <c r="F55" s="45"/>
      <c r="G55" s="45"/>
      <c r="H55" s="45">
        <f t="shared" si="10"/>
        <v>0</v>
      </c>
      <c r="I55" s="45"/>
      <c r="J55" s="45"/>
      <c r="K55" s="45"/>
      <c r="L55" s="45"/>
      <c r="M55" s="45"/>
    </row>
    <row r="56" spans="1:13" ht="19.5" customHeight="1">
      <c r="A56" s="73" t="s">
        <v>606</v>
      </c>
      <c r="B56" s="148" t="s">
        <v>36</v>
      </c>
      <c r="C56" s="149" t="s">
        <v>37</v>
      </c>
      <c r="D56" s="149" t="s">
        <v>38</v>
      </c>
      <c r="E56" s="149" t="s">
        <v>39</v>
      </c>
      <c r="F56" s="149" t="s">
        <v>40</v>
      </c>
      <c r="G56" s="149" t="s">
        <v>41</v>
      </c>
      <c r="H56" s="149" t="s">
        <v>42</v>
      </c>
      <c r="I56" s="149" t="s">
        <v>43</v>
      </c>
      <c r="J56" s="149" t="s">
        <v>44</v>
      </c>
      <c r="K56" s="149" t="s">
        <v>45</v>
      </c>
      <c r="L56" s="149" t="s">
        <v>46</v>
      </c>
      <c r="M56" s="149" t="s">
        <v>47</v>
      </c>
    </row>
    <row r="57" spans="1:13" ht="19.5" customHeight="1">
      <c r="A57" s="39">
        <v>14</v>
      </c>
      <c r="B57" s="150" t="s">
        <v>36</v>
      </c>
      <c r="C57" s="151" t="s">
        <v>48</v>
      </c>
      <c r="D57" s="151" t="s">
        <v>49</v>
      </c>
      <c r="E57" s="151" t="s">
        <v>50</v>
      </c>
      <c r="F57" s="151" t="s">
        <v>40</v>
      </c>
      <c r="G57" s="151" t="s">
        <v>41</v>
      </c>
      <c r="H57" s="151" t="s">
        <v>51</v>
      </c>
      <c r="I57" s="151" t="s">
        <v>52</v>
      </c>
      <c r="J57" s="151" t="s">
        <v>53</v>
      </c>
      <c r="K57" s="151" t="s">
        <v>45</v>
      </c>
      <c r="L57" s="151" t="s">
        <v>54</v>
      </c>
      <c r="M57" s="151" t="s">
        <v>47</v>
      </c>
    </row>
    <row r="58" spans="1:13" ht="19.5" customHeight="1">
      <c r="A58" s="39">
        <v>15</v>
      </c>
      <c r="B58" s="150" t="s">
        <v>36</v>
      </c>
      <c r="C58" s="151" t="s">
        <v>55</v>
      </c>
      <c r="D58" s="151" t="s">
        <v>38</v>
      </c>
      <c r="E58" s="151" t="s">
        <v>50</v>
      </c>
      <c r="F58" s="151" t="s">
        <v>40</v>
      </c>
      <c r="G58" s="151" t="s">
        <v>41</v>
      </c>
      <c r="H58" s="151" t="s">
        <v>56</v>
      </c>
      <c r="I58" s="151" t="s">
        <v>57</v>
      </c>
      <c r="J58" s="151" t="s">
        <v>58</v>
      </c>
      <c r="K58" s="151" t="s">
        <v>45</v>
      </c>
      <c r="L58" s="151" t="s">
        <v>59</v>
      </c>
      <c r="M58" s="151" t="s">
        <v>47</v>
      </c>
    </row>
    <row r="59" spans="1:13" ht="19.5" customHeight="1">
      <c r="A59" s="39">
        <v>16</v>
      </c>
      <c r="B59" s="103">
        <v>4</v>
      </c>
      <c r="C59" s="14">
        <f t="shared" si="9"/>
        <v>661</v>
      </c>
      <c r="D59" s="14">
        <v>599</v>
      </c>
      <c r="E59" s="14">
        <v>62</v>
      </c>
      <c r="F59" s="14">
        <v>4100</v>
      </c>
      <c r="G59" s="14">
        <v>1</v>
      </c>
      <c r="H59" s="14">
        <f t="shared" si="10"/>
        <v>343</v>
      </c>
      <c r="I59" s="14">
        <v>314</v>
      </c>
      <c r="J59" s="14">
        <v>29</v>
      </c>
      <c r="K59" s="14">
        <v>4600</v>
      </c>
      <c r="L59" s="14">
        <v>205</v>
      </c>
      <c r="M59" s="14">
        <v>9</v>
      </c>
    </row>
    <row r="60" spans="1:13" ht="19.5" customHeight="1" thickBot="1">
      <c r="A60" s="58">
        <v>17</v>
      </c>
      <c r="B60" s="104">
        <v>4</v>
      </c>
      <c r="C60" s="21">
        <f t="shared" si="9"/>
        <v>653</v>
      </c>
      <c r="D60" s="21">
        <v>595</v>
      </c>
      <c r="E60" s="21">
        <v>58</v>
      </c>
      <c r="F60" s="21">
        <v>4100</v>
      </c>
      <c r="G60" s="21">
        <v>1</v>
      </c>
      <c r="H60" s="21">
        <f t="shared" si="10"/>
        <v>341</v>
      </c>
      <c r="I60" s="21">
        <v>313</v>
      </c>
      <c r="J60" s="21">
        <v>28</v>
      </c>
      <c r="K60" s="21">
        <v>4600</v>
      </c>
      <c r="L60" s="21">
        <v>205</v>
      </c>
      <c r="M60" s="21">
        <v>9</v>
      </c>
    </row>
    <row r="61" spans="1:13">
      <c r="A61" s="301" t="s">
        <v>24</v>
      </c>
      <c r="B61" s="302"/>
      <c r="C61" s="302"/>
      <c r="D61" s="302"/>
      <c r="E61" s="302"/>
      <c r="F61" s="302"/>
      <c r="G61" s="302"/>
      <c r="H61" s="302"/>
      <c r="I61" s="302"/>
      <c r="J61" s="302"/>
      <c r="K61" s="302"/>
      <c r="L61" s="302"/>
      <c r="M61" s="302"/>
    </row>
    <row r="62" spans="1:13">
      <c r="A62" s="23" t="s">
        <v>25</v>
      </c>
    </row>
    <row r="63" spans="1:13">
      <c r="A63" s="23" t="s">
        <v>578</v>
      </c>
    </row>
    <row r="64" spans="1:13">
      <c r="A64" s="23" t="s">
        <v>576</v>
      </c>
    </row>
  </sheetData>
  <mergeCells count="61"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  <mergeCell ref="M14:M16"/>
    <mergeCell ref="B15:B16"/>
    <mergeCell ref="C15:E15"/>
    <mergeCell ref="F15:F16"/>
    <mergeCell ref="G15:G16"/>
    <mergeCell ref="H15:J15"/>
    <mergeCell ref="K15:K16"/>
    <mergeCell ref="L14:L16"/>
    <mergeCell ref="P3:R3"/>
    <mergeCell ref="S3:S4"/>
    <mergeCell ref="O3:O4"/>
    <mergeCell ref="T3:T4"/>
    <mergeCell ref="L2:L4"/>
    <mergeCell ref="G3:G4"/>
    <mergeCell ref="H3:J3"/>
    <mergeCell ref="K3:K4"/>
    <mergeCell ref="G2:K2"/>
    <mergeCell ref="U3:U4"/>
    <mergeCell ref="A26:A28"/>
    <mergeCell ref="B26:F26"/>
    <mergeCell ref="G26:K26"/>
    <mergeCell ref="L26:L28"/>
    <mergeCell ref="M26:M28"/>
    <mergeCell ref="B27:B28"/>
    <mergeCell ref="C27:E27"/>
    <mergeCell ref="F27:F28"/>
    <mergeCell ref="G27:G28"/>
    <mergeCell ref="H39:J39"/>
    <mergeCell ref="K39:K40"/>
    <mergeCell ref="H27:J27"/>
    <mergeCell ref="K27:K28"/>
    <mergeCell ref="A38:A40"/>
    <mergeCell ref="B38:F38"/>
    <mergeCell ref="G38:K38"/>
    <mergeCell ref="A51:A53"/>
    <mergeCell ref="B51:F51"/>
    <mergeCell ref="G51:K51"/>
    <mergeCell ref="L51:L53"/>
    <mergeCell ref="L38:L40"/>
    <mergeCell ref="M38:M40"/>
    <mergeCell ref="B39:B40"/>
    <mergeCell ref="C39:E39"/>
    <mergeCell ref="F39:F40"/>
    <mergeCell ref="G39:G40"/>
    <mergeCell ref="M51:M53"/>
    <mergeCell ref="B52:B53"/>
    <mergeCell ref="C52:E52"/>
    <mergeCell ref="F52:F53"/>
    <mergeCell ref="G52:G53"/>
    <mergeCell ref="H52:J52"/>
    <mergeCell ref="K52:K5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18</v>
      </c>
      <c r="H1" s="4" t="s">
        <v>533</v>
      </c>
    </row>
    <row r="2" spans="1:8" ht="18.75" customHeight="1">
      <c r="A2" s="300" t="s">
        <v>343</v>
      </c>
      <c r="B2" s="214" t="s">
        <v>528</v>
      </c>
      <c r="C2" s="214" t="s">
        <v>531</v>
      </c>
      <c r="D2" s="214"/>
      <c r="E2" s="214"/>
      <c r="F2" s="214" t="s">
        <v>532</v>
      </c>
      <c r="G2" s="214"/>
      <c r="H2" s="234"/>
    </row>
    <row r="3" spans="1:8" ht="18.75" customHeight="1">
      <c r="A3" s="210"/>
      <c r="B3" s="206"/>
      <c r="C3" s="9" t="s">
        <v>295</v>
      </c>
      <c r="D3" s="9" t="s">
        <v>529</v>
      </c>
      <c r="E3" s="9" t="s">
        <v>530</v>
      </c>
      <c r="F3" s="9" t="s">
        <v>295</v>
      </c>
      <c r="G3" s="9" t="s">
        <v>529</v>
      </c>
      <c r="H3" s="10" t="s">
        <v>530</v>
      </c>
    </row>
    <row r="4" spans="1:8" hidden="1">
      <c r="A4" s="73" t="s">
        <v>459</v>
      </c>
      <c r="B4" s="75">
        <v>288</v>
      </c>
      <c r="C4" s="45">
        <f>SUM(D4:E4)</f>
        <v>10289</v>
      </c>
      <c r="D4" s="45">
        <v>7552</v>
      </c>
      <c r="E4" s="45">
        <v>2737</v>
      </c>
      <c r="F4" s="45">
        <f>SUM(G4:H4)</f>
        <v>2152</v>
      </c>
      <c r="G4" s="45">
        <v>1766</v>
      </c>
      <c r="H4" s="45">
        <v>386</v>
      </c>
    </row>
    <row r="5" spans="1:8" ht="15" hidden="1" customHeight="1">
      <c r="A5" s="39" t="s">
        <v>488</v>
      </c>
      <c r="B5" s="76">
        <v>283</v>
      </c>
      <c r="C5" s="44">
        <f>SUM(D5:E5)</f>
        <v>9732</v>
      </c>
      <c r="D5" s="44">
        <v>6992</v>
      </c>
      <c r="E5" s="44">
        <v>2740</v>
      </c>
      <c r="F5" s="44">
        <f>SUM(G5:H5)</f>
        <v>2036</v>
      </c>
      <c r="G5" s="44">
        <v>1635</v>
      </c>
      <c r="H5" s="77">
        <v>401</v>
      </c>
    </row>
    <row r="6" spans="1:8" ht="19.5" customHeight="1">
      <c r="A6" s="73" t="s">
        <v>606</v>
      </c>
      <c r="B6" s="152">
        <v>306</v>
      </c>
      <c r="C6" s="153">
        <v>9121</v>
      </c>
      <c r="D6" s="153">
        <v>6790</v>
      </c>
      <c r="E6" s="153">
        <v>2331</v>
      </c>
      <c r="F6" s="153">
        <v>1915</v>
      </c>
      <c r="G6" s="153">
        <v>1599</v>
      </c>
      <c r="H6" s="153">
        <v>316</v>
      </c>
    </row>
    <row r="7" spans="1:8" ht="19.5" customHeight="1">
      <c r="A7" s="39">
        <v>14</v>
      </c>
      <c r="B7" s="103">
        <v>306</v>
      </c>
      <c r="C7" s="14">
        <v>9511</v>
      </c>
      <c r="D7" s="14">
        <v>6209</v>
      </c>
      <c r="E7" s="14">
        <v>3302</v>
      </c>
      <c r="F7" s="14">
        <v>1885</v>
      </c>
      <c r="G7" s="14">
        <v>1452</v>
      </c>
      <c r="H7" s="14">
        <v>433</v>
      </c>
    </row>
    <row r="8" spans="1:8" ht="19.5" customHeight="1">
      <c r="A8" s="39">
        <v>15</v>
      </c>
      <c r="B8" s="103">
        <v>307</v>
      </c>
      <c r="C8" s="14">
        <v>9273</v>
      </c>
      <c r="D8" s="14">
        <v>6217</v>
      </c>
      <c r="E8" s="14">
        <v>3056</v>
      </c>
      <c r="F8" s="14">
        <v>1852</v>
      </c>
      <c r="G8" s="14">
        <v>1459</v>
      </c>
      <c r="H8" s="14">
        <v>393</v>
      </c>
    </row>
    <row r="9" spans="1:8" ht="19.5" customHeight="1">
      <c r="A9" s="39">
        <v>16</v>
      </c>
      <c r="B9" s="103">
        <v>306</v>
      </c>
      <c r="C9" s="14">
        <v>8275</v>
      </c>
      <c r="D9" s="14">
        <v>5869</v>
      </c>
      <c r="E9" s="14">
        <v>2406</v>
      </c>
      <c r="F9" s="14">
        <v>1727</v>
      </c>
      <c r="G9" s="14">
        <v>1383</v>
      </c>
      <c r="H9" s="14">
        <v>344</v>
      </c>
    </row>
    <row r="10" spans="1:8" ht="19.5" customHeight="1" thickBot="1">
      <c r="A10" s="72">
        <v>17</v>
      </c>
      <c r="B10" s="104">
        <v>304</v>
      </c>
      <c r="C10" s="21">
        <v>9474</v>
      </c>
      <c r="D10" s="21">
        <v>5410</v>
      </c>
      <c r="E10" s="21">
        <v>4064</v>
      </c>
      <c r="F10" s="21">
        <v>1916</v>
      </c>
      <c r="G10" s="21">
        <v>1293</v>
      </c>
      <c r="H10" s="21">
        <v>623</v>
      </c>
    </row>
    <row r="11" spans="1:8" ht="16.5" customHeight="1">
      <c r="A11" s="23" t="s">
        <v>534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19</v>
      </c>
      <c r="F1" s="31" t="s">
        <v>27</v>
      </c>
      <c r="L1" s="4" t="s">
        <v>585</v>
      </c>
      <c r="Q1" s="31" t="s">
        <v>28</v>
      </c>
      <c r="U1" s="4" t="s">
        <v>585</v>
      </c>
      <c r="W1" s="31" t="s">
        <v>29</v>
      </c>
      <c r="X1" s="1"/>
      <c r="Y1" s="78"/>
      <c r="Z1" s="1"/>
      <c r="AA1" s="31" t="s">
        <v>640</v>
      </c>
      <c r="AB1" s="1"/>
      <c r="AC1" s="1"/>
      <c r="AD1" s="78"/>
      <c r="AE1" s="31" t="s">
        <v>60</v>
      </c>
    </row>
    <row r="2" spans="1:33" ht="16.5" customHeight="1">
      <c r="A2" s="197" t="s">
        <v>587</v>
      </c>
      <c r="B2" s="300"/>
      <c r="C2" s="214" t="s">
        <v>588</v>
      </c>
      <c r="D2" s="214"/>
      <c r="E2" s="214"/>
      <c r="F2" s="214" t="s">
        <v>615</v>
      </c>
      <c r="G2" s="214"/>
      <c r="H2" s="214"/>
      <c r="I2" s="214" t="s">
        <v>616</v>
      </c>
      <c r="J2" s="214"/>
      <c r="K2" s="214"/>
      <c r="L2" s="272" t="s">
        <v>589</v>
      </c>
      <c r="N2" s="197" t="s">
        <v>587</v>
      </c>
      <c r="O2" s="214" t="s">
        <v>588</v>
      </c>
      <c r="P2" s="214"/>
      <c r="Q2" s="214"/>
      <c r="R2" s="214" t="s">
        <v>616</v>
      </c>
      <c r="S2" s="214"/>
      <c r="T2" s="214"/>
      <c r="U2" s="272" t="s">
        <v>589</v>
      </c>
      <c r="W2" s="33" t="s">
        <v>343</v>
      </c>
      <c r="X2" s="272" t="s">
        <v>624</v>
      </c>
      <c r="Y2" s="303"/>
      <c r="AA2" s="33" t="s">
        <v>587</v>
      </c>
      <c r="AB2" s="272" t="s">
        <v>61</v>
      </c>
      <c r="AC2" s="303"/>
      <c r="AD2" s="7"/>
      <c r="AE2" s="33" t="s">
        <v>587</v>
      </c>
      <c r="AF2" s="272" t="s">
        <v>61</v>
      </c>
      <c r="AG2" s="303"/>
    </row>
    <row r="3" spans="1:33">
      <c r="A3" s="198"/>
      <c r="B3" s="211"/>
      <c r="C3" s="9" t="s">
        <v>601</v>
      </c>
      <c r="D3" s="9" t="s">
        <v>602</v>
      </c>
      <c r="E3" s="9" t="s">
        <v>600</v>
      </c>
      <c r="F3" s="9" t="s">
        <v>601</v>
      </c>
      <c r="G3" s="9" t="s">
        <v>602</v>
      </c>
      <c r="H3" s="9" t="s">
        <v>600</v>
      </c>
      <c r="I3" s="9" t="s">
        <v>601</v>
      </c>
      <c r="J3" s="9" t="s">
        <v>602</v>
      </c>
      <c r="K3" s="9" t="s">
        <v>600</v>
      </c>
      <c r="L3" s="280"/>
      <c r="N3" s="198"/>
      <c r="O3" s="9" t="s">
        <v>601</v>
      </c>
      <c r="P3" s="9" t="s">
        <v>602</v>
      </c>
      <c r="Q3" s="9" t="s">
        <v>600</v>
      </c>
      <c r="R3" s="9" t="s">
        <v>601</v>
      </c>
      <c r="S3" s="9" t="s">
        <v>602</v>
      </c>
      <c r="T3" s="9" t="s">
        <v>600</v>
      </c>
      <c r="U3" s="280"/>
      <c r="W3" s="79"/>
      <c r="X3" s="80"/>
      <c r="Y3" s="4" t="s">
        <v>625</v>
      </c>
      <c r="AA3" s="73"/>
      <c r="AB3" s="80"/>
      <c r="AC3" s="4" t="s">
        <v>625</v>
      </c>
      <c r="AD3" s="15"/>
      <c r="AE3" s="79"/>
      <c r="AF3" s="80"/>
      <c r="AG3" s="4" t="s">
        <v>625</v>
      </c>
    </row>
    <row r="4" spans="1:33" ht="19.5" customHeight="1">
      <c r="A4" s="304" t="s">
        <v>603</v>
      </c>
      <c r="B4" s="210"/>
      <c r="C4" s="81">
        <v>2569</v>
      </c>
      <c r="D4" s="60">
        <v>794</v>
      </c>
      <c r="E4" s="81">
        <v>3363</v>
      </c>
      <c r="F4" s="18" t="s">
        <v>514</v>
      </c>
      <c r="G4" s="18" t="s">
        <v>514</v>
      </c>
      <c r="H4" s="18" t="s">
        <v>514</v>
      </c>
      <c r="I4" s="60">
        <v>94</v>
      </c>
      <c r="J4" s="60">
        <v>435</v>
      </c>
      <c r="K4" s="60">
        <v>529</v>
      </c>
      <c r="L4" s="81">
        <v>3892</v>
      </c>
      <c r="N4" s="73" t="s">
        <v>603</v>
      </c>
      <c r="O4" s="81">
        <v>1874</v>
      </c>
      <c r="P4" s="60">
        <v>565</v>
      </c>
      <c r="Q4" s="81">
        <v>2439</v>
      </c>
      <c r="R4" s="60">
        <v>673</v>
      </c>
      <c r="S4" s="60">
        <v>643</v>
      </c>
      <c r="T4" s="81">
        <v>1316</v>
      </c>
      <c r="U4" s="81">
        <v>3755</v>
      </c>
      <c r="W4" s="11" t="s">
        <v>606</v>
      </c>
      <c r="X4" s="309">
        <v>78540</v>
      </c>
      <c r="Y4" s="310"/>
      <c r="AA4" s="12" t="s">
        <v>603</v>
      </c>
      <c r="AB4" s="85">
        <v>1406</v>
      </c>
      <c r="AC4" s="15"/>
      <c r="AE4" s="47" t="s">
        <v>603</v>
      </c>
      <c r="AF4" s="307">
        <v>1922</v>
      </c>
      <c r="AG4" s="308"/>
    </row>
    <row r="5" spans="1:33" ht="19.5" customHeight="1">
      <c r="A5" s="304">
        <v>14</v>
      </c>
      <c r="B5" s="210"/>
      <c r="C5" s="81">
        <v>2236</v>
      </c>
      <c r="D5" s="60">
        <v>822</v>
      </c>
      <c r="E5" s="81">
        <v>3058</v>
      </c>
      <c r="F5" s="18" t="s">
        <v>514</v>
      </c>
      <c r="G5" s="18" t="s">
        <v>514</v>
      </c>
      <c r="H5" s="18" t="s">
        <v>514</v>
      </c>
      <c r="I5" s="60">
        <v>18</v>
      </c>
      <c r="J5" s="60">
        <v>345</v>
      </c>
      <c r="K5" s="60">
        <v>363</v>
      </c>
      <c r="L5" s="81">
        <v>3421</v>
      </c>
      <c r="N5" s="39">
        <v>14</v>
      </c>
      <c r="O5" s="81">
        <v>1391</v>
      </c>
      <c r="P5" s="60">
        <v>860</v>
      </c>
      <c r="Q5" s="81">
        <v>2251</v>
      </c>
      <c r="R5" s="60">
        <v>495</v>
      </c>
      <c r="S5" s="60">
        <v>519</v>
      </c>
      <c r="T5" s="81">
        <v>1014</v>
      </c>
      <c r="U5" s="81">
        <v>3265</v>
      </c>
      <c r="W5" s="41">
        <v>14</v>
      </c>
      <c r="X5" s="309">
        <v>68351</v>
      </c>
      <c r="Y5" s="310"/>
      <c r="AA5" s="39">
        <v>14</v>
      </c>
      <c r="AB5" s="85">
        <v>1390</v>
      </c>
      <c r="AC5" s="15"/>
      <c r="AE5" s="41">
        <v>14</v>
      </c>
      <c r="AF5" s="307">
        <v>2157</v>
      </c>
      <c r="AG5" s="308"/>
    </row>
    <row r="6" spans="1:33" ht="19.5" customHeight="1">
      <c r="A6" s="304">
        <v>15</v>
      </c>
      <c r="B6" s="210"/>
      <c r="C6" s="81">
        <v>2106</v>
      </c>
      <c r="D6" s="60">
        <v>943</v>
      </c>
      <c r="E6" s="81">
        <v>3049</v>
      </c>
      <c r="F6" s="18" t="s">
        <v>514</v>
      </c>
      <c r="G6" s="18" t="s">
        <v>514</v>
      </c>
      <c r="H6" s="18" t="s">
        <v>514</v>
      </c>
      <c r="I6" s="60">
        <v>7</v>
      </c>
      <c r="J6" s="60">
        <v>193</v>
      </c>
      <c r="K6" s="60">
        <v>200</v>
      </c>
      <c r="L6" s="81">
        <v>3249</v>
      </c>
      <c r="N6" s="39">
        <v>15</v>
      </c>
      <c r="O6" s="81">
        <v>2008</v>
      </c>
      <c r="P6" s="81">
        <v>1275</v>
      </c>
      <c r="Q6" s="81">
        <v>3283</v>
      </c>
      <c r="R6" s="60">
        <v>720</v>
      </c>
      <c r="S6" s="60">
        <v>816</v>
      </c>
      <c r="T6" s="81">
        <v>1536</v>
      </c>
      <c r="U6" s="81">
        <v>4819</v>
      </c>
      <c r="W6" s="41">
        <v>15</v>
      </c>
      <c r="X6" s="309">
        <v>74893</v>
      </c>
      <c r="Y6" s="310"/>
      <c r="AA6" s="39">
        <v>15</v>
      </c>
      <c r="AB6" s="85">
        <v>1383</v>
      </c>
      <c r="AC6" s="82"/>
      <c r="AE6" s="41">
        <v>15</v>
      </c>
      <c r="AF6" s="307">
        <v>2157</v>
      </c>
      <c r="AG6" s="308"/>
    </row>
    <row r="7" spans="1:33" ht="19.5" customHeight="1">
      <c r="A7" s="304">
        <v>16</v>
      </c>
      <c r="B7" s="210"/>
      <c r="C7" s="81">
        <v>1735</v>
      </c>
      <c r="D7" s="60">
        <v>532</v>
      </c>
      <c r="E7" s="81">
        <v>2267</v>
      </c>
      <c r="F7" s="18" t="s">
        <v>514</v>
      </c>
      <c r="G7" s="18" t="s">
        <v>514</v>
      </c>
      <c r="H7" s="18" t="s">
        <v>514</v>
      </c>
      <c r="I7" s="60">
        <v>2</v>
      </c>
      <c r="J7" s="60">
        <v>74</v>
      </c>
      <c r="K7" s="60">
        <v>76</v>
      </c>
      <c r="L7" s="81">
        <v>2343</v>
      </c>
      <c r="N7" s="39">
        <v>16</v>
      </c>
      <c r="O7" s="60">
        <v>929</v>
      </c>
      <c r="P7" s="81">
        <v>1388</v>
      </c>
      <c r="Q7" s="81">
        <v>2317</v>
      </c>
      <c r="R7" s="60">
        <v>296</v>
      </c>
      <c r="S7" s="60">
        <v>868</v>
      </c>
      <c r="T7" s="81">
        <v>1164</v>
      </c>
      <c r="U7" s="81">
        <v>3481</v>
      </c>
      <c r="W7" s="41">
        <v>16</v>
      </c>
      <c r="X7" s="309">
        <v>76384</v>
      </c>
      <c r="Y7" s="310"/>
      <c r="AA7" s="39">
        <v>16</v>
      </c>
      <c r="AB7" s="85">
        <v>1248</v>
      </c>
      <c r="AC7" s="82"/>
      <c r="AD7" s="82"/>
      <c r="AE7" s="41">
        <v>16</v>
      </c>
      <c r="AF7" s="307">
        <v>2051</v>
      </c>
      <c r="AG7" s="308"/>
    </row>
    <row r="8" spans="1:33" ht="19.5" customHeight="1" thickBot="1">
      <c r="A8" s="305">
        <v>17</v>
      </c>
      <c r="B8" s="306"/>
      <c r="C8" s="83">
        <v>1431</v>
      </c>
      <c r="D8" s="63">
        <v>682</v>
      </c>
      <c r="E8" s="83">
        <v>2113</v>
      </c>
      <c r="F8" s="63">
        <v>25</v>
      </c>
      <c r="G8" s="63">
        <v>425</v>
      </c>
      <c r="H8" s="63">
        <v>450</v>
      </c>
      <c r="I8" s="63">
        <v>31</v>
      </c>
      <c r="J8" s="63">
        <v>2</v>
      </c>
      <c r="K8" s="63">
        <v>33</v>
      </c>
      <c r="L8" s="83">
        <v>2596</v>
      </c>
      <c r="N8" s="72">
        <v>17</v>
      </c>
      <c r="O8" s="63">
        <v>976</v>
      </c>
      <c r="P8" s="83">
        <v>1109</v>
      </c>
      <c r="Q8" s="83">
        <v>2085</v>
      </c>
      <c r="R8" s="63">
        <v>290</v>
      </c>
      <c r="S8" s="63">
        <v>724</v>
      </c>
      <c r="T8" s="83">
        <v>1014</v>
      </c>
      <c r="U8" s="83">
        <v>3099</v>
      </c>
      <c r="W8" s="58">
        <v>17</v>
      </c>
      <c r="X8" s="311">
        <v>79054</v>
      </c>
      <c r="Y8" s="312"/>
      <c r="AA8" s="72">
        <v>17</v>
      </c>
      <c r="AB8" s="20">
        <v>781</v>
      </c>
      <c r="AC8" s="58"/>
      <c r="AD8" s="41"/>
      <c r="AE8" s="58">
        <v>17</v>
      </c>
      <c r="AF8" s="322">
        <v>3233</v>
      </c>
      <c r="AG8" s="323"/>
    </row>
    <row r="9" spans="1:33" ht="15.75" customHeight="1">
      <c r="A9" s="23" t="s">
        <v>62</v>
      </c>
      <c r="N9" s="23" t="s">
        <v>621</v>
      </c>
      <c r="W9" s="23" t="s">
        <v>609</v>
      </c>
      <c r="Y9" s="14"/>
      <c r="AA9" s="23" t="s">
        <v>620</v>
      </c>
      <c r="AE9" s="23" t="s">
        <v>619</v>
      </c>
    </row>
    <row r="10" spans="1:33" ht="19.5" customHeight="1" thickBot="1">
      <c r="A10" s="23" t="s">
        <v>617</v>
      </c>
      <c r="Q10" s="31" t="s">
        <v>63</v>
      </c>
      <c r="U10" s="4" t="s">
        <v>585</v>
      </c>
    </row>
    <row r="11" spans="1:33">
      <c r="A11" s="23"/>
      <c r="N11" s="197" t="s">
        <v>587</v>
      </c>
      <c r="O11" s="214" t="s">
        <v>588</v>
      </c>
      <c r="P11" s="214"/>
      <c r="Q11" s="214"/>
      <c r="R11" s="214" t="s">
        <v>622</v>
      </c>
      <c r="S11" s="214"/>
      <c r="T11" s="214"/>
      <c r="U11" s="272" t="s">
        <v>589</v>
      </c>
    </row>
    <row r="12" spans="1:33" ht="16.5" customHeight="1" thickBot="1">
      <c r="A12" s="1" t="s">
        <v>64</v>
      </c>
      <c r="F12" s="31" t="s">
        <v>65</v>
      </c>
      <c r="L12" s="4" t="s">
        <v>585</v>
      </c>
      <c r="N12" s="326"/>
      <c r="O12" s="9" t="s">
        <v>601</v>
      </c>
      <c r="P12" s="9" t="s">
        <v>602</v>
      </c>
      <c r="Q12" s="9" t="s">
        <v>600</v>
      </c>
      <c r="R12" s="9" t="s">
        <v>601</v>
      </c>
      <c r="S12" s="9" t="s">
        <v>602</v>
      </c>
      <c r="T12" s="9" t="s">
        <v>600</v>
      </c>
      <c r="U12" s="280"/>
    </row>
    <row r="13" spans="1:33" ht="19.5" customHeight="1">
      <c r="A13" s="197" t="s">
        <v>587</v>
      </c>
      <c r="B13" s="300"/>
      <c r="C13" s="214" t="s">
        <v>588</v>
      </c>
      <c r="D13" s="214"/>
      <c r="E13" s="214"/>
      <c r="F13" s="214" t="s">
        <v>615</v>
      </c>
      <c r="G13" s="214"/>
      <c r="H13" s="214"/>
      <c r="I13" s="214" t="s">
        <v>616</v>
      </c>
      <c r="J13" s="214"/>
      <c r="K13" s="214"/>
      <c r="L13" s="272" t="s">
        <v>589</v>
      </c>
      <c r="N13" s="73" t="s">
        <v>603</v>
      </c>
      <c r="O13" s="60">
        <v>419</v>
      </c>
      <c r="P13" s="18" t="s">
        <v>514</v>
      </c>
      <c r="Q13" s="60">
        <v>419</v>
      </c>
      <c r="R13" s="18" t="s">
        <v>514</v>
      </c>
      <c r="S13" s="18" t="s">
        <v>514</v>
      </c>
      <c r="T13" s="18" t="s">
        <v>514</v>
      </c>
      <c r="U13" s="60">
        <v>419</v>
      </c>
    </row>
    <row r="14" spans="1:33" ht="19.5" customHeight="1">
      <c r="A14" s="198"/>
      <c r="B14" s="211"/>
      <c r="C14" s="9" t="s">
        <v>601</v>
      </c>
      <c r="D14" s="9" t="s">
        <v>602</v>
      </c>
      <c r="E14" s="9" t="s">
        <v>600</v>
      </c>
      <c r="F14" s="9" t="s">
        <v>601</v>
      </c>
      <c r="G14" s="9" t="s">
        <v>602</v>
      </c>
      <c r="H14" s="9" t="s">
        <v>600</v>
      </c>
      <c r="I14" s="9" t="s">
        <v>601</v>
      </c>
      <c r="J14" s="9" t="s">
        <v>602</v>
      </c>
      <c r="K14" s="9" t="s">
        <v>600</v>
      </c>
      <c r="L14" s="280"/>
      <c r="N14" s="39">
        <v>14</v>
      </c>
      <c r="O14" s="60">
        <v>340</v>
      </c>
      <c r="P14" s="18" t="s">
        <v>514</v>
      </c>
      <c r="Q14" s="60">
        <v>340</v>
      </c>
      <c r="R14" s="18">
        <v>4</v>
      </c>
      <c r="S14" s="18" t="s">
        <v>514</v>
      </c>
      <c r="T14" s="18">
        <v>4</v>
      </c>
      <c r="U14" s="60">
        <v>344</v>
      </c>
    </row>
    <row r="15" spans="1:33" ht="19.5" customHeight="1">
      <c r="A15" s="304" t="s">
        <v>603</v>
      </c>
      <c r="B15" s="210"/>
      <c r="C15" s="81">
        <v>3604</v>
      </c>
      <c r="D15" s="60">
        <v>933</v>
      </c>
      <c r="E15" s="81">
        <v>4537</v>
      </c>
      <c r="F15" s="18" t="s">
        <v>514</v>
      </c>
      <c r="G15" s="18" t="s">
        <v>514</v>
      </c>
      <c r="H15" s="18" t="s">
        <v>514</v>
      </c>
      <c r="I15" s="60">
        <v>103</v>
      </c>
      <c r="J15" s="60">
        <v>526</v>
      </c>
      <c r="K15" s="60">
        <v>629</v>
      </c>
      <c r="L15" s="81">
        <v>5166</v>
      </c>
      <c r="N15" s="39">
        <v>15</v>
      </c>
      <c r="O15" s="60">
        <v>467</v>
      </c>
      <c r="P15" s="18" t="s">
        <v>514</v>
      </c>
      <c r="Q15" s="60">
        <v>467</v>
      </c>
      <c r="R15" s="18">
        <v>6</v>
      </c>
      <c r="S15" s="18" t="s">
        <v>514</v>
      </c>
      <c r="T15" s="18">
        <v>6</v>
      </c>
      <c r="U15" s="60">
        <v>473</v>
      </c>
    </row>
    <row r="16" spans="1:33" ht="19.5" customHeight="1">
      <c r="A16" s="304">
        <v>14</v>
      </c>
      <c r="B16" s="210"/>
      <c r="C16" s="81">
        <v>4240</v>
      </c>
      <c r="D16" s="81">
        <v>1203</v>
      </c>
      <c r="E16" s="81">
        <v>5443</v>
      </c>
      <c r="F16" s="18" t="s">
        <v>514</v>
      </c>
      <c r="G16" s="18" t="s">
        <v>514</v>
      </c>
      <c r="H16" s="18" t="s">
        <v>514</v>
      </c>
      <c r="I16" s="60">
        <v>22</v>
      </c>
      <c r="J16" s="60">
        <v>395</v>
      </c>
      <c r="K16" s="60">
        <v>417</v>
      </c>
      <c r="L16" s="81">
        <v>5860</v>
      </c>
      <c r="N16" s="39">
        <v>16</v>
      </c>
      <c r="O16" s="60">
        <v>377</v>
      </c>
      <c r="P16" s="18" t="s">
        <v>514</v>
      </c>
      <c r="Q16" s="60">
        <v>377</v>
      </c>
      <c r="R16" s="18">
        <v>1</v>
      </c>
      <c r="S16" s="18" t="s">
        <v>514</v>
      </c>
      <c r="T16" s="18">
        <v>1</v>
      </c>
      <c r="U16" s="60">
        <v>378</v>
      </c>
    </row>
    <row r="17" spans="1:23" ht="19.5" customHeight="1" thickBot="1">
      <c r="A17" s="304">
        <v>15</v>
      </c>
      <c r="B17" s="210"/>
      <c r="C17" s="81">
        <v>3286</v>
      </c>
      <c r="D17" s="81">
        <v>1263</v>
      </c>
      <c r="E17" s="81">
        <v>4549</v>
      </c>
      <c r="F17" s="18" t="s">
        <v>514</v>
      </c>
      <c r="G17" s="18" t="s">
        <v>514</v>
      </c>
      <c r="H17" s="18" t="s">
        <v>514</v>
      </c>
      <c r="I17" s="60">
        <v>25</v>
      </c>
      <c r="J17" s="60">
        <v>193</v>
      </c>
      <c r="K17" s="60">
        <v>218</v>
      </c>
      <c r="L17" s="81">
        <v>4767</v>
      </c>
      <c r="N17" s="72">
        <v>17</v>
      </c>
      <c r="O17" s="63">
        <v>343</v>
      </c>
      <c r="P17" s="20" t="s">
        <v>514</v>
      </c>
      <c r="Q17" s="63">
        <v>343</v>
      </c>
      <c r="R17" s="20">
        <v>4</v>
      </c>
      <c r="S17" s="20" t="s">
        <v>514</v>
      </c>
      <c r="T17" s="20">
        <v>4</v>
      </c>
      <c r="U17" s="63">
        <v>347</v>
      </c>
    </row>
    <row r="18" spans="1:23" ht="19.5" customHeight="1">
      <c r="A18" s="304">
        <v>16</v>
      </c>
      <c r="B18" s="210"/>
      <c r="C18" s="81">
        <v>2570</v>
      </c>
      <c r="D18" s="60">
        <v>666</v>
      </c>
      <c r="E18" s="81">
        <v>3236</v>
      </c>
      <c r="F18" s="18" t="s">
        <v>514</v>
      </c>
      <c r="G18" s="18" t="s">
        <v>514</v>
      </c>
      <c r="H18" s="18" t="s">
        <v>514</v>
      </c>
      <c r="I18" s="60">
        <v>7</v>
      </c>
      <c r="J18" s="60">
        <v>203</v>
      </c>
      <c r="K18" s="60">
        <v>210</v>
      </c>
      <c r="L18" s="81">
        <v>3446</v>
      </c>
      <c r="N18" s="23" t="s">
        <v>623</v>
      </c>
    </row>
    <row r="19" spans="1:23" ht="19.5" customHeight="1" thickBot="1">
      <c r="A19" s="305">
        <v>17</v>
      </c>
      <c r="B19" s="306"/>
      <c r="C19" s="83">
        <v>2906</v>
      </c>
      <c r="D19" s="83">
        <v>1027</v>
      </c>
      <c r="E19" s="83">
        <v>3933</v>
      </c>
      <c r="F19" s="63">
        <v>36</v>
      </c>
      <c r="G19" s="63">
        <v>389</v>
      </c>
      <c r="H19" s="63">
        <v>425</v>
      </c>
      <c r="I19" s="63">
        <v>95</v>
      </c>
      <c r="J19" s="63">
        <v>2</v>
      </c>
      <c r="K19" s="63">
        <v>97</v>
      </c>
      <c r="L19" s="83">
        <v>4455</v>
      </c>
      <c r="W19" s="4"/>
    </row>
    <row r="20" spans="1:23">
      <c r="A20" s="23" t="s">
        <v>66</v>
      </c>
      <c r="W20" s="7"/>
    </row>
    <row r="21" spans="1:23">
      <c r="A21" s="23" t="s">
        <v>618</v>
      </c>
      <c r="W21" s="15"/>
    </row>
    <row r="22" spans="1:23" ht="14.25" thickBot="1">
      <c r="L22" s="14" t="s">
        <v>505</v>
      </c>
      <c r="W22" s="82"/>
    </row>
    <row r="23" spans="1:23" ht="19.5" customHeight="1">
      <c r="A23" s="313" t="s">
        <v>67</v>
      </c>
      <c r="B23" s="199" t="s">
        <v>587</v>
      </c>
      <c r="C23" s="199" t="s">
        <v>506</v>
      </c>
      <c r="D23" s="199" t="s">
        <v>507</v>
      </c>
      <c r="E23" s="203" t="s">
        <v>508</v>
      </c>
      <c r="F23" s="199" t="s">
        <v>509</v>
      </c>
      <c r="G23" s="203" t="s">
        <v>510</v>
      </c>
      <c r="H23" s="199" t="s">
        <v>511</v>
      </c>
      <c r="I23" s="199" t="s">
        <v>512</v>
      </c>
      <c r="J23" s="203" t="s">
        <v>513</v>
      </c>
      <c r="K23" s="324" t="s">
        <v>68</v>
      </c>
      <c r="L23" s="201" t="s">
        <v>598</v>
      </c>
      <c r="W23" s="82"/>
    </row>
    <row r="24" spans="1:23" ht="19.5" customHeight="1">
      <c r="A24" s="314"/>
      <c r="B24" s="200"/>
      <c r="C24" s="200"/>
      <c r="D24" s="200"/>
      <c r="E24" s="204"/>
      <c r="F24" s="200"/>
      <c r="G24" s="204"/>
      <c r="H24" s="200"/>
      <c r="I24" s="200"/>
      <c r="J24" s="204"/>
      <c r="K24" s="325"/>
      <c r="L24" s="202"/>
      <c r="W24" s="82"/>
    </row>
    <row r="25" spans="1:23" ht="16.5" customHeight="1">
      <c r="A25" s="315" t="s">
        <v>26</v>
      </c>
      <c r="B25" s="84" t="s">
        <v>603</v>
      </c>
      <c r="C25" s="85">
        <v>6481</v>
      </c>
      <c r="D25" s="18" t="s">
        <v>514</v>
      </c>
      <c r="E25" s="18" t="s">
        <v>514</v>
      </c>
      <c r="F25" s="18">
        <v>15</v>
      </c>
      <c r="G25" s="18">
        <v>6</v>
      </c>
      <c r="H25" s="18">
        <v>1</v>
      </c>
      <c r="I25" s="18">
        <v>13</v>
      </c>
      <c r="J25" s="85">
        <v>4908</v>
      </c>
      <c r="K25" s="85">
        <v>1379</v>
      </c>
      <c r="L25" s="18">
        <v>159</v>
      </c>
      <c r="W25" s="82"/>
    </row>
    <row r="26" spans="1:23" ht="16.5" customHeight="1">
      <c r="A26" s="316"/>
      <c r="B26" s="86">
        <v>14</v>
      </c>
      <c r="C26" s="85">
        <v>5959</v>
      </c>
      <c r="D26" s="18">
        <v>8</v>
      </c>
      <c r="E26" s="18">
        <v>2</v>
      </c>
      <c r="F26" s="18">
        <v>10</v>
      </c>
      <c r="G26" s="18">
        <v>50</v>
      </c>
      <c r="H26" s="18">
        <v>1</v>
      </c>
      <c r="I26" s="18">
        <v>17</v>
      </c>
      <c r="J26" s="85">
        <v>1383</v>
      </c>
      <c r="K26" s="85">
        <v>1465</v>
      </c>
      <c r="L26" s="85">
        <v>3023</v>
      </c>
      <c r="W26" s="82"/>
    </row>
    <row r="27" spans="1:23" ht="16.5" customHeight="1">
      <c r="A27" s="316"/>
      <c r="B27" s="86">
        <v>15</v>
      </c>
      <c r="C27" s="85">
        <v>6511</v>
      </c>
      <c r="D27" s="18">
        <v>10</v>
      </c>
      <c r="E27" s="18" t="s">
        <v>514</v>
      </c>
      <c r="F27" s="18">
        <v>3</v>
      </c>
      <c r="G27" s="18">
        <v>45</v>
      </c>
      <c r="H27" s="18">
        <v>5</v>
      </c>
      <c r="I27" s="18">
        <v>27</v>
      </c>
      <c r="J27" s="85">
        <v>1412</v>
      </c>
      <c r="K27" s="85">
        <v>1569</v>
      </c>
      <c r="L27" s="85">
        <v>3440</v>
      </c>
    </row>
    <row r="28" spans="1:23" ht="16.5" customHeight="1">
      <c r="A28" s="316"/>
      <c r="B28" s="86">
        <v>16</v>
      </c>
      <c r="C28" s="85">
        <v>5554</v>
      </c>
      <c r="D28" s="18">
        <v>2</v>
      </c>
      <c r="E28" s="18">
        <v>3</v>
      </c>
      <c r="F28" s="18">
        <v>10</v>
      </c>
      <c r="G28" s="18">
        <v>63</v>
      </c>
      <c r="H28" s="18">
        <v>2</v>
      </c>
      <c r="I28" s="18">
        <v>41</v>
      </c>
      <c r="J28" s="85">
        <v>1417</v>
      </c>
      <c r="K28" s="85">
        <v>1466</v>
      </c>
      <c r="L28" s="85">
        <v>2550</v>
      </c>
    </row>
    <row r="29" spans="1:23" ht="16.5" customHeight="1">
      <c r="A29" s="317"/>
      <c r="B29" s="67">
        <v>17</v>
      </c>
      <c r="C29" s="87">
        <v>5931</v>
      </c>
      <c r="D29" s="88">
        <v>4</v>
      </c>
      <c r="E29" s="88" t="s">
        <v>514</v>
      </c>
      <c r="F29" s="88">
        <v>25</v>
      </c>
      <c r="G29" s="88">
        <v>51</v>
      </c>
      <c r="H29" s="88">
        <v>3</v>
      </c>
      <c r="I29" s="88">
        <v>30</v>
      </c>
      <c r="J29" s="87">
        <v>2290</v>
      </c>
      <c r="K29" s="87">
        <v>1529</v>
      </c>
      <c r="L29" s="87">
        <v>1999</v>
      </c>
    </row>
    <row r="30" spans="1:23" ht="17.25" customHeight="1">
      <c r="A30" s="23" t="s">
        <v>71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3" ht="16.5" customHeight="1">
      <c r="A31" s="315" t="s">
        <v>69</v>
      </c>
      <c r="B31" s="84" t="s">
        <v>603</v>
      </c>
      <c r="C31" s="28" t="s">
        <v>514</v>
      </c>
      <c r="D31" s="28" t="s">
        <v>514</v>
      </c>
      <c r="E31" s="28" t="s">
        <v>514</v>
      </c>
      <c r="F31" s="28" t="s">
        <v>514</v>
      </c>
      <c r="G31" s="28" t="s">
        <v>514</v>
      </c>
      <c r="H31" s="28" t="s">
        <v>514</v>
      </c>
      <c r="I31" s="28" t="s">
        <v>514</v>
      </c>
      <c r="J31" s="28" t="s">
        <v>514</v>
      </c>
      <c r="K31" s="28" t="s">
        <v>514</v>
      </c>
      <c r="L31" s="28" t="s">
        <v>514</v>
      </c>
    </row>
    <row r="32" spans="1:23" ht="16.5" customHeight="1">
      <c r="A32" s="316"/>
      <c r="B32" s="86">
        <v>14</v>
      </c>
      <c r="C32" s="18" t="s">
        <v>514</v>
      </c>
      <c r="D32" s="18" t="s">
        <v>514</v>
      </c>
      <c r="E32" s="18" t="s">
        <v>514</v>
      </c>
      <c r="F32" s="18" t="s">
        <v>514</v>
      </c>
      <c r="G32" s="18" t="s">
        <v>514</v>
      </c>
      <c r="H32" s="18" t="s">
        <v>514</v>
      </c>
      <c r="I32" s="18" t="s">
        <v>514</v>
      </c>
      <c r="J32" s="18" t="s">
        <v>514</v>
      </c>
      <c r="K32" s="18" t="s">
        <v>514</v>
      </c>
      <c r="L32" s="18" t="s">
        <v>514</v>
      </c>
    </row>
    <row r="33" spans="1:22" ht="16.5" customHeight="1">
      <c r="A33" s="316"/>
      <c r="B33" s="86">
        <v>15</v>
      </c>
      <c r="C33" s="18" t="s">
        <v>514</v>
      </c>
      <c r="D33" s="18" t="s">
        <v>514</v>
      </c>
      <c r="E33" s="18" t="s">
        <v>514</v>
      </c>
      <c r="F33" s="18" t="s">
        <v>514</v>
      </c>
      <c r="G33" s="18" t="s">
        <v>514</v>
      </c>
      <c r="H33" s="18" t="s">
        <v>514</v>
      </c>
      <c r="I33" s="18" t="s">
        <v>514</v>
      </c>
      <c r="J33" s="18" t="s">
        <v>514</v>
      </c>
      <c r="K33" s="18" t="s">
        <v>514</v>
      </c>
      <c r="L33" s="18" t="s">
        <v>514</v>
      </c>
    </row>
    <row r="34" spans="1:22" ht="16.5" customHeight="1">
      <c r="A34" s="316"/>
      <c r="B34" s="86">
        <v>16</v>
      </c>
      <c r="C34" s="81">
        <v>1289</v>
      </c>
      <c r="D34" s="60">
        <v>13</v>
      </c>
      <c r="E34" s="18" t="s">
        <v>514</v>
      </c>
      <c r="F34" s="18">
        <v>8</v>
      </c>
      <c r="G34" s="18">
        <v>22</v>
      </c>
      <c r="H34" s="18">
        <v>2</v>
      </c>
      <c r="I34" s="18">
        <v>11</v>
      </c>
      <c r="J34" s="18">
        <v>732</v>
      </c>
      <c r="K34" s="18" t="s">
        <v>514</v>
      </c>
      <c r="L34" s="18">
        <v>501</v>
      </c>
    </row>
    <row r="35" spans="1:22" ht="16.5" customHeight="1">
      <c r="A35" s="317"/>
      <c r="B35" s="67">
        <v>17</v>
      </c>
      <c r="C35" s="89">
        <v>2304</v>
      </c>
      <c r="D35" s="90">
        <v>21</v>
      </c>
      <c r="E35" s="88" t="s">
        <v>514</v>
      </c>
      <c r="F35" s="88">
        <v>19</v>
      </c>
      <c r="G35" s="88">
        <v>34</v>
      </c>
      <c r="H35" s="88">
        <v>2</v>
      </c>
      <c r="I35" s="88">
        <v>14</v>
      </c>
      <c r="J35" s="87">
        <v>1407</v>
      </c>
      <c r="K35" s="88" t="s">
        <v>514</v>
      </c>
      <c r="L35" s="88">
        <v>807</v>
      </c>
    </row>
    <row r="36" spans="1:22" ht="17.25" customHeight="1">
      <c r="A36" s="23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22" ht="16.5" customHeight="1">
      <c r="A37" s="321" t="s">
        <v>626</v>
      </c>
      <c r="B37" s="84" t="s">
        <v>603</v>
      </c>
      <c r="C37" s="28">
        <v>484</v>
      </c>
      <c r="D37" s="28">
        <v>43</v>
      </c>
      <c r="E37" s="28">
        <v>23</v>
      </c>
      <c r="F37" s="28">
        <v>7</v>
      </c>
      <c r="G37" s="28">
        <v>16</v>
      </c>
      <c r="H37" s="28">
        <v>1</v>
      </c>
      <c r="I37" s="28">
        <v>25</v>
      </c>
      <c r="J37" s="28">
        <v>70</v>
      </c>
      <c r="K37" s="28">
        <v>1</v>
      </c>
      <c r="L37" s="28">
        <v>298</v>
      </c>
    </row>
    <row r="38" spans="1:22" ht="16.5" customHeight="1">
      <c r="A38" s="316"/>
      <c r="B38" s="86">
        <v>14</v>
      </c>
      <c r="C38" s="18">
        <v>437</v>
      </c>
      <c r="D38" s="18">
        <v>40</v>
      </c>
      <c r="E38" s="18">
        <v>33</v>
      </c>
      <c r="F38" s="18">
        <v>4</v>
      </c>
      <c r="G38" s="18">
        <v>8</v>
      </c>
      <c r="H38" s="18">
        <v>1</v>
      </c>
      <c r="I38" s="18">
        <v>15</v>
      </c>
      <c r="J38" s="18">
        <v>8</v>
      </c>
      <c r="K38" s="18">
        <v>3</v>
      </c>
      <c r="L38" s="18">
        <v>325</v>
      </c>
    </row>
    <row r="39" spans="1:22" ht="16.5" customHeight="1">
      <c r="A39" s="316"/>
      <c r="B39" s="86">
        <v>15</v>
      </c>
      <c r="C39" s="18">
        <v>552</v>
      </c>
      <c r="D39" s="18">
        <v>36</v>
      </c>
      <c r="E39" s="18">
        <v>24</v>
      </c>
      <c r="F39" s="18">
        <v>4</v>
      </c>
      <c r="G39" s="18">
        <v>12</v>
      </c>
      <c r="H39" s="18" t="s">
        <v>514</v>
      </c>
      <c r="I39" s="18">
        <v>12</v>
      </c>
      <c r="J39" s="18">
        <v>104</v>
      </c>
      <c r="K39" s="18">
        <v>3</v>
      </c>
      <c r="L39" s="18">
        <v>357</v>
      </c>
    </row>
    <row r="40" spans="1:22" ht="16.5" customHeight="1">
      <c r="A40" s="316"/>
      <c r="B40" s="86">
        <v>16</v>
      </c>
      <c r="C40" s="18">
        <v>473</v>
      </c>
      <c r="D40" s="18">
        <v>38</v>
      </c>
      <c r="E40" s="18">
        <v>24</v>
      </c>
      <c r="F40" s="18">
        <v>5</v>
      </c>
      <c r="G40" s="18">
        <v>13</v>
      </c>
      <c r="H40" s="18">
        <v>1</v>
      </c>
      <c r="I40" s="18">
        <v>10</v>
      </c>
      <c r="J40" s="18">
        <v>29</v>
      </c>
      <c r="K40" s="18">
        <v>3</v>
      </c>
      <c r="L40" s="18">
        <v>350</v>
      </c>
    </row>
    <row r="41" spans="1:22" ht="16.5" customHeight="1">
      <c r="A41" s="317"/>
      <c r="B41" s="67">
        <v>17</v>
      </c>
      <c r="C41" s="88">
        <v>410</v>
      </c>
      <c r="D41" s="88">
        <v>29</v>
      </c>
      <c r="E41" s="88">
        <v>19</v>
      </c>
      <c r="F41" s="88">
        <v>3</v>
      </c>
      <c r="G41" s="88">
        <v>21</v>
      </c>
      <c r="H41" s="88">
        <v>4</v>
      </c>
      <c r="I41" s="88">
        <v>14</v>
      </c>
      <c r="J41" s="88">
        <v>16</v>
      </c>
      <c r="K41" s="88" t="s">
        <v>514</v>
      </c>
      <c r="L41" s="88">
        <v>304</v>
      </c>
    </row>
    <row r="42" spans="1:22" ht="16.5" customHeight="1">
      <c r="A42" s="318" t="s">
        <v>516</v>
      </c>
      <c r="B42" s="84" t="s">
        <v>603</v>
      </c>
      <c r="C42" s="28" t="s">
        <v>514</v>
      </c>
      <c r="D42" s="28" t="s">
        <v>514</v>
      </c>
      <c r="E42" s="28" t="s">
        <v>514</v>
      </c>
      <c r="F42" s="28" t="s">
        <v>514</v>
      </c>
      <c r="G42" s="28" t="s">
        <v>514</v>
      </c>
      <c r="H42" s="28" t="s">
        <v>514</v>
      </c>
      <c r="I42" s="28" t="s">
        <v>514</v>
      </c>
      <c r="J42" s="28" t="s">
        <v>514</v>
      </c>
      <c r="K42" s="28" t="s">
        <v>514</v>
      </c>
      <c r="L42" s="28" t="s">
        <v>514</v>
      </c>
    </row>
    <row r="43" spans="1:22" ht="16.5" customHeight="1">
      <c r="A43" s="319"/>
      <c r="B43" s="86">
        <v>14</v>
      </c>
      <c r="C43" s="18" t="s">
        <v>514</v>
      </c>
      <c r="D43" s="18" t="s">
        <v>514</v>
      </c>
      <c r="E43" s="18" t="s">
        <v>514</v>
      </c>
      <c r="F43" s="18" t="s">
        <v>514</v>
      </c>
      <c r="G43" s="18" t="s">
        <v>514</v>
      </c>
      <c r="H43" s="18" t="s">
        <v>514</v>
      </c>
      <c r="I43" s="18" t="s">
        <v>514</v>
      </c>
      <c r="J43" s="18" t="s">
        <v>514</v>
      </c>
      <c r="K43" s="18" t="s">
        <v>514</v>
      </c>
      <c r="L43" s="18" t="s">
        <v>514</v>
      </c>
    </row>
    <row r="44" spans="1:22" ht="16.5" customHeight="1">
      <c r="A44" s="319"/>
      <c r="B44" s="86">
        <v>15</v>
      </c>
      <c r="C44" s="18">
        <v>157</v>
      </c>
      <c r="D44" s="18">
        <v>7</v>
      </c>
      <c r="E44" s="18">
        <v>1</v>
      </c>
      <c r="F44" s="18">
        <v>3</v>
      </c>
      <c r="G44" s="18" t="s">
        <v>514</v>
      </c>
      <c r="H44" s="18">
        <v>1</v>
      </c>
      <c r="I44" s="18">
        <v>4</v>
      </c>
      <c r="J44" s="18">
        <v>14</v>
      </c>
      <c r="K44" s="18" t="s">
        <v>514</v>
      </c>
      <c r="L44" s="18">
        <v>127</v>
      </c>
    </row>
    <row r="45" spans="1:22" ht="16.5" customHeight="1">
      <c r="A45" s="319"/>
      <c r="B45" s="86">
        <v>16</v>
      </c>
      <c r="C45" s="18">
        <v>318</v>
      </c>
      <c r="D45" s="18">
        <v>5</v>
      </c>
      <c r="E45" s="18">
        <v>2</v>
      </c>
      <c r="F45" s="18">
        <v>3</v>
      </c>
      <c r="G45" s="18">
        <v>1</v>
      </c>
      <c r="H45" s="18">
        <v>4</v>
      </c>
      <c r="I45" s="18">
        <v>5</v>
      </c>
      <c r="J45" s="18">
        <v>7</v>
      </c>
      <c r="K45" s="18" t="s">
        <v>514</v>
      </c>
      <c r="L45" s="18">
        <v>291</v>
      </c>
    </row>
    <row r="46" spans="1:22" ht="16.5" customHeight="1" thickBot="1">
      <c r="A46" s="320"/>
      <c r="B46" s="91">
        <v>17</v>
      </c>
      <c r="C46" s="20">
        <v>366</v>
      </c>
      <c r="D46" s="20">
        <v>18</v>
      </c>
      <c r="E46" s="20">
        <v>3</v>
      </c>
      <c r="F46" s="20">
        <v>1</v>
      </c>
      <c r="G46" s="20">
        <v>1</v>
      </c>
      <c r="H46" s="20" t="s">
        <v>514</v>
      </c>
      <c r="I46" s="20">
        <v>4</v>
      </c>
      <c r="J46" s="20">
        <v>7</v>
      </c>
      <c r="K46" s="20" t="s">
        <v>514</v>
      </c>
      <c r="L46" s="20">
        <v>332</v>
      </c>
      <c r="N46" s="92"/>
      <c r="P46" s="14"/>
      <c r="Q46" s="14"/>
      <c r="R46" s="14"/>
      <c r="S46" s="14"/>
      <c r="T46" s="14"/>
      <c r="U46" s="14"/>
      <c r="V46" s="14"/>
    </row>
    <row r="47" spans="1:22" ht="14.25" customHeight="1">
      <c r="A47" s="23" t="s">
        <v>70</v>
      </c>
    </row>
    <row r="48" spans="1:22" ht="18" customHeight="1">
      <c r="A48" s="23" t="s">
        <v>515</v>
      </c>
    </row>
    <row r="50" spans="2:24">
      <c r="W50" s="93"/>
    </row>
    <row r="51" spans="2:24">
      <c r="K51" s="93"/>
    </row>
    <row r="52" spans="2:24">
      <c r="X52" s="94"/>
    </row>
    <row r="53" spans="2:24">
      <c r="B53" s="94"/>
      <c r="C53" s="94"/>
      <c r="D53" s="94"/>
      <c r="H53" s="94"/>
      <c r="I53" s="94"/>
      <c r="J53" s="94"/>
      <c r="K53" s="94"/>
      <c r="X53" s="94"/>
    </row>
    <row r="54" spans="2:24">
      <c r="B54" s="94"/>
      <c r="C54" s="94"/>
      <c r="D54" s="94"/>
      <c r="J54" s="94"/>
      <c r="K54" s="94"/>
      <c r="X54" s="94"/>
    </row>
    <row r="55" spans="2:24">
      <c r="B55" s="94"/>
      <c r="C55" s="94"/>
      <c r="D55" s="94"/>
      <c r="H55" s="94"/>
      <c r="J55" s="94"/>
      <c r="K55" s="94"/>
      <c r="X55" s="94"/>
    </row>
    <row r="56" spans="2:24">
      <c r="B56" s="94"/>
      <c r="C56" s="94"/>
      <c r="D56" s="94"/>
      <c r="J56" s="94"/>
      <c r="K56" s="94"/>
      <c r="X56" s="94"/>
    </row>
    <row r="57" spans="2:24">
      <c r="B57" s="94"/>
      <c r="C57" s="94"/>
      <c r="D57" s="94"/>
      <c r="J57" s="94"/>
      <c r="K57" s="94"/>
    </row>
    <row r="59" spans="2:24" ht="14.25" customHeight="1">
      <c r="M59" s="4"/>
    </row>
    <row r="60" spans="2:24" ht="13.5" customHeight="1">
      <c r="B60" s="4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7"/>
    </row>
    <row r="61" spans="2:24" ht="15.75" customHeight="1">
      <c r="M61" s="41"/>
    </row>
    <row r="62" spans="2:24" ht="18" customHeight="1">
      <c r="M62" s="14"/>
    </row>
    <row r="63" spans="2:24" ht="18" customHeight="1">
      <c r="M63" s="14"/>
    </row>
    <row r="64" spans="2:24" ht="18" customHeight="1">
      <c r="M64" s="14"/>
    </row>
    <row r="65" spans="13:13" ht="18" customHeight="1">
      <c r="M65" s="14"/>
    </row>
    <row r="66" spans="13:13" ht="18" customHeight="1">
      <c r="M66" s="14"/>
    </row>
    <row r="67" spans="13:13">
      <c r="M67" s="14"/>
    </row>
    <row r="68" spans="13:13">
      <c r="M68" s="14"/>
    </row>
  </sheetData>
  <mergeCells count="57">
    <mergeCell ref="AF8:AG8"/>
    <mergeCell ref="U11:U12"/>
    <mergeCell ref="K23:K24"/>
    <mergeCell ref="L23:L24"/>
    <mergeCell ref="I13:K13"/>
    <mergeCell ref="N11:N12"/>
    <mergeCell ref="A42:A46"/>
    <mergeCell ref="D23:D24"/>
    <mergeCell ref="A31:A35"/>
    <mergeCell ref="A37:A41"/>
    <mergeCell ref="A19:B19"/>
    <mergeCell ref="A18:B18"/>
    <mergeCell ref="E23:E24"/>
    <mergeCell ref="A23:A24"/>
    <mergeCell ref="F23:F24"/>
    <mergeCell ref="A25:A29"/>
    <mergeCell ref="C23:C24"/>
    <mergeCell ref="A16:B16"/>
    <mergeCell ref="B23:B24"/>
    <mergeCell ref="A17:B17"/>
    <mergeCell ref="F2:H2"/>
    <mergeCell ref="I2:K2"/>
    <mergeCell ref="G23:G24"/>
    <mergeCell ref="X2:Y2"/>
    <mergeCell ref="X4:Y4"/>
    <mergeCell ref="X5:Y5"/>
    <mergeCell ref="L2:L3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20</v>
      </c>
      <c r="H1" s="4" t="s">
        <v>79</v>
      </c>
      <c r="N1" s="4"/>
    </row>
    <row r="2" spans="1:14" ht="13.5" customHeight="1">
      <c r="A2" s="331" t="s">
        <v>343</v>
      </c>
      <c r="B2" s="209"/>
      <c r="C2" s="214" t="s">
        <v>569</v>
      </c>
      <c r="D2" s="214"/>
      <c r="E2" s="214"/>
      <c r="F2" s="214"/>
      <c r="G2" s="214" t="s">
        <v>558</v>
      </c>
      <c r="H2" s="272" t="s">
        <v>559</v>
      </c>
      <c r="I2" s="247" t="s">
        <v>565</v>
      </c>
      <c r="J2" s="214"/>
      <c r="K2" s="214" t="s">
        <v>566</v>
      </c>
      <c r="L2" s="214"/>
      <c r="M2" s="273" t="s">
        <v>77</v>
      </c>
      <c r="N2" s="327" t="s">
        <v>568</v>
      </c>
    </row>
    <row r="3" spans="1:14">
      <c r="A3" s="332"/>
      <c r="B3" s="333"/>
      <c r="C3" s="9" t="s">
        <v>295</v>
      </c>
      <c r="D3" s="9" t="s">
        <v>555</v>
      </c>
      <c r="E3" s="9" t="s">
        <v>556</v>
      </c>
      <c r="F3" s="9" t="s">
        <v>557</v>
      </c>
      <c r="G3" s="206"/>
      <c r="H3" s="207"/>
      <c r="I3" s="8" t="s">
        <v>560</v>
      </c>
      <c r="J3" s="9" t="s">
        <v>561</v>
      </c>
      <c r="K3" s="9" t="s">
        <v>562</v>
      </c>
      <c r="L3" s="9" t="s">
        <v>563</v>
      </c>
      <c r="M3" s="206"/>
      <c r="N3" s="328"/>
    </row>
    <row r="4" spans="1:14" ht="24" hidden="1" customHeight="1">
      <c r="A4" s="11" t="s">
        <v>564</v>
      </c>
      <c r="B4" s="27" t="s">
        <v>291</v>
      </c>
      <c r="C4" s="43">
        <f>SUM(D4:F4)</f>
        <v>54</v>
      </c>
      <c r="D4" s="43">
        <v>17</v>
      </c>
      <c r="E4" s="43">
        <v>31</v>
      </c>
      <c r="F4" s="43">
        <v>6</v>
      </c>
      <c r="G4" s="43">
        <v>2</v>
      </c>
      <c r="H4" s="43">
        <v>8</v>
      </c>
      <c r="I4" s="43">
        <v>0</v>
      </c>
      <c r="J4" s="43">
        <v>54</v>
      </c>
      <c r="K4" s="43">
        <v>22</v>
      </c>
      <c r="L4" s="43">
        <v>32</v>
      </c>
      <c r="M4" s="95" t="s">
        <v>570</v>
      </c>
      <c r="N4" s="43">
        <v>261710</v>
      </c>
    </row>
    <row r="5" spans="1:14" ht="24" hidden="1" customHeight="1">
      <c r="A5" s="11" t="s">
        <v>612</v>
      </c>
      <c r="B5" s="27" t="s">
        <v>291</v>
      </c>
      <c r="C5" s="43">
        <f t="shared" ref="C5:C10" si="0">SUM(D5:F5)</f>
        <v>53</v>
      </c>
      <c r="D5" s="43">
        <v>13</v>
      </c>
      <c r="E5" s="43">
        <v>34</v>
      </c>
      <c r="F5" s="43">
        <v>6</v>
      </c>
      <c r="G5" s="43">
        <v>0</v>
      </c>
      <c r="H5" s="43">
        <v>10</v>
      </c>
      <c r="I5" s="43">
        <v>0</v>
      </c>
      <c r="J5" s="43">
        <v>53</v>
      </c>
      <c r="K5" s="43">
        <v>25</v>
      </c>
      <c r="L5" s="43">
        <v>28</v>
      </c>
      <c r="M5" s="43">
        <v>69163</v>
      </c>
      <c r="N5" s="43">
        <v>256851</v>
      </c>
    </row>
    <row r="6" spans="1:14" ht="18" customHeight="1">
      <c r="A6" s="220" t="s">
        <v>613</v>
      </c>
      <c r="B6" s="205"/>
      <c r="C6" s="75">
        <f t="shared" si="0"/>
        <v>41</v>
      </c>
      <c r="D6" s="43">
        <f>SUM(D24:D27)</f>
        <v>15</v>
      </c>
      <c r="E6" s="43">
        <f t="shared" ref="E6:N6" si="1">SUM(E24:E27)</f>
        <v>24</v>
      </c>
      <c r="F6" s="43">
        <f t="shared" si="1"/>
        <v>2</v>
      </c>
      <c r="G6" s="43">
        <f t="shared" si="1"/>
        <v>3</v>
      </c>
      <c r="H6" s="43">
        <f t="shared" si="1"/>
        <v>11</v>
      </c>
      <c r="I6" s="43">
        <f t="shared" si="1"/>
        <v>0</v>
      </c>
      <c r="J6" s="43">
        <f t="shared" si="1"/>
        <v>41</v>
      </c>
      <c r="K6" s="43">
        <f t="shared" si="1"/>
        <v>20</v>
      </c>
      <c r="L6" s="43">
        <f t="shared" si="1"/>
        <v>21</v>
      </c>
      <c r="M6" s="43">
        <v>22248</v>
      </c>
      <c r="N6" s="43">
        <f t="shared" si="1"/>
        <v>227069</v>
      </c>
    </row>
    <row r="7" spans="1:14" ht="18" customHeight="1">
      <c r="A7" s="220">
        <v>14</v>
      </c>
      <c r="B7" s="205"/>
      <c r="C7" s="75">
        <f t="shared" si="0"/>
        <v>74</v>
      </c>
      <c r="D7" s="43">
        <f>SUM(D28:D31)</f>
        <v>20</v>
      </c>
      <c r="E7" s="43">
        <f t="shared" ref="E7:N7" si="2">SUM(E28:E31)</f>
        <v>49</v>
      </c>
      <c r="F7" s="43">
        <f t="shared" si="2"/>
        <v>5</v>
      </c>
      <c r="G7" s="43">
        <f t="shared" si="2"/>
        <v>0</v>
      </c>
      <c r="H7" s="43">
        <f t="shared" si="2"/>
        <v>8</v>
      </c>
      <c r="I7" s="43">
        <f t="shared" si="2"/>
        <v>0</v>
      </c>
      <c r="J7" s="43">
        <f t="shared" si="2"/>
        <v>81</v>
      </c>
      <c r="K7" s="43">
        <f t="shared" si="2"/>
        <v>37</v>
      </c>
      <c r="L7" s="43">
        <f t="shared" si="2"/>
        <v>44</v>
      </c>
      <c r="M7" s="43">
        <f t="shared" si="2"/>
        <v>84599</v>
      </c>
      <c r="N7" s="43">
        <f t="shared" si="2"/>
        <v>190361</v>
      </c>
    </row>
    <row r="8" spans="1:14" ht="18" customHeight="1">
      <c r="A8" s="220">
        <v>15</v>
      </c>
      <c r="B8" s="205"/>
      <c r="C8" s="75">
        <f t="shared" si="0"/>
        <v>87</v>
      </c>
      <c r="D8" s="43">
        <f>SUM(D32:D35)</f>
        <v>20</v>
      </c>
      <c r="E8" s="43">
        <f t="shared" ref="E8:N8" si="3">SUM(E32:E35)</f>
        <v>43</v>
      </c>
      <c r="F8" s="43">
        <f t="shared" si="3"/>
        <v>24</v>
      </c>
      <c r="G8" s="43">
        <f t="shared" si="3"/>
        <v>0</v>
      </c>
      <c r="H8" s="43">
        <f t="shared" si="3"/>
        <v>7</v>
      </c>
      <c r="I8" s="43">
        <f t="shared" si="3"/>
        <v>0</v>
      </c>
      <c r="J8" s="43">
        <f t="shared" si="3"/>
        <v>86</v>
      </c>
      <c r="K8" s="43">
        <f t="shared" si="3"/>
        <v>32</v>
      </c>
      <c r="L8" s="43">
        <f t="shared" si="3"/>
        <v>54</v>
      </c>
      <c r="M8" s="43">
        <f t="shared" si="3"/>
        <v>38458</v>
      </c>
      <c r="N8" s="43">
        <f t="shared" si="3"/>
        <v>149540</v>
      </c>
    </row>
    <row r="9" spans="1:14" ht="18" customHeight="1">
      <c r="A9" s="205">
        <v>16</v>
      </c>
      <c r="B9" s="205"/>
      <c r="C9" s="43">
        <f t="shared" si="0"/>
        <v>74</v>
      </c>
      <c r="D9" s="43">
        <f>SUM(D36:D39)</f>
        <v>23</v>
      </c>
      <c r="E9" s="43">
        <f t="shared" ref="E9:N9" si="4">SUM(E36:E39)</f>
        <v>25</v>
      </c>
      <c r="F9" s="43">
        <f t="shared" si="4"/>
        <v>26</v>
      </c>
      <c r="G9" s="43">
        <f t="shared" si="4"/>
        <v>0</v>
      </c>
      <c r="H9" s="43">
        <f t="shared" si="4"/>
        <v>10</v>
      </c>
      <c r="I9" s="43">
        <f t="shared" si="4"/>
        <v>0</v>
      </c>
      <c r="J9" s="43">
        <f t="shared" si="4"/>
        <v>74</v>
      </c>
      <c r="K9" s="43">
        <f t="shared" si="4"/>
        <v>39</v>
      </c>
      <c r="L9" s="43">
        <f t="shared" si="4"/>
        <v>35</v>
      </c>
      <c r="M9" s="43">
        <f t="shared" si="4"/>
        <v>126927</v>
      </c>
      <c r="N9" s="43">
        <f t="shared" si="4"/>
        <v>131420</v>
      </c>
    </row>
    <row r="10" spans="1:14" ht="18" customHeight="1" thickBot="1">
      <c r="A10" s="221">
        <v>17</v>
      </c>
      <c r="B10" s="271"/>
      <c r="C10" s="46">
        <f t="shared" si="0"/>
        <v>80</v>
      </c>
      <c r="D10" s="46">
        <f>SUM(D40)</f>
        <v>14</v>
      </c>
      <c r="E10" s="46">
        <f t="shared" ref="E10:N10" si="5">SUM(E40)</f>
        <v>47</v>
      </c>
      <c r="F10" s="46">
        <f t="shared" si="5"/>
        <v>19</v>
      </c>
      <c r="G10" s="46">
        <f t="shared" si="5"/>
        <v>1</v>
      </c>
      <c r="H10" s="46">
        <f t="shared" si="5"/>
        <v>7</v>
      </c>
      <c r="I10" s="46">
        <f t="shared" si="5"/>
        <v>0</v>
      </c>
      <c r="J10" s="46">
        <f t="shared" si="5"/>
        <v>80</v>
      </c>
      <c r="K10" s="46">
        <f t="shared" si="5"/>
        <v>42</v>
      </c>
      <c r="L10" s="46">
        <f t="shared" si="5"/>
        <v>38</v>
      </c>
      <c r="M10" s="46">
        <f t="shared" si="5"/>
        <v>34907</v>
      </c>
      <c r="N10" s="46">
        <f t="shared" si="5"/>
        <v>134928</v>
      </c>
    </row>
    <row r="11" spans="1:14" ht="15" customHeight="1">
      <c r="A11" s="23"/>
      <c r="B11" s="51"/>
      <c r="I11" s="23" t="s">
        <v>534</v>
      </c>
    </row>
    <row r="13" spans="1:14" ht="18.75" customHeight="1" thickBot="1">
      <c r="A13" s="1" t="s">
        <v>7</v>
      </c>
      <c r="N13" s="36" t="s">
        <v>571</v>
      </c>
    </row>
    <row r="14" spans="1:14" ht="13.5" customHeight="1">
      <c r="A14" s="329" t="s">
        <v>343</v>
      </c>
      <c r="B14" s="214"/>
      <c r="C14" s="214" t="s">
        <v>569</v>
      </c>
      <c r="D14" s="214"/>
      <c r="E14" s="214"/>
      <c r="F14" s="214"/>
      <c r="G14" s="214" t="s">
        <v>558</v>
      </c>
      <c r="H14" s="273" t="s">
        <v>559</v>
      </c>
      <c r="I14" s="214" t="s">
        <v>565</v>
      </c>
      <c r="J14" s="214"/>
      <c r="K14" s="214" t="s">
        <v>566</v>
      </c>
      <c r="L14" s="214"/>
      <c r="M14" s="273" t="s">
        <v>567</v>
      </c>
      <c r="N14" s="327" t="s">
        <v>568</v>
      </c>
    </row>
    <row r="15" spans="1:14">
      <c r="A15" s="330"/>
      <c r="B15" s="206"/>
      <c r="C15" s="9" t="s">
        <v>295</v>
      </c>
      <c r="D15" s="9" t="s">
        <v>555</v>
      </c>
      <c r="E15" s="9" t="s">
        <v>556</v>
      </c>
      <c r="F15" s="9" t="s">
        <v>557</v>
      </c>
      <c r="G15" s="206"/>
      <c r="H15" s="206"/>
      <c r="I15" s="9" t="s">
        <v>560</v>
      </c>
      <c r="J15" s="9" t="s">
        <v>561</v>
      </c>
      <c r="K15" s="9" t="s">
        <v>562</v>
      </c>
      <c r="L15" s="9" t="s">
        <v>563</v>
      </c>
      <c r="M15" s="206"/>
      <c r="N15" s="328"/>
    </row>
    <row r="16" spans="1:14" ht="24" hidden="1" customHeight="1">
      <c r="A16" s="208" t="s">
        <v>564</v>
      </c>
      <c r="B16" s="27" t="s">
        <v>291</v>
      </c>
      <c r="C16" s="43">
        <f t="shared" ref="C16:C23" si="6">SUM(D16:F16)</f>
        <v>54</v>
      </c>
      <c r="D16" s="43">
        <v>17</v>
      </c>
      <c r="E16" s="43">
        <v>31</v>
      </c>
      <c r="F16" s="43">
        <v>6</v>
      </c>
      <c r="G16" s="43">
        <v>2</v>
      </c>
      <c r="H16" s="43">
        <v>8</v>
      </c>
      <c r="I16" s="43">
        <v>0</v>
      </c>
      <c r="J16" s="43">
        <v>54</v>
      </c>
      <c r="K16" s="43">
        <v>22</v>
      </c>
      <c r="L16" s="43">
        <v>32</v>
      </c>
      <c r="M16" s="95" t="s">
        <v>570</v>
      </c>
      <c r="N16" s="43">
        <v>261710</v>
      </c>
    </row>
    <row r="17" spans="1:14" ht="24" hidden="1" customHeight="1">
      <c r="A17" s="205"/>
      <c r="B17" s="27" t="s">
        <v>292</v>
      </c>
      <c r="C17" s="43">
        <f t="shared" si="6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hidden="1" customHeight="1">
      <c r="A18" s="205"/>
      <c r="B18" s="27" t="s">
        <v>293</v>
      </c>
      <c r="C18" s="43">
        <f t="shared" si="6"/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24" hidden="1" customHeight="1">
      <c r="A19" s="205"/>
      <c r="B19" s="27" t="s">
        <v>294</v>
      </c>
      <c r="C19" s="43">
        <f t="shared" si="6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24" hidden="1" customHeight="1">
      <c r="A20" s="205" t="s">
        <v>612</v>
      </c>
      <c r="B20" s="27" t="s">
        <v>291</v>
      </c>
      <c r="C20" s="43">
        <f t="shared" si="6"/>
        <v>53</v>
      </c>
      <c r="D20" s="43">
        <v>13</v>
      </c>
      <c r="E20" s="43">
        <v>34</v>
      </c>
      <c r="F20" s="43">
        <v>6</v>
      </c>
      <c r="G20" s="43">
        <v>0</v>
      </c>
      <c r="H20" s="43">
        <v>10</v>
      </c>
      <c r="I20" s="43">
        <v>0</v>
      </c>
      <c r="J20" s="43">
        <v>53</v>
      </c>
      <c r="K20" s="43">
        <v>25</v>
      </c>
      <c r="L20" s="43">
        <v>28</v>
      </c>
      <c r="M20" s="43">
        <v>69163</v>
      </c>
      <c r="N20" s="43">
        <v>256851</v>
      </c>
    </row>
    <row r="21" spans="1:14" ht="24" hidden="1" customHeight="1">
      <c r="A21" s="205"/>
      <c r="B21" s="27" t="s">
        <v>292</v>
      </c>
      <c r="C21" s="43">
        <f t="shared" si="6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24" hidden="1" customHeight="1">
      <c r="A22" s="205"/>
      <c r="B22" s="27" t="s">
        <v>293</v>
      </c>
      <c r="C22" s="43">
        <f t="shared" si="6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24" hidden="1" customHeight="1">
      <c r="A23" s="205"/>
      <c r="B23" s="27" t="s">
        <v>294</v>
      </c>
      <c r="C23" s="43">
        <f t="shared" si="6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4" customHeight="1">
      <c r="A24" s="205" t="s">
        <v>613</v>
      </c>
      <c r="B24" s="27" t="s">
        <v>291</v>
      </c>
      <c r="C24" s="96">
        <v>41</v>
      </c>
      <c r="D24" s="44">
        <v>15</v>
      </c>
      <c r="E24" s="44">
        <v>24</v>
      </c>
      <c r="F24" s="44">
        <v>2</v>
      </c>
      <c r="G24" s="44">
        <v>3</v>
      </c>
      <c r="H24" s="44">
        <v>11</v>
      </c>
      <c r="I24" s="44">
        <v>0</v>
      </c>
      <c r="J24" s="44">
        <v>41</v>
      </c>
      <c r="K24" s="44">
        <v>20</v>
      </c>
      <c r="L24" s="44">
        <v>21</v>
      </c>
      <c r="M24" s="97" t="s">
        <v>374</v>
      </c>
      <c r="N24" s="77">
        <v>227069</v>
      </c>
    </row>
    <row r="25" spans="1:14" ht="24" customHeight="1">
      <c r="A25" s="205"/>
      <c r="B25" s="27" t="s">
        <v>292</v>
      </c>
      <c r="C25" s="96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77">
        <v>0</v>
      </c>
    </row>
    <row r="26" spans="1:14" ht="24" customHeight="1">
      <c r="A26" s="205"/>
      <c r="B26" s="27" t="s">
        <v>293</v>
      </c>
      <c r="C26" s="96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77">
        <v>0</v>
      </c>
    </row>
    <row r="27" spans="1:14" ht="24" customHeight="1">
      <c r="A27" s="205"/>
      <c r="B27" s="27" t="s">
        <v>294</v>
      </c>
      <c r="C27" s="96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77">
        <v>0</v>
      </c>
    </row>
    <row r="28" spans="1:14" ht="24" customHeight="1">
      <c r="A28" s="205">
        <v>14</v>
      </c>
      <c r="B28" s="27" t="s">
        <v>291</v>
      </c>
      <c r="C28" s="96">
        <v>74</v>
      </c>
      <c r="D28" s="44">
        <v>20</v>
      </c>
      <c r="E28" s="44">
        <v>49</v>
      </c>
      <c r="F28" s="44">
        <v>5</v>
      </c>
      <c r="G28" s="44">
        <v>0</v>
      </c>
      <c r="H28" s="44">
        <v>8</v>
      </c>
      <c r="I28" s="44">
        <v>0</v>
      </c>
      <c r="J28" s="44">
        <v>81</v>
      </c>
      <c r="K28" s="44">
        <v>37</v>
      </c>
      <c r="L28" s="44">
        <v>44</v>
      </c>
      <c r="M28" s="44">
        <v>84599</v>
      </c>
      <c r="N28" s="77">
        <v>190361</v>
      </c>
    </row>
    <row r="29" spans="1:14" ht="24" customHeight="1">
      <c r="A29" s="205"/>
      <c r="B29" s="27" t="s">
        <v>292</v>
      </c>
      <c r="C29" s="96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77">
        <v>0</v>
      </c>
    </row>
    <row r="30" spans="1:14" ht="24" customHeight="1">
      <c r="A30" s="205"/>
      <c r="B30" s="27" t="s">
        <v>293</v>
      </c>
      <c r="C30" s="9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77">
        <v>0</v>
      </c>
    </row>
    <row r="31" spans="1:14" ht="24" customHeight="1">
      <c r="A31" s="205"/>
      <c r="B31" s="27" t="s">
        <v>294</v>
      </c>
      <c r="C31" s="96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77">
        <v>0</v>
      </c>
    </row>
    <row r="32" spans="1:14" ht="24" customHeight="1">
      <c r="A32" s="205">
        <v>15</v>
      </c>
      <c r="B32" s="27" t="s">
        <v>291</v>
      </c>
      <c r="C32" s="96">
        <v>84</v>
      </c>
      <c r="D32" s="44">
        <v>19</v>
      </c>
      <c r="E32" s="44">
        <v>41</v>
      </c>
      <c r="F32" s="44">
        <v>24</v>
      </c>
      <c r="G32" s="44">
        <v>0</v>
      </c>
      <c r="H32" s="44">
        <v>7</v>
      </c>
      <c r="I32" s="44">
        <v>0</v>
      </c>
      <c r="J32" s="44">
        <v>84</v>
      </c>
      <c r="K32" s="44">
        <v>31</v>
      </c>
      <c r="L32" s="44">
        <v>53</v>
      </c>
      <c r="M32" s="44">
        <v>37581</v>
      </c>
      <c r="N32" s="77">
        <v>141818</v>
      </c>
    </row>
    <row r="33" spans="1:14" ht="24" customHeight="1">
      <c r="A33" s="205"/>
      <c r="B33" s="27" t="s">
        <v>292</v>
      </c>
      <c r="C33" s="96">
        <v>2</v>
      </c>
      <c r="D33" s="44">
        <v>0</v>
      </c>
      <c r="E33" s="44">
        <v>2</v>
      </c>
      <c r="F33" s="44">
        <v>0</v>
      </c>
      <c r="G33" s="44">
        <v>0</v>
      </c>
      <c r="H33" s="44">
        <v>0</v>
      </c>
      <c r="I33" s="44">
        <v>0</v>
      </c>
      <c r="J33" s="44">
        <v>2</v>
      </c>
      <c r="K33" s="44">
        <v>1</v>
      </c>
      <c r="L33" s="44">
        <v>1</v>
      </c>
      <c r="M33" s="44">
        <v>6</v>
      </c>
      <c r="N33" s="77">
        <v>333</v>
      </c>
    </row>
    <row r="34" spans="1:14" ht="24" customHeight="1">
      <c r="A34" s="205"/>
      <c r="B34" s="27" t="s">
        <v>293</v>
      </c>
      <c r="C34" s="96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77">
        <v>0</v>
      </c>
    </row>
    <row r="35" spans="1:14" ht="24" customHeight="1">
      <c r="A35" s="205"/>
      <c r="B35" s="27" t="s">
        <v>294</v>
      </c>
      <c r="C35" s="96">
        <v>1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871</v>
      </c>
      <c r="N35" s="77">
        <v>7389</v>
      </c>
    </row>
    <row r="36" spans="1:14" ht="24" customHeight="1">
      <c r="A36" s="205">
        <v>16</v>
      </c>
      <c r="B36" s="27" t="s">
        <v>291</v>
      </c>
      <c r="C36" s="96">
        <v>70</v>
      </c>
      <c r="D36" s="44">
        <v>21</v>
      </c>
      <c r="E36" s="44">
        <v>24</v>
      </c>
      <c r="F36" s="44">
        <v>25</v>
      </c>
      <c r="G36" s="44">
        <v>0</v>
      </c>
      <c r="H36" s="44">
        <v>8</v>
      </c>
      <c r="I36" s="44">
        <v>0</v>
      </c>
      <c r="J36" s="44">
        <v>70</v>
      </c>
      <c r="K36" s="44">
        <v>37</v>
      </c>
      <c r="L36" s="44">
        <v>33</v>
      </c>
      <c r="M36" s="44">
        <v>124984</v>
      </c>
      <c r="N36" s="77">
        <v>127010</v>
      </c>
    </row>
    <row r="37" spans="1:14" ht="24" customHeight="1">
      <c r="A37" s="205"/>
      <c r="B37" s="27" t="s">
        <v>292</v>
      </c>
      <c r="C37" s="96">
        <v>3</v>
      </c>
      <c r="D37" s="44">
        <v>1</v>
      </c>
      <c r="E37" s="44">
        <v>1</v>
      </c>
      <c r="F37" s="44">
        <v>1</v>
      </c>
      <c r="G37" s="44">
        <v>0</v>
      </c>
      <c r="H37" s="44">
        <v>1</v>
      </c>
      <c r="I37" s="44">
        <v>0</v>
      </c>
      <c r="J37" s="44">
        <v>3</v>
      </c>
      <c r="K37" s="44">
        <v>2</v>
      </c>
      <c r="L37" s="44">
        <v>1</v>
      </c>
      <c r="M37" s="44">
        <v>1943</v>
      </c>
      <c r="N37" s="77">
        <v>703</v>
      </c>
    </row>
    <row r="38" spans="1:14" ht="24" customHeight="1">
      <c r="A38" s="205"/>
      <c r="B38" s="27" t="s">
        <v>293</v>
      </c>
      <c r="C38" s="96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77">
        <v>0</v>
      </c>
    </row>
    <row r="39" spans="1:14" ht="24" customHeight="1">
      <c r="A39" s="205"/>
      <c r="B39" s="27" t="s">
        <v>294</v>
      </c>
      <c r="C39" s="96">
        <v>1</v>
      </c>
      <c r="D39" s="44">
        <v>1</v>
      </c>
      <c r="E39" s="44">
        <v>0</v>
      </c>
      <c r="F39" s="44">
        <v>0</v>
      </c>
      <c r="G39" s="44">
        <v>0</v>
      </c>
      <c r="H39" s="44">
        <v>1</v>
      </c>
      <c r="I39" s="44">
        <v>0</v>
      </c>
      <c r="J39" s="44">
        <v>1</v>
      </c>
      <c r="K39" s="44">
        <v>0</v>
      </c>
      <c r="L39" s="44">
        <v>1</v>
      </c>
      <c r="M39" s="44" t="s">
        <v>375</v>
      </c>
      <c r="N39" s="77">
        <v>3707</v>
      </c>
    </row>
    <row r="40" spans="1:14" ht="57" customHeight="1" thickBot="1">
      <c r="A40" s="48">
        <v>17</v>
      </c>
      <c r="B40" s="30" t="s">
        <v>291</v>
      </c>
      <c r="C40" s="98">
        <v>80</v>
      </c>
      <c r="D40" s="99">
        <v>14</v>
      </c>
      <c r="E40" s="99">
        <v>47</v>
      </c>
      <c r="F40" s="99">
        <v>19</v>
      </c>
      <c r="G40" s="99">
        <v>1</v>
      </c>
      <c r="H40" s="99">
        <v>7</v>
      </c>
      <c r="I40" s="99">
        <v>0</v>
      </c>
      <c r="J40" s="99">
        <v>80</v>
      </c>
      <c r="K40" s="99">
        <v>42</v>
      </c>
      <c r="L40" s="99">
        <v>38</v>
      </c>
      <c r="M40" s="99">
        <v>34907</v>
      </c>
      <c r="N40" s="100">
        <v>134928</v>
      </c>
    </row>
    <row r="41" spans="1:14">
      <c r="B41" s="51" t="s">
        <v>534</v>
      </c>
    </row>
  </sheetData>
  <mergeCells count="28">
    <mergeCell ref="N14:N15"/>
    <mergeCell ref="C14:F14"/>
    <mergeCell ref="G14:G15"/>
    <mergeCell ref="H14:H15"/>
    <mergeCell ref="I14:J14"/>
    <mergeCell ref="K14:L14"/>
    <mergeCell ref="M14:M15"/>
    <mergeCell ref="A2:B3"/>
    <mergeCell ref="A6:B6"/>
    <mergeCell ref="A7:B7"/>
    <mergeCell ref="A8:B8"/>
    <mergeCell ref="A9:B9"/>
    <mergeCell ref="A10:B10"/>
    <mergeCell ref="A28:A31"/>
    <mergeCell ref="A32:A35"/>
    <mergeCell ref="A36:A39"/>
    <mergeCell ref="A14:A15"/>
    <mergeCell ref="A24:A27"/>
    <mergeCell ref="B14:B15"/>
    <mergeCell ref="A16:A19"/>
    <mergeCell ref="A20:A23"/>
    <mergeCell ref="C2:F2"/>
    <mergeCell ref="N2:N3"/>
    <mergeCell ref="G2:G3"/>
    <mergeCell ref="H2:H3"/>
    <mergeCell ref="I2:J2"/>
    <mergeCell ref="K2:L2"/>
    <mergeCell ref="M2:M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12</v>
      </c>
      <c r="H1" s="106" t="s">
        <v>246</v>
      </c>
      <c r="U1" s="4" t="s">
        <v>542</v>
      </c>
    </row>
    <row r="2" spans="1:21">
      <c r="A2" s="247" t="s">
        <v>343</v>
      </c>
      <c r="B2" s="212" t="s">
        <v>301</v>
      </c>
      <c r="C2" s="212"/>
      <c r="D2" s="212"/>
      <c r="E2" s="212"/>
      <c r="F2" s="212"/>
      <c r="G2" s="212"/>
      <c r="H2" s="212"/>
      <c r="I2" s="212"/>
      <c r="J2" s="212"/>
      <c r="K2" s="276"/>
      <c r="L2" s="286" t="s">
        <v>330</v>
      </c>
      <c r="M2" s="212"/>
      <c r="N2" s="212"/>
      <c r="O2" s="212"/>
      <c r="P2" s="212"/>
      <c r="Q2" s="212"/>
      <c r="R2" s="212"/>
      <c r="S2" s="212"/>
      <c r="T2" s="212"/>
      <c r="U2" s="276"/>
    </row>
    <row r="3" spans="1:21">
      <c r="A3" s="215"/>
      <c r="B3" s="334" t="s">
        <v>535</v>
      </c>
      <c r="C3" s="335"/>
      <c r="D3" s="334" t="s">
        <v>536</v>
      </c>
      <c r="E3" s="335"/>
      <c r="F3" s="335" t="s">
        <v>537</v>
      </c>
      <c r="G3" s="335"/>
      <c r="H3" s="335" t="s">
        <v>538</v>
      </c>
      <c r="I3" s="335"/>
      <c r="J3" s="335" t="s">
        <v>539</v>
      </c>
      <c r="K3" s="336"/>
      <c r="L3" s="249" t="s">
        <v>535</v>
      </c>
      <c r="M3" s="335"/>
      <c r="N3" s="334" t="s">
        <v>541</v>
      </c>
      <c r="O3" s="335"/>
      <c r="P3" s="335" t="s">
        <v>537</v>
      </c>
      <c r="Q3" s="335"/>
      <c r="R3" s="335" t="s">
        <v>538</v>
      </c>
      <c r="S3" s="335"/>
      <c r="T3" s="335" t="s">
        <v>539</v>
      </c>
      <c r="U3" s="336"/>
    </row>
    <row r="4" spans="1:21">
      <c r="A4" s="215"/>
      <c r="B4" s="335"/>
      <c r="C4" s="335"/>
      <c r="D4" s="335"/>
      <c r="E4" s="335"/>
      <c r="F4" s="335"/>
      <c r="G4" s="335"/>
      <c r="H4" s="335"/>
      <c r="I4" s="335"/>
      <c r="J4" s="335"/>
      <c r="K4" s="336"/>
      <c r="L4" s="223"/>
      <c r="M4" s="335"/>
      <c r="N4" s="335"/>
      <c r="O4" s="335"/>
      <c r="P4" s="335"/>
      <c r="Q4" s="335"/>
      <c r="R4" s="335"/>
      <c r="S4" s="335"/>
      <c r="T4" s="335"/>
      <c r="U4" s="336"/>
    </row>
    <row r="5" spans="1:21" ht="19.5" customHeight="1">
      <c r="A5" s="215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9" t="s">
        <v>540</v>
      </c>
      <c r="J5" s="9" t="s">
        <v>377</v>
      </c>
      <c r="K5" s="10" t="s">
        <v>540</v>
      </c>
      <c r="L5" s="8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9" t="s">
        <v>540</v>
      </c>
      <c r="R5" s="9" t="s">
        <v>377</v>
      </c>
      <c r="S5" s="9" t="s">
        <v>540</v>
      </c>
      <c r="T5" s="9" t="s">
        <v>377</v>
      </c>
      <c r="U5" s="10" t="s">
        <v>540</v>
      </c>
    </row>
    <row r="6" spans="1:21" ht="19.5" hidden="1" customHeight="1">
      <c r="A6" s="39" t="s">
        <v>459</v>
      </c>
      <c r="B6" s="107">
        <f t="shared" ref="B6:U6" si="0">SUM(B19,B34,B44,B58)</f>
        <v>397</v>
      </c>
      <c r="C6" s="92">
        <f t="shared" si="0"/>
        <v>5675231</v>
      </c>
      <c r="D6" s="92">
        <f t="shared" si="0"/>
        <v>60</v>
      </c>
      <c r="E6" s="92">
        <f t="shared" si="0"/>
        <v>1189000</v>
      </c>
      <c r="F6" s="92">
        <f t="shared" si="0"/>
        <v>67</v>
      </c>
      <c r="G6" s="92">
        <f t="shared" si="0"/>
        <v>1709318</v>
      </c>
      <c r="H6" s="92">
        <f t="shared" si="0"/>
        <v>403</v>
      </c>
      <c r="I6" s="92">
        <f t="shared" si="0"/>
        <v>15573770</v>
      </c>
      <c r="J6" s="92">
        <f t="shared" si="0"/>
        <v>55</v>
      </c>
      <c r="K6" s="92">
        <f t="shared" si="0"/>
        <v>337962</v>
      </c>
      <c r="L6" s="92">
        <f t="shared" si="0"/>
        <v>277</v>
      </c>
      <c r="M6" s="92">
        <f t="shared" si="0"/>
        <v>6863275</v>
      </c>
      <c r="N6" s="92">
        <f t="shared" si="0"/>
        <v>86</v>
      </c>
      <c r="O6" s="92">
        <f t="shared" si="0"/>
        <v>1962200</v>
      </c>
      <c r="P6" s="92">
        <f t="shared" si="0"/>
        <v>81</v>
      </c>
      <c r="Q6" s="92">
        <f t="shared" si="0"/>
        <v>4218914</v>
      </c>
      <c r="R6" s="92">
        <f t="shared" si="0"/>
        <v>279</v>
      </c>
      <c r="S6" s="92">
        <f t="shared" si="0"/>
        <v>11959883</v>
      </c>
      <c r="T6" s="92">
        <f t="shared" si="0"/>
        <v>30</v>
      </c>
      <c r="U6" s="92">
        <f t="shared" si="0"/>
        <v>199134</v>
      </c>
    </row>
    <row r="7" spans="1:21" ht="19.5" hidden="1" customHeight="1">
      <c r="A7" s="39" t="s">
        <v>488</v>
      </c>
      <c r="B7" s="107">
        <f t="shared" ref="B7:U7" si="1">SUM(B20,B35,B45,B59)</f>
        <v>430</v>
      </c>
      <c r="C7" s="92">
        <f t="shared" si="1"/>
        <v>6228988</v>
      </c>
      <c r="D7" s="92">
        <f t="shared" si="1"/>
        <v>52</v>
      </c>
      <c r="E7" s="92">
        <f t="shared" si="1"/>
        <v>1031200</v>
      </c>
      <c r="F7" s="92">
        <f t="shared" si="1"/>
        <v>73</v>
      </c>
      <c r="G7" s="92">
        <f t="shared" si="1"/>
        <v>1760171</v>
      </c>
      <c r="H7" s="92">
        <f t="shared" si="1"/>
        <v>450</v>
      </c>
      <c r="I7" s="92">
        <f t="shared" si="1"/>
        <v>17328576</v>
      </c>
      <c r="J7" s="92">
        <f t="shared" si="1"/>
        <v>51</v>
      </c>
      <c r="K7" s="92">
        <f t="shared" si="1"/>
        <v>288908</v>
      </c>
      <c r="L7" s="92">
        <f t="shared" si="1"/>
        <v>281</v>
      </c>
      <c r="M7" s="92">
        <f t="shared" si="1"/>
        <v>5076252</v>
      </c>
      <c r="N7" s="92">
        <f t="shared" si="1"/>
        <v>78</v>
      </c>
      <c r="O7" s="92">
        <f t="shared" si="1"/>
        <v>1779800</v>
      </c>
      <c r="P7" s="92">
        <f t="shared" si="1"/>
        <v>100</v>
      </c>
      <c r="Q7" s="92">
        <f t="shared" si="1"/>
        <v>5405676</v>
      </c>
      <c r="R7" s="92">
        <f t="shared" si="1"/>
        <v>277</v>
      </c>
      <c r="S7" s="92">
        <f t="shared" si="1"/>
        <v>11996646</v>
      </c>
      <c r="T7" s="92">
        <f t="shared" si="1"/>
        <v>24</v>
      </c>
      <c r="U7" s="92">
        <f t="shared" si="1"/>
        <v>200328</v>
      </c>
    </row>
    <row r="8" spans="1:21" ht="21" customHeight="1">
      <c r="A8" s="39" t="s">
        <v>606</v>
      </c>
      <c r="B8" s="108">
        <f>SUM(B21,B34,B46,B58)</f>
        <v>299</v>
      </c>
      <c r="C8" s="109">
        <f t="shared" ref="C8:U8" si="2">SUM(C21,C34,C46,C58)</f>
        <v>4254651</v>
      </c>
      <c r="D8" s="109">
        <f t="shared" si="2"/>
        <v>45</v>
      </c>
      <c r="E8" s="109">
        <f t="shared" si="2"/>
        <v>895500</v>
      </c>
      <c r="F8" s="109">
        <f t="shared" si="2"/>
        <v>53</v>
      </c>
      <c r="G8" s="109">
        <f t="shared" si="2"/>
        <v>1119998</v>
      </c>
      <c r="H8" s="109">
        <f t="shared" si="2"/>
        <v>299</v>
      </c>
      <c r="I8" s="109">
        <f t="shared" si="2"/>
        <v>11863010</v>
      </c>
      <c r="J8" s="109">
        <f t="shared" si="2"/>
        <v>44</v>
      </c>
      <c r="K8" s="109">
        <f t="shared" si="2"/>
        <v>291286</v>
      </c>
      <c r="L8" s="109">
        <f t="shared" si="2"/>
        <v>166</v>
      </c>
      <c r="M8" s="109">
        <f t="shared" si="2"/>
        <v>4070693</v>
      </c>
      <c r="N8" s="109">
        <f t="shared" si="2"/>
        <v>51</v>
      </c>
      <c r="O8" s="109">
        <f t="shared" si="2"/>
        <v>1167900</v>
      </c>
      <c r="P8" s="109">
        <f t="shared" si="2"/>
        <v>49</v>
      </c>
      <c r="Q8" s="109">
        <f t="shared" si="2"/>
        <v>2758910</v>
      </c>
      <c r="R8" s="109">
        <f t="shared" si="2"/>
        <v>166</v>
      </c>
      <c r="S8" s="109">
        <f t="shared" si="2"/>
        <v>7060903</v>
      </c>
      <c r="T8" s="109">
        <f t="shared" si="2"/>
        <v>7</v>
      </c>
      <c r="U8" s="109">
        <f t="shared" si="2"/>
        <v>48450</v>
      </c>
    </row>
    <row r="9" spans="1:21" ht="21" customHeight="1">
      <c r="A9" s="39">
        <v>14</v>
      </c>
      <c r="B9" s="107">
        <f>SUM(B22,B35,B47,B59)</f>
        <v>344</v>
      </c>
      <c r="C9" s="92">
        <f t="shared" ref="C9:U9" si="3">SUM(C22,C35,C47,C59)</f>
        <v>4945858</v>
      </c>
      <c r="D9" s="92">
        <f t="shared" si="3"/>
        <v>59</v>
      </c>
      <c r="E9" s="92">
        <f t="shared" si="3"/>
        <v>1174100</v>
      </c>
      <c r="F9" s="92">
        <f t="shared" si="3"/>
        <v>50</v>
      </c>
      <c r="G9" s="92">
        <f t="shared" si="3"/>
        <v>1108290</v>
      </c>
      <c r="H9" s="92">
        <f t="shared" si="3"/>
        <v>345</v>
      </c>
      <c r="I9" s="92">
        <f t="shared" si="3"/>
        <v>13402001</v>
      </c>
      <c r="J9" s="92">
        <f t="shared" si="3"/>
        <v>52</v>
      </c>
      <c r="K9" s="92">
        <f t="shared" si="3"/>
        <v>365680</v>
      </c>
      <c r="L9" s="92">
        <f t="shared" si="3"/>
        <v>184</v>
      </c>
      <c r="M9" s="92">
        <f t="shared" si="3"/>
        <v>4595102</v>
      </c>
      <c r="N9" s="92">
        <f t="shared" si="3"/>
        <v>60</v>
      </c>
      <c r="O9" s="92">
        <f t="shared" si="3"/>
        <v>1374000</v>
      </c>
      <c r="P9" s="92">
        <f t="shared" si="3"/>
        <v>55</v>
      </c>
      <c r="Q9" s="92">
        <f t="shared" si="3"/>
        <v>2875843</v>
      </c>
      <c r="R9" s="92">
        <f t="shared" si="3"/>
        <v>183</v>
      </c>
      <c r="S9" s="92">
        <f t="shared" si="3"/>
        <v>7895029</v>
      </c>
      <c r="T9" s="92">
        <f t="shared" si="3"/>
        <v>6</v>
      </c>
      <c r="U9" s="92">
        <f t="shared" si="3"/>
        <v>24940</v>
      </c>
    </row>
    <row r="10" spans="1:21" ht="21" customHeight="1">
      <c r="A10" s="39">
        <v>15</v>
      </c>
      <c r="B10" s="107">
        <f>SUM(B23,B36,B48,B60)</f>
        <v>389</v>
      </c>
      <c r="C10" s="92">
        <f t="shared" ref="C10:U10" si="4">SUM(C23,C36,C48,C60)</f>
        <v>5632298</v>
      </c>
      <c r="D10" s="92">
        <f t="shared" si="4"/>
        <v>56</v>
      </c>
      <c r="E10" s="92">
        <f t="shared" si="4"/>
        <v>1114400</v>
      </c>
      <c r="F10" s="92">
        <f t="shared" si="4"/>
        <v>60</v>
      </c>
      <c r="G10" s="92">
        <f t="shared" si="4"/>
        <v>1399740</v>
      </c>
      <c r="H10" s="92">
        <f t="shared" si="4"/>
        <v>399</v>
      </c>
      <c r="I10" s="92">
        <f t="shared" si="4"/>
        <v>15428307</v>
      </c>
      <c r="J10" s="92">
        <f t="shared" si="4"/>
        <v>81</v>
      </c>
      <c r="K10" s="92">
        <f t="shared" si="4"/>
        <v>515185</v>
      </c>
      <c r="L10" s="92">
        <f t="shared" si="4"/>
        <v>183</v>
      </c>
      <c r="M10" s="92">
        <f t="shared" si="4"/>
        <v>4749231</v>
      </c>
      <c r="N10" s="92">
        <f t="shared" si="4"/>
        <v>53</v>
      </c>
      <c r="O10" s="92">
        <f t="shared" si="4"/>
        <v>1213700</v>
      </c>
      <c r="P10" s="92">
        <f t="shared" si="4"/>
        <v>60</v>
      </c>
      <c r="Q10" s="92">
        <f t="shared" si="4"/>
        <v>3239094</v>
      </c>
      <c r="R10" s="92">
        <f t="shared" si="4"/>
        <v>186</v>
      </c>
      <c r="S10" s="92">
        <f t="shared" si="4"/>
        <v>8002805</v>
      </c>
      <c r="T10" s="92">
        <f t="shared" si="4"/>
        <v>7</v>
      </c>
      <c r="U10" s="92">
        <f t="shared" si="4"/>
        <v>54490</v>
      </c>
    </row>
    <row r="11" spans="1:21" ht="21" customHeight="1">
      <c r="A11" s="39">
        <v>16</v>
      </c>
      <c r="B11" s="107">
        <f>SUM(B24,B37,B49,B61)</f>
        <v>424</v>
      </c>
      <c r="C11" s="92">
        <f t="shared" ref="C11:U11" si="5">SUM(C24,C37,C49,C61)</f>
        <v>6152562</v>
      </c>
      <c r="D11" s="92">
        <f t="shared" si="5"/>
        <v>54</v>
      </c>
      <c r="E11" s="92">
        <f t="shared" si="5"/>
        <v>1074600</v>
      </c>
      <c r="F11" s="92">
        <f t="shared" si="5"/>
        <v>82</v>
      </c>
      <c r="G11" s="92">
        <f t="shared" si="5"/>
        <v>1739494</v>
      </c>
      <c r="H11" s="92">
        <f t="shared" si="5"/>
        <v>427</v>
      </c>
      <c r="I11" s="92">
        <f t="shared" si="5"/>
        <v>16399713</v>
      </c>
      <c r="J11" s="92">
        <f t="shared" si="5"/>
        <v>65</v>
      </c>
      <c r="K11" s="92">
        <f t="shared" si="5"/>
        <v>512960</v>
      </c>
      <c r="L11" s="92">
        <f t="shared" si="5"/>
        <v>214</v>
      </c>
      <c r="M11" s="92">
        <f t="shared" si="5"/>
        <v>5513457</v>
      </c>
      <c r="N11" s="92">
        <f t="shared" si="5"/>
        <v>72</v>
      </c>
      <c r="O11" s="92">
        <f t="shared" si="5"/>
        <v>1648800</v>
      </c>
      <c r="P11" s="92">
        <f t="shared" si="5"/>
        <v>75</v>
      </c>
      <c r="Q11" s="92">
        <f t="shared" si="5"/>
        <v>3845926</v>
      </c>
      <c r="R11" s="92">
        <f t="shared" si="5"/>
        <v>211</v>
      </c>
      <c r="S11" s="92">
        <f t="shared" si="5"/>
        <v>8991596</v>
      </c>
      <c r="T11" s="92">
        <f t="shared" si="5"/>
        <v>10</v>
      </c>
      <c r="U11" s="92">
        <f t="shared" si="5"/>
        <v>80720</v>
      </c>
    </row>
    <row r="12" spans="1:21" ht="21" customHeight="1" thickBot="1">
      <c r="A12" s="72">
        <v>17</v>
      </c>
      <c r="B12" s="110">
        <f>B25</f>
        <v>450</v>
      </c>
      <c r="C12" s="111">
        <f t="shared" ref="C12:U12" si="6">C25</f>
        <v>6492590</v>
      </c>
      <c r="D12" s="111">
        <f t="shared" si="6"/>
        <v>73</v>
      </c>
      <c r="E12" s="111">
        <f t="shared" si="6"/>
        <v>1452700</v>
      </c>
      <c r="F12" s="111">
        <f t="shared" si="6"/>
        <v>87</v>
      </c>
      <c r="G12" s="111">
        <f t="shared" si="6"/>
        <v>1898928</v>
      </c>
      <c r="H12" s="111">
        <f t="shared" si="6"/>
        <v>469</v>
      </c>
      <c r="I12" s="111">
        <f t="shared" si="6"/>
        <v>17802132</v>
      </c>
      <c r="J12" s="111">
        <f t="shared" si="6"/>
        <v>69</v>
      </c>
      <c r="K12" s="111">
        <f t="shared" si="6"/>
        <v>335562</v>
      </c>
      <c r="L12" s="111">
        <f t="shared" si="6"/>
        <v>235</v>
      </c>
      <c r="M12" s="111">
        <f t="shared" si="6"/>
        <v>5932960</v>
      </c>
      <c r="N12" s="111">
        <f t="shared" si="6"/>
        <v>87</v>
      </c>
      <c r="O12" s="111">
        <f t="shared" si="6"/>
        <v>1992300</v>
      </c>
      <c r="P12" s="111">
        <f t="shared" si="6"/>
        <v>61</v>
      </c>
      <c r="Q12" s="111">
        <f t="shared" si="6"/>
        <v>3259025</v>
      </c>
      <c r="R12" s="111">
        <f t="shared" si="6"/>
        <v>240</v>
      </c>
      <c r="S12" s="145">
        <f t="shared" si="6"/>
        <v>10093644</v>
      </c>
      <c r="T12" s="111">
        <f t="shared" si="6"/>
        <v>18</v>
      </c>
      <c r="U12" s="111">
        <f t="shared" si="6"/>
        <v>159100</v>
      </c>
    </row>
    <row r="13" spans="1:21">
      <c r="A13" s="23" t="s">
        <v>329</v>
      </c>
    </row>
    <row r="14" spans="1:21" ht="14.25" thickBot="1">
      <c r="A14" s="1"/>
      <c r="H14" s="106" t="s">
        <v>338</v>
      </c>
      <c r="U14" s="36" t="s">
        <v>542</v>
      </c>
    </row>
    <row r="15" spans="1:21">
      <c r="A15" s="286" t="s">
        <v>343</v>
      </c>
      <c r="B15" s="212" t="s">
        <v>301</v>
      </c>
      <c r="C15" s="212"/>
      <c r="D15" s="212"/>
      <c r="E15" s="212"/>
      <c r="F15" s="212"/>
      <c r="G15" s="212"/>
      <c r="H15" s="212"/>
      <c r="I15" s="212"/>
      <c r="J15" s="212"/>
      <c r="K15" s="276"/>
      <c r="L15" s="212" t="s">
        <v>330</v>
      </c>
      <c r="M15" s="212"/>
      <c r="N15" s="212"/>
      <c r="O15" s="212"/>
      <c r="P15" s="212"/>
      <c r="Q15" s="212"/>
      <c r="R15" s="212"/>
      <c r="S15" s="212"/>
      <c r="T15" s="212"/>
      <c r="U15" s="276"/>
    </row>
    <row r="16" spans="1:21">
      <c r="A16" s="287"/>
      <c r="B16" s="334" t="s">
        <v>535</v>
      </c>
      <c r="C16" s="335"/>
      <c r="D16" s="334" t="s">
        <v>536</v>
      </c>
      <c r="E16" s="335"/>
      <c r="F16" s="335" t="s">
        <v>537</v>
      </c>
      <c r="G16" s="335"/>
      <c r="H16" s="335" t="s">
        <v>538</v>
      </c>
      <c r="I16" s="335"/>
      <c r="J16" s="335" t="s">
        <v>539</v>
      </c>
      <c r="K16" s="336"/>
      <c r="L16" s="334" t="s">
        <v>535</v>
      </c>
      <c r="M16" s="335"/>
      <c r="N16" s="334" t="s">
        <v>541</v>
      </c>
      <c r="O16" s="335"/>
      <c r="P16" s="335" t="s">
        <v>537</v>
      </c>
      <c r="Q16" s="335"/>
      <c r="R16" s="335" t="s">
        <v>538</v>
      </c>
      <c r="S16" s="335"/>
      <c r="T16" s="335" t="s">
        <v>539</v>
      </c>
      <c r="U16" s="336"/>
    </row>
    <row r="17" spans="1:21">
      <c r="A17" s="287"/>
      <c r="B17" s="335"/>
      <c r="C17" s="335"/>
      <c r="D17" s="335"/>
      <c r="E17" s="335"/>
      <c r="F17" s="335"/>
      <c r="G17" s="335"/>
      <c r="H17" s="335"/>
      <c r="I17" s="335"/>
      <c r="J17" s="335"/>
      <c r="K17" s="336"/>
      <c r="L17" s="335"/>
      <c r="M17" s="335"/>
      <c r="N17" s="335"/>
      <c r="O17" s="335"/>
      <c r="P17" s="335"/>
      <c r="Q17" s="335"/>
      <c r="R17" s="335"/>
      <c r="S17" s="335"/>
      <c r="T17" s="335"/>
      <c r="U17" s="336"/>
    </row>
    <row r="18" spans="1:21">
      <c r="A18" s="287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10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9" t="s">
        <v>540</v>
      </c>
      <c r="R18" s="9" t="s">
        <v>377</v>
      </c>
      <c r="S18" s="9" t="s">
        <v>540</v>
      </c>
      <c r="T18" s="9" t="s">
        <v>377</v>
      </c>
      <c r="U18" s="10" t="s">
        <v>540</v>
      </c>
    </row>
    <row r="19" spans="1:21" hidden="1">
      <c r="A19" s="39" t="s">
        <v>459</v>
      </c>
      <c r="B19" s="92">
        <v>160</v>
      </c>
      <c r="C19" s="92">
        <v>2309200</v>
      </c>
      <c r="D19" s="92">
        <v>25</v>
      </c>
      <c r="E19" s="92">
        <v>495000</v>
      </c>
      <c r="F19" s="92">
        <v>28</v>
      </c>
      <c r="G19" s="92">
        <v>728959</v>
      </c>
      <c r="H19" s="92">
        <v>163</v>
      </c>
      <c r="I19" s="92">
        <v>6275982</v>
      </c>
      <c r="J19" s="92">
        <v>24</v>
      </c>
      <c r="K19" s="92">
        <v>149175</v>
      </c>
      <c r="L19" s="92">
        <v>117</v>
      </c>
      <c r="M19" s="92">
        <v>2956050</v>
      </c>
      <c r="N19" s="92">
        <v>36</v>
      </c>
      <c r="O19" s="92">
        <v>820800</v>
      </c>
      <c r="P19" s="92">
        <v>36</v>
      </c>
      <c r="Q19" s="92">
        <v>1865395</v>
      </c>
      <c r="R19" s="92">
        <v>118</v>
      </c>
      <c r="S19" s="92">
        <v>5019650</v>
      </c>
      <c r="T19" s="92">
        <v>15</v>
      </c>
      <c r="U19" s="92">
        <v>99567</v>
      </c>
    </row>
    <row r="20" spans="1:21" hidden="1">
      <c r="A20" s="39" t="s">
        <v>488</v>
      </c>
      <c r="B20" s="92">
        <v>175</v>
      </c>
      <c r="C20" s="92">
        <v>2545870</v>
      </c>
      <c r="D20" s="92">
        <v>18</v>
      </c>
      <c r="E20" s="92">
        <v>356400</v>
      </c>
      <c r="F20" s="92">
        <v>33</v>
      </c>
      <c r="G20" s="92">
        <v>783378</v>
      </c>
      <c r="H20" s="92">
        <v>185</v>
      </c>
      <c r="I20" s="92">
        <v>7048913</v>
      </c>
      <c r="J20" s="92">
        <v>23</v>
      </c>
      <c r="K20" s="92">
        <v>118434</v>
      </c>
      <c r="L20" s="92">
        <v>114</v>
      </c>
      <c r="M20" s="92">
        <v>1886900</v>
      </c>
      <c r="N20" s="92">
        <v>32</v>
      </c>
      <c r="O20" s="92">
        <v>729600</v>
      </c>
      <c r="P20" s="92">
        <v>42</v>
      </c>
      <c r="Q20" s="92">
        <v>2238882</v>
      </c>
      <c r="R20" s="92">
        <v>112</v>
      </c>
      <c r="S20" s="92">
        <v>4884573</v>
      </c>
      <c r="T20" s="92">
        <v>12</v>
      </c>
      <c r="U20" s="92">
        <v>100164</v>
      </c>
    </row>
    <row r="21" spans="1:21">
      <c r="A21" s="39" t="s">
        <v>606</v>
      </c>
      <c r="B21" s="112">
        <v>196</v>
      </c>
      <c r="C21" s="113">
        <v>2823100</v>
      </c>
      <c r="D21" s="113">
        <v>34</v>
      </c>
      <c r="E21" s="113">
        <v>676600</v>
      </c>
      <c r="F21" s="113">
        <v>38</v>
      </c>
      <c r="G21" s="113">
        <v>820598</v>
      </c>
      <c r="H21" s="113">
        <v>196</v>
      </c>
      <c r="I21" s="113">
        <v>7897704</v>
      </c>
      <c r="J21" s="113">
        <v>37</v>
      </c>
      <c r="K21" s="113">
        <v>251674</v>
      </c>
      <c r="L21" s="113">
        <v>112</v>
      </c>
      <c r="M21" s="113">
        <v>2843820</v>
      </c>
      <c r="N21" s="113">
        <v>34</v>
      </c>
      <c r="O21" s="113">
        <v>778600</v>
      </c>
      <c r="P21" s="113">
        <v>36</v>
      </c>
      <c r="Q21" s="113">
        <v>2130786</v>
      </c>
      <c r="R21" s="113">
        <v>112</v>
      </c>
      <c r="S21" s="113">
        <v>4674487</v>
      </c>
      <c r="T21" s="113">
        <v>7</v>
      </c>
      <c r="U21" s="114">
        <v>48450</v>
      </c>
    </row>
    <row r="22" spans="1:21">
      <c r="A22" s="39">
        <v>14</v>
      </c>
      <c r="B22" s="112">
        <v>241</v>
      </c>
      <c r="C22" s="113">
        <v>3473010</v>
      </c>
      <c r="D22" s="113">
        <v>41</v>
      </c>
      <c r="E22" s="113">
        <v>815900</v>
      </c>
      <c r="F22" s="113">
        <v>40</v>
      </c>
      <c r="G22" s="113">
        <v>878875</v>
      </c>
      <c r="H22" s="113">
        <v>242</v>
      </c>
      <c r="I22" s="113">
        <v>9320251</v>
      </c>
      <c r="J22" s="113">
        <v>47</v>
      </c>
      <c r="K22" s="113">
        <v>313640</v>
      </c>
      <c r="L22" s="113">
        <v>118</v>
      </c>
      <c r="M22" s="113">
        <v>2982760</v>
      </c>
      <c r="N22" s="113">
        <v>42</v>
      </c>
      <c r="O22" s="113">
        <v>961800</v>
      </c>
      <c r="P22" s="113">
        <v>35</v>
      </c>
      <c r="Q22" s="113">
        <v>1807931</v>
      </c>
      <c r="R22" s="113">
        <v>117</v>
      </c>
      <c r="S22" s="113">
        <v>5140779</v>
      </c>
      <c r="T22" s="113">
        <v>6</v>
      </c>
      <c r="U22" s="114">
        <v>24940</v>
      </c>
    </row>
    <row r="23" spans="1:21">
      <c r="A23" s="39">
        <v>15</v>
      </c>
      <c r="B23" s="112">
        <v>282</v>
      </c>
      <c r="C23" s="113">
        <v>4074650</v>
      </c>
      <c r="D23" s="113">
        <v>43</v>
      </c>
      <c r="E23" s="113">
        <v>855700</v>
      </c>
      <c r="F23" s="113">
        <v>47</v>
      </c>
      <c r="G23" s="113">
        <v>1094733</v>
      </c>
      <c r="H23" s="113">
        <v>292</v>
      </c>
      <c r="I23" s="113">
        <v>11156554</v>
      </c>
      <c r="J23" s="113">
        <v>71</v>
      </c>
      <c r="K23" s="113">
        <v>423015</v>
      </c>
      <c r="L23" s="113">
        <v>128</v>
      </c>
      <c r="M23" s="113">
        <v>3249770</v>
      </c>
      <c r="N23" s="113">
        <v>39</v>
      </c>
      <c r="O23" s="113">
        <v>893100</v>
      </c>
      <c r="P23" s="113">
        <v>39</v>
      </c>
      <c r="Q23" s="113">
        <v>2241001</v>
      </c>
      <c r="R23" s="113">
        <v>131</v>
      </c>
      <c r="S23" s="113">
        <v>5463655</v>
      </c>
      <c r="T23" s="113">
        <v>6</v>
      </c>
      <c r="U23" s="114">
        <v>51160</v>
      </c>
    </row>
    <row r="24" spans="1:21">
      <c r="A24" s="39">
        <v>16</v>
      </c>
      <c r="B24" s="112">
        <v>306</v>
      </c>
      <c r="C24" s="113">
        <v>4442390</v>
      </c>
      <c r="D24" s="113">
        <v>37</v>
      </c>
      <c r="E24" s="113">
        <v>736300</v>
      </c>
      <c r="F24" s="113">
        <v>57</v>
      </c>
      <c r="G24" s="113">
        <v>1203034</v>
      </c>
      <c r="H24" s="113">
        <v>309</v>
      </c>
      <c r="I24" s="113">
        <v>11971636</v>
      </c>
      <c r="J24" s="113">
        <v>61</v>
      </c>
      <c r="K24" s="113">
        <v>473920</v>
      </c>
      <c r="L24" s="113">
        <v>155</v>
      </c>
      <c r="M24" s="113">
        <v>3924910</v>
      </c>
      <c r="N24" s="113">
        <v>52</v>
      </c>
      <c r="O24" s="113">
        <v>1190800</v>
      </c>
      <c r="P24" s="113">
        <v>53</v>
      </c>
      <c r="Q24" s="113">
        <v>2677657</v>
      </c>
      <c r="R24" s="113">
        <v>152</v>
      </c>
      <c r="S24" s="113">
        <v>6549613</v>
      </c>
      <c r="T24" s="113">
        <v>10</v>
      </c>
      <c r="U24" s="114">
        <v>80720</v>
      </c>
    </row>
    <row r="25" spans="1:21" ht="14.25" thickBot="1">
      <c r="A25" s="72">
        <v>17</v>
      </c>
      <c r="B25" s="115">
        <v>450</v>
      </c>
      <c r="C25" s="116">
        <v>6492590</v>
      </c>
      <c r="D25" s="116">
        <v>73</v>
      </c>
      <c r="E25" s="116">
        <v>1452700</v>
      </c>
      <c r="F25" s="116">
        <v>87</v>
      </c>
      <c r="G25" s="116">
        <v>1898928</v>
      </c>
      <c r="H25" s="116">
        <v>469</v>
      </c>
      <c r="I25" s="116">
        <v>17802132</v>
      </c>
      <c r="J25" s="116">
        <v>69</v>
      </c>
      <c r="K25" s="116">
        <v>335562</v>
      </c>
      <c r="L25" s="116">
        <v>235</v>
      </c>
      <c r="M25" s="116">
        <v>5932960</v>
      </c>
      <c r="N25" s="116">
        <v>87</v>
      </c>
      <c r="O25" s="116">
        <v>1992300</v>
      </c>
      <c r="P25" s="116">
        <v>61</v>
      </c>
      <c r="Q25" s="116">
        <v>3259025</v>
      </c>
      <c r="R25" s="116">
        <v>240</v>
      </c>
      <c r="S25" s="116">
        <v>10093644</v>
      </c>
      <c r="T25" s="116">
        <v>18</v>
      </c>
      <c r="U25" s="117">
        <v>159100</v>
      </c>
    </row>
    <row r="26" spans="1:21">
      <c r="A26" s="23" t="s">
        <v>329</v>
      </c>
    </row>
    <row r="27" spans="1:21" ht="14.25" thickBot="1">
      <c r="A27" s="1"/>
      <c r="H27" s="106" t="s">
        <v>339</v>
      </c>
      <c r="U27" s="36" t="s">
        <v>542</v>
      </c>
    </row>
    <row r="28" spans="1:21">
      <c r="A28" s="286" t="s">
        <v>343</v>
      </c>
      <c r="B28" s="212" t="s">
        <v>301</v>
      </c>
      <c r="C28" s="212"/>
      <c r="D28" s="212"/>
      <c r="E28" s="212"/>
      <c r="F28" s="212"/>
      <c r="G28" s="212"/>
      <c r="H28" s="212"/>
      <c r="I28" s="212"/>
      <c r="J28" s="212"/>
      <c r="K28" s="276"/>
      <c r="L28" s="212" t="s">
        <v>330</v>
      </c>
      <c r="M28" s="212"/>
      <c r="N28" s="212"/>
      <c r="O28" s="212"/>
      <c r="P28" s="212"/>
      <c r="Q28" s="212"/>
      <c r="R28" s="212"/>
      <c r="S28" s="212"/>
      <c r="T28" s="212"/>
      <c r="U28" s="276"/>
    </row>
    <row r="29" spans="1:21">
      <c r="A29" s="287"/>
      <c r="B29" s="334" t="s">
        <v>535</v>
      </c>
      <c r="C29" s="335"/>
      <c r="D29" s="334" t="s">
        <v>536</v>
      </c>
      <c r="E29" s="335"/>
      <c r="F29" s="335" t="s">
        <v>537</v>
      </c>
      <c r="G29" s="335"/>
      <c r="H29" s="335" t="s">
        <v>538</v>
      </c>
      <c r="I29" s="335"/>
      <c r="J29" s="335" t="s">
        <v>539</v>
      </c>
      <c r="K29" s="336"/>
      <c r="L29" s="334" t="s">
        <v>535</v>
      </c>
      <c r="M29" s="335"/>
      <c r="N29" s="334" t="s">
        <v>541</v>
      </c>
      <c r="O29" s="335"/>
      <c r="P29" s="335" t="s">
        <v>537</v>
      </c>
      <c r="Q29" s="335"/>
      <c r="R29" s="335" t="s">
        <v>538</v>
      </c>
      <c r="S29" s="335"/>
      <c r="T29" s="335" t="s">
        <v>539</v>
      </c>
      <c r="U29" s="336"/>
    </row>
    <row r="30" spans="1:21">
      <c r="A30" s="287"/>
      <c r="B30" s="335"/>
      <c r="C30" s="335"/>
      <c r="D30" s="335"/>
      <c r="E30" s="335"/>
      <c r="F30" s="335"/>
      <c r="G30" s="335"/>
      <c r="H30" s="335"/>
      <c r="I30" s="335"/>
      <c r="J30" s="335"/>
      <c r="K30" s="336"/>
      <c r="L30" s="335"/>
      <c r="M30" s="335"/>
      <c r="N30" s="335"/>
      <c r="O30" s="335"/>
      <c r="P30" s="335"/>
      <c r="Q30" s="335"/>
      <c r="R30" s="335"/>
      <c r="S30" s="335"/>
      <c r="T30" s="335"/>
      <c r="U30" s="336"/>
    </row>
    <row r="31" spans="1:21">
      <c r="A31" s="287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10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9" t="s">
        <v>540</v>
      </c>
      <c r="R31" s="9" t="s">
        <v>377</v>
      </c>
      <c r="S31" s="9" t="s">
        <v>540</v>
      </c>
      <c r="T31" s="9" t="s">
        <v>377</v>
      </c>
      <c r="U31" s="10" t="s">
        <v>540</v>
      </c>
    </row>
    <row r="32" spans="1:21" hidden="1">
      <c r="A32" s="39" t="s">
        <v>459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idden="1">
      <c r="A33" s="39" t="s">
        <v>488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>
      <c r="A34" s="39" t="s">
        <v>606</v>
      </c>
      <c r="B34" s="112">
        <v>42</v>
      </c>
      <c r="C34" s="113">
        <v>558456</v>
      </c>
      <c r="D34" s="113">
        <v>3</v>
      </c>
      <c r="E34" s="113">
        <v>59700</v>
      </c>
      <c r="F34" s="113">
        <v>9</v>
      </c>
      <c r="G34" s="113">
        <v>185400</v>
      </c>
      <c r="H34" s="113">
        <v>42</v>
      </c>
      <c r="I34" s="113">
        <v>1396750</v>
      </c>
      <c r="J34" s="113"/>
      <c r="K34" s="113"/>
      <c r="L34" s="113">
        <v>29</v>
      </c>
      <c r="M34" s="113">
        <v>546935</v>
      </c>
      <c r="N34" s="113">
        <v>8</v>
      </c>
      <c r="O34" s="113">
        <v>183200</v>
      </c>
      <c r="P34" s="113">
        <v>5</v>
      </c>
      <c r="Q34" s="113">
        <v>279500</v>
      </c>
      <c r="R34" s="113">
        <v>29</v>
      </c>
      <c r="S34" s="113">
        <v>1164583</v>
      </c>
      <c r="T34" s="113"/>
      <c r="U34" s="114"/>
    </row>
    <row r="35" spans="1:21">
      <c r="A35" s="39">
        <v>14</v>
      </c>
      <c r="B35" s="112">
        <v>41</v>
      </c>
      <c r="C35" s="113">
        <v>582652</v>
      </c>
      <c r="D35" s="113">
        <v>8</v>
      </c>
      <c r="E35" s="113">
        <v>159200</v>
      </c>
      <c r="F35" s="113">
        <v>2</v>
      </c>
      <c r="G35" s="113">
        <v>41200</v>
      </c>
      <c r="H35" s="113">
        <v>41</v>
      </c>
      <c r="I35" s="113">
        <v>1446750</v>
      </c>
      <c r="J35" s="113"/>
      <c r="K35" s="113"/>
      <c r="L35" s="113">
        <v>39</v>
      </c>
      <c r="M35" s="113">
        <v>921887</v>
      </c>
      <c r="N35" s="113">
        <v>11</v>
      </c>
      <c r="O35" s="113">
        <v>251900</v>
      </c>
      <c r="P35" s="113">
        <v>14</v>
      </c>
      <c r="Q35" s="113">
        <v>782600</v>
      </c>
      <c r="R35" s="113">
        <v>39</v>
      </c>
      <c r="S35" s="113">
        <v>1548000</v>
      </c>
      <c r="T35" s="113"/>
      <c r="U35" s="114"/>
    </row>
    <row r="36" spans="1:21">
      <c r="A36" s="39">
        <v>15</v>
      </c>
      <c r="B36" s="112">
        <v>41</v>
      </c>
      <c r="C36" s="113">
        <v>602212</v>
      </c>
      <c r="D36" s="113">
        <v>6</v>
      </c>
      <c r="E36" s="113">
        <v>119400</v>
      </c>
      <c r="F36" s="113">
        <v>5</v>
      </c>
      <c r="G36" s="113">
        <v>103000</v>
      </c>
      <c r="H36" s="113">
        <v>41</v>
      </c>
      <c r="I36" s="113">
        <v>1439170</v>
      </c>
      <c r="J36" s="113"/>
      <c r="K36" s="113"/>
      <c r="L36" s="113">
        <v>21</v>
      </c>
      <c r="M36" s="113">
        <v>561711</v>
      </c>
      <c r="N36" s="113">
        <v>3</v>
      </c>
      <c r="O36" s="113">
        <v>68700</v>
      </c>
      <c r="P36" s="113">
        <v>8</v>
      </c>
      <c r="Q36" s="113">
        <v>447200</v>
      </c>
      <c r="R36" s="113">
        <v>21</v>
      </c>
      <c r="S36" s="113">
        <v>864150</v>
      </c>
      <c r="T36" s="113"/>
      <c r="U36" s="114"/>
    </row>
    <row r="37" spans="1:21" ht="14.25" thickBot="1">
      <c r="A37" s="72">
        <v>16</v>
      </c>
      <c r="B37" s="115">
        <v>35</v>
      </c>
      <c r="C37" s="116">
        <v>510212</v>
      </c>
      <c r="D37" s="116">
        <v>5</v>
      </c>
      <c r="E37" s="116">
        <v>99500</v>
      </c>
      <c r="F37" s="116">
        <v>11</v>
      </c>
      <c r="G37" s="116">
        <v>226600</v>
      </c>
      <c r="H37" s="116">
        <v>35</v>
      </c>
      <c r="I37" s="116">
        <v>1185970</v>
      </c>
      <c r="J37" s="116"/>
      <c r="K37" s="116"/>
      <c r="L37" s="116">
        <v>21</v>
      </c>
      <c r="M37" s="116">
        <v>539102</v>
      </c>
      <c r="N37" s="116">
        <v>5</v>
      </c>
      <c r="O37" s="116">
        <v>114500</v>
      </c>
      <c r="P37" s="116">
        <v>11</v>
      </c>
      <c r="Q37" s="116">
        <v>587477</v>
      </c>
      <c r="R37" s="116">
        <v>21</v>
      </c>
      <c r="S37" s="116">
        <v>756370</v>
      </c>
      <c r="T37" s="116"/>
      <c r="U37" s="117"/>
    </row>
    <row r="38" spans="1:21">
      <c r="A38" s="23" t="s">
        <v>329</v>
      </c>
    </row>
    <row r="39" spans="1:21" ht="14.25" thickBot="1">
      <c r="A39" s="1"/>
      <c r="H39" s="106" t="s">
        <v>340</v>
      </c>
      <c r="U39" s="36" t="s">
        <v>542</v>
      </c>
    </row>
    <row r="40" spans="1:21">
      <c r="A40" s="286" t="s">
        <v>343</v>
      </c>
      <c r="B40" s="212" t="s">
        <v>301</v>
      </c>
      <c r="C40" s="212"/>
      <c r="D40" s="212"/>
      <c r="E40" s="212"/>
      <c r="F40" s="212"/>
      <c r="G40" s="212"/>
      <c r="H40" s="212"/>
      <c r="I40" s="212"/>
      <c r="J40" s="212"/>
      <c r="K40" s="276"/>
      <c r="L40" s="212" t="s">
        <v>330</v>
      </c>
      <c r="M40" s="212"/>
      <c r="N40" s="212"/>
      <c r="O40" s="212"/>
      <c r="P40" s="212"/>
      <c r="Q40" s="212"/>
      <c r="R40" s="212"/>
      <c r="S40" s="212"/>
      <c r="T40" s="212"/>
      <c r="U40" s="276"/>
    </row>
    <row r="41" spans="1:21">
      <c r="A41" s="287"/>
      <c r="B41" s="334" t="s">
        <v>535</v>
      </c>
      <c r="C41" s="335"/>
      <c r="D41" s="334" t="s">
        <v>536</v>
      </c>
      <c r="E41" s="335"/>
      <c r="F41" s="335" t="s">
        <v>537</v>
      </c>
      <c r="G41" s="335"/>
      <c r="H41" s="335" t="s">
        <v>538</v>
      </c>
      <c r="I41" s="335"/>
      <c r="J41" s="335" t="s">
        <v>539</v>
      </c>
      <c r="K41" s="336"/>
      <c r="L41" s="334" t="s">
        <v>535</v>
      </c>
      <c r="M41" s="335"/>
      <c r="N41" s="334" t="s">
        <v>541</v>
      </c>
      <c r="O41" s="335"/>
      <c r="P41" s="335" t="s">
        <v>537</v>
      </c>
      <c r="Q41" s="335"/>
      <c r="R41" s="335" t="s">
        <v>538</v>
      </c>
      <c r="S41" s="335"/>
      <c r="T41" s="335" t="s">
        <v>539</v>
      </c>
      <c r="U41" s="336"/>
    </row>
    <row r="42" spans="1:21">
      <c r="A42" s="287"/>
      <c r="B42" s="335"/>
      <c r="C42" s="335"/>
      <c r="D42" s="335"/>
      <c r="E42" s="335"/>
      <c r="F42" s="335"/>
      <c r="G42" s="335"/>
      <c r="H42" s="335"/>
      <c r="I42" s="335"/>
      <c r="J42" s="335"/>
      <c r="K42" s="336"/>
      <c r="L42" s="335"/>
      <c r="M42" s="335"/>
      <c r="N42" s="335"/>
      <c r="O42" s="335"/>
      <c r="P42" s="335"/>
      <c r="Q42" s="335"/>
      <c r="R42" s="335"/>
      <c r="S42" s="335"/>
      <c r="T42" s="335"/>
      <c r="U42" s="336"/>
    </row>
    <row r="43" spans="1:21">
      <c r="A43" s="287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10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9" t="s">
        <v>540</v>
      </c>
      <c r="R43" s="9" t="s">
        <v>377</v>
      </c>
      <c r="S43" s="9" t="s">
        <v>540</v>
      </c>
      <c r="T43" s="9" t="s">
        <v>377</v>
      </c>
      <c r="U43" s="10" t="s">
        <v>540</v>
      </c>
    </row>
    <row r="44" spans="1:21" hidden="1">
      <c r="A44" s="39" t="s">
        <v>459</v>
      </c>
      <c r="B44" s="92">
        <v>160</v>
      </c>
      <c r="C44" s="92">
        <v>2309200</v>
      </c>
      <c r="D44" s="92">
        <v>25</v>
      </c>
      <c r="E44" s="92">
        <v>495000</v>
      </c>
      <c r="F44" s="92">
        <v>28</v>
      </c>
      <c r="G44" s="92">
        <v>728959</v>
      </c>
      <c r="H44" s="92">
        <v>163</v>
      </c>
      <c r="I44" s="92">
        <v>6275982</v>
      </c>
      <c r="J44" s="92">
        <v>24</v>
      </c>
      <c r="K44" s="92">
        <v>149175</v>
      </c>
      <c r="L44" s="92">
        <v>117</v>
      </c>
      <c r="M44" s="92">
        <v>2956050</v>
      </c>
      <c r="N44" s="92">
        <v>36</v>
      </c>
      <c r="O44" s="92">
        <v>820800</v>
      </c>
      <c r="P44" s="92">
        <v>36</v>
      </c>
      <c r="Q44" s="92">
        <v>1865395</v>
      </c>
      <c r="R44" s="92">
        <v>118</v>
      </c>
      <c r="S44" s="92">
        <v>5019650</v>
      </c>
      <c r="T44" s="92">
        <v>15</v>
      </c>
      <c r="U44" s="92">
        <v>99567</v>
      </c>
    </row>
    <row r="45" spans="1:21" hidden="1">
      <c r="A45" s="39" t="s">
        <v>488</v>
      </c>
      <c r="B45" s="92">
        <v>175</v>
      </c>
      <c r="C45" s="92">
        <v>2545870</v>
      </c>
      <c r="D45" s="92">
        <v>18</v>
      </c>
      <c r="E45" s="92">
        <v>356400</v>
      </c>
      <c r="F45" s="92">
        <v>33</v>
      </c>
      <c r="G45" s="92">
        <v>783378</v>
      </c>
      <c r="H45" s="92">
        <v>185</v>
      </c>
      <c r="I45" s="92">
        <v>7048913</v>
      </c>
      <c r="J45" s="92">
        <v>23</v>
      </c>
      <c r="K45" s="92">
        <v>118434</v>
      </c>
      <c r="L45" s="92">
        <v>114</v>
      </c>
      <c r="M45" s="92">
        <v>1886900</v>
      </c>
      <c r="N45" s="92">
        <v>32</v>
      </c>
      <c r="O45" s="92">
        <v>729600</v>
      </c>
      <c r="P45" s="92">
        <v>42</v>
      </c>
      <c r="Q45" s="92">
        <v>2238882</v>
      </c>
      <c r="R45" s="92">
        <v>112</v>
      </c>
      <c r="S45" s="92">
        <v>4884573</v>
      </c>
      <c r="T45" s="92">
        <v>12</v>
      </c>
      <c r="U45" s="92">
        <v>100164</v>
      </c>
    </row>
    <row r="46" spans="1:21">
      <c r="A46" s="39" t="s">
        <v>606</v>
      </c>
      <c r="B46" s="112">
        <v>26</v>
      </c>
      <c r="C46" s="113">
        <v>374720</v>
      </c>
      <c r="D46" s="113">
        <v>1</v>
      </c>
      <c r="E46" s="113">
        <v>19900</v>
      </c>
      <c r="F46" s="113">
        <v>4</v>
      </c>
      <c r="G46" s="113">
        <v>48000</v>
      </c>
      <c r="H46" s="113">
        <v>26</v>
      </c>
      <c r="I46" s="113">
        <v>943500</v>
      </c>
      <c r="J46" s="113"/>
      <c r="K46" s="113"/>
      <c r="L46" s="113">
        <v>11</v>
      </c>
      <c r="M46" s="113">
        <v>275698</v>
      </c>
      <c r="N46" s="113">
        <v>3</v>
      </c>
      <c r="O46" s="113">
        <v>68700</v>
      </c>
      <c r="P46" s="113">
        <v>4</v>
      </c>
      <c r="Q46" s="113">
        <v>140000</v>
      </c>
      <c r="R46" s="113">
        <v>11</v>
      </c>
      <c r="S46" s="113">
        <v>465833</v>
      </c>
      <c r="T46" s="113"/>
      <c r="U46" s="114"/>
    </row>
    <row r="47" spans="1:21">
      <c r="A47" s="39">
        <v>14</v>
      </c>
      <c r="B47" s="112">
        <v>23</v>
      </c>
      <c r="C47" s="113">
        <v>335600</v>
      </c>
      <c r="D47" s="113">
        <v>2</v>
      </c>
      <c r="E47" s="113">
        <v>39800</v>
      </c>
      <c r="F47" s="113">
        <v>3</v>
      </c>
      <c r="G47" s="113">
        <v>36000</v>
      </c>
      <c r="H47" s="113">
        <v>23</v>
      </c>
      <c r="I47" s="113">
        <v>851000</v>
      </c>
      <c r="J47" s="113"/>
      <c r="K47" s="113"/>
      <c r="L47" s="113">
        <v>13</v>
      </c>
      <c r="M47" s="113">
        <v>309890</v>
      </c>
      <c r="N47" s="113">
        <v>4</v>
      </c>
      <c r="O47" s="113">
        <v>91600</v>
      </c>
      <c r="P47" s="113">
        <v>4</v>
      </c>
      <c r="Q47" s="113">
        <v>140000</v>
      </c>
      <c r="R47" s="113">
        <v>13</v>
      </c>
      <c r="S47" s="113">
        <v>526750</v>
      </c>
      <c r="T47" s="113"/>
      <c r="U47" s="114"/>
    </row>
    <row r="48" spans="1:21">
      <c r="A48" s="39">
        <v>15</v>
      </c>
      <c r="B48" s="112">
        <v>24</v>
      </c>
      <c r="C48" s="113">
        <v>342956</v>
      </c>
      <c r="D48" s="113">
        <v>2</v>
      </c>
      <c r="E48" s="113">
        <v>39800</v>
      </c>
      <c r="F48" s="113">
        <v>3</v>
      </c>
      <c r="G48" s="113">
        <v>45000</v>
      </c>
      <c r="H48" s="113">
        <v>24</v>
      </c>
      <c r="I48" s="113">
        <v>872583</v>
      </c>
      <c r="J48" s="113"/>
      <c r="K48" s="113"/>
      <c r="L48" s="113">
        <v>14</v>
      </c>
      <c r="M48" s="113">
        <v>358190</v>
      </c>
      <c r="N48" s="113">
        <v>3</v>
      </c>
      <c r="O48" s="113">
        <v>68700</v>
      </c>
      <c r="P48" s="113">
        <v>6</v>
      </c>
      <c r="Q48" s="113">
        <v>210000</v>
      </c>
      <c r="R48" s="113">
        <v>14</v>
      </c>
      <c r="S48" s="113">
        <v>595000</v>
      </c>
      <c r="T48" s="113"/>
      <c r="U48" s="114"/>
    </row>
    <row r="49" spans="1:21" ht="14.25" thickBot="1">
      <c r="A49" s="72">
        <v>16</v>
      </c>
      <c r="B49" s="115">
        <v>29</v>
      </c>
      <c r="C49" s="116">
        <v>411025</v>
      </c>
      <c r="D49" s="116">
        <v>3</v>
      </c>
      <c r="E49" s="116">
        <v>59700</v>
      </c>
      <c r="F49" s="116">
        <v>7</v>
      </c>
      <c r="G49" s="116">
        <v>93750</v>
      </c>
      <c r="H49" s="116">
        <v>29</v>
      </c>
      <c r="I49" s="116">
        <v>962205</v>
      </c>
      <c r="J49" s="116"/>
      <c r="K49" s="116"/>
      <c r="L49" s="116">
        <v>13</v>
      </c>
      <c r="M49" s="116">
        <v>329970</v>
      </c>
      <c r="N49" s="116">
        <v>4</v>
      </c>
      <c r="O49" s="116">
        <v>91600</v>
      </c>
      <c r="P49" s="116">
        <v>5</v>
      </c>
      <c r="Q49" s="116">
        <v>175000</v>
      </c>
      <c r="R49" s="116">
        <v>13</v>
      </c>
      <c r="S49" s="116">
        <v>497113</v>
      </c>
      <c r="T49" s="116"/>
      <c r="U49" s="117"/>
    </row>
    <row r="50" spans="1:21">
      <c r="A50" s="23" t="s">
        <v>329</v>
      </c>
    </row>
    <row r="51" spans="1:21" ht="14.25" thickBot="1">
      <c r="A51" s="1"/>
      <c r="H51" s="106" t="s">
        <v>341</v>
      </c>
      <c r="U51" s="36" t="s">
        <v>542</v>
      </c>
    </row>
    <row r="52" spans="1:21">
      <c r="A52" s="286" t="s">
        <v>343</v>
      </c>
      <c r="B52" s="212" t="s">
        <v>301</v>
      </c>
      <c r="C52" s="212"/>
      <c r="D52" s="212"/>
      <c r="E52" s="212"/>
      <c r="F52" s="212"/>
      <c r="G52" s="212"/>
      <c r="H52" s="212"/>
      <c r="I52" s="212"/>
      <c r="J52" s="212"/>
      <c r="K52" s="276"/>
      <c r="L52" s="212" t="s">
        <v>330</v>
      </c>
      <c r="M52" s="212"/>
      <c r="N52" s="212"/>
      <c r="O52" s="212"/>
      <c r="P52" s="212"/>
      <c r="Q52" s="212"/>
      <c r="R52" s="212"/>
      <c r="S52" s="212"/>
      <c r="T52" s="212"/>
      <c r="U52" s="276"/>
    </row>
    <row r="53" spans="1:21">
      <c r="A53" s="287"/>
      <c r="B53" s="334" t="s">
        <v>535</v>
      </c>
      <c r="C53" s="335"/>
      <c r="D53" s="334" t="s">
        <v>536</v>
      </c>
      <c r="E53" s="335"/>
      <c r="F53" s="335" t="s">
        <v>537</v>
      </c>
      <c r="G53" s="335"/>
      <c r="H53" s="335" t="s">
        <v>538</v>
      </c>
      <c r="I53" s="335"/>
      <c r="J53" s="335" t="s">
        <v>539</v>
      </c>
      <c r="K53" s="336"/>
      <c r="L53" s="334" t="s">
        <v>535</v>
      </c>
      <c r="M53" s="335"/>
      <c r="N53" s="334" t="s">
        <v>541</v>
      </c>
      <c r="O53" s="335"/>
      <c r="P53" s="335" t="s">
        <v>537</v>
      </c>
      <c r="Q53" s="335"/>
      <c r="R53" s="335" t="s">
        <v>538</v>
      </c>
      <c r="S53" s="335"/>
      <c r="T53" s="335" t="s">
        <v>539</v>
      </c>
      <c r="U53" s="336"/>
    </row>
    <row r="54" spans="1:21">
      <c r="A54" s="287"/>
      <c r="B54" s="335"/>
      <c r="C54" s="335"/>
      <c r="D54" s="335"/>
      <c r="E54" s="335"/>
      <c r="F54" s="335"/>
      <c r="G54" s="335"/>
      <c r="H54" s="335"/>
      <c r="I54" s="335"/>
      <c r="J54" s="335"/>
      <c r="K54" s="336"/>
      <c r="L54" s="335"/>
      <c r="M54" s="335"/>
      <c r="N54" s="335"/>
      <c r="O54" s="335"/>
      <c r="P54" s="335"/>
      <c r="Q54" s="335"/>
      <c r="R54" s="335"/>
      <c r="S54" s="335"/>
      <c r="T54" s="335"/>
      <c r="U54" s="336"/>
    </row>
    <row r="55" spans="1:21">
      <c r="A55" s="287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10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9" t="s">
        <v>540</v>
      </c>
      <c r="R55" s="9" t="s">
        <v>377</v>
      </c>
      <c r="S55" s="9" t="s">
        <v>540</v>
      </c>
      <c r="T55" s="9" t="s">
        <v>377</v>
      </c>
      <c r="U55" s="10" t="s">
        <v>540</v>
      </c>
    </row>
    <row r="56" spans="1:21" hidden="1">
      <c r="A56" s="39" t="s">
        <v>459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</row>
    <row r="57" spans="1:21" hidden="1">
      <c r="A57" s="39" t="s">
        <v>488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</row>
    <row r="58" spans="1:21">
      <c r="A58" s="39" t="s">
        <v>606</v>
      </c>
      <c r="B58" s="112">
        <v>35</v>
      </c>
      <c r="C58" s="113">
        <v>498375</v>
      </c>
      <c r="D58" s="113">
        <v>7</v>
      </c>
      <c r="E58" s="113">
        <v>139300</v>
      </c>
      <c r="F58" s="113">
        <v>2</v>
      </c>
      <c r="G58" s="113">
        <v>66000</v>
      </c>
      <c r="H58" s="113">
        <v>35</v>
      </c>
      <c r="I58" s="113">
        <v>1625056</v>
      </c>
      <c r="J58" s="113">
        <v>7</v>
      </c>
      <c r="K58" s="113">
        <v>39612</v>
      </c>
      <c r="L58" s="113">
        <v>14</v>
      </c>
      <c r="M58" s="113">
        <v>404240</v>
      </c>
      <c r="N58" s="113">
        <v>6</v>
      </c>
      <c r="O58" s="113">
        <v>137400</v>
      </c>
      <c r="P58" s="113">
        <v>4</v>
      </c>
      <c r="Q58" s="113">
        <v>208624</v>
      </c>
      <c r="R58" s="113">
        <v>14</v>
      </c>
      <c r="S58" s="113">
        <v>756000</v>
      </c>
      <c r="T58" s="113"/>
      <c r="U58" s="114"/>
    </row>
    <row r="59" spans="1:21">
      <c r="A59" s="39">
        <v>14</v>
      </c>
      <c r="B59" s="112">
        <v>39</v>
      </c>
      <c r="C59" s="113">
        <v>554596</v>
      </c>
      <c r="D59" s="113">
        <v>8</v>
      </c>
      <c r="E59" s="113">
        <v>159200</v>
      </c>
      <c r="F59" s="113">
        <v>5</v>
      </c>
      <c r="G59" s="113">
        <v>152215</v>
      </c>
      <c r="H59" s="113">
        <v>39</v>
      </c>
      <c r="I59" s="113">
        <v>1784000</v>
      </c>
      <c r="J59" s="113">
        <v>5</v>
      </c>
      <c r="K59" s="113">
        <v>52040</v>
      </c>
      <c r="L59" s="113">
        <v>14</v>
      </c>
      <c r="M59" s="113">
        <v>380565</v>
      </c>
      <c r="N59" s="113">
        <v>3</v>
      </c>
      <c r="O59" s="113">
        <v>68700</v>
      </c>
      <c r="P59" s="113">
        <v>2</v>
      </c>
      <c r="Q59" s="113">
        <v>145312</v>
      </c>
      <c r="R59" s="113">
        <v>14</v>
      </c>
      <c r="S59" s="113">
        <v>679500</v>
      </c>
      <c r="T59" s="113"/>
      <c r="U59" s="114"/>
    </row>
    <row r="60" spans="1:21">
      <c r="A60" s="39">
        <v>15</v>
      </c>
      <c r="B60" s="112">
        <v>42</v>
      </c>
      <c r="C60" s="113">
        <v>612480</v>
      </c>
      <c r="D60" s="113">
        <v>5</v>
      </c>
      <c r="E60" s="113">
        <v>99500</v>
      </c>
      <c r="F60" s="113">
        <v>5</v>
      </c>
      <c r="G60" s="113">
        <v>157007</v>
      </c>
      <c r="H60" s="113">
        <v>42</v>
      </c>
      <c r="I60" s="113">
        <v>1960000</v>
      </c>
      <c r="J60" s="113">
        <v>10</v>
      </c>
      <c r="K60" s="113">
        <v>92170</v>
      </c>
      <c r="L60" s="113">
        <v>20</v>
      </c>
      <c r="M60" s="113">
        <v>579560</v>
      </c>
      <c r="N60" s="113">
        <v>8</v>
      </c>
      <c r="O60" s="113">
        <v>183200</v>
      </c>
      <c r="P60" s="113">
        <v>7</v>
      </c>
      <c r="Q60" s="113">
        <v>340893</v>
      </c>
      <c r="R60" s="113">
        <v>20</v>
      </c>
      <c r="S60" s="113">
        <v>1080000</v>
      </c>
      <c r="T60" s="113">
        <v>1</v>
      </c>
      <c r="U60" s="114">
        <v>3330</v>
      </c>
    </row>
    <row r="61" spans="1:21" ht="14.25" thickBot="1">
      <c r="A61" s="72">
        <v>16</v>
      </c>
      <c r="B61" s="115">
        <v>54</v>
      </c>
      <c r="C61" s="116">
        <v>788935</v>
      </c>
      <c r="D61" s="116">
        <v>9</v>
      </c>
      <c r="E61" s="116">
        <v>179100</v>
      </c>
      <c r="F61" s="116">
        <v>7</v>
      </c>
      <c r="G61" s="116">
        <v>216110</v>
      </c>
      <c r="H61" s="116">
        <v>54</v>
      </c>
      <c r="I61" s="116">
        <v>2279902</v>
      </c>
      <c r="J61" s="116">
        <v>4</v>
      </c>
      <c r="K61" s="116">
        <v>39040</v>
      </c>
      <c r="L61" s="116">
        <v>25</v>
      </c>
      <c r="M61" s="116">
        <v>719475</v>
      </c>
      <c r="N61" s="116">
        <v>11</v>
      </c>
      <c r="O61" s="116">
        <v>251900</v>
      </c>
      <c r="P61" s="116">
        <v>6</v>
      </c>
      <c r="Q61" s="116">
        <v>405792</v>
      </c>
      <c r="R61" s="116">
        <v>25</v>
      </c>
      <c r="S61" s="116">
        <v>1188500</v>
      </c>
      <c r="T61" s="116"/>
      <c r="U61" s="117"/>
    </row>
    <row r="62" spans="1:21">
      <c r="A62" s="23" t="s">
        <v>329</v>
      </c>
    </row>
  </sheetData>
  <mergeCells count="65">
    <mergeCell ref="J53:K54"/>
    <mergeCell ref="L53:M54"/>
    <mergeCell ref="N53:O54"/>
    <mergeCell ref="P53:Q54"/>
    <mergeCell ref="R53:S54"/>
    <mergeCell ref="T53:U54"/>
    <mergeCell ref="P41:Q42"/>
    <mergeCell ref="R41:S42"/>
    <mergeCell ref="T41:U42"/>
    <mergeCell ref="A52:A55"/>
    <mergeCell ref="B52:K52"/>
    <mergeCell ref="L52:U52"/>
    <mergeCell ref="B53:C54"/>
    <mergeCell ref="D53:E54"/>
    <mergeCell ref="F53:G54"/>
    <mergeCell ref="H53:I54"/>
    <mergeCell ref="A40:A43"/>
    <mergeCell ref="B40:K40"/>
    <mergeCell ref="L40:U40"/>
    <mergeCell ref="B41:C42"/>
    <mergeCell ref="D41:E42"/>
    <mergeCell ref="F41:G42"/>
    <mergeCell ref="H41:I42"/>
    <mergeCell ref="J41:K42"/>
    <mergeCell ref="L41:M42"/>
    <mergeCell ref="N41:O42"/>
    <mergeCell ref="J29:K30"/>
    <mergeCell ref="L29:M30"/>
    <mergeCell ref="N29:O30"/>
    <mergeCell ref="P29:Q30"/>
    <mergeCell ref="R29:S30"/>
    <mergeCell ref="T29:U30"/>
    <mergeCell ref="P3:Q4"/>
    <mergeCell ref="R3:S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L2:U2"/>
    <mergeCell ref="B3:C4"/>
    <mergeCell ref="D3:E4"/>
    <mergeCell ref="F3:G4"/>
    <mergeCell ref="H3:I4"/>
    <mergeCell ref="J3:K4"/>
    <mergeCell ref="L3:M4"/>
    <mergeCell ref="N3:O4"/>
    <mergeCell ref="L15:U15"/>
    <mergeCell ref="L16:M17"/>
    <mergeCell ref="N16:O17"/>
    <mergeCell ref="P16:Q17"/>
    <mergeCell ref="R16:S17"/>
    <mergeCell ref="T16:U17"/>
    <mergeCell ref="A15:A18"/>
    <mergeCell ref="B16:C17"/>
    <mergeCell ref="D16:E17"/>
    <mergeCell ref="F16:G17"/>
    <mergeCell ref="H16:I17"/>
    <mergeCell ref="J16:K17"/>
    <mergeCell ref="B15:K15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37"/>
  </cols>
  <sheetData>
    <row r="1" spans="1:17" ht="18" customHeight="1" thickBot="1">
      <c r="A1" s="1" t="s">
        <v>13</v>
      </c>
      <c r="F1" s="106" t="s">
        <v>246</v>
      </c>
      <c r="Q1" s="4" t="s">
        <v>542</v>
      </c>
    </row>
    <row r="2" spans="1:17">
      <c r="A2" s="247" t="s">
        <v>343</v>
      </c>
      <c r="B2" s="337" t="s">
        <v>301</v>
      </c>
      <c r="C2" s="338"/>
      <c r="D2" s="338"/>
      <c r="E2" s="338"/>
      <c r="F2" s="338"/>
      <c r="G2" s="338"/>
      <c r="H2" s="338"/>
      <c r="I2" s="338"/>
      <c r="J2" s="338" t="s">
        <v>330</v>
      </c>
      <c r="K2" s="338"/>
      <c r="L2" s="338"/>
      <c r="M2" s="338"/>
      <c r="N2" s="338"/>
      <c r="O2" s="338"/>
      <c r="P2" s="338"/>
      <c r="Q2" s="338"/>
    </row>
    <row r="3" spans="1:17">
      <c r="A3" s="215"/>
      <c r="B3" s="334" t="s">
        <v>535</v>
      </c>
      <c r="C3" s="335"/>
      <c r="D3" s="334" t="s">
        <v>536</v>
      </c>
      <c r="E3" s="335"/>
      <c r="F3" s="335" t="s">
        <v>537</v>
      </c>
      <c r="G3" s="335"/>
      <c r="H3" s="335" t="s">
        <v>538</v>
      </c>
      <c r="I3" s="336"/>
      <c r="J3" s="249" t="s">
        <v>535</v>
      </c>
      <c r="K3" s="335"/>
      <c r="L3" s="334" t="s">
        <v>541</v>
      </c>
      <c r="M3" s="335"/>
      <c r="N3" s="335" t="s">
        <v>537</v>
      </c>
      <c r="O3" s="335"/>
      <c r="P3" s="335" t="s">
        <v>538</v>
      </c>
      <c r="Q3" s="336"/>
    </row>
    <row r="4" spans="1:17">
      <c r="A4" s="215"/>
      <c r="B4" s="335"/>
      <c r="C4" s="335"/>
      <c r="D4" s="335"/>
      <c r="E4" s="335"/>
      <c r="F4" s="335"/>
      <c r="G4" s="335"/>
      <c r="H4" s="335"/>
      <c r="I4" s="336"/>
      <c r="J4" s="223"/>
      <c r="K4" s="335"/>
      <c r="L4" s="335"/>
      <c r="M4" s="335"/>
      <c r="N4" s="335"/>
      <c r="O4" s="335"/>
      <c r="P4" s="335"/>
      <c r="Q4" s="336"/>
    </row>
    <row r="5" spans="1:17">
      <c r="A5" s="215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10" t="s">
        <v>540</v>
      </c>
      <c r="J5" s="8" t="s">
        <v>377</v>
      </c>
      <c r="K5" s="9" t="s">
        <v>540</v>
      </c>
      <c r="L5" s="9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10" t="s">
        <v>540</v>
      </c>
    </row>
    <row r="6" spans="1:17" hidden="1">
      <c r="A6" s="39" t="s">
        <v>459</v>
      </c>
      <c r="B6" s="92">
        <v>26</v>
      </c>
      <c r="C6" s="92">
        <v>187690</v>
      </c>
      <c r="D6" s="92">
        <v>4</v>
      </c>
      <c r="E6" s="92">
        <v>79200</v>
      </c>
      <c r="F6" s="92">
        <v>3</v>
      </c>
      <c r="G6" s="92">
        <v>68518</v>
      </c>
      <c r="H6" s="92">
        <v>26</v>
      </c>
      <c r="I6" s="92">
        <v>511680</v>
      </c>
      <c r="J6" s="92">
        <v>10</v>
      </c>
      <c r="K6" s="92">
        <v>124250</v>
      </c>
      <c r="L6" s="92">
        <v>5</v>
      </c>
      <c r="M6" s="92">
        <v>114000</v>
      </c>
      <c r="N6" s="92">
        <v>1</v>
      </c>
      <c r="O6" s="92">
        <v>25245</v>
      </c>
      <c r="P6" s="92">
        <v>10</v>
      </c>
      <c r="Q6" s="92">
        <v>220800</v>
      </c>
    </row>
    <row r="7" spans="1:17" hidden="1">
      <c r="A7" s="39" t="s">
        <v>488</v>
      </c>
      <c r="B7" s="92">
        <v>26</v>
      </c>
      <c r="C7" s="92">
        <v>187690</v>
      </c>
      <c r="D7" s="92">
        <v>4</v>
      </c>
      <c r="E7" s="92">
        <v>79200</v>
      </c>
      <c r="F7" s="92">
        <v>4</v>
      </c>
      <c r="G7" s="92">
        <v>43316</v>
      </c>
      <c r="H7" s="92">
        <v>26</v>
      </c>
      <c r="I7" s="92">
        <v>511680</v>
      </c>
      <c r="J7" s="92">
        <v>15</v>
      </c>
      <c r="K7" s="92">
        <v>189075</v>
      </c>
      <c r="L7" s="92">
        <v>5</v>
      </c>
      <c r="M7" s="92">
        <v>114000</v>
      </c>
      <c r="N7" s="92">
        <v>2</v>
      </c>
      <c r="O7" s="92">
        <v>56994</v>
      </c>
      <c r="P7" s="92">
        <v>14</v>
      </c>
      <c r="Q7" s="92">
        <v>309120</v>
      </c>
    </row>
    <row r="8" spans="1:17" ht="18" customHeight="1">
      <c r="A8" s="39" t="s">
        <v>606</v>
      </c>
      <c r="B8" s="108">
        <f t="shared" ref="B8:Q8" si="0">SUM(B21,B34,B46,B58)</f>
        <v>32</v>
      </c>
      <c r="C8" s="109">
        <f t="shared" si="0"/>
        <v>233780</v>
      </c>
      <c r="D8" s="109">
        <f t="shared" si="0"/>
        <v>2</v>
      </c>
      <c r="E8" s="109">
        <f t="shared" si="0"/>
        <v>39800</v>
      </c>
      <c r="F8" s="109">
        <f t="shared" si="0"/>
        <v>10</v>
      </c>
      <c r="G8" s="109">
        <f t="shared" si="0"/>
        <v>108320</v>
      </c>
      <c r="H8" s="109">
        <f t="shared" si="0"/>
        <v>32</v>
      </c>
      <c r="I8" s="109">
        <f t="shared" si="0"/>
        <v>626060</v>
      </c>
      <c r="J8" s="109">
        <f t="shared" si="0"/>
        <v>27</v>
      </c>
      <c r="K8" s="109">
        <f t="shared" si="0"/>
        <v>344870</v>
      </c>
      <c r="L8" s="109">
        <f t="shared" si="0"/>
        <v>9</v>
      </c>
      <c r="M8" s="109">
        <f t="shared" si="0"/>
        <v>206100</v>
      </c>
      <c r="N8" s="109">
        <f t="shared" si="0"/>
        <v>10</v>
      </c>
      <c r="O8" s="109">
        <f t="shared" si="0"/>
        <v>264899</v>
      </c>
      <c r="P8" s="109">
        <f t="shared" si="0"/>
        <v>27</v>
      </c>
      <c r="Q8" s="109">
        <f t="shared" si="0"/>
        <v>571788</v>
      </c>
    </row>
    <row r="9" spans="1:17" ht="18" customHeight="1">
      <c r="A9" s="39">
        <v>14</v>
      </c>
      <c r="B9" s="107">
        <f t="shared" ref="B9:Q9" si="1">SUM(B22,B35,B47,B59)</f>
        <v>28</v>
      </c>
      <c r="C9" s="92">
        <f t="shared" si="1"/>
        <v>199985</v>
      </c>
      <c r="D9" s="92">
        <f t="shared" si="1"/>
        <v>5</v>
      </c>
      <c r="E9" s="92">
        <f t="shared" si="1"/>
        <v>49750</v>
      </c>
      <c r="F9" s="92">
        <f t="shared" si="1"/>
        <v>7</v>
      </c>
      <c r="G9" s="92">
        <f t="shared" si="1"/>
        <v>72100</v>
      </c>
      <c r="H9" s="92">
        <f t="shared" si="1"/>
        <v>28</v>
      </c>
      <c r="I9" s="92">
        <f t="shared" si="1"/>
        <v>539168</v>
      </c>
      <c r="J9" s="92">
        <f t="shared" si="1"/>
        <v>29</v>
      </c>
      <c r="K9" s="92">
        <f t="shared" si="1"/>
        <v>381895</v>
      </c>
      <c r="L9" s="92">
        <f t="shared" si="1"/>
        <v>12</v>
      </c>
      <c r="M9" s="92">
        <f t="shared" si="1"/>
        <v>137400</v>
      </c>
      <c r="N9" s="92">
        <f t="shared" si="1"/>
        <v>6</v>
      </c>
      <c r="O9" s="92">
        <f t="shared" si="1"/>
        <v>167700</v>
      </c>
      <c r="P9" s="92">
        <f t="shared" si="1"/>
        <v>28</v>
      </c>
      <c r="Q9" s="92">
        <f t="shared" si="1"/>
        <v>621697</v>
      </c>
    </row>
    <row r="10" spans="1:17" ht="18" customHeight="1">
      <c r="A10" s="39">
        <v>15</v>
      </c>
      <c r="B10" s="107">
        <f t="shared" ref="B10:Q10" si="2">SUM(B23,B36,B48,B60)</f>
        <v>30</v>
      </c>
      <c r="C10" s="92">
        <f t="shared" si="2"/>
        <v>217360</v>
      </c>
      <c r="D10" s="92">
        <f t="shared" si="2"/>
        <v>4</v>
      </c>
      <c r="E10" s="92">
        <f t="shared" si="2"/>
        <v>39800</v>
      </c>
      <c r="F10" s="92">
        <f t="shared" si="2"/>
        <v>2</v>
      </c>
      <c r="G10" s="92">
        <f t="shared" si="2"/>
        <v>20600</v>
      </c>
      <c r="H10" s="92">
        <f t="shared" si="2"/>
        <v>30</v>
      </c>
      <c r="I10" s="92">
        <f t="shared" si="2"/>
        <v>584100</v>
      </c>
      <c r="J10" s="92">
        <f t="shared" si="2"/>
        <v>35</v>
      </c>
      <c r="K10" s="92">
        <f t="shared" si="2"/>
        <v>447095</v>
      </c>
      <c r="L10" s="92">
        <f t="shared" si="2"/>
        <v>8</v>
      </c>
      <c r="M10" s="92">
        <f t="shared" si="2"/>
        <v>91000</v>
      </c>
      <c r="N10" s="92">
        <f t="shared" si="2"/>
        <v>7</v>
      </c>
      <c r="O10" s="92">
        <f t="shared" si="2"/>
        <v>195650</v>
      </c>
      <c r="P10" s="92">
        <f t="shared" si="2"/>
        <v>33</v>
      </c>
      <c r="Q10" s="92">
        <f t="shared" si="2"/>
        <v>721920</v>
      </c>
    </row>
    <row r="11" spans="1:17" ht="18" customHeight="1">
      <c r="A11" s="39">
        <v>16</v>
      </c>
      <c r="B11" s="107">
        <f t="shared" ref="B11:Q11" si="3">SUM(B24,B37,B49,B61)</f>
        <v>35</v>
      </c>
      <c r="C11" s="92">
        <f t="shared" si="3"/>
        <v>259134</v>
      </c>
      <c r="D11" s="92">
        <f t="shared" si="3"/>
        <v>4</v>
      </c>
      <c r="E11" s="92">
        <f t="shared" si="3"/>
        <v>39800</v>
      </c>
      <c r="F11" s="92">
        <f t="shared" si="3"/>
        <v>4</v>
      </c>
      <c r="G11" s="92">
        <f t="shared" si="3"/>
        <v>41200</v>
      </c>
      <c r="H11" s="92">
        <f t="shared" si="3"/>
        <v>35</v>
      </c>
      <c r="I11" s="92">
        <f t="shared" si="3"/>
        <v>671830</v>
      </c>
      <c r="J11" s="92">
        <f t="shared" si="3"/>
        <v>27</v>
      </c>
      <c r="K11" s="92">
        <f t="shared" si="3"/>
        <v>346980</v>
      </c>
      <c r="L11" s="92">
        <f t="shared" si="3"/>
        <v>3</v>
      </c>
      <c r="M11" s="92">
        <f t="shared" si="3"/>
        <v>34350</v>
      </c>
      <c r="N11" s="92">
        <f t="shared" si="3"/>
        <v>13</v>
      </c>
      <c r="O11" s="92">
        <f t="shared" si="3"/>
        <v>352900</v>
      </c>
      <c r="P11" s="92">
        <f t="shared" si="3"/>
        <v>23</v>
      </c>
      <c r="Q11" s="92">
        <f t="shared" si="3"/>
        <v>519090</v>
      </c>
    </row>
    <row r="12" spans="1:17" ht="18" customHeight="1" thickBot="1">
      <c r="A12" s="72">
        <v>17</v>
      </c>
      <c r="B12" s="110">
        <f>SUM(B25)</f>
        <v>44</v>
      </c>
      <c r="C12" s="111">
        <f t="shared" ref="C12:Q12" si="4">SUM(C25)</f>
        <v>318650</v>
      </c>
      <c r="D12" s="111">
        <f t="shared" si="4"/>
        <v>6</v>
      </c>
      <c r="E12" s="111">
        <f t="shared" si="4"/>
        <v>59700</v>
      </c>
      <c r="F12" s="111">
        <f t="shared" si="4"/>
        <v>9</v>
      </c>
      <c r="G12" s="111">
        <f t="shared" si="4"/>
        <v>92700</v>
      </c>
      <c r="H12" s="111">
        <f t="shared" si="4"/>
        <v>44</v>
      </c>
      <c r="I12" s="111">
        <f t="shared" si="4"/>
        <v>840762</v>
      </c>
      <c r="J12" s="111">
        <f t="shared" si="4"/>
        <v>21</v>
      </c>
      <c r="K12" s="111">
        <f t="shared" si="4"/>
        <v>265930</v>
      </c>
      <c r="L12" s="111">
        <f t="shared" si="4"/>
        <v>7</v>
      </c>
      <c r="M12" s="111">
        <f t="shared" si="4"/>
        <v>80150</v>
      </c>
      <c r="N12" s="111">
        <f t="shared" si="4"/>
        <v>9</v>
      </c>
      <c r="O12" s="111">
        <f t="shared" si="4"/>
        <v>251550</v>
      </c>
      <c r="P12" s="111">
        <f t="shared" si="4"/>
        <v>19</v>
      </c>
      <c r="Q12" s="111">
        <f t="shared" si="4"/>
        <v>416171</v>
      </c>
    </row>
    <row r="13" spans="1:17">
      <c r="A13" s="23" t="s">
        <v>329</v>
      </c>
      <c r="J13" s="15"/>
      <c r="K13" s="15"/>
      <c r="L13" s="15"/>
      <c r="M13" s="15"/>
      <c r="N13" s="15"/>
      <c r="O13" s="15"/>
      <c r="P13" s="15"/>
      <c r="Q13" s="15"/>
    </row>
    <row r="14" spans="1:17" ht="14.25" thickBot="1">
      <c r="A14" s="1"/>
      <c r="F14" s="106" t="s">
        <v>338</v>
      </c>
      <c r="J14" s="15"/>
      <c r="K14" s="15"/>
      <c r="L14" s="15"/>
      <c r="M14" s="15"/>
      <c r="N14" s="15"/>
      <c r="O14" s="15"/>
      <c r="P14" s="15"/>
      <c r="Q14" s="118" t="s">
        <v>542</v>
      </c>
    </row>
    <row r="15" spans="1:17">
      <c r="A15" s="286" t="s">
        <v>343</v>
      </c>
      <c r="B15" s="337" t="s">
        <v>301</v>
      </c>
      <c r="C15" s="338"/>
      <c r="D15" s="338"/>
      <c r="E15" s="338"/>
      <c r="F15" s="338"/>
      <c r="G15" s="338"/>
      <c r="H15" s="338"/>
      <c r="I15" s="338"/>
      <c r="J15" s="337" t="s">
        <v>330</v>
      </c>
      <c r="K15" s="338"/>
      <c r="L15" s="338"/>
      <c r="M15" s="338"/>
      <c r="N15" s="338"/>
      <c r="O15" s="338"/>
      <c r="P15" s="338"/>
      <c r="Q15" s="338"/>
    </row>
    <row r="16" spans="1:17">
      <c r="A16" s="287"/>
      <c r="B16" s="334" t="s">
        <v>535</v>
      </c>
      <c r="C16" s="335"/>
      <c r="D16" s="334" t="s">
        <v>536</v>
      </c>
      <c r="E16" s="335"/>
      <c r="F16" s="335" t="s">
        <v>537</v>
      </c>
      <c r="G16" s="335"/>
      <c r="H16" s="335" t="s">
        <v>538</v>
      </c>
      <c r="I16" s="335"/>
      <c r="J16" s="334" t="s">
        <v>535</v>
      </c>
      <c r="K16" s="335"/>
      <c r="L16" s="334" t="s">
        <v>541</v>
      </c>
      <c r="M16" s="335"/>
      <c r="N16" s="335" t="s">
        <v>537</v>
      </c>
      <c r="O16" s="335"/>
      <c r="P16" s="335" t="s">
        <v>538</v>
      </c>
      <c r="Q16" s="336"/>
    </row>
    <row r="17" spans="1:17">
      <c r="A17" s="287"/>
      <c r="B17" s="335"/>
      <c r="C17" s="335"/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6"/>
    </row>
    <row r="18" spans="1:17">
      <c r="A18" s="287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9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10" t="s">
        <v>540</v>
      </c>
    </row>
    <row r="19" spans="1:17" hidden="1">
      <c r="A19" s="39" t="s">
        <v>459</v>
      </c>
      <c r="B19" s="92">
        <v>26</v>
      </c>
      <c r="C19" s="92">
        <v>187690</v>
      </c>
      <c r="D19" s="92">
        <v>4</v>
      </c>
      <c r="E19" s="92">
        <v>79200</v>
      </c>
      <c r="F19" s="92">
        <v>3</v>
      </c>
      <c r="G19" s="92">
        <v>68518</v>
      </c>
      <c r="H19" s="92">
        <v>26</v>
      </c>
      <c r="I19" s="92">
        <v>511680</v>
      </c>
      <c r="J19" s="92">
        <v>10</v>
      </c>
      <c r="K19" s="92">
        <v>124250</v>
      </c>
      <c r="L19" s="92">
        <v>5</v>
      </c>
      <c r="M19" s="92">
        <v>114000</v>
      </c>
      <c r="N19" s="92">
        <v>1</v>
      </c>
      <c r="O19" s="92">
        <v>25245</v>
      </c>
      <c r="P19" s="92">
        <v>10</v>
      </c>
      <c r="Q19" s="92">
        <v>220800</v>
      </c>
    </row>
    <row r="20" spans="1:17" hidden="1">
      <c r="A20" s="39" t="s">
        <v>488</v>
      </c>
      <c r="B20" s="92">
        <v>26</v>
      </c>
      <c r="C20" s="92">
        <v>187690</v>
      </c>
      <c r="D20" s="92">
        <v>4</v>
      </c>
      <c r="E20" s="92">
        <v>79200</v>
      </c>
      <c r="F20" s="92">
        <v>4</v>
      </c>
      <c r="G20" s="92">
        <v>43316</v>
      </c>
      <c r="H20" s="92">
        <v>26</v>
      </c>
      <c r="I20" s="92">
        <v>511680</v>
      </c>
      <c r="J20" s="92">
        <v>15</v>
      </c>
      <c r="K20" s="92">
        <v>189075</v>
      </c>
      <c r="L20" s="92">
        <v>5</v>
      </c>
      <c r="M20" s="92">
        <v>114000</v>
      </c>
      <c r="N20" s="92">
        <v>2</v>
      </c>
      <c r="O20" s="92">
        <v>56994</v>
      </c>
      <c r="P20" s="92">
        <v>14</v>
      </c>
      <c r="Q20" s="92">
        <v>309120</v>
      </c>
    </row>
    <row r="21" spans="1:17">
      <c r="A21" s="39" t="s">
        <v>606</v>
      </c>
      <c r="B21" s="112">
        <v>26</v>
      </c>
      <c r="C21" s="113">
        <v>189970</v>
      </c>
      <c r="D21" s="113">
        <v>2</v>
      </c>
      <c r="E21" s="113">
        <v>39800</v>
      </c>
      <c r="F21" s="113">
        <v>8</v>
      </c>
      <c r="G21" s="113">
        <v>88320</v>
      </c>
      <c r="H21" s="113">
        <v>26</v>
      </c>
      <c r="I21" s="113">
        <v>498560</v>
      </c>
      <c r="J21" s="113">
        <v>18</v>
      </c>
      <c r="K21" s="113">
        <v>227940</v>
      </c>
      <c r="L21" s="113">
        <v>6</v>
      </c>
      <c r="M21" s="113">
        <v>137400</v>
      </c>
      <c r="N21" s="113">
        <v>5</v>
      </c>
      <c r="O21" s="113">
        <v>141449</v>
      </c>
      <c r="P21" s="113">
        <v>18</v>
      </c>
      <c r="Q21" s="114">
        <v>339788</v>
      </c>
    </row>
    <row r="22" spans="1:17">
      <c r="A22" s="39">
        <v>14</v>
      </c>
      <c r="B22" s="112">
        <v>19</v>
      </c>
      <c r="C22" s="113">
        <v>136070</v>
      </c>
      <c r="D22" s="113">
        <v>4</v>
      </c>
      <c r="E22" s="113">
        <v>39800</v>
      </c>
      <c r="F22" s="113">
        <v>4</v>
      </c>
      <c r="G22" s="113">
        <v>41200</v>
      </c>
      <c r="H22" s="113">
        <v>19</v>
      </c>
      <c r="I22" s="113">
        <v>373920</v>
      </c>
      <c r="J22" s="113">
        <v>22</v>
      </c>
      <c r="K22" s="113">
        <v>275700</v>
      </c>
      <c r="L22" s="113">
        <v>10</v>
      </c>
      <c r="M22" s="113">
        <v>114500</v>
      </c>
      <c r="N22" s="113">
        <v>4</v>
      </c>
      <c r="O22" s="113">
        <v>111800</v>
      </c>
      <c r="P22" s="113">
        <v>21</v>
      </c>
      <c r="Q22" s="114">
        <v>443697</v>
      </c>
    </row>
    <row r="23" spans="1:17">
      <c r="A23" s="39">
        <v>15</v>
      </c>
      <c r="B23" s="112">
        <v>20</v>
      </c>
      <c r="C23" s="113">
        <v>144545</v>
      </c>
      <c r="D23" s="113">
        <v>3</v>
      </c>
      <c r="E23" s="113">
        <v>29850</v>
      </c>
      <c r="F23" s="113">
        <v>1</v>
      </c>
      <c r="G23" s="113">
        <v>10300</v>
      </c>
      <c r="H23" s="113">
        <v>20</v>
      </c>
      <c r="I23" s="113">
        <v>393600</v>
      </c>
      <c r="J23" s="113">
        <v>25</v>
      </c>
      <c r="K23" s="113">
        <v>319115</v>
      </c>
      <c r="L23" s="113">
        <v>6</v>
      </c>
      <c r="M23" s="113">
        <v>68700</v>
      </c>
      <c r="N23" s="113">
        <v>7</v>
      </c>
      <c r="O23" s="113">
        <v>195650</v>
      </c>
      <c r="P23" s="113">
        <v>23</v>
      </c>
      <c r="Q23" s="114">
        <v>480670</v>
      </c>
    </row>
    <row r="24" spans="1:17">
      <c r="A24" s="39">
        <v>16</v>
      </c>
      <c r="B24" s="112">
        <v>25</v>
      </c>
      <c r="C24" s="113">
        <v>180410</v>
      </c>
      <c r="D24" s="113">
        <v>4</v>
      </c>
      <c r="E24" s="113">
        <v>39800</v>
      </c>
      <c r="F24" s="113">
        <v>4</v>
      </c>
      <c r="G24" s="113">
        <v>41200</v>
      </c>
      <c r="H24" s="113">
        <v>25</v>
      </c>
      <c r="I24" s="113">
        <v>492000</v>
      </c>
      <c r="J24" s="113">
        <v>21</v>
      </c>
      <c r="K24" s="113">
        <v>271355</v>
      </c>
      <c r="L24" s="113">
        <v>2</v>
      </c>
      <c r="M24" s="113">
        <v>22900</v>
      </c>
      <c r="N24" s="113">
        <v>10</v>
      </c>
      <c r="O24" s="113">
        <v>279500</v>
      </c>
      <c r="P24" s="113">
        <v>17</v>
      </c>
      <c r="Q24" s="114">
        <v>386400</v>
      </c>
    </row>
    <row r="25" spans="1:17" ht="14.25" thickBot="1">
      <c r="A25" s="72">
        <v>17</v>
      </c>
      <c r="B25" s="115">
        <v>44</v>
      </c>
      <c r="C25" s="116">
        <v>318650</v>
      </c>
      <c r="D25" s="116">
        <v>6</v>
      </c>
      <c r="E25" s="116">
        <v>59700</v>
      </c>
      <c r="F25" s="116">
        <v>9</v>
      </c>
      <c r="G25" s="116">
        <v>92700</v>
      </c>
      <c r="H25" s="116">
        <v>44</v>
      </c>
      <c r="I25" s="116">
        <v>840762</v>
      </c>
      <c r="J25" s="116">
        <v>21</v>
      </c>
      <c r="K25" s="116">
        <v>265930</v>
      </c>
      <c r="L25" s="116">
        <v>7</v>
      </c>
      <c r="M25" s="116">
        <v>80150</v>
      </c>
      <c r="N25" s="116">
        <v>9</v>
      </c>
      <c r="O25" s="116">
        <v>251550</v>
      </c>
      <c r="P25" s="116">
        <v>19</v>
      </c>
      <c r="Q25" s="117">
        <v>416171</v>
      </c>
    </row>
    <row r="26" spans="1:17">
      <c r="B26" s="23" t="s">
        <v>329</v>
      </c>
      <c r="J26" s="15"/>
      <c r="K26" s="15"/>
      <c r="L26" s="15"/>
      <c r="M26" s="15"/>
      <c r="N26" s="15"/>
      <c r="O26" s="15"/>
      <c r="P26" s="15"/>
      <c r="Q26" s="15"/>
    </row>
    <row r="27" spans="1:17" ht="14.25" thickBot="1">
      <c r="A27" s="1"/>
      <c r="F27" s="106" t="s">
        <v>342</v>
      </c>
      <c r="J27" s="15"/>
      <c r="K27" s="15"/>
      <c r="L27" s="15"/>
      <c r="M27" s="15"/>
      <c r="N27" s="15"/>
      <c r="O27" s="15"/>
      <c r="P27" s="15"/>
      <c r="Q27" s="118" t="s">
        <v>542</v>
      </c>
    </row>
    <row r="28" spans="1:17">
      <c r="A28" s="286" t="s">
        <v>343</v>
      </c>
      <c r="B28" s="337" t="s">
        <v>301</v>
      </c>
      <c r="C28" s="338"/>
      <c r="D28" s="338"/>
      <c r="E28" s="338"/>
      <c r="F28" s="338"/>
      <c r="G28" s="338"/>
      <c r="H28" s="338"/>
      <c r="I28" s="338"/>
      <c r="J28" s="337" t="s">
        <v>330</v>
      </c>
      <c r="K28" s="338"/>
      <c r="L28" s="338"/>
      <c r="M28" s="338"/>
      <c r="N28" s="338"/>
      <c r="O28" s="338"/>
      <c r="P28" s="338"/>
      <c r="Q28" s="338"/>
    </row>
    <row r="29" spans="1:17">
      <c r="A29" s="287"/>
      <c r="B29" s="334" t="s">
        <v>535</v>
      </c>
      <c r="C29" s="335"/>
      <c r="D29" s="334" t="s">
        <v>536</v>
      </c>
      <c r="E29" s="335"/>
      <c r="F29" s="335" t="s">
        <v>537</v>
      </c>
      <c r="G29" s="335"/>
      <c r="H29" s="335" t="s">
        <v>538</v>
      </c>
      <c r="I29" s="335"/>
      <c r="J29" s="334" t="s">
        <v>535</v>
      </c>
      <c r="K29" s="335"/>
      <c r="L29" s="334" t="s">
        <v>541</v>
      </c>
      <c r="M29" s="335"/>
      <c r="N29" s="335" t="s">
        <v>537</v>
      </c>
      <c r="O29" s="335"/>
      <c r="P29" s="335" t="s">
        <v>538</v>
      </c>
      <c r="Q29" s="336"/>
    </row>
    <row r="30" spans="1:17">
      <c r="A30" s="287"/>
      <c r="B30" s="335"/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335"/>
      <c r="O30" s="335"/>
      <c r="P30" s="335"/>
      <c r="Q30" s="336"/>
    </row>
    <row r="31" spans="1:17">
      <c r="A31" s="287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9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10" t="s">
        <v>540</v>
      </c>
    </row>
    <row r="32" spans="1:17" hidden="1">
      <c r="A32" s="39" t="s">
        <v>459</v>
      </c>
      <c r="B32" s="92">
        <v>26</v>
      </c>
      <c r="C32" s="92">
        <v>187690</v>
      </c>
      <c r="D32" s="92">
        <v>4</v>
      </c>
      <c r="E32" s="92">
        <v>79200</v>
      </c>
      <c r="F32" s="92">
        <v>3</v>
      </c>
      <c r="G32" s="92">
        <v>68518</v>
      </c>
      <c r="H32" s="92">
        <v>26</v>
      </c>
      <c r="I32" s="92">
        <v>511680</v>
      </c>
      <c r="J32" s="92">
        <v>10</v>
      </c>
      <c r="K32" s="92">
        <v>124250</v>
      </c>
      <c r="L32" s="92">
        <v>5</v>
      </c>
      <c r="M32" s="92">
        <v>114000</v>
      </c>
      <c r="N32" s="92">
        <v>1</v>
      </c>
      <c r="O32" s="92">
        <v>25245</v>
      </c>
      <c r="P32" s="92">
        <v>10</v>
      </c>
      <c r="Q32" s="92">
        <v>220800</v>
      </c>
    </row>
    <row r="33" spans="1:17" hidden="1">
      <c r="A33" s="39" t="s">
        <v>488</v>
      </c>
      <c r="B33" s="92">
        <v>26</v>
      </c>
      <c r="C33" s="92">
        <v>187690</v>
      </c>
      <c r="D33" s="92">
        <v>4</v>
      </c>
      <c r="E33" s="92">
        <v>79200</v>
      </c>
      <c r="F33" s="92">
        <v>4</v>
      </c>
      <c r="G33" s="92">
        <v>43316</v>
      </c>
      <c r="H33" s="92">
        <v>26</v>
      </c>
      <c r="I33" s="92">
        <v>511680</v>
      </c>
      <c r="J33" s="92">
        <v>15</v>
      </c>
      <c r="K33" s="92">
        <v>189075</v>
      </c>
      <c r="L33" s="92">
        <v>5</v>
      </c>
      <c r="M33" s="92">
        <v>114000</v>
      </c>
      <c r="N33" s="92">
        <v>2</v>
      </c>
      <c r="O33" s="92">
        <v>56994</v>
      </c>
      <c r="P33" s="92">
        <v>14</v>
      </c>
      <c r="Q33" s="92">
        <v>309120</v>
      </c>
    </row>
    <row r="34" spans="1:17">
      <c r="A34" s="39" t="s">
        <v>606</v>
      </c>
      <c r="B34" s="112">
        <v>1</v>
      </c>
      <c r="C34" s="113">
        <v>7390</v>
      </c>
      <c r="D34" s="113"/>
      <c r="E34" s="113"/>
      <c r="F34" s="113"/>
      <c r="G34" s="113"/>
      <c r="H34" s="113">
        <v>1</v>
      </c>
      <c r="I34" s="113">
        <v>18500</v>
      </c>
      <c r="J34" s="113">
        <v>1</v>
      </c>
      <c r="K34" s="113">
        <v>11935</v>
      </c>
      <c r="L34" s="113"/>
      <c r="M34" s="113"/>
      <c r="N34" s="113">
        <v>1</v>
      </c>
      <c r="O34" s="113">
        <v>27950</v>
      </c>
      <c r="P34" s="113">
        <v>1</v>
      </c>
      <c r="Q34" s="114">
        <v>21500</v>
      </c>
    </row>
    <row r="35" spans="1:17">
      <c r="A35" s="39">
        <v>14</v>
      </c>
      <c r="B35" s="112">
        <v>6</v>
      </c>
      <c r="C35" s="113">
        <v>42500</v>
      </c>
      <c r="D35" s="113">
        <v>1</v>
      </c>
      <c r="E35" s="113">
        <v>9950</v>
      </c>
      <c r="F35" s="113">
        <v>2</v>
      </c>
      <c r="G35" s="113">
        <v>20600</v>
      </c>
      <c r="H35" s="113">
        <v>6</v>
      </c>
      <c r="I35" s="113">
        <v>98748</v>
      </c>
      <c r="J35" s="113">
        <v>1</v>
      </c>
      <c r="K35" s="113">
        <v>12535</v>
      </c>
      <c r="L35" s="113"/>
      <c r="M35" s="113"/>
      <c r="N35" s="113">
        <v>1</v>
      </c>
      <c r="O35" s="113">
        <v>27950</v>
      </c>
      <c r="P35" s="113">
        <v>1</v>
      </c>
      <c r="Q35" s="114">
        <v>21500</v>
      </c>
    </row>
    <row r="36" spans="1:17">
      <c r="A36" s="39">
        <v>15</v>
      </c>
      <c r="B36" s="112">
        <v>7</v>
      </c>
      <c r="C36" s="113">
        <v>50645</v>
      </c>
      <c r="D36" s="113">
        <v>1</v>
      </c>
      <c r="E36" s="113">
        <v>9950</v>
      </c>
      <c r="F36" s="113"/>
      <c r="G36" s="113"/>
      <c r="H36" s="113">
        <v>7</v>
      </c>
      <c r="I36" s="113">
        <v>129500</v>
      </c>
      <c r="J36" s="113">
        <v>4</v>
      </c>
      <c r="K36" s="113">
        <v>50525</v>
      </c>
      <c r="L36" s="113">
        <v>1</v>
      </c>
      <c r="M36" s="113">
        <v>10850</v>
      </c>
      <c r="N36" s="113"/>
      <c r="O36" s="113"/>
      <c r="P36" s="113">
        <v>4</v>
      </c>
      <c r="Q36" s="114">
        <v>85000</v>
      </c>
    </row>
    <row r="37" spans="1:17" ht="14.25" thickBot="1">
      <c r="A37" s="72">
        <v>16</v>
      </c>
      <c r="B37" s="115">
        <v>7</v>
      </c>
      <c r="C37" s="116">
        <v>56329</v>
      </c>
      <c r="D37" s="116"/>
      <c r="E37" s="116"/>
      <c r="F37" s="116"/>
      <c r="G37" s="116"/>
      <c r="H37" s="116">
        <v>7</v>
      </c>
      <c r="I37" s="116">
        <v>120330</v>
      </c>
      <c r="J37" s="116">
        <v>1</v>
      </c>
      <c r="K37" s="116">
        <v>11935</v>
      </c>
      <c r="L37" s="116"/>
      <c r="M37" s="116"/>
      <c r="N37" s="116"/>
      <c r="O37" s="116"/>
      <c r="P37" s="116">
        <v>1</v>
      </c>
      <c r="Q37" s="117">
        <v>19690</v>
      </c>
    </row>
    <row r="38" spans="1:17">
      <c r="B38" s="23" t="s">
        <v>329</v>
      </c>
      <c r="J38" s="15"/>
      <c r="K38" s="15"/>
      <c r="L38" s="15"/>
      <c r="M38" s="15"/>
      <c r="N38" s="15"/>
      <c r="O38" s="15"/>
      <c r="P38" s="15"/>
      <c r="Q38" s="15"/>
    </row>
    <row r="39" spans="1:17" ht="14.25" thickBot="1">
      <c r="A39" s="1"/>
      <c r="F39" s="106" t="s">
        <v>340</v>
      </c>
      <c r="J39" s="15"/>
      <c r="K39" s="15"/>
      <c r="L39" s="15"/>
      <c r="M39" s="15"/>
      <c r="N39" s="15"/>
      <c r="O39" s="15"/>
      <c r="P39" s="15"/>
      <c r="Q39" s="118" t="s">
        <v>542</v>
      </c>
    </row>
    <row r="40" spans="1:17">
      <c r="A40" s="286" t="s">
        <v>343</v>
      </c>
      <c r="B40" s="337" t="s">
        <v>301</v>
      </c>
      <c r="C40" s="338"/>
      <c r="D40" s="338"/>
      <c r="E40" s="338"/>
      <c r="F40" s="338"/>
      <c r="G40" s="338"/>
      <c r="H40" s="338"/>
      <c r="I40" s="338"/>
      <c r="J40" s="337" t="s">
        <v>330</v>
      </c>
      <c r="K40" s="338"/>
      <c r="L40" s="338"/>
      <c r="M40" s="338"/>
      <c r="N40" s="338"/>
      <c r="O40" s="338"/>
      <c r="P40" s="338"/>
      <c r="Q40" s="338"/>
    </row>
    <row r="41" spans="1:17">
      <c r="A41" s="287"/>
      <c r="B41" s="334" t="s">
        <v>535</v>
      </c>
      <c r="C41" s="335"/>
      <c r="D41" s="334" t="s">
        <v>536</v>
      </c>
      <c r="E41" s="335"/>
      <c r="F41" s="335" t="s">
        <v>537</v>
      </c>
      <c r="G41" s="335"/>
      <c r="H41" s="335" t="s">
        <v>538</v>
      </c>
      <c r="I41" s="335"/>
      <c r="J41" s="334" t="s">
        <v>535</v>
      </c>
      <c r="K41" s="335"/>
      <c r="L41" s="334" t="s">
        <v>541</v>
      </c>
      <c r="M41" s="335"/>
      <c r="N41" s="335" t="s">
        <v>537</v>
      </c>
      <c r="O41" s="335"/>
      <c r="P41" s="335" t="s">
        <v>538</v>
      </c>
      <c r="Q41" s="336"/>
    </row>
    <row r="42" spans="1:17">
      <c r="A42" s="287"/>
      <c r="B42" s="335"/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35"/>
      <c r="O42" s="335"/>
      <c r="P42" s="335"/>
      <c r="Q42" s="336"/>
    </row>
    <row r="43" spans="1:17">
      <c r="A43" s="287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9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10" t="s">
        <v>540</v>
      </c>
    </row>
    <row r="44" spans="1:17" hidden="1">
      <c r="A44" s="39" t="s">
        <v>459</v>
      </c>
      <c r="B44" s="92">
        <v>26</v>
      </c>
      <c r="C44" s="92">
        <v>187690</v>
      </c>
      <c r="D44" s="92">
        <v>4</v>
      </c>
      <c r="E44" s="92">
        <v>79200</v>
      </c>
      <c r="F44" s="92">
        <v>3</v>
      </c>
      <c r="G44" s="92">
        <v>68518</v>
      </c>
      <c r="H44" s="92">
        <v>26</v>
      </c>
      <c r="I44" s="92">
        <v>511680</v>
      </c>
      <c r="J44" s="92">
        <v>10</v>
      </c>
      <c r="K44" s="92">
        <v>124250</v>
      </c>
      <c r="L44" s="92">
        <v>5</v>
      </c>
      <c r="M44" s="92">
        <v>114000</v>
      </c>
      <c r="N44" s="92">
        <v>1</v>
      </c>
      <c r="O44" s="92">
        <v>25245</v>
      </c>
      <c r="P44" s="92">
        <v>10</v>
      </c>
      <c r="Q44" s="92">
        <v>220800</v>
      </c>
    </row>
    <row r="45" spans="1:17" hidden="1">
      <c r="A45" s="39" t="s">
        <v>488</v>
      </c>
      <c r="B45" s="92">
        <v>26</v>
      </c>
      <c r="C45" s="92">
        <v>187690</v>
      </c>
      <c r="D45" s="92">
        <v>4</v>
      </c>
      <c r="E45" s="92">
        <v>79200</v>
      </c>
      <c r="F45" s="92">
        <v>4</v>
      </c>
      <c r="G45" s="92">
        <v>43316</v>
      </c>
      <c r="H45" s="92">
        <v>26</v>
      </c>
      <c r="I45" s="92">
        <v>511680</v>
      </c>
      <c r="J45" s="92">
        <v>15</v>
      </c>
      <c r="K45" s="92">
        <v>189075</v>
      </c>
      <c r="L45" s="92">
        <v>5</v>
      </c>
      <c r="M45" s="92">
        <v>114000</v>
      </c>
      <c r="N45" s="92">
        <v>2</v>
      </c>
      <c r="O45" s="92">
        <v>56994</v>
      </c>
      <c r="P45" s="92">
        <v>14</v>
      </c>
      <c r="Q45" s="92">
        <v>309120</v>
      </c>
    </row>
    <row r="46" spans="1:17">
      <c r="A46" s="39" t="s">
        <v>606</v>
      </c>
      <c r="B46" s="112">
        <v>2</v>
      </c>
      <c r="C46" s="113">
        <v>14780</v>
      </c>
      <c r="D46" s="113"/>
      <c r="E46" s="113"/>
      <c r="F46" s="113">
        <v>1</v>
      </c>
      <c r="G46" s="113">
        <v>6000</v>
      </c>
      <c r="H46" s="113">
        <v>2</v>
      </c>
      <c r="I46" s="113">
        <v>37000</v>
      </c>
      <c r="J46" s="113">
        <v>1</v>
      </c>
      <c r="K46" s="113">
        <v>13025</v>
      </c>
      <c r="L46" s="113"/>
      <c r="M46" s="113"/>
      <c r="N46" s="113">
        <v>1</v>
      </c>
      <c r="O46" s="113">
        <v>17500</v>
      </c>
      <c r="P46" s="113">
        <v>1</v>
      </c>
      <c r="Q46" s="114">
        <v>21500</v>
      </c>
    </row>
    <row r="47" spans="1:17">
      <c r="A47" s="39">
        <v>14</v>
      </c>
      <c r="B47" s="112">
        <v>1</v>
      </c>
      <c r="C47" s="113">
        <v>7390</v>
      </c>
      <c r="D47" s="113"/>
      <c r="E47" s="113"/>
      <c r="F47" s="113"/>
      <c r="G47" s="113"/>
      <c r="H47" s="113">
        <v>1</v>
      </c>
      <c r="I47" s="113">
        <v>18500</v>
      </c>
      <c r="J47" s="113">
        <v>1</v>
      </c>
      <c r="K47" s="113">
        <v>11940</v>
      </c>
      <c r="L47" s="113">
        <v>1</v>
      </c>
      <c r="M47" s="113">
        <v>11450</v>
      </c>
      <c r="N47" s="113"/>
      <c r="O47" s="113"/>
      <c r="P47" s="113">
        <v>1</v>
      </c>
      <c r="Q47" s="114">
        <v>21500</v>
      </c>
    </row>
    <row r="48" spans="1:17">
      <c r="A48" s="39">
        <v>15</v>
      </c>
      <c r="B48" s="112">
        <v>2</v>
      </c>
      <c r="C48" s="113">
        <v>14780</v>
      </c>
      <c r="D48" s="113"/>
      <c r="E48" s="113"/>
      <c r="F48" s="113">
        <v>1</v>
      </c>
      <c r="G48" s="113">
        <v>10300</v>
      </c>
      <c r="H48" s="113">
        <v>2</v>
      </c>
      <c r="I48" s="113">
        <v>37000</v>
      </c>
      <c r="J48" s="113">
        <v>1</v>
      </c>
      <c r="K48" s="113">
        <v>13025</v>
      </c>
      <c r="L48" s="113"/>
      <c r="M48" s="113"/>
      <c r="N48" s="113"/>
      <c r="O48" s="113"/>
      <c r="P48" s="113">
        <v>1</v>
      </c>
      <c r="Q48" s="114">
        <v>21250</v>
      </c>
    </row>
    <row r="49" spans="1:17" ht="14.25" thickBot="1">
      <c r="A49" s="72">
        <v>16</v>
      </c>
      <c r="B49" s="115">
        <v>1</v>
      </c>
      <c r="C49" s="116">
        <v>7390</v>
      </c>
      <c r="D49" s="116"/>
      <c r="E49" s="116"/>
      <c r="F49" s="116"/>
      <c r="G49" s="116"/>
      <c r="H49" s="116">
        <v>1</v>
      </c>
      <c r="I49" s="116">
        <v>17250</v>
      </c>
      <c r="J49" s="116">
        <v>2</v>
      </c>
      <c r="K49" s="116">
        <v>24965</v>
      </c>
      <c r="L49" s="116">
        <v>1</v>
      </c>
      <c r="M49" s="116">
        <v>11450</v>
      </c>
      <c r="N49" s="116">
        <v>1</v>
      </c>
      <c r="O49" s="116">
        <v>17500</v>
      </c>
      <c r="P49" s="116">
        <v>2</v>
      </c>
      <c r="Q49" s="117">
        <v>39500</v>
      </c>
    </row>
    <row r="50" spans="1:17">
      <c r="B50" s="23" t="s">
        <v>329</v>
      </c>
      <c r="J50" s="15"/>
      <c r="K50" s="15"/>
      <c r="L50" s="15"/>
      <c r="M50" s="15"/>
      <c r="N50" s="15"/>
      <c r="O50" s="15"/>
      <c r="P50" s="15"/>
      <c r="Q50" s="15"/>
    </row>
    <row r="51" spans="1:17" ht="14.25" thickBot="1">
      <c r="A51" s="1"/>
      <c r="F51" s="106" t="s">
        <v>341</v>
      </c>
      <c r="J51" s="15"/>
      <c r="K51" s="15"/>
      <c r="L51" s="15"/>
      <c r="M51" s="15"/>
      <c r="N51" s="15"/>
      <c r="O51" s="15"/>
      <c r="P51" s="15"/>
      <c r="Q51" s="118" t="s">
        <v>542</v>
      </c>
    </row>
    <row r="52" spans="1:17">
      <c r="A52" s="286" t="s">
        <v>343</v>
      </c>
      <c r="B52" s="337" t="s">
        <v>301</v>
      </c>
      <c r="C52" s="338"/>
      <c r="D52" s="338"/>
      <c r="E52" s="338"/>
      <c r="F52" s="338"/>
      <c r="G52" s="338"/>
      <c r="H52" s="338"/>
      <c r="I52" s="338"/>
      <c r="J52" s="337" t="s">
        <v>330</v>
      </c>
      <c r="K52" s="338"/>
      <c r="L52" s="338"/>
      <c r="M52" s="338"/>
      <c r="N52" s="338"/>
      <c r="O52" s="338"/>
      <c r="P52" s="338"/>
      <c r="Q52" s="338"/>
    </row>
    <row r="53" spans="1:17">
      <c r="A53" s="287"/>
      <c r="B53" s="334" t="s">
        <v>535</v>
      </c>
      <c r="C53" s="335"/>
      <c r="D53" s="334" t="s">
        <v>536</v>
      </c>
      <c r="E53" s="335"/>
      <c r="F53" s="335" t="s">
        <v>537</v>
      </c>
      <c r="G53" s="335"/>
      <c r="H53" s="335" t="s">
        <v>538</v>
      </c>
      <c r="I53" s="335"/>
      <c r="J53" s="334" t="s">
        <v>535</v>
      </c>
      <c r="K53" s="335"/>
      <c r="L53" s="334" t="s">
        <v>541</v>
      </c>
      <c r="M53" s="335"/>
      <c r="N53" s="335" t="s">
        <v>537</v>
      </c>
      <c r="O53" s="335"/>
      <c r="P53" s="335" t="s">
        <v>538</v>
      </c>
      <c r="Q53" s="336"/>
    </row>
    <row r="54" spans="1:17">
      <c r="A54" s="287"/>
      <c r="B54" s="335"/>
      <c r="C54" s="335"/>
      <c r="D54" s="335"/>
      <c r="E54" s="335"/>
      <c r="F54" s="335"/>
      <c r="G54" s="335"/>
      <c r="H54" s="335"/>
      <c r="I54" s="335"/>
      <c r="J54" s="335"/>
      <c r="K54" s="335"/>
      <c r="L54" s="335"/>
      <c r="M54" s="335"/>
      <c r="N54" s="335"/>
      <c r="O54" s="335"/>
      <c r="P54" s="335"/>
      <c r="Q54" s="336"/>
    </row>
    <row r="55" spans="1:17">
      <c r="A55" s="287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9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10" t="s">
        <v>540</v>
      </c>
    </row>
    <row r="56" spans="1:17" hidden="1">
      <c r="A56" s="39" t="s">
        <v>459</v>
      </c>
      <c r="B56" s="92">
        <v>26</v>
      </c>
      <c r="C56" s="92">
        <v>187690</v>
      </c>
      <c r="D56" s="92">
        <v>4</v>
      </c>
      <c r="E56" s="92">
        <v>79200</v>
      </c>
      <c r="F56" s="92">
        <v>3</v>
      </c>
      <c r="G56" s="92">
        <v>68518</v>
      </c>
      <c r="H56" s="92">
        <v>26</v>
      </c>
      <c r="I56" s="92">
        <v>511680</v>
      </c>
      <c r="J56" s="92">
        <v>10</v>
      </c>
      <c r="K56" s="92">
        <v>124250</v>
      </c>
      <c r="L56" s="92">
        <v>5</v>
      </c>
      <c r="M56" s="92">
        <v>114000</v>
      </c>
      <c r="N56" s="92">
        <v>1</v>
      </c>
      <c r="O56" s="92">
        <v>25245</v>
      </c>
      <c r="P56" s="92">
        <v>10</v>
      </c>
      <c r="Q56" s="92">
        <v>220800</v>
      </c>
    </row>
    <row r="57" spans="1:17" hidden="1">
      <c r="A57" s="39" t="s">
        <v>488</v>
      </c>
      <c r="B57" s="92">
        <v>26</v>
      </c>
      <c r="C57" s="92">
        <v>187690</v>
      </c>
      <c r="D57" s="92">
        <v>4</v>
      </c>
      <c r="E57" s="92">
        <v>79200</v>
      </c>
      <c r="F57" s="92">
        <v>4</v>
      </c>
      <c r="G57" s="92">
        <v>43316</v>
      </c>
      <c r="H57" s="92">
        <v>26</v>
      </c>
      <c r="I57" s="92">
        <v>511680</v>
      </c>
      <c r="J57" s="92">
        <v>15</v>
      </c>
      <c r="K57" s="92">
        <v>189075</v>
      </c>
      <c r="L57" s="92">
        <v>5</v>
      </c>
      <c r="M57" s="92">
        <v>114000</v>
      </c>
      <c r="N57" s="92">
        <v>2</v>
      </c>
      <c r="O57" s="92">
        <v>56994</v>
      </c>
      <c r="P57" s="92">
        <v>14</v>
      </c>
      <c r="Q57" s="92">
        <v>309120</v>
      </c>
    </row>
    <row r="58" spans="1:17">
      <c r="A58" s="39" t="s">
        <v>606</v>
      </c>
      <c r="B58" s="112">
        <v>3</v>
      </c>
      <c r="C58" s="113">
        <v>21640</v>
      </c>
      <c r="D58" s="113"/>
      <c r="E58" s="113"/>
      <c r="F58" s="113">
        <v>1</v>
      </c>
      <c r="G58" s="113">
        <v>14000</v>
      </c>
      <c r="H58" s="113">
        <v>3</v>
      </c>
      <c r="I58" s="113">
        <v>72000</v>
      </c>
      <c r="J58" s="113">
        <v>7</v>
      </c>
      <c r="K58" s="113">
        <v>91970</v>
      </c>
      <c r="L58" s="113">
        <v>3</v>
      </c>
      <c r="M58" s="113">
        <v>68700</v>
      </c>
      <c r="N58" s="113">
        <v>3</v>
      </c>
      <c r="O58" s="113">
        <v>78000</v>
      </c>
      <c r="P58" s="113">
        <v>7</v>
      </c>
      <c r="Q58" s="114">
        <v>189000</v>
      </c>
    </row>
    <row r="59" spans="1:17">
      <c r="A59" s="39">
        <v>14</v>
      </c>
      <c r="B59" s="112">
        <v>2</v>
      </c>
      <c r="C59" s="113">
        <v>14025</v>
      </c>
      <c r="D59" s="113"/>
      <c r="E59" s="113"/>
      <c r="F59" s="113">
        <v>1</v>
      </c>
      <c r="G59" s="113">
        <v>10300</v>
      </c>
      <c r="H59" s="113">
        <v>2</v>
      </c>
      <c r="I59" s="113">
        <v>48000</v>
      </c>
      <c r="J59" s="113">
        <v>5</v>
      </c>
      <c r="K59" s="113">
        <v>81720</v>
      </c>
      <c r="L59" s="113">
        <v>1</v>
      </c>
      <c r="M59" s="113">
        <v>11450</v>
      </c>
      <c r="N59" s="113">
        <v>1</v>
      </c>
      <c r="O59" s="113">
        <v>27950</v>
      </c>
      <c r="P59" s="113">
        <v>5</v>
      </c>
      <c r="Q59" s="114">
        <v>135000</v>
      </c>
    </row>
    <row r="60" spans="1:17">
      <c r="A60" s="39">
        <v>15</v>
      </c>
      <c r="B60" s="112">
        <v>1</v>
      </c>
      <c r="C60" s="113">
        <v>7390</v>
      </c>
      <c r="D60" s="113"/>
      <c r="E60" s="113"/>
      <c r="F60" s="113"/>
      <c r="G60" s="113"/>
      <c r="H60" s="113">
        <v>1</v>
      </c>
      <c r="I60" s="113">
        <v>24000</v>
      </c>
      <c r="J60" s="113">
        <v>5</v>
      </c>
      <c r="K60" s="113">
        <v>64430</v>
      </c>
      <c r="L60" s="113">
        <v>1</v>
      </c>
      <c r="M60" s="113">
        <v>11450</v>
      </c>
      <c r="N60" s="113"/>
      <c r="O60" s="113"/>
      <c r="P60" s="113">
        <v>5</v>
      </c>
      <c r="Q60" s="114">
        <v>135000</v>
      </c>
    </row>
    <row r="61" spans="1:17" ht="14.25" thickBot="1">
      <c r="A61" s="72">
        <v>16</v>
      </c>
      <c r="B61" s="115">
        <v>2</v>
      </c>
      <c r="C61" s="116">
        <v>15005</v>
      </c>
      <c r="D61" s="116"/>
      <c r="E61" s="116"/>
      <c r="F61" s="116"/>
      <c r="G61" s="116"/>
      <c r="H61" s="116">
        <v>2</v>
      </c>
      <c r="I61" s="116">
        <v>42250</v>
      </c>
      <c r="J61" s="116">
        <v>3</v>
      </c>
      <c r="K61" s="116">
        <v>38725</v>
      </c>
      <c r="L61" s="116"/>
      <c r="M61" s="116"/>
      <c r="N61" s="116">
        <v>2</v>
      </c>
      <c r="O61" s="116">
        <v>55900</v>
      </c>
      <c r="P61" s="116">
        <v>3</v>
      </c>
      <c r="Q61" s="117">
        <v>73500</v>
      </c>
    </row>
    <row r="62" spans="1:17">
      <c r="B62" s="23" t="s">
        <v>329</v>
      </c>
      <c r="J62" s="15"/>
      <c r="K62" s="15"/>
      <c r="L62" s="15"/>
      <c r="M62" s="15"/>
      <c r="N62" s="15"/>
      <c r="O62" s="15"/>
      <c r="P62" s="15"/>
      <c r="Q62" s="15"/>
    </row>
  </sheetData>
  <mergeCells count="55">
    <mergeCell ref="L53:M54"/>
    <mergeCell ref="N53:O54"/>
    <mergeCell ref="P53:Q54"/>
    <mergeCell ref="N41:O42"/>
    <mergeCell ref="P41:Q42"/>
    <mergeCell ref="A52:A55"/>
    <mergeCell ref="B52:I52"/>
    <mergeCell ref="J52:Q52"/>
    <mergeCell ref="B53:C54"/>
    <mergeCell ref="D53:E54"/>
    <mergeCell ref="F53:G54"/>
    <mergeCell ref="H53:I54"/>
    <mergeCell ref="J53:K54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L41:M42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F16:G17"/>
    <mergeCell ref="H16:I17"/>
    <mergeCell ref="J16:K17"/>
    <mergeCell ref="L16:M17"/>
    <mergeCell ref="N16:O17"/>
    <mergeCell ref="P16:Q17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A2:A5"/>
    <mergeCell ref="B3:C4"/>
    <mergeCell ref="D3:E4"/>
    <mergeCell ref="F3:G4"/>
    <mergeCell ref="H3:I4"/>
    <mergeCell ref="B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637</v>
      </c>
      <c r="I1" s="4" t="s">
        <v>585</v>
      </c>
    </row>
    <row r="2" spans="1:23" ht="13.5" customHeight="1">
      <c r="A2" s="300" t="s">
        <v>587</v>
      </c>
      <c r="B2" s="339" t="s">
        <v>9</v>
      </c>
      <c r="C2" s="341" t="s">
        <v>308</v>
      </c>
      <c r="D2" s="339" t="s">
        <v>309</v>
      </c>
      <c r="E2" s="339" t="s">
        <v>310</v>
      </c>
      <c r="F2" s="339" t="s">
        <v>311</v>
      </c>
      <c r="G2" s="341" t="s">
        <v>312</v>
      </c>
      <c r="H2" s="339" t="s">
        <v>313</v>
      </c>
      <c r="I2" s="353" t="s">
        <v>314</v>
      </c>
      <c r="S2" s="342"/>
      <c r="T2" s="342"/>
      <c r="U2" s="342"/>
      <c r="V2" s="342"/>
      <c r="W2" s="342"/>
    </row>
    <row r="3" spans="1:23">
      <c r="A3" s="211"/>
      <c r="B3" s="340"/>
      <c r="C3" s="340"/>
      <c r="D3" s="340"/>
      <c r="E3" s="340"/>
      <c r="F3" s="340"/>
      <c r="G3" s="340"/>
      <c r="H3" s="340"/>
      <c r="I3" s="354"/>
      <c r="S3" s="342"/>
      <c r="T3" s="342"/>
      <c r="U3" s="342"/>
      <c r="V3" s="342"/>
      <c r="W3" s="342"/>
    </row>
    <row r="4" spans="1:23" ht="22.5" customHeight="1">
      <c r="A4" s="39" t="s">
        <v>603</v>
      </c>
      <c r="B4" s="119">
        <v>6092</v>
      </c>
      <c r="C4" s="120">
        <v>12418</v>
      </c>
      <c r="D4" s="120">
        <v>13618</v>
      </c>
      <c r="E4" s="120">
        <v>13221</v>
      </c>
      <c r="F4" s="120">
        <v>7110</v>
      </c>
      <c r="G4" s="120">
        <v>55703</v>
      </c>
      <c r="H4" s="120">
        <v>19438</v>
      </c>
      <c r="I4" s="120">
        <v>7635</v>
      </c>
    </row>
    <row r="5" spans="1:23" ht="22.5" customHeight="1">
      <c r="A5" s="39">
        <v>14</v>
      </c>
      <c r="B5" s="121">
        <v>4250</v>
      </c>
      <c r="C5" s="122">
        <v>13857</v>
      </c>
      <c r="D5" s="122">
        <v>9509</v>
      </c>
      <c r="E5" s="122">
        <v>13723</v>
      </c>
      <c r="F5" s="122">
        <v>7217</v>
      </c>
      <c r="G5" s="122">
        <v>55340</v>
      </c>
      <c r="H5" s="122">
        <v>24345</v>
      </c>
      <c r="I5" s="122">
        <v>10310</v>
      </c>
    </row>
    <row r="6" spans="1:23" ht="22.5" customHeight="1">
      <c r="A6" s="39">
        <v>15</v>
      </c>
      <c r="B6" s="121">
        <v>10981</v>
      </c>
      <c r="C6" s="122">
        <v>14310</v>
      </c>
      <c r="D6" s="122">
        <v>5967</v>
      </c>
      <c r="E6" s="122">
        <v>17815</v>
      </c>
      <c r="F6" s="122">
        <v>10920</v>
      </c>
      <c r="G6" s="122">
        <v>52558</v>
      </c>
      <c r="H6" s="122">
        <v>35610</v>
      </c>
      <c r="I6" s="122">
        <v>6063</v>
      </c>
    </row>
    <row r="7" spans="1:23" ht="22.5" customHeight="1">
      <c r="A7" s="39">
        <v>16</v>
      </c>
      <c r="B7" s="121">
        <v>5661</v>
      </c>
      <c r="C7" s="122">
        <v>14320</v>
      </c>
      <c r="D7" s="122">
        <v>10822</v>
      </c>
      <c r="E7" s="122">
        <v>19164</v>
      </c>
      <c r="F7" s="122">
        <v>10818</v>
      </c>
      <c r="G7" s="122">
        <v>49725</v>
      </c>
      <c r="H7" s="122">
        <v>31411</v>
      </c>
      <c r="I7" s="122">
        <v>7418</v>
      </c>
    </row>
    <row r="8" spans="1:23" ht="22.5" customHeight="1" thickBot="1">
      <c r="A8" s="72">
        <v>17</v>
      </c>
      <c r="B8" s="123">
        <v>13345</v>
      </c>
      <c r="C8" s="124">
        <v>23228</v>
      </c>
      <c r="D8" s="124">
        <v>12886</v>
      </c>
      <c r="E8" s="124">
        <v>22344</v>
      </c>
      <c r="F8" s="124">
        <v>7401</v>
      </c>
      <c r="G8" s="124">
        <v>60285</v>
      </c>
      <c r="H8" s="124">
        <v>22624</v>
      </c>
      <c r="I8" s="124">
        <v>6883</v>
      </c>
    </row>
    <row r="9" spans="1:23" ht="22.5" customHeight="1" thickBot="1">
      <c r="I9" s="15"/>
    </row>
    <row r="10" spans="1:23" ht="13.5" customHeight="1">
      <c r="A10" s="300" t="s">
        <v>587</v>
      </c>
      <c r="B10" s="349" t="s">
        <v>315</v>
      </c>
      <c r="C10" s="349" t="s">
        <v>316</v>
      </c>
      <c r="D10" s="349" t="s">
        <v>317</v>
      </c>
      <c r="E10" s="349" t="s">
        <v>318</v>
      </c>
      <c r="F10" s="345" t="s">
        <v>319</v>
      </c>
      <c r="G10" s="349" t="s">
        <v>320</v>
      </c>
      <c r="H10" s="349" t="s">
        <v>121</v>
      </c>
      <c r="I10" s="343" t="s">
        <v>122</v>
      </c>
    </row>
    <row r="11" spans="1:23" ht="13.5" customHeight="1">
      <c r="A11" s="211"/>
      <c r="B11" s="355"/>
      <c r="C11" s="350"/>
      <c r="D11" s="350"/>
      <c r="E11" s="350"/>
      <c r="F11" s="350"/>
      <c r="G11" s="350"/>
      <c r="H11" s="297"/>
      <c r="I11" s="344"/>
    </row>
    <row r="12" spans="1:23" ht="22.5" customHeight="1">
      <c r="A12" s="39" t="s">
        <v>603</v>
      </c>
      <c r="B12" s="119">
        <v>13285</v>
      </c>
      <c r="C12" s="120">
        <v>3907</v>
      </c>
      <c r="D12" s="120">
        <v>26592</v>
      </c>
      <c r="E12" s="120">
        <v>2388</v>
      </c>
      <c r="F12" s="120">
        <v>106928</v>
      </c>
      <c r="G12" s="120">
        <v>44509</v>
      </c>
      <c r="H12" s="125" t="s">
        <v>304</v>
      </c>
      <c r="I12" s="125" t="s">
        <v>304</v>
      </c>
    </row>
    <row r="13" spans="1:23" ht="22.5" customHeight="1">
      <c r="A13" s="39">
        <v>14</v>
      </c>
      <c r="B13" s="121">
        <v>30221</v>
      </c>
      <c r="C13" s="122">
        <v>4814</v>
      </c>
      <c r="D13" s="122">
        <v>30321</v>
      </c>
      <c r="E13" s="122">
        <v>5872</v>
      </c>
      <c r="F13" s="122">
        <v>10170</v>
      </c>
      <c r="G13" s="122">
        <v>44015</v>
      </c>
      <c r="H13" s="126" t="s">
        <v>304</v>
      </c>
      <c r="I13" s="126" t="s">
        <v>304</v>
      </c>
    </row>
    <row r="14" spans="1:23" ht="22.5" customHeight="1">
      <c r="A14" s="39">
        <v>15</v>
      </c>
      <c r="B14" s="121">
        <v>19254</v>
      </c>
      <c r="C14" s="122">
        <v>6507</v>
      </c>
      <c r="D14" s="122">
        <v>26277</v>
      </c>
      <c r="E14" s="122">
        <v>4882</v>
      </c>
      <c r="F14" s="122">
        <v>13813</v>
      </c>
      <c r="G14" s="122">
        <v>38785</v>
      </c>
      <c r="H14" s="126" t="s">
        <v>304</v>
      </c>
      <c r="I14" s="126" t="s">
        <v>304</v>
      </c>
    </row>
    <row r="15" spans="1:23" ht="22.5" customHeight="1">
      <c r="A15" s="39">
        <v>16</v>
      </c>
      <c r="B15" s="121">
        <v>18603</v>
      </c>
      <c r="C15" s="122">
        <v>3633</v>
      </c>
      <c r="D15" s="122">
        <v>35542</v>
      </c>
      <c r="E15" s="122">
        <v>7871</v>
      </c>
      <c r="F15" s="122">
        <v>10693</v>
      </c>
      <c r="G15" s="122">
        <v>35138</v>
      </c>
      <c r="H15" s="126" t="s">
        <v>304</v>
      </c>
      <c r="I15" s="126" t="s">
        <v>304</v>
      </c>
    </row>
    <row r="16" spans="1:23" ht="22.5" customHeight="1" thickBot="1">
      <c r="A16" s="72">
        <v>17</v>
      </c>
      <c r="B16" s="123">
        <v>17200</v>
      </c>
      <c r="C16" s="124">
        <v>4854</v>
      </c>
      <c r="D16" s="124">
        <v>47924</v>
      </c>
      <c r="E16" s="124">
        <v>12249</v>
      </c>
      <c r="F16" s="124">
        <v>8531</v>
      </c>
      <c r="G16" s="124">
        <v>31139</v>
      </c>
      <c r="H16" s="124">
        <v>29017</v>
      </c>
      <c r="I16" s="124">
        <v>13098</v>
      </c>
    </row>
    <row r="17" spans="1:9" ht="22.5" customHeight="1">
      <c r="A17" s="60" t="s">
        <v>543</v>
      </c>
      <c r="B17" s="122"/>
      <c r="C17" s="122"/>
      <c r="D17" s="122"/>
      <c r="E17" s="122"/>
      <c r="F17" s="122"/>
      <c r="G17" s="122"/>
      <c r="H17" s="122"/>
      <c r="I17" s="122"/>
    </row>
    <row r="18" spans="1:9" ht="18.75" customHeight="1" thickBot="1">
      <c r="A18" s="41"/>
      <c r="B18" s="15"/>
      <c r="C18" s="15"/>
      <c r="D18" s="15"/>
      <c r="E18" s="15"/>
      <c r="F18" s="15"/>
      <c r="G18" s="15"/>
      <c r="H18" s="15"/>
      <c r="I18" s="4" t="s">
        <v>585</v>
      </c>
    </row>
    <row r="19" spans="1:9" ht="13.5" customHeight="1">
      <c r="A19" s="300" t="s">
        <v>587</v>
      </c>
      <c r="B19" s="345" t="s">
        <v>638</v>
      </c>
      <c r="C19" s="347" t="s">
        <v>123</v>
      </c>
      <c r="D19" s="345" t="s">
        <v>324</v>
      </c>
      <c r="E19" s="345" t="s">
        <v>325</v>
      </c>
      <c r="F19" s="345" t="s">
        <v>326</v>
      </c>
      <c r="G19" s="345" t="s">
        <v>124</v>
      </c>
      <c r="H19" s="347" t="s">
        <v>125</v>
      </c>
      <c r="I19" s="351" t="s">
        <v>327</v>
      </c>
    </row>
    <row r="20" spans="1:9" ht="13.5" customHeight="1">
      <c r="A20" s="211"/>
      <c r="B20" s="346"/>
      <c r="C20" s="348"/>
      <c r="D20" s="346"/>
      <c r="E20" s="346"/>
      <c r="F20" s="346"/>
      <c r="G20" s="346"/>
      <c r="H20" s="348"/>
      <c r="I20" s="352"/>
    </row>
    <row r="21" spans="1:9" ht="22.5" customHeight="1">
      <c r="A21" s="39" t="s">
        <v>603</v>
      </c>
      <c r="B21" s="127" t="s">
        <v>30</v>
      </c>
      <c r="C21" s="125" t="s">
        <v>30</v>
      </c>
      <c r="D21" s="125" t="s">
        <v>30</v>
      </c>
      <c r="E21" s="125" t="s">
        <v>30</v>
      </c>
      <c r="F21" s="125" t="s">
        <v>30</v>
      </c>
      <c r="G21" s="125" t="s">
        <v>30</v>
      </c>
      <c r="H21" s="125" t="s">
        <v>30</v>
      </c>
      <c r="I21" s="125" t="s">
        <v>30</v>
      </c>
    </row>
    <row r="22" spans="1:9" ht="22.5" customHeight="1">
      <c r="A22" s="39">
        <v>14</v>
      </c>
      <c r="B22" s="128" t="s">
        <v>30</v>
      </c>
      <c r="C22" s="126" t="s">
        <v>30</v>
      </c>
      <c r="D22" s="126" t="s">
        <v>30</v>
      </c>
      <c r="E22" s="126" t="s">
        <v>30</v>
      </c>
      <c r="F22" s="126" t="s">
        <v>30</v>
      </c>
      <c r="G22" s="126" t="s">
        <v>30</v>
      </c>
      <c r="H22" s="126" t="s">
        <v>30</v>
      </c>
      <c r="I22" s="126" t="s">
        <v>30</v>
      </c>
    </row>
    <row r="23" spans="1:9" ht="22.5" customHeight="1">
      <c r="A23" s="39">
        <v>15</v>
      </c>
      <c r="B23" s="128" t="s">
        <v>30</v>
      </c>
      <c r="C23" s="126" t="s">
        <v>30</v>
      </c>
      <c r="D23" s="126" t="s">
        <v>30</v>
      </c>
      <c r="E23" s="126" t="s">
        <v>30</v>
      </c>
      <c r="F23" s="126" t="s">
        <v>30</v>
      </c>
      <c r="G23" s="126" t="s">
        <v>30</v>
      </c>
      <c r="H23" s="126" t="s">
        <v>30</v>
      </c>
      <c r="I23" s="126" t="s">
        <v>30</v>
      </c>
    </row>
    <row r="24" spans="1:9" ht="22.5" customHeight="1">
      <c r="A24" s="39">
        <v>16</v>
      </c>
      <c r="B24" s="128" t="s">
        <v>30</v>
      </c>
      <c r="C24" s="126" t="s">
        <v>30</v>
      </c>
      <c r="D24" s="126" t="s">
        <v>30</v>
      </c>
      <c r="E24" s="126" t="s">
        <v>30</v>
      </c>
      <c r="F24" s="126" t="s">
        <v>30</v>
      </c>
      <c r="G24" s="126" t="s">
        <v>30</v>
      </c>
      <c r="H24" s="126" t="s">
        <v>30</v>
      </c>
      <c r="I24" s="126" t="s">
        <v>30</v>
      </c>
    </row>
    <row r="25" spans="1:9" ht="22.5" customHeight="1" thickBot="1">
      <c r="A25" s="72">
        <v>17</v>
      </c>
      <c r="B25" s="123">
        <v>2524</v>
      </c>
      <c r="C25" s="124">
        <v>1885</v>
      </c>
      <c r="D25" s="124">
        <v>11746</v>
      </c>
      <c r="E25" s="124">
        <v>4072</v>
      </c>
      <c r="F25" s="124">
        <v>13349</v>
      </c>
      <c r="G25" s="124">
        <v>10768</v>
      </c>
      <c r="H25" s="124">
        <v>2952</v>
      </c>
      <c r="I25" s="124">
        <v>1512</v>
      </c>
    </row>
    <row r="26" spans="1:9" ht="22.5" customHeight="1" thickBot="1">
      <c r="A26" s="23"/>
    </row>
    <row r="27" spans="1:9">
      <c r="A27" s="300" t="s">
        <v>587</v>
      </c>
      <c r="B27" s="345" t="s">
        <v>126</v>
      </c>
      <c r="C27" s="345" t="s">
        <v>127</v>
      </c>
      <c r="D27" s="345" t="s">
        <v>639</v>
      </c>
      <c r="E27" s="343" t="s">
        <v>128</v>
      </c>
    </row>
    <row r="28" spans="1:9">
      <c r="A28" s="211"/>
      <c r="B28" s="346"/>
      <c r="C28" s="346"/>
      <c r="D28" s="346"/>
      <c r="E28" s="356"/>
    </row>
    <row r="29" spans="1:9" ht="22.5" customHeight="1">
      <c r="A29" s="73" t="s">
        <v>603</v>
      </c>
      <c r="B29" s="16" t="s">
        <v>30</v>
      </c>
      <c r="C29" s="16" t="s">
        <v>30</v>
      </c>
      <c r="D29" s="16" t="s">
        <v>30</v>
      </c>
      <c r="E29" s="16" t="s">
        <v>30</v>
      </c>
    </row>
    <row r="30" spans="1:9" ht="22.5" customHeight="1">
      <c r="A30" s="39">
        <v>14</v>
      </c>
      <c r="B30" s="16" t="s">
        <v>30</v>
      </c>
      <c r="C30" s="16" t="s">
        <v>30</v>
      </c>
      <c r="D30" s="16" t="s">
        <v>30</v>
      </c>
      <c r="E30" s="16" t="s">
        <v>30</v>
      </c>
    </row>
    <row r="31" spans="1:9" ht="22.5" customHeight="1">
      <c r="A31" s="39">
        <v>15</v>
      </c>
      <c r="B31" s="16" t="s">
        <v>30</v>
      </c>
      <c r="C31" s="16" t="s">
        <v>30</v>
      </c>
      <c r="D31" s="16" t="s">
        <v>30</v>
      </c>
      <c r="E31" s="16" t="s">
        <v>30</v>
      </c>
    </row>
    <row r="32" spans="1:9" ht="22.5" customHeight="1">
      <c r="A32" s="39">
        <v>16</v>
      </c>
      <c r="B32" s="16" t="s">
        <v>30</v>
      </c>
      <c r="C32" s="16" t="s">
        <v>30</v>
      </c>
      <c r="D32" s="16" t="s">
        <v>30</v>
      </c>
      <c r="E32" s="16" t="s">
        <v>30</v>
      </c>
    </row>
    <row r="33" spans="1:5" ht="22.5" customHeight="1" thickBot="1">
      <c r="A33" s="72">
        <v>17</v>
      </c>
      <c r="B33" s="129">
        <v>20506</v>
      </c>
      <c r="C33" s="129">
        <v>9169</v>
      </c>
      <c r="D33" s="42">
        <v>478</v>
      </c>
      <c r="E33" s="129">
        <v>4927</v>
      </c>
    </row>
    <row r="34" spans="1:5">
      <c r="A34" s="23" t="s">
        <v>328</v>
      </c>
    </row>
  </sheetData>
  <mergeCells count="37">
    <mergeCell ref="E27:E28"/>
    <mergeCell ref="A27:A28"/>
    <mergeCell ref="B27:B28"/>
    <mergeCell ref="C27:C28"/>
    <mergeCell ref="D27:D28"/>
    <mergeCell ref="A10:A11"/>
    <mergeCell ref="A19:A20"/>
    <mergeCell ref="F19:F20"/>
    <mergeCell ref="G19:G20"/>
    <mergeCell ref="G10:G11"/>
    <mergeCell ref="B10:B11"/>
    <mergeCell ref="C10:C11"/>
    <mergeCell ref="D10:D11"/>
    <mergeCell ref="E10:E11"/>
    <mergeCell ref="F10:F11"/>
    <mergeCell ref="H19:H20"/>
    <mergeCell ref="I19:I20"/>
    <mergeCell ref="U2:U3"/>
    <mergeCell ref="V2:V3"/>
    <mergeCell ref="H10:H11"/>
    <mergeCell ref="I2:I3"/>
    <mergeCell ref="G2:G3"/>
    <mergeCell ref="H2:H3"/>
    <mergeCell ref="W2:W3"/>
    <mergeCell ref="I10:I11"/>
    <mergeCell ref="B19:B20"/>
    <mergeCell ref="S2:S3"/>
    <mergeCell ref="T2:T3"/>
    <mergeCell ref="C19:C20"/>
    <mergeCell ref="D19:D20"/>
    <mergeCell ref="E19:E20"/>
    <mergeCell ref="A2:A3"/>
    <mergeCell ref="B2:B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21</v>
      </c>
      <c r="G1" s="4" t="s">
        <v>337</v>
      </c>
    </row>
    <row r="2" spans="1:7" ht="16.5" customHeight="1">
      <c r="A2" s="247" t="s">
        <v>343</v>
      </c>
      <c r="B2" s="358"/>
      <c r="C2" s="214" t="s">
        <v>544</v>
      </c>
      <c r="D2" s="214" t="s">
        <v>545</v>
      </c>
      <c r="E2" s="214" t="s">
        <v>546</v>
      </c>
      <c r="F2" s="214"/>
      <c r="G2" s="234"/>
    </row>
    <row r="3" spans="1:7" ht="16.5" customHeight="1">
      <c r="A3" s="215"/>
      <c r="B3" s="359"/>
      <c r="C3" s="206"/>
      <c r="D3" s="206"/>
      <c r="E3" s="9" t="s">
        <v>295</v>
      </c>
      <c r="F3" s="9" t="s">
        <v>298</v>
      </c>
      <c r="G3" s="10" t="s">
        <v>299</v>
      </c>
    </row>
    <row r="4" spans="1:7" ht="12" hidden="1" customHeight="1">
      <c r="A4" s="73" t="s">
        <v>459</v>
      </c>
      <c r="B4" s="25" t="s">
        <v>291</v>
      </c>
      <c r="C4" s="45"/>
      <c r="D4" s="45"/>
      <c r="E4" s="45">
        <f>SUM(F4:G4)</f>
        <v>0</v>
      </c>
      <c r="F4" s="45"/>
      <c r="G4" s="45"/>
    </row>
    <row r="5" spans="1:7" ht="12" hidden="1" customHeight="1">
      <c r="A5" s="39" t="s">
        <v>488</v>
      </c>
      <c r="B5" s="27" t="s">
        <v>291</v>
      </c>
      <c r="C5" s="45"/>
      <c r="D5" s="45"/>
      <c r="E5" s="45">
        <f t="shared" ref="E5:E10" si="0">SUM(F5:G5)</f>
        <v>0</v>
      </c>
      <c r="F5" s="45"/>
      <c r="G5" s="45"/>
    </row>
    <row r="6" spans="1:7" ht="1.5" hidden="1" customHeight="1">
      <c r="A6" s="39" t="s">
        <v>606</v>
      </c>
      <c r="B6" s="27" t="s">
        <v>291</v>
      </c>
      <c r="C6" s="74">
        <f>SUM(C27:C30)</f>
        <v>40</v>
      </c>
      <c r="D6" s="74"/>
      <c r="E6" s="74">
        <f t="shared" si="0"/>
        <v>0</v>
      </c>
      <c r="F6" s="74"/>
      <c r="G6" s="74"/>
    </row>
    <row r="7" spans="1:7" ht="24" customHeight="1">
      <c r="A7" s="39" t="s">
        <v>607</v>
      </c>
      <c r="B7" s="27" t="s">
        <v>291</v>
      </c>
      <c r="C7" s="45">
        <f>SUM(C27:C30)</f>
        <v>40</v>
      </c>
      <c r="D7" s="45">
        <f>SUM(D27:D30)</f>
        <v>478</v>
      </c>
      <c r="E7" s="45">
        <f t="shared" si="0"/>
        <v>1131</v>
      </c>
      <c r="F7" s="45">
        <f>SUM(F27:F30)</f>
        <v>464</v>
      </c>
      <c r="G7" s="45">
        <f>SUM(G27:G30)</f>
        <v>667</v>
      </c>
    </row>
    <row r="8" spans="1:7" ht="24" customHeight="1">
      <c r="A8" s="39">
        <v>15</v>
      </c>
      <c r="B8" s="27" t="s">
        <v>291</v>
      </c>
      <c r="C8" s="45">
        <f>SUM(C31:C34)</f>
        <v>40</v>
      </c>
      <c r="D8" s="45">
        <f>SUM(D31:D34)</f>
        <v>608</v>
      </c>
      <c r="E8" s="45">
        <f t="shared" si="0"/>
        <v>1013</v>
      </c>
      <c r="F8" s="45">
        <f>SUM(F31:F34)</f>
        <v>378</v>
      </c>
      <c r="G8" s="45">
        <f>SUM(G31:G34)</f>
        <v>635</v>
      </c>
    </row>
    <row r="9" spans="1:7" ht="24" customHeight="1">
      <c r="A9" s="41">
        <v>16</v>
      </c>
      <c r="B9" s="27" t="s">
        <v>291</v>
      </c>
      <c r="C9" s="75">
        <f>SUM(C35:C38)</f>
        <v>39</v>
      </c>
      <c r="D9" s="45">
        <f>SUM(D35:D38)</f>
        <v>718</v>
      </c>
      <c r="E9" s="45">
        <f t="shared" si="0"/>
        <v>865</v>
      </c>
      <c r="F9" s="45">
        <f>SUM(F35:F38)</f>
        <v>324</v>
      </c>
      <c r="G9" s="45">
        <f>SUM(G35:G38)</f>
        <v>541</v>
      </c>
    </row>
    <row r="10" spans="1:7" ht="24" customHeight="1" thickBot="1">
      <c r="A10" s="58">
        <v>17</v>
      </c>
      <c r="B10" s="30" t="s">
        <v>291</v>
      </c>
      <c r="C10" s="52">
        <f>SUM(C39)</f>
        <v>32</v>
      </c>
      <c r="D10" s="46">
        <f>SUM(D39)</f>
        <v>306</v>
      </c>
      <c r="E10" s="46">
        <f t="shared" si="0"/>
        <v>849</v>
      </c>
      <c r="F10" s="46">
        <f>SUM(F39)</f>
        <v>315</v>
      </c>
      <c r="G10" s="46">
        <f>SUM(G39)</f>
        <v>534</v>
      </c>
    </row>
    <row r="11" spans="1:7">
      <c r="A11" s="23" t="s">
        <v>543</v>
      </c>
      <c r="B11" s="23"/>
    </row>
    <row r="12" spans="1:7" ht="18" customHeight="1" thickBot="1">
      <c r="A12" s="1" t="s">
        <v>11</v>
      </c>
      <c r="G12" s="4" t="s">
        <v>337</v>
      </c>
    </row>
    <row r="13" spans="1:7">
      <c r="A13" s="286" t="s">
        <v>343</v>
      </c>
      <c r="B13" s="358"/>
      <c r="C13" s="214" t="s">
        <v>544</v>
      </c>
      <c r="D13" s="214" t="s">
        <v>545</v>
      </c>
      <c r="E13" s="214" t="s">
        <v>546</v>
      </c>
      <c r="F13" s="214"/>
      <c r="G13" s="234"/>
    </row>
    <row r="14" spans="1:7">
      <c r="A14" s="287"/>
      <c r="B14" s="359"/>
      <c r="C14" s="206"/>
      <c r="D14" s="206"/>
      <c r="E14" s="9" t="s">
        <v>295</v>
      </c>
      <c r="F14" s="9" t="s">
        <v>298</v>
      </c>
      <c r="G14" s="10" t="s">
        <v>299</v>
      </c>
    </row>
    <row r="15" spans="1:7" ht="12" hidden="1" customHeight="1">
      <c r="A15" s="357" t="s">
        <v>459</v>
      </c>
      <c r="B15" s="25" t="s">
        <v>291</v>
      </c>
      <c r="C15" s="45">
        <v>22</v>
      </c>
      <c r="D15" s="45">
        <v>211</v>
      </c>
      <c r="E15" s="45">
        <f t="shared" ref="E15:E22" si="1">SUM(F15:G15)</f>
        <v>480</v>
      </c>
      <c r="F15" s="45">
        <v>168</v>
      </c>
      <c r="G15" s="45">
        <v>312</v>
      </c>
    </row>
    <row r="16" spans="1:7" ht="12" hidden="1" customHeight="1">
      <c r="A16" s="210"/>
      <c r="B16" s="27" t="s">
        <v>292</v>
      </c>
      <c r="C16" s="45"/>
      <c r="D16" s="45"/>
      <c r="E16" s="45">
        <f t="shared" si="1"/>
        <v>0</v>
      </c>
      <c r="F16" s="45"/>
      <c r="G16" s="45"/>
    </row>
    <row r="17" spans="1:7" ht="12" hidden="1" customHeight="1">
      <c r="A17" s="210"/>
      <c r="B17" s="27" t="s">
        <v>293</v>
      </c>
      <c r="C17" s="45"/>
      <c r="D17" s="45"/>
      <c r="E17" s="45">
        <f t="shared" si="1"/>
        <v>0</v>
      </c>
      <c r="F17" s="45"/>
      <c r="G17" s="45"/>
    </row>
    <row r="18" spans="1:7" ht="12" hidden="1" customHeight="1">
      <c r="A18" s="210"/>
      <c r="B18" s="27" t="s">
        <v>294</v>
      </c>
      <c r="C18" s="45">
        <v>7</v>
      </c>
      <c r="D18" s="45">
        <v>277</v>
      </c>
      <c r="E18" s="45">
        <f t="shared" si="1"/>
        <v>122</v>
      </c>
      <c r="F18" s="45">
        <v>63</v>
      </c>
      <c r="G18" s="45">
        <v>59</v>
      </c>
    </row>
    <row r="19" spans="1:7" ht="12" hidden="1" customHeight="1">
      <c r="A19" s="210" t="s">
        <v>488</v>
      </c>
      <c r="B19" s="27" t="s">
        <v>291</v>
      </c>
      <c r="C19" s="45">
        <v>22</v>
      </c>
      <c r="D19" s="45">
        <v>212</v>
      </c>
      <c r="E19" s="45">
        <f t="shared" si="1"/>
        <v>462</v>
      </c>
      <c r="F19" s="45">
        <v>155</v>
      </c>
      <c r="G19" s="45">
        <v>307</v>
      </c>
    </row>
    <row r="20" spans="1:7" ht="12" hidden="1" customHeight="1">
      <c r="A20" s="210"/>
      <c r="B20" s="27" t="s">
        <v>292</v>
      </c>
      <c r="C20" s="45"/>
      <c r="D20" s="45"/>
      <c r="E20" s="45">
        <f t="shared" si="1"/>
        <v>0</v>
      </c>
      <c r="F20" s="45"/>
      <c r="G20" s="45"/>
    </row>
    <row r="21" spans="1:7" ht="12" hidden="1" customHeight="1">
      <c r="A21" s="210"/>
      <c r="B21" s="27" t="s">
        <v>293</v>
      </c>
      <c r="C21" s="45"/>
      <c r="D21" s="45"/>
      <c r="E21" s="45">
        <f t="shared" si="1"/>
        <v>0</v>
      </c>
      <c r="F21" s="45"/>
      <c r="G21" s="45"/>
    </row>
    <row r="22" spans="1:7" ht="12" hidden="1" customHeight="1">
      <c r="A22" s="210"/>
      <c r="B22" s="27" t="s">
        <v>294</v>
      </c>
      <c r="C22" s="45">
        <v>7</v>
      </c>
      <c r="D22" s="45">
        <v>274</v>
      </c>
      <c r="E22" s="45">
        <f t="shared" si="1"/>
        <v>108</v>
      </c>
      <c r="F22" s="45">
        <v>58</v>
      </c>
      <c r="G22" s="45">
        <v>50</v>
      </c>
    </row>
    <row r="23" spans="1:7" ht="12" hidden="1" customHeight="1">
      <c r="A23" s="210" t="s">
        <v>606</v>
      </c>
      <c r="B23" s="27" t="s">
        <v>291</v>
      </c>
      <c r="C23" s="96">
        <v>22</v>
      </c>
      <c r="D23" s="44">
        <v>213</v>
      </c>
      <c r="E23" s="44">
        <v>527</v>
      </c>
      <c r="F23" s="44">
        <v>186</v>
      </c>
      <c r="G23" s="77">
        <v>341</v>
      </c>
    </row>
    <row r="24" spans="1:7" ht="12" hidden="1" customHeight="1">
      <c r="A24" s="210"/>
      <c r="B24" s="27" t="s">
        <v>292</v>
      </c>
      <c r="C24" s="96"/>
      <c r="D24" s="44"/>
      <c r="E24" s="44"/>
      <c r="F24" s="44">
        <v>1</v>
      </c>
      <c r="G24" s="77"/>
    </row>
    <row r="25" spans="1:7" ht="12" hidden="1" customHeight="1">
      <c r="A25" s="210"/>
      <c r="B25" s="27" t="s">
        <v>293</v>
      </c>
      <c r="C25" s="96">
        <v>1</v>
      </c>
      <c r="D25" s="44">
        <v>8</v>
      </c>
      <c r="E25" s="44">
        <v>15</v>
      </c>
      <c r="F25" s="44">
        <v>10</v>
      </c>
      <c r="G25" s="77">
        <v>5</v>
      </c>
    </row>
    <row r="26" spans="1:7" ht="12" hidden="1" customHeight="1">
      <c r="A26" s="210"/>
      <c r="B26" s="27" t="s">
        <v>294</v>
      </c>
      <c r="C26" s="96">
        <v>15</v>
      </c>
      <c r="D26" s="44">
        <v>232</v>
      </c>
      <c r="E26" s="44">
        <v>407</v>
      </c>
      <c r="F26" s="44">
        <v>185</v>
      </c>
      <c r="G26" s="77">
        <v>222</v>
      </c>
    </row>
    <row r="27" spans="1:7" ht="12" customHeight="1">
      <c r="A27" s="210" t="s">
        <v>607</v>
      </c>
      <c r="B27" s="27" t="s">
        <v>291</v>
      </c>
      <c r="C27" s="96">
        <v>22</v>
      </c>
      <c r="D27" s="44">
        <v>213</v>
      </c>
      <c r="E27" s="44">
        <v>617</v>
      </c>
      <c r="F27" s="44">
        <v>240</v>
      </c>
      <c r="G27" s="77">
        <v>377</v>
      </c>
    </row>
    <row r="28" spans="1:7" ht="12" customHeight="1">
      <c r="A28" s="210"/>
      <c r="B28" s="27" t="s">
        <v>292</v>
      </c>
      <c r="C28" s="96">
        <v>3</v>
      </c>
      <c r="D28" s="44">
        <v>30</v>
      </c>
      <c r="E28" s="44">
        <v>128</v>
      </c>
      <c r="F28" s="44">
        <v>30</v>
      </c>
      <c r="G28" s="77">
        <v>98</v>
      </c>
    </row>
    <row r="29" spans="1:7" ht="12" customHeight="1">
      <c r="A29" s="210"/>
      <c r="B29" s="27" t="s">
        <v>293</v>
      </c>
      <c r="C29" s="96">
        <v>2</v>
      </c>
      <c r="D29" s="44">
        <v>22</v>
      </c>
      <c r="E29" s="44">
        <v>34</v>
      </c>
      <c r="F29" s="44">
        <v>20</v>
      </c>
      <c r="G29" s="77">
        <v>14</v>
      </c>
    </row>
    <row r="30" spans="1:7" ht="12" customHeight="1">
      <c r="A30" s="210"/>
      <c r="B30" s="27" t="s">
        <v>294</v>
      </c>
      <c r="C30" s="96">
        <v>13</v>
      </c>
      <c r="D30" s="44">
        <v>213</v>
      </c>
      <c r="E30" s="44">
        <v>352</v>
      </c>
      <c r="F30" s="44">
        <v>174</v>
      </c>
      <c r="G30" s="77">
        <v>178</v>
      </c>
    </row>
    <row r="31" spans="1:7" ht="12" customHeight="1">
      <c r="A31" s="210">
        <v>15</v>
      </c>
      <c r="B31" s="27" t="s">
        <v>291</v>
      </c>
      <c r="C31" s="96">
        <v>22</v>
      </c>
      <c r="D31" s="44">
        <v>213</v>
      </c>
      <c r="E31" s="44">
        <v>551</v>
      </c>
      <c r="F31" s="44">
        <v>184</v>
      </c>
      <c r="G31" s="77">
        <v>367</v>
      </c>
    </row>
    <row r="32" spans="1:7" ht="12" customHeight="1">
      <c r="A32" s="210"/>
      <c r="B32" s="27" t="s">
        <v>292</v>
      </c>
      <c r="C32" s="96">
        <v>3</v>
      </c>
      <c r="D32" s="44">
        <v>30</v>
      </c>
      <c r="E32" s="44">
        <v>108</v>
      </c>
      <c r="F32" s="44">
        <v>40</v>
      </c>
      <c r="G32" s="77">
        <v>68</v>
      </c>
    </row>
    <row r="33" spans="1:7" ht="12" customHeight="1">
      <c r="A33" s="210"/>
      <c r="B33" s="27" t="s">
        <v>293</v>
      </c>
      <c r="C33" s="96">
        <v>2</v>
      </c>
      <c r="D33" s="44">
        <v>32</v>
      </c>
      <c r="E33" s="44">
        <v>59</v>
      </c>
      <c r="F33" s="44">
        <v>21</v>
      </c>
      <c r="G33" s="77">
        <v>38</v>
      </c>
    </row>
    <row r="34" spans="1:7" ht="12" customHeight="1">
      <c r="A34" s="210"/>
      <c r="B34" s="27" t="s">
        <v>294</v>
      </c>
      <c r="C34" s="96">
        <v>13</v>
      </c>
      <c r="D34" s="44">
        <v>333</v>
      </c>
      <c r="E34" s="44">
        <v>295</v>
      </c>
      <c r="F34" s="44">
        <v>133</v>
      </c>
      <c r="G34" s="77">
        <v>162</v>
      </c>
    </row>
    <row r="35" spans="1:7" ht="12" customHeight="1">
      <c r="A35" s="304">
        <v>16</v>
      </c>
      <c r="B35" s="27" t="s">
        <v>291</v>
      </c>
      <c r="C35" s="96">
        <v>22</v>
      </c>
      <c r="D35" s="44">
        <v>213</v>
      </c>
      <c r="E35" s="44">
        <v>563</v>
      </c>
      <c r="F35" s="44">
        <v>198</v>
      </c>
      <c r="G35" s="77">
        <v>365</v>
      </c>
    </row>
    <row r="36" spans="1:7" ht="12" customHeight="1">
      <c r="A36" s="304"/>
      <c r="B36" s="27" t="s">
        <v>292</v>
      </c>
      <c r="C36" s="96">
        <v>4</v>
      </c>
      <c r="D36" s="44">
        <v>40</v>
      </c>
      <c r="E36" s="44">
        <v>85</v>
      </c>
      <c r="F36" s="44">
        <v>19</v>
      </c>
      <c r="G36" s="77">
        <v>66</v>
      </c>
    </row>
    <row r="37" spans="1:7" ht="12" customHeight="1">
      <c r="A37" s="304"/>
      <c r="B37" s="27" t="s">
        <v>293</v>
      </c>
      <c r="C37" s="96">
        <v>1</v>
      </c>
      <c r="D37" s="44">
        <v>8</v>
      </c>
      <c r="E37" s="44">
        <v>6</v>
      </c>
      <c r="F37" s="44">
        <v>5</v>
      </c>
      <c r="G37" s="77">
        <v>1</v>
      </c>
    </row>
    <row r="38" spans="1:7" ht="12" customHeight="1">
      <c r="A38" s="304"/>
      <c r="B38" s="27" t="s">
        <v>294</v>
      </c>
      <c r="C38" s="96">
        <v>12</v>
      </c>
      <c r="D38" s="44">
        <v>457</v>
      </c>
      <c r="E38" s="44">
        <v>211</v>
      </c>
      <c r="F38" s="44">
        <v>102</v>
      </c>
      <c r="G38" s="77">
        <v>109</v>
      </c>
    </row>
    <row r="39" spans="1:7" ht="42" customHeight="1" thickBot="1">
      <c r="A39" s="58">
        <v>17</v>
      </c>
      <c r="B39" s="30" t="s">
        <v>291</v>
      </c>
      <c r="C39" s="98">
        <v>32</v>
      </c>
      <c r="D39" s="99">
        <v>306</v>
      </c>
      <c r="E39" s="99">
        <v>849</v>
      </c>
      <c r="F39" s="99">
        <v>315</v>
      </c>
      <c r="G39" s="100">
        <v>534</v>
      </c>
    </row>
    <row r="40" spans="1:7">
      <c r="A40" s="23" t="s">
        <v>543</v>
      </c>
      <c r="B40" s="23"/>
    </row>
  </sheetData>
  <mergeCells count="16">
    <mergeCell ref="E2:G2"/>
    <mergeCell ref="D13:D14"/>
    <mergeCell ref="B13:B14"/>
    <mergeCell ref="B2:B3"/>
    <mergeCell ref="C2:C3"/>
    <mergeCell ref="D2:D3"/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22</v>
      </c>
      <c r="F1" s="4" t="s">
        <v>337</v>
      </c>
    </row>
    <row r="2" spans="1:6" ht="19.5" customHeight="1">
      <c r="A2" s="5" t="s">
        <v>343</v>
      </c>
      <c r="B2" s="6" t="s">
        <v>129</v>
      </c>
      <c r="C2" s="6" t="s">
        <v>130</v>
      </c>
      <c r="D2" s="6" t="s">
        <v>547</v>
      </c>
      <c r="E2" s="6" t="s">
        <v>548</v>
      </c>
      <c r="F2" s="32" t="s">
        <v>549</v>
      </c>
    </row>
    <row r="3" spans="1:6" ht="24" customHeight="1">
      <c r="A3" s="73" t="s">
        <v>606</v>
      </c>
      <c r="B3" s="130">
        <v>3532</v>
      </c>
      <c r="C3" s="130">
        <v>38889</v>
      </c>
      <c r="D3" s="130">
        <v>1750</v>
      </c>
      <c r="E3" s="130">
        <v>486</v>
      </c>
      <c r="F3" s="130">
        <v>25788</v>
      </c>
    </row>
    <row r="4" spans="1:6" ht="24" customHeight="1">
      <c r="A4" s="39">
        <v>14</v>
      </c>
      <c r="B4" s="130">
        <v>5381</v>
      </c>
      <c r="C4" s="130">
        <v>40219</v>
      </c>
      <c r="D4" s="130">
        <v>1565</v>
      </c>
      <c r="E4" s="130">
        <v>562</v>
      </c>
      <c r="F4" s="130">
        <v>23632</v>
      </c>
    </row>
    <row r="5" spans="1:6" ht="24" customHeight="1">
      <c r="A5" s="39">
        <v>15</v>
      </c>
      <c r="B5" s="130">
        <v>7400</v>
      </c>
      <c r="C5" s="130">
        <v>34862</v>
      </c>
      <c r="D5" s="130">
        <v>1748</v>
      </c>
      <c r="E5" s="130">
        <v>790</v>
      </c>
      <c r="F5" s="130">
        <v>29349</v>
      </c>
    </row>
    <row r="6" spans="1:6" ht="24" customHeight="1">
      <c r="A6" s="39">
        <v>16</v>
      </c>
      <c r="B6" s="130">
        <v>7794</v>
      </c>
      <c r="C6" s="130">
        <v>37639</v>
      </c>
      <c r="D6" s="130">
        <v>1760</v>
      </c>
      <c r="E6" s="130">
        <v>712</v>
      </c>
      <c r="F6" s="130">
        <v>25403</v>
      </c>
    </row>
    <row r="7" spans="1:6" ht="24" customHeight="1" thickBot="1">
      <c r="A7" s="72">
        <v>17</v>
      </c>
      <c r="B7" s="131">
        <v>7906</v>
      </c>
      <c r="C7" s="132">
        <v>36751</v>
      </c>
      <c r="D7" s="132">
        <v>1890</v>
      </c>
      <c r="E7" s="132">
        <v>1270</v>
      </c>
      <c r="F7" s="132">
        <v>30136</v>
      </c>
    </row>
    <row r="8" spans="1:6">
      <c r="A8" s="23" t="s">
        <v>550</v>
      </c>
      <c r="C8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668</v>
      </c>
      <c r="I1" s="31" t="s">
        <v>460</v>
      </c>
      <c r="AB1" s="4" t="s">
        <v>468</v>
      </c>
    </row>
    <row r="2" spans="1:29">
      <c r="A2" s="209" t="s">
        <v>343</v>
      </c>
      <c r="B2" s="212"/>
      <c r="C2" s="214" t="s">
        <v>336</v>
      </c>
      <c r="D2" s="214"/>
      <c r="E2" s="214"/>
      <c r="F2" s="214"/>
      <c r="G2" s="214"/>
      <c r="H2" s="214"/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 t="s">
        <v>73</v>
      </c>
      <c r="U2" s="54"/>
      <c r="V2" s="54"/>
      <c r="W2" s="54"/>
      <c r="X2" s="54"/>
      <c r="Y2" s="54"/>
      <c r="Z2" s="54"/>
      <c r="AA2" s="54"/>
      <c r="AB2" s="54"/>
    </row>
    <row r="3" spans="1:29" ht="24" customHeight="1">
      <c r="A3" s="210"/>
      <c r="B3" s="213"/>
      <c r="C3" s="206" t="s">
        <v>462</v>
      </c>
      <c r="D3" s="206"/>
      <c r="E3" s="206"/>
      <c r="F3" s="206" t="s">
        <v>463</v>
      </c>
      <c r="G3" s="206"/>
      <c r="H3" s="206"/>
      <c r="I3" s="215" t="s">
        <v>295</v>
      </c>
      <c r="J3" s="206"/>
      <c r="K3" s="206"/>
      <c r="L3" s="206" t="s">
        <v>462</v>
      </c>
      <c r="M3" s="206"/>
      <c r="N3" s="206"/>
      <c r="O3" s="207"/>
      <c r="P3" s="215" t="s">
        <v>463</v>
      </c>
      <c r="Q3" s="206"/>
      <c r="R3" s="206"/>
      <c r="S3" s="206"/>
      <c r="T3" s="216" t="s">
        <v>465</v>
      </c>
      <c r="U3" s="217"/>
      <c r="V3" s="217"/>
      <c r="W3" s="213" t="s">
        <v>466</v>
      </c>
      <c r="X3" s="213"/>
      <c r="Y3" s="213"/>
      <c r="Z3" s="216" t="s">
        <v>467</v>
      </c>
      <c r="AA3" s="217"/>
      <c r="AB3" s="218"/>
    </row>
    <row r="4" spans="1:29">
      <c r="A4" s="211"/>
      <c r="B4" s="213"/>
      <c r="C4" s="9" t="s">
        <v>303</v>
      </c>
      <c r="D4" s="9" t="s">
        <v>298</v>
      </c>
      <c r="E4" s="9" t="s">
        <v>299</v>
      </c>
      <c r="F4" s="9" t="s">
        <v>303</v>
      </c>
      <c r="G4" s="9" t="s">
        <v>298</v>
      </c>
      <c r="H4" s="9" t="s">
        <v>299</v>
      </c>
      <c r="I4" s="8" t="s">
        <v>303</v>
      </c>
      <c r="J4" s="9" t="s">
        <v>298</v>
      </c>
      <c r="K4" s="9" t="s">
        <v>299</v>
      </c>
      <c r="L4" s="9" t="s">
        <v>303</v>
      </c>
      <c r="M4" s="9" t="s">
        <v>298</v>
      </c>
      <c r="N4" s="9" t="s">
        <v>299</v>
      </c>
      <c r="O4" s="55" t="s">
        <v>464</v>
      </c>
      <c r="P4" s="8" t="s">
        <v>303</v>
      </c>
      <c r="Q4" s="9" t="s">
        <v>298</v>
      </c>
      <c r="R4" s="9" t="s">
        <v>299</v>
      </c>
      <c r="S4" s="56" t="s">
        <v>464</v>
      </c>
      <c r="T4" s="9" t="s">
        <v>303</v>
      </c>
      <c r="U4" s="9" t="s">
        <v>298</v>
      </c>
      <c r="V4" s="9" t="s">
        <v>299</v>
      </c>
      <c r="W4" s="9" t="s">
        <v>303</v>
      </c>
      <c r="X4" s="9" t="s">
        <v>298</v>
      </c>
      <c r="Y4" s="9" t="s">
        <v>299</v>
      </c>
      <c r="Z4" s="9" t="s">
        <v>303</v>
      </c>
      <c r="AA4" s="9" t="s">
        <v>298</v>
      </c>
      <c r="AB4" s="10" t="s">
        <v>299</v>
      </c>
    </row>
    <row r="5" spans="1:29" hidden="1">
      <c r="A5" s="208" t="s">
        <v>461</v>
      </c>
      <c r="B5" s="27" t="s">
        <v>291</v>
      </c>
      <c r="C5" s="51">
        <f>SUM(D5:E5)</f>
        <v>744</v>
      </c>
      <c r="D5" s="51">
        <v>472</v>
      </c>
      <c r="E5" s="51">
        <v>272</v>
      </c>
      <c r="F5" s="51">
        <f>SUM(G5:H5)</f>
        <v>202</v>
      </c>
      <c r="G5" s="51">
        <v>36</v>
      </c>
      <c r="H5" s="51">
        <v>166</v>
      </c>
      <c r="I5" s="51">
        <f>SUM(J5:K5)</f>
        <v>735</v>
      </c>
      <c r="J5" s="51">
        <f t="shared" ref="J5:K7" si="0">SUM(M5,Q5,U5,X5,AA5)</f>
        <v>349</v>
      </c>
      <c r="K5" s="51">
        <f t="shared" si="0"/>
        <v>386</v>
      </c>
      <c r="L5" s="51">
        <f>SUM(M5:N5)</f>
        <v>538</v>
      </c>
      <c r="M5" s="51">
        <v>313</v>
      </c>
      <c r="N5" s="51">
        <v>225</v>
      </c>
      <c r="O5" s="59">
        <f t="shared" ref="O5:O29" si="1">L5/C5*100</f>
        <v>72.311827956989248</v>
      </c>
      <c r="P5" s="51">
        <f>SUM(Q5:R5)</f>
        <v>197</v>
      </c>
      <c r="Q5" s="51">
        <v>36</v>
      </c>
      <c r="R5" s="51">
        <v>161</v>
      </c>
      <c r="S5" s="59">
        <f t="shared" ref="S5:S29" si="2">P5/F5*100</f>
        <v>97.524752475247524</v>
      </c>
      <c r="T5" s="51" t="s">
        <v>552</v>
      </c>
      <c r="U5" s="51" t="s">
        <v>552</v>
      </c>
      <c r="V5" s="51" t="s">
        <v>552</v>
      </c>
      <c r="W5" s="51" t="s">
        <v>552</v>
      </c>
      <c r="X5" s="51" t="s">
        <v>552</v>
      </c>
      <c r="Y5" s="51" t="s">
        <v>552</v>
      </c>
      <c r="Z5" s="51" t="s">
        <v>552</v>
      </c>
      <c r="AA5" s="51" t="s">
        <v>552</v>
      </c>
      <c r="AB5" s="51" t="s">
        <v>552</v>
      </c>
    </row>
    <row r="6" spans="1:29" hidden="1">
      <c r="A6" s="205"/>
      <c r="B6" s="27" t="s">
        <v>292</v>
      </c>
      <c r="C6" s="51">
        <f>SUM(D6:E6)</f>
        <v>24</v>
      </c>
      <c r="D6" s="51">
        <v>13</v>
      </c>
      <c r="E6" s="51">
        <v>11</v>
      </c>
      <c r="F6" s="51">
        <f>SUM(G6:H6)</f>
        <v>43</v>
      </c>
      <c r="G6" s="51">
        <v>18</v>
      </c>
      <c r="H6" s="51">
        <v>25</v>
      </c>
      <c r="I6" s="51">
        <f>SUM(J6:K6)</f>
        <v>48</v>
      </c>
      <c r="J6" s="51">
        <f t="shared" si="0"/>
        <v>22</v>
      </c>
      <c r="K6" s="51">
        <f t="shared" si="0"/>
        <v>26</v>
      </c>
      <c r="L6" s="51">
        <f>SUM(M6:N6)</f>
        <v>9</v>
      </c>
      <c r="M6" s="51">
        <v>5</v>
      </c>
      <c r="N6" s="51">
        <v>4</v>
      </c>
      <c r="O6" s="59">
        <f t="shared" si="1"/>
        <v>37.5</v>
      </c>
      <c r="P6" s="51">
        <f>SUM(Q6:R6)</f>
        <v>38</v>
      </c>
      <c r="Q6" s="51">
        <v>17</v>
      </c>
      <c r="R6" s="51">
        <v>21</v>
      </c>
      <c r="S6" s="59">
        <f t="shared" si="2"/>
        <v>88.372093023255815</v>
      </c>
      <c r="T6" s="51" t="s">
        <v>32</v>
      </c>
      <c r="U6" s="51" t="s">
        <v>32</v>
      </c>
      <c r="V6" s="51" t="s">
        <v>32</v>
      </c>
      <c r="W6" s="51">
        <f>SUM(X6:Y6)</f>
        <v>1</v>
      </c>
      <c r="X6" s="51" t="s">
        <v>32</v>
      </c>
      <c r="Y6" s="51">
        <v>1</v>
      </c>
      <c r="Z6" s="51" t="s">
        <v>32</v>
      </c>
      <c r="AA6" s="51" t="s">
        <v>32</v>
      </c>
      <c r="AB6" s="51" t="s">
        <v>32</v>
      </c>
    </row>
    <row r="7" spans="1:29" hidden="1">
      <c r="A7" s="205"/>
      <c r="B7" s="27" t="s">
        <v>294</v>
      </c>
      <c r="C7" s="51">
        <f>SUM(D7:E7)</f>
        <v>2</v>
      </c>
      <c r="D7" s="51">
        <v>1</v>
      </c>
      <c r="E7" s="51">
        <v>1</v>
      </c>
      <c r="F7" s="51">
        <f>SUM(G7:H7)</f>
        <v>12</v>
      </c>
      <c r="G7" s="51">
        <v>5</v>
      </c>
      <c r="H7" s="51">
        <v>7</v>
      </c>
      <c r="I7" s="51">
        <f>SUM(J7:K7)</f>
        <v>14</v>
      </c>
      <c r="J7" s="51">
        <f t="shared" si="0"/>
        <v>6</v>
      </c>
      <c r="K7" s="51">
        <f t="shared" si="0"/>
        <v>8</v>
      </c>
      <c r="L7" s="51">
        <f>SUM(M7:N7)</f>
        <v>2</v>
      </c>
      <c r="M7" s="51">
        <v>1</v>
      </c>
      <c r="N7" s="51">
        <v>1</v>
      </c>
      <c r="O7" s="59">
        <f t="shared" si="1"/>
        <v>100</v>
      </c>
      <c r="P7" s="51">
        <f>SUM(Q7:R7)</f>
        <v>12</v>
      </c>
      <c r="Q7" s="51">
        <v>5</v>
      </c>
      <c r="R7" s="51">
        <v>7</v>
      </c>
      <c r="S7" s="59">
        <f t="shared" si="2"/>
        <v>100</v>
      </c>
      <c r="T7" s="51" t="s">
        <v>0</v>
      </c>
      <c r="U7" s="51" t="s">
        <v>0</v>
      </c>
      <c r="V7" s="51" t="s">
        <v>0</v>
      </c>
      <c r="W7" s="51" t="s">
        <v>0</v>
      </c>
      <c r="X7" s="51" t="s">
        <v>0</v>
      </c>
      <c r="Y7" s="51" t="s">
        <v>0</v>
      </c>
      <c r="Z7" s="51" t="s">
        <v>0</v>
      </c>
      <c r="AA7" s="51" t="s">
        <v>0</v>
      </c>
      <c r="AB7" s="51" t="s">
        <v>0</v>
      </c>
    </row>
    <row r="8" spans="1:29" hidden="1">
      <c r="A8" s="205"/>
      <c r="B8" s="27" t="s">
        <v>303</v>
      </c>
      <c r="C8" s="41">
        <f t="shared" ref="C8:N8" si="3">SUM(C5:C7)</f>
        <v>770</v>
      </c>
      <c r="D8" s="41">
        <f t="shared" si="3"/>
        <v>486</v>
      </c>
      <c r="E8" s="41">
        <f t="shared" si="3"/>
        <v>284</v>
      </c>
      <c r="F8" s="41">
        <f t="shared" si="3"/>
        <v>257</v>
      </c>
      <c r="G8" s="41">
        <f t="shared" si="3"/>
        <v>59</v>
      </c>
      <c r="H8" s="41">
        <f t="shared" si="3"/>
        <v>198</v>
      </c>
      <c r="I8" s="41">
        <f t="shared" si="3"/>
        <v>797</v>
      </c>
      <c r="J8" s="41">
        <f t="shared" si="3"/>
        <v>377</v>
      </c>
      <c r="K8" s="41">
        <f t="shared" si="3"/>
        <v>420</v>
      </c>
      <c r="L8" s="41">
        <f t="shared" si="3"/>
        <v>549</v>
      </c>
      <c r="M8" s="41">
        <f t="shared" si="3"/>
        <v>319</v>
      </c>
      <c r="N8" s="41">
        <f t="shared" si="3"/>
        <v>230</v>
      </c>
      <c r="O8" s="196">
        <f t="shared" si="1"/>
        <v>71.298701298701289</v>
      </c>
      <c r="P8" s="41">
        <f>SUM(P5:P7)</f>
        <v>247</v>
      </c>
      <c r="Q8" s="41">
        <f>SUM(Q5:Q7)</f>
        <v>58</v>
      </c>
      <c r="R8" s="41">
        <f>SUM(R5:R7)</f>
        <v>189</v>
      </c>
      <c r="S8" s="196">
        <f t="shared" si="2"/>
        <v>96.108949416342412</v>
      </c>
      <c r="T8" s="41">
        <f t="shared" ref="T8:AC8" si="4">SUM(T5:T7)</f>
        <v>0</v>
      </c>
      <c r="U8" s="41">
        <f t="shared" si="4"/>
        <v>0</v>
      </c>
      <c r="V8" s="41">
        <f t="shared" si="4"/>
        <v>0</v>
      </c>
      <c r="W8" s="41">
        <f t="shared" si="4"/>
        <v>1</v>
      </c>
      <c r="X8" s="41">
        <f t="shared" si="4"/>
        <v>0</v>
      </c>
      <c r="Y8" s="41">
        <f t="shared" si="4"/>
        <v>1</v>
      </c>
      <c r="Z8" s="41">
        <f t="shared" si="4"/>
        <v>0</v>
      </c>
      <c r="AA8" s="41">
        <f t="shared" si="4"/>
        <v>0</v>
      </c>
      <c r="AB8" s="41">
        <f t="shared" si="4"/>
        <v>0</v>
      </c>
      <c r="AC8" s="41">
        <f t="shared" si="4"/>
        <v>0</v>
      </c>
    </row>
    <row r="9" spans="1:29" hidden="1">
      <c r="A9" s="205">
        <v>12</v>
      </c>
      <c r="B9" s="27" t="s">
        <v>291</v>
      </c>
      <c r="C9" s="51">
        <f>SUM(D9:E9)</f>
        <v>724</v>
      </c>
      <c r="D9" s="51">
        <v>436</v>
      </c>
      <c r="E9" s="51">
        <v>288</v>
      </c>
      <c r="F9" s="51">
        <f>SUM(G9:H9)</f>
        <v>151</v>
      </c>
      <c r="G9" s="51">
        <v>27</v>
      </c>
      <c r="H9" s="51">
        <v>124</v>
      </c>
      <c r="I9" s="51">
        <f>SUM(J9:K9)</f>
        <v>664</v>
      </c>
      <c r="J9" s="51">
        <f t="shared" ref="J9:K11" si="5">SUM(M9,Q9,U9,X9,AA9)</f>
        <v>320</v>
      </c>
      <c r="K9" s="51">
        <f t="shared" si="5"/>
        <v>344</v>
      </c>
      <c r="L9" s="51">
        <f>SUM(M9:N9)</f>
        <v>524</v>
      </c>
      <c r="M9" s="51">
        <v>294</v>
      </c>
      <c r="N9" s="51">
        <v>230</v>
      </c>
      <c r="O9" s="59">
        <f t="shared" si="1"/>
        <v>72.375690607734811</v>
      </c>
      <c r="P9" s="51">
        <f>SUM(Q9:R9)</f>
        <v>140</v>
      </c>
      <c r="Q9" s="51">
        <v>26</v>
      </c>
      <c r="R9" s="51">
        <v>114</v>
      </c>
      <c r="S9" s="59">
        <f t="shared" si="2"/>
        <v>92.715231788079464</v>
      </c>
      <c r="T9" s="51" t="s">
        <v>552</v>
      </c>
      <c r="U9" s="51" t="s">
        <v>552</v>
      </c>
      <c r="V9" s="51" t="s">
        <v>552</v>
      </c>
      <c r="W9" s="51" t="s">
        <v>552</v>
      </c>
      <c r="X9" s="51" t="s">
        <v>552</v>
      </c>
      <c r="Y9" s="51" t="s">
        <v>552</v>
      </c>
      <c r="Z9" s="51" t="s">
        <v>552</v>
      </c>
      <c r="AA9" s="51" t="s">
        <v>552</v>
      </c>
      <c r="AB9" s="51" t="s">
        <v>552</v>
      </c>
    </row>
    <row r="10" spans="1:29" hidden="1">
      <c r="A10" s="205"/>
      <c r="B10" s="27" t="s">
        <v>292</v>
      </c>
      <c r="C10" s="51">
        <f>SUM(D10:E10)</f>
        <v>13</v>
      </c>
      <c r="D10" s="51">
        <v>8</v>
      </c>
      <c r="E10" s="51">
        <v>5</v>
      </c>
      <c r="F10" s="51">
        <f>SUM(G10:H10)</f>
        <v>36</v>
      </c>
      <c r="G10" s="51">
        <v>9</v>
      </c>
      <c r="H10" s="51">
        <v>27</v>
      </c>
      <c r="I10" s="51">
        <f>SUM(J10:K10)</f>
        <v>46</v>
      </c>
      <c r="J10" s="51">
        <f t="shared" si="5"/>
        <v>15</v>
      </c>
      <c r="K10" s="51">
        <f t="shared" si="5"/>
        <v>31</v>
      </c>
      <c r="L10" s="51">
        <f>SUM(M10:N10)</f>
        <v>11</v>
      </c>
      <c r="M10" s="51">
        <v>6</v>
      </c>
      <c r="N10" s="51">
        <v>5</v>
      </c>
      <c r="O10" s="59">
        <f t="shared" si="1"/>
        <v>84.615384615384613</v>
      </c>
      <c r="P10" s="51">
        <f>SUM(Q10:R10)</f>
        <v>34</v>
      </c>
      <c r="Q10" s="51">
        <v>9</v>
      </c>
      <c r="R10" s="51">
        <v>25</v>
      </c>
      <c r="S10" s="59">
        <f t="shared" si="2"/>
        <v>94.444444444444443</v>
      </c>
      <c r="T10" s="51" t="s">
        <v>32</v>
      </c>
      <c r="U10" s="51" t="s">
        <v>32</v>
      </c>
      <c r="V10" s="51" t="s">
        <v>32</v>
      </c>
      <c r="W10" s="51">
        <f>SUM(X10:Y10)</f>
        <v>1</v>
      </c>
      <c r="X10" s="51" t="s">
        <v>32</v>
      </c>
      <c r="Y10" s="51">
        <v>1</v>
      </c>
      <c r="Z10" s="51" t="s">
        <v>32</v>
      </c>
      <c r="AA10" s="51" t="s">
        <v>32</v>
      </c>
      <c r="AB10" s="51" t="s">
        <v>32</v>
      </c>
    </row>
    <row r="11" spans="1:29" hidden="1">
      <c r="A11" s="205"/>
      <c r="B11" s="27" t="s">
        <v>294</v>
      </c>
      <c r="C11" s="51">
        <f>SUM(D11:E11)</f>
        <v>6</v>
      </c>
      <c r="D11" s="51">
        <v>3</v>
      </c>
      <c r="E11" s="51">
        <v>3</v>
      </c>
      <c r="F11" s="51">
        <f>SUM(G11:H11)</f>
        <v>10</v>
      </c>
      <c r="G11" s="51">
        <v>3</v>
      </c>
      <c r="H11" s="51">
        <v>7</v>
      </c>
      <c r="I11" s="51">
        <f>SUM(J11:K11)</f>
        <v>15</v>
      </c>
      <c r="J11" s="51">
        <f t="shared" si="5"/>
        <v>6</v>
      </c>
      <c r="K11" s="51">
        <f t="shared" si="5"/>
        <v>9</v>
      </c>
      <c r="L11" s="51">
        <f>SUM(M11:N11)</f>
        <v>5</v>
      </c>
      <c r="M11" s="51">
        <v>3</v>
      </c>
      <c r="N11" s="51">
        <v>2</v>
      </c>
      <c r="O11" s="59">
        <f t="shared" si="1"/>
        <v>83.333333333333343</v>
      </c>
      <c r="P11" s="51">
        <f>SUM(Q11:R11)</f>
        <v>10</v>
      </c>
      <c r="Q11" s="51">
        <v>3</v>
      </c>
      <c r="R11" s="51">
        <v>7</v>
      </c>
      <c r="S11" s="59">
        <f t="shared" si="2"/>
        <v>100</v>
      </c>
      <c r="T11" s="51" t="s">
        <v>0</v>
      </c>
      <c r="U11" s="51" t="s">
        <v>0</v>
      </c>
      <c r="V11" s="51" t="s">
        <v>0</v>
      </c>
      <c r="W11" s="51" t="s">
        <v>0</v>
      </c>
      <c r="X11" s="51" t="s">
        <v>0</v>
      </c>
      <c r="Y11" s="51" t="s">
        <v>0</v>
      </c>
      <c r="Z11" s="51" t="s">
        <v>0</v>
      </c>
      <c r="AA11" s="51" t="s">
        <v>0</v>
      </c>
      <c r="AB11" s="51" t="s">
        <v>0</v>
      </c>
    </row>
    <row r="12" spans="1:29" hidden="1">
      <c r="A12" s="205"/>
      <c r="B12" s="27" t="s">
        <v>303</v>
      </c>
      <c r="C12" s="41">
        <f t="shared" ref="C12:N12" si="6">SUM(C9:C11)</f>
        <v>743</v>
      </c>
      <c r="D12" s="41">
        <f t="shared" si="6"/>
        <v>447</v>
      </c>
      <c r="E12" s="41">
        <f t="shared" si="6"/>
        <v>296</v>
      </c>
      <c r="F12" s="41">
        <f t="shared" si="6"/>
        <v>197</v>
      </c>
      <c r="G12" s="41">
        <f t="shared" si="6"/>
        <v>39</v>
      </c>
      <c r="H12" s="41">
        <f t="shared" si="6"/>
        <v>158</v>
      </c>
      <c r="I12" s="41">
        <f t="shared" si="6"/>
        <v>725</v>
      </c>
      <c r="J12" s="41">
        <f t="shared" si="6"/>
        <v>341</v>
      </c>
      <c r="K12" s="41">
        <f t="shared" si="6"/>
        <v>384</v>
      </c>
      <c r="L12" s="41">
        <f t="shared" si="6"/>
        <v>540</v>
      </c>
      <c r="M12" s="41">
        <f t="shared" si="6"/>
        <v>303</v>
      </c>
      <c r="N12" s="41">
        <f t="shared" si="6"/>
        <v>237</v>
      </c>
      <c r="O12" s="196">
        <f t="shared" si="1"/>
        <v>72.678331090174964</v>
      </c>
      <c r="P12" s="41">
        <f>SUM(P9:P11)</f>
        <v>184</v>
      </c>
      <c r="Q12" s="41">
        <f>SUM(Q9:Q11)</f>
        <v>38</v>
      </c>
      <c r="R12" s="41">
        <f>SUM(R9:R11)</f>
        <v>146</v>
      </c>
      <c r="S12" s="196">
        <f t="shared" si="2"/>
        <v>93.401015228426402</v>
      </c>
      <c r="T12" s="41">
        <f t="shared" ref="T12:AC12" si="7">SUM(T9:T11)</f>
        <v>0</v>
      </c>
      <c r="U12" s="41">
        <f t="shared" si="7"/>
        <v>0</v>
      </c>
      <c r="V12" s="41">
        <f t="shared" si="7"/>
        <v>0</v>
      </c>
      <c r="W12" s="41">
        <f t="shared" si="7"/>
        <v>1</v>
      </c>
      <c r="X12" s="41">
        <f t="shared" si="7"/>
        <v>0</v>
      </c>
      <c r="Y12" s="41">
        <f t="shared" si="7"/>
        <v>1</v>
      </c>
      <c r="Z12" s="41">
        <f t="shared" si="7"/>
        <v>0</v>
      </c>
      <c r="AA12" s="41">
        <f t="shared" si="7"/>
        <v>0</v>
      </c>
      <c r="AB12" s="41">
        <f t="shared" si="7"/>
        <v>0</v>
      </c>
      <c r="AC12" s="41">
        <f t="shared" si="7"/>
        <v>0</v>
      </c>
    </row>
    <row r="13" spans="1:29" hidden="1">
      <c r="A13" s="205" t="s">
        <v>610</v>
      </c>
      <c r="B13" s="27" t="s">
        <v>291</v>
      </c>
      <c r="C13" s="51">
        <f>SUM(D13:E13)</f>
        <v>837</v>
      </c>
      <c r="D13" s="51">
        <v>523</v>
      </c>
      <c r="E13" s="51">
        <v>314</v>
      </c>
      <c r="F13" s="51">
        <f>SUM(G13:H13)</f>
        <v>146</v>
      </c>
      <c r="G13" s="51">
        <v>10</v>
      </c>
      <c r="H13" s="51">
        <v>136</v>
      </c>
      <c r="I13" s="51">
        <f>SUM(J13:K13)</f>
        <v>739</v>
      </c>
      <c r="J13" s="51">
        <f t="shared" ref="J13:K15" si="8">SUM(M13,Q13,U13,X13,AA13)</f>
        <v>367</v>
      </c>
      <c r="K13" s="51">
        <f t="shared" si="8"/>
        <v>372</v>
      </c>
      <c r="L13" s="51">
        <f>SUM(M13:N13)</f>
        <v>594</v>
      </c>
      <c r="M13" s="51">
        <v>356</v>
      </c>
      <c r="N13" s="51">
        <v>238</v>
      </c>
      <c r="O13" s="59">
        <f t="shared" si="1"/>
        <v>70.967741935483872</v>
      </c>
      <c r="P13" s="51">
        <f>SUM(Q13:R13)</f>
        <v>144</v>
      </c>
      <c r="Q13" s="51">
        <v>10</v>
      </c>
      <c r="R13" s="51">
        <v>134</v>
      </c>
      <c r="S13" s="59">
        <f t="shared" si="2"/>
        <v>98.630136986301366</v>
      </c>
      <c r="T13" s="51">
        <f>SUM(U13:V13)</f>
        <v>1</v>
      </c>
      <c r="U13" s="51">
        <v>1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 t="s">
        <v>552</v>
      </c>
      <c r="AB13" s="51" t="s">
        <v>552</v>
      </c>
    </row>
    <row r="14" spans="1:29" hidden="1">
      <c r="A14" s="205"/>
      <c r="B14" s="27" t="s">
        <v>292</v>
      </c>
      <c r="C14" s="51">
        <f>SUM(D14:E14)</f>
        <v>14</v>
      </c>
      <c r="D14" s="51">
        <v>7</v>
      </c>
      <c r="E14" s="51">
        <v>7</v>
      </c>
      <c r="F14" s="51">
        <f>SUM(G14:H14)</f>
        <v>27</v>
      </c>
      <c r="G14" s="51">
        <v>8</v>
      </c>
      <c r="H14" s="51">
        <v>19</v>
      </c>
      <c r="I14" s="51">
        <f>SUM(J14:K14)</f>
        <v>35</v>
      </c>
      <c r="J14" s="51">
        <f t="shared" si="8"/>
        <v>12</v>
      </c>
      <c r="K14" s="51">
        <f t="shared" si="8"/>
        <v>23</v>
      </c>
      <c r="L14" s="51">
        <f>SUM(M14:N14)</f>
        <v>10</v>
      </c>
      <c r="M14" s="51">
        <v>4</v>
      </c>
      <c r="N14" s="51">
        <v>6</v>
      </c>
      <c r="O14" s="59">
        <f t="shared" si="1"/>
        <v>71.428571428571431</v>
      </c>
      <c r="P14" s="51">
        <f>SUM(Q14:R14)</f>
        <v>25</v>
      </c>
      <c r="Q14" s="51">
        <v>8</v>
      </c>
      <c r="R14" s="51">
        <v>17</v>
      </c>
      <c r="S14" s="59">
        <f t="shared" si="2"/>
        <v>92.592592592592595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 t="s">
        <v>32</v>
      </c>
      <c r="AA14" s="51" t="s">
        <v>32</v>
      </c>
      <c r="AB14" s="51" t="s">
        <v>32</v>
      </c>
    </row>
    <row r="15" spans="1:29" hidden="1">
      <c r="A15" s="205"/>
      <c r="B15" s="27" t="s">
        <v>294</v>
      </c>
      <c r="C15" s="51">
        <f>SUM(D15:E15)</f>
        <v>9</v>
      </c>
      <c r="D15" s="51">
        <v>9</v>
      </c>
      <c r="E15" s="51" t="s">
        <v>0</v>
      </c>
      <c r="F15" s="51">
        <f>SUM(G15:H15)</f>
        <v>11</v>
      </c>
      <c r="G15" s="51">
        <v>4</v>
      </c>
      <c r="H15" s="51">
        <v>7</v>
      </c>
      <c r="I15" s="51">
        <f>SUM(J15:K15)</f>
        <v>20</v>
      </c>
      <c r="J15" s="51">
        <f t="shared" si="8"/>
        <v>13</v>
      </c>
      <c r="K15" s="51">
        <f t="shared" si="8"/>
        <v>7</v>
      </c>
      <c r="L15" s="51">
        <f>SUM(M15:N15)</f>
        <v>9</v>
      </c>
      <c r="M15" s="51">
        <v>9</v>
      </c>
      <c r="N15" s="51" t="s">
        <v>0</v>
      </c>
      <c r="O15" s="59">
        <f t="shared" si="1"/>
        <v>100</v>
      </c>
      <c r="P15" s="51">
        <f>SUM(Q15:R15)</f>
        <v>11</v>
      </c>
      <c r="Q15" s="51">
        <v>4</v>
      </c>
      <c r="R15" s="51">
        <v>7</v>
      </c>
      <c r="S15" s="59">
        <f t="shared" si="2"/>
        <v>100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</row>
    <row r="16" spans="1:29" ht="24" customHeight="1">
      <c r="A16" s="205"/>
      <c r="B16" s="27" t="s">
        <v>303</v>
      </c>
      <c r="C16" s="41">
        <f t="shared" ref="C16:N16" si="9">SUM(C13:C15)</f>
        <v>860</v>
      </c>
      <c r="D16" s="41">
        <f t="shared" si="9"/>
        <v>539</v>
      </c>
      <c r="E16" s="41">
        <f t="shared" si="9"/>
        <v>321</v>
      </c>
      <c r="F16" s="41">
        <f t="shared" si="9"/>
        <v>184</v>
      </c>
      <c r="G16" s="41">
        <f t="shared" si="9"/>
        <v>22</v>
      </c>
      <c r="H16" s="41">
        <f t="shared" si="9"/>
        <v>162</v>
      </c>
      <c r="I16" s="41">
        <f t="shared" si="9"/>
        <v>794</v>
      </c>
      <c r="J16" s="41">
        <f t="shared" si="9"/>
        <v>392</v>
      </c>
      <c r="K16" s="41">
        <f t="shared" si="9"/>
        <v>402</v>
      </c>
      <c r="L16" s="41">
        <f t="shared" si="9"/>
        <v>613</v>
      </c>
      <c r="M16" s="41">
        <f t="shared" si="9"/>
        <v>369</v>
      </c>
      <c r="N16" s="41">
        <f t="shared" si="9"/>
        <v>244</v>
      </c>
      <c r="O16" s="196">
        <f t="shared" si="1"/>
        <v>71.279069767441854</v>
      </c>
      <c r="P16" s="41">
        <f>SUM(P13:P15)</f>
        <v>180</v>
      </c>
      <c r="Q16" s="41">
        <f>SUM(Q13:Q15)</f>
        <v>22</v>
      </c>
      <c r="R16" s="41">
        <f>SUM(R13:R15)</f>
        <v>158</v>
      </c>
      <c r="S16" s="196">
        <f t="shared" si="2"/>
        <v>97.826086956521735</v>
      </c>
      <c r="T16" s="41">
        <f>SUM(T13:T15)</f>
        <v>1</v>
      </c>
      <c r="U16" s="41">
        <f>SUM(U13:U15)</f>
        <v>1</v>
      </c>
      <c r="V16" s="41" t="s">
        <v>35</v>
      </c>
      <c r="W16" s="41" t="s">
        <v>35</v>
      </c>
      <c r="X16" s="41" t="s">
        <v>35</v>
      </c>
      <c r="Y16" s="41" t="s">
        <v>35</v>
      </c>
      <c r="Z16" s="41" t="s">
        <v>35</v>
      </c>
      <c r="AA16" s="41" t="s">
        <v>35</v>
      </c>
      <c r="AB16" s="41" t="s">
        <v>35</v>
      </c>
      <c r="AC16" s="41">
        <f>SUM(AC13:AC15)</f>
        <v>0</v>
      </c>
    </row>
    <row r="17" spans="1:29" hidden="1">
      <c r="A17" s="205">
        <v>14</v>
      </c>
      <c r="B17" s="27" t="s">
        <v>291</v>
      </c>
      <c r="C17" s="51">
        <f>SUM(D17:E17)</f>
        <v>872</v>
      </c>
      <c r="D17" s="51">
        <v>525</v>
      </c>
      <c r="E17" s="51">
        <v>347</v>
      </c>
      <c r="F17" s="51">
        <f>SUM(G17:H17)</f>
        <v>121</v>
      </c>
      <c r="G17" s="51">
        <v>20</v>
      </c>
      <c r="H17" s="51">
        <v>101</v>
      </c>
      <c r="I17" s="51">
        <f>SUM(J17:K17)</f>
        <v>707</v>
      </c>
      <c r="J17" s="51">
        <f t="shared" ref="J17:K19" si="10">SUM(M17,Q17,U17,X17,AA17)</f>
        <v>350</v>
      </c>
      <c r="K17" s="51">
        <f t="shared" si="10"/>
        <v>357</v>
      </c>
      <c r="L17" s="51">
        <f>SUM(M17:N17)</f>
        <v>587</v>
      </c>
      <c r="M17" s="51">
        <v>330</v>
      </c>
      <c r="N17" s="51">
        <v>257</v>
      </c>
      <c r="O17" s="59">
        <f t="shared" si="1"/>
        <v>67.316513761467888</v>
      </c>
      <c r="P17" s="51">
        <f>SUM(Q17:R17)</f>
        <v>120</v>
      </c>
      <c r="Q17" s="51">
        <v>20</v>
      </c>
      <c r="R17" s="51">
        <v>100</v>
      </c>
      <c r="S17" s="59">
        <f t="shared" si="2"/>
        <v>99.173553719008268</v>
      </c>
      <c r="T17" s="51" t="s">
        <v>552</v>
      </c>
      <c r="U17" s="51" t="s">
        <v>552</v>
      </c>
      <c r="V17" s="51" t="s">
        <v>552</v>
      </c>
      <c r="W17" s="51" t="s">
        <v>552</v>
      </c>
      <c r="X17" s="51" t="s">
        <v>552</v>
      </c>
      <c r="Y17" s="51" t="s">
        <v>552</v>
      </c>
      <c r="Z17" s="51" t="s">
        <v>552</v>
      </c>
      <c r="AA17" s="51" t="s">
        <v>552</v>
      </c>
      <c r="AB17" s="51" t="s">
        <v>552</v>
      </c>
    </row>
    <row r="18" spans="1:29" hidden="1">
      <c r="A18" s="205"/>
      <c r="B18" s="27" t="s">
        <v>292</v>
      </c>
      <c r="C18" s="51">
        <f>SUM(D18:E18)</f>
        <v>24</v>
      </c>
      <c r="D18" s="51">
        <v>9</v>
      </c>
      <c r="E18" s="51">
        <v>15</v>
      </c>
      <c r="F18" s="51">
        <f>SUM(G18:H18)</f>
        <v>33</v>
      </c>
      <c r="G18" s="51">
        <v>14</v>
      </c>
      <c r="H18" s="51">
        <v>19</v>
      </c>
      <c r="I18" s="51">
        <f>SUM(J18:K18)</f>
        <v>52</v>
      </c>
      <c r="J18" s="51">
        <f t="shared" si="10"/>
        <v>21</v>
      </c>
      <c r="K18" s="51">
        <f t="shared" si="10"/>
        <v>31</v>
      </c>
      <c r="L18" s="51">
        <f>SUM(M18:N18)</f>
        <v>20</v>
      </c>
      <c r="M18" s="51">
        <v>8</v>
      </c>
      <c r="N18" s="51">
        <v>12</v>
      </c>
      <c r="O18" s="59">
        <f t="shared" si="1"/>
        <v>83.333333333333343</v>
      </c>
      <c r="P18" s="51">
        <f>SUM(Q18:R18)</f>
        <v>32</v>
      </c>
      <c r="Q18" s="51">
        <v>13</v>
      </c>
      <c r="R18" s="51">
        <v>19</v>
      </c>
      <c r="S18" s="59">
        <f t="shared" si="2"/>
        <v>96.969696969696969</v>
      </c>
      <c r="T18" s="51" t="s">
        <v>32</v>
      </c>
      <c r="U18" s="51" t="s">
        <v>32</v>
      </c>
      <c r="V18" s="51" t="s">
        <v>32</v>
      </c>
      <c r="W18" s="51" t="s">
        <v>32</v>
      </c>
      <c r="X18" s="51" t="s">
        <v>32</v>
      </c>
      <c r="Y18" s="51" t="s">
        <v>32</v>
      </c>
      <c r="Z18" s="51" t="s">
        <v>32</v>
      </c>
      <c r="AA18" s="51" t="s">
        <v>32</v>
      </c>
      <c r="AB18" s="51" t="s">
        <v>32</v>
      </c>
    </row>
    <row r="19" spans="1:29" hidden="1">
      <c r="A19" s="205"/>
      <c r="B19" s="27" t="s">
        <v>294</v>
      </c>
      <c r="C19" s="51">
        <f>SUM(D19:E19)</f>
        <v>6</v>
      </c>
      <c r="D19" s="51">
        <v>6</v>
      </c>
      <c r="E19" s="51" t="s">
        <v>0</v>
      </c>
      <c r="F19" s="51">
        <f>SUM(G19:H19)</f>
        <v>4</v>
      </c>
      <c r="G19" s="51">
        <v>1</v>
      </c>
      <c r="H19" s="51">
        <v>3</v>
      </c>
      <c r="I19" s="51">
        <f>SUM(J19:K19)</f>
        <v>10</v>
      </c>
      <c r="J19" s="51">
        <f t="shared" si="10"/>
        <v>7</v>
      </c>
      <c r="K19" s="51">
        <f t="shared" si="10"/>
        <v>3</v>
      </c>
      <c r="L19" s="51">
        <f>SUM(M19:N19)</f>
        <v>6</v>
      </c>
      <c r="M19" s="51">
        <v>6</v>
      </c>
      <c r="N19" s="51" t="s">
        <v>0</v>
      </c>
      <c r="O19" s="59">
        <f t="shared" si="1"/>
        <v>100</v>
      </c>
      <c r="P19" s="51">
        <f>SUM(Q19:R19)</f>
        <v>4</v>
      </c>
      <c r="Q19" s="51">
        <v>1</v>
      </c>
      <c r="R19" s="51">
        <v>3</v>
      </c>
      <c r="S19" s="59">
        <f t="shared" si="2"/>
        <v>100</v>
      </c>
      <c r="T19" s="51" t="s">
        <v>0</v>
      </c>
      <c r="U19" s="51" t="s">
        <v>0</v>
      </c>
      <c r="V19" s="51" t="s">
        <v>0</v>
      </c>
      <c r="W19" s="51" t="s">
        <v>0</v>
      </c>
      <c r="X19" s="51" t="s">
        <v>0</v>
      </c>
      <c r="Y19" s="51" t="s">
        <v>0</v>
      </c>
      <c r="Z19" s="51" t="s">
        <v>0</v>
      </c>
      <c r="AA19" s="51" t="s">
        <v>0</v>
      </c>
      <c r="AB19" s="51" t="s">
        <v>0</v>
      </c>
    </row>
    <row r="20" spans="1:29" ht="24" customHeight="1">
      <c r="A20" s="205"/>
      <c r="B20" s="27" t="s">
        <v>303</v>
      </c>
      <c r="C20" s="41">
        <f t="shared" ref="C20:N20" si="11">SUM(C17:C19)</f>
        <v>902</v>
      </c>
      <c r="D20" s="41">
        <f t="shared" si="11"/>
        <v>540</v>
      </c>
      <c r="E20" s="41">
        <f t="shared" si="11"/>
        <v>362</v>
      </c>
      <c r="F20" s="41">
        <f t="shared" si="11"/>
        <v>158</v>
      </c>
      <c r="G20" s="41">
        <f t="shared" si="11"/>
        <v>35</v>
      </c>
      <c r="H20" s="41">
        <f t="shared" si="11"/>
        <v>123</v>
      </c>
      <c r="I20" s="41">
        <f t="shared" si="11"/>
        <v>769</v>
      </c>
      <c r="J20" s="41">
        <f t="shared" si="11"/>
        <v>378</v>
      </c>
      <c r="K20" s="41">
        <f t="shared" si="11"/>
        <v>391</v>
      </c>
      <c r="L20" s="41">
        <f t="shared" si="11"/>
        <v>613</v>
      </c>
      <c r="M20" s="41">
        <f t="shared" si="11"/>
        <v>344</v>
      </c>
      <c r="N20" s="41">
        <f t="shared" si="11"/>
        <v>269</v>
      </c>
      <c r="O20" s="196">
        <f t="shared" si="1"/>
        <v>67.960088691796003</v>
      </c>
      <c r="P20" s="41">
        <f>SUM(P17:P19)</f>
        <v>156</v>
      </c>
      <c r="Q20" s="41">
        <f>SUM(Q17:Q19)</f>
        <v>34</v>
      </c>
      <c r="R20" s="41">
        <f>SUM(R17:R19)</f>
        <v>122</v>
      </c>
      <c r="S20" s="196">
        <f t="shared" si="2"/>
        <v>98.734177215189874</v>
      </c>
      <c r="T20" s="41" t="s">
        <v>35</v>
      </c>
      <c r="U20" s="41" t="s">
        <v>35</v>
      </c>
      <c r="V20" s="41" t="s">
        <v>35</v>
      </c>
      <c r="W20" s="41" t="s">
        <v>35</v>
      </c>
      <c r="X20" s="41" t="s">
        <v>35</v>
      </c>
      <c r="Y20" s="41" t="s">
        <v>35</v>
      </c>
      <c r="Z20" s="41" t="s">
        <v>35</v>
      </c>
      <c r="AA20" s="41" t="s">
        <v>35</v>
      </c>
      <c r="AB20" s="41" t="s">
        <v>35</v>
      </c>
      <c r="AC20" s="41">
        <f>SUM(AC17:AC19)</f>
        <v>0</v>
      </c>
    </row>
    <row r="21" spans="1:29" hidden="1">
      <c r="A21" s="205">
        <v>15</v>
      </c>
      <c r="B21" s="27" t="s">
        <v>291</v>
      </c>
      <c r="C21" s="51">
        <f>SUM(D21:E21)</f>
        <v>834</v>
      </c>
      <c r="D21" s="51">
        <v>504</v>
      </c>
      <c r="E21" s="51">
        <v>330</v>
      </c>
      <c r="F21" s="51">
        <f>SUM(G21:H21)</f>
        <v>115</v>
      </c>
      <c r="G21" s="51">
        <v>13</v>
      </c>
      <c r="H21" s="51">
        <v>102</v>
      </c>
      <c r="I21" s="51">
        <f>SUM(J21:K21)</f>
        <v>702</v>
      </c>
      <c r="J21" s="51">
        <f t="shared" ref="J21:K23" si="12">SUM(M21,Q21,U21,X21,AA21)</f>
        <v>361</v>
      </c>
      <c r="K21" s="51">
        <f t="shared" si="12"/>
        <v>341</v>
      </c>
      <c r="L21" s="51">
        <f>SUM(M21:N21)</f>
        <v>594</v>
      </c>
      <c r="M21" s="51">
        <v>348</v>
      </c>
      <c r="N21" s="51">
        <v>246</v>
      </c>
      <c r="O21" s="59">
        <f t="shared" si="1"/>
        <v>71.223021582733821</v>
      </c>
      <c r="P21" s="51">
        <f>SUM(Q21:R21)</f>
        <v>107</v>
      </c>
      <c r="Q21" s="51">
        <v>13</v>
      </c>
      <c r="R21" s="51">
        <v>94</v>
      </c>
      <c r="S21" s="59">
        <f t="shared" si="2"/>
        <v>93.043478260869563</v>
      </c>
      <c r="T21" s="51">
        <f>SUM(U21:V21)</f>
        <v>1</v>
      </c>
      <c r="U21" s="51" t="s">
        <v>552</v>
      </c>
      <c r="V21" s="51">
        <v>1</v>
      </c>
      <c r="W21" s="51" t="s">
        <v>552</v>
      </c>
      <c r="X21" s="51" t="s">
        <v>552</v>
      </c>
      <c r="Y21" s="51" t="s">
        <v>552</v>
      </c>
      <c r="Z21" s="51" t="s">
        <v>552</v>
      </c>
      <c r="AA21" s="51" t="s">
        <v>552</v>
      </c>
      <c r="AB21" s="51" t="s">
        <v>552</v>
      </c>
    </row>
    <row r="22" spans="1:29" hidden="1">
      <c r="A22" s="205"/>
      <c r="B22" s="27" t="s">
        <v>292</v>
      </c>
      <c r="C22" s="51">
        <f>SUM(D22:E22)</f>
        <v>17</v>
      </c>
      <c r="D22" s="51">
        <v>15</v>
      </c>
      <c r="E22" s="51">
        <v>2</v>
      </c>
      <c r="F22" s="51">
        <f>SUM(G22:H22)</f>
        <v>15</v>
      </c>
      <c r="G22" s="51">
        <v>2</v>
      </c>
      <c r="H22" s="51">
        <v>13</v>
      </c>
      <c r="I22" s="51">
        <f>SUM(J22:K22)</f>
        <v>32</v>
      </c>
      <c r="J22" s="51">
        <f t="shared" si="12"/>
        <v>17</v>
      </c>
      <c r="K22" s="51">
        <f t="shared" si="12"/>
        <v>15</v>
      </c>
      <c r="L22" s="51">
        <f>SUM(M22:N22)</f>
        <v>17</v>
      </c>
      <c r="M22" s="51">
        <v>15</v>
      </c>
      <c r="N22" s="51">
        <v>2</v>
      </c>
      <c r="O22" s="59">
        <f t="shared" si="1"/>
        <v>100</v>
      </c>
      <c r="P22" s="51">
        <f>SUM(Q22:R22)</f>
        <v>15</v>
      </c>
      <c r="Q22" s="51">
        <v>2</v>
      </c>
      <c r="R22" s="51">
        <v>13</v>
      </c>
      <c r="S22" s="59">
        <f t="shared" si="2"/>
        <v>100</v>
      </c>
      <c r="T22" s="51" t="s">
        <v>32</v>
      </c>
      <c r="U22" s="51" t="s">
        <v>32</v>
      </c>
      <c r="V22" s="51" t="s">
        <v>32</v>
      </c>
      <c r="W22" s="51" t="s">
        <v>32</v>
      </c>
      <c r="X22" s="51" t="s">
        <v>32</v>
      </c>
      <c r="Y22" s="51" t="s">
        <v>32</v>
      </c>
      <c r="Z22" s="51" t="s">
        <v>32</v>
      </c>
      <c r="AA22" s="51" t="s">
        <v>32</v>
      </c>
      <c r="AB22" s="51" t="s">
        <v>32</v>
      </c>
    </row>
    <row r="23" spans="1:29" hidden="1">
      <c r="A23" s="205"/>
      <c r="B23" s="27" t="s">
        <v>294</v>
      </c>
      <c r="C23" s="51">
        <f>SUM(D23:E23)</f>
        <v>9</v>
      </c>
      <c r="D23" s="51">
        <v>9</v>
      </c>
      <c r="E23" s="51" t="s">
        <v>0</v>
      </c>
      <c r="F23" s="51">
        <f>SUM(G23:H23)</f>
        <v>7</v>
      </c>
      <c r="G23" s="51" t="s">
        <v>0</v>
      </c>
      <c r="H23" s="51">
        <v>7</v>
      </c>
      <c r="I23" s="51">
        <f>SUM(J23:K23)</f>
        <v>16</v>
      </c>
      <c r="J23" s="51">
        <f t="shared" si="12"/>
        <v>9</v>
      </c>
      <c r="K23" s="51">
        <f t="shared" si="12"/>
        <v>7</v>
      </c>
      <c r="L23" s="51">
        <f>SUM(M23:N23)</f>
        <v>9</v>
      </c>
      <c r="M23" s="51">
        <v>9</v>
      </c>
      <c r="N23" s="51" t="s">
        <v>0</v>
      </c>
      <c r="O23" s="59">
        <f t="shared" si="1"/>
        <v>100</v>
      </c>
      <c r="P23" s="51">
        <f>SUM(Q23:R23)</f>
        <v>7</v>
      </c>
      <c r="Q23" s="51" t="s">
        <v>0</v>
      </c>
      <c r="R23" s="51">
        <v>7</v>
      </c>
      <c r="S23" s="59">
        <f t="shared" si="2"/>
        <v>100</v>
      </c>
      <c r="T23" s="51" t="s">
        <v>0</v>
      </c>
      <c r="U23" s="51" t="s">
        <v>0</v>
      </c>
      <c r="V23" s="51" t="s">
        <v>0</v>
      </c>
      <c r="W23" s="51" t="s">
        <v>0</v>
      </c>
      <c r="X23" s="51" t="s">
        <v>0</v>
      </c>
      <c r="Y23" s="51" t="s">
        <v>0</v>
      </c>
      <c r="Z23" s="51" t="s">
        <v>0</v>
      </c>
      <c r="AA23" s="51" t="s">
        <v>0</v>
      </c>
      <c r="AB23" s="51" t="s">
        <v>0</v>
      </c>
    </row>
    <row r="24" spans="1:29" ht="24" customHeight="1">
      <c r="A24" s="205"/>
      <c r="B24" s="27" t="s">
        <v>303</v>
      </c>
      <c r="C24" s="41">
        <f t="shared" ref="C24:N24" si="13">SUM(C21:C23)</f>
        <v>860</v>
      </c>
      <c r="D24" s="41">
        <f t="shared" si="13"/>
        <v>528</v>
      </c>
      <c r="E24" s="41">
        <f t="shared" si="13"/>
        <v>332</v>
      </c>
      <c r="F24" s="41">
        <f t="shared" si="13"/>
        <v>137</v>
      </c>
      <c r="G24" s="41">
        <f t="shared" si="13"/>
        <v>15</v>
      </c>
      <c r="H24" s="41">
        <f t="shared" si="13"/>
        <v>122</v>
      </c>
      <c r="I24" s="41">
        <f t="shared" si="13"/>
        <v>750</v>
      </c>
      <c r="J24" s="41">
        <f t="shared" si="13"/>
        <v>387</v>
      </c>
      <c r="K24" s="41">
        <f t="shared" si="13"/>
        <v>363</v>
      </c>
      <c r="L24" s="41">
        <f t="shared" si="13"/>
        <v>620</v>
      </c>
      <c r="M24" s="41">
        <f t="shared" si="13"/>
        <v>372</v>
      </c>
      <c r="N24" s="41">
        <f t="shared" si="13"/>
        <v>248</v>
      </c>
      <c r="O24" s="196">
        <f t="shared" si="1"/>
        <v>72.093023255813947</v>
      </c>
      <c r="P24" s="41">
        <f>SUM(P21:P23)</f>
        <v>129</v>
      </c>
      <c r="Q24" s="41">
        <f>SUM(Q21:Q23)</f>
        <v>15</v>
      </c>
      <c r="R24" s="41">
        <f>SUM(R21:R23)</f>
        <v>114</v>
      </c>
      <c r="S24" s="196">
        <f t="shared" si="2"/>
        <v>94.160583941605836</v>
      </c>
      <c r="T24" s="41">
        <f>SUM(T21:T23)</f>
        <v>1</v>
      </c>
      <c r="U24" s="41" t="s">
        <v>35</v>
      </c>
      <c r="V24" s="41">
        <f>SUM(V21:V23)</f>
        <v>1</v>
      </c>
      <c r="W24" s="41" t="s">
        <v>35</v>
      </c>
      <c r="X24" s="41" t="s">
        <v>35</v>
      </c>
      <c r="Y24" s="41" t="s">
        <v>35</v>
      </c>
      <c r="Z24" s="41" t="s">
        <v>35</v>
      </c>
      <c r="AA24" s="41" t="s">
        <v>35</v>
      </c>
      <c r="AB24" s="41" t="s">
        <v>35</v>
      </c>
      <c r="AC24" s="41">
        <f>SUM(AC21:AC23)</f>
        <v>0</v>
      </c>
    </row>
    <row r="25" spans="1:29" hidden="1">
      <c r="A25" s="205">
        <v>16</v>
      </c>
      <c r="B25" s="27" t="s">
        <v>291</v>
      </c>
      <c r="C25" s="41">
        <f>SUM(D25:E25)</f>
        <v>790</v>
      </c>
      <c r="D25" s="41">
        <v>443</v>
      </c>
      <c r="E25" s="41">
        <v>347</v>
      </c>
      <c r="F25" s="41">
        <f>SUM(G25:H25)</f>
        <v>114</v>
      </c>
      <c r="G25" s="41">
        <v>25</v>
      </c>
      <c r="H25" s="41">
        <v>89</v>
      </c>
      <c r="I25" s="41">
        <f>SUM(J25:K25)</f>
        <v>712</v>
      </c>
      <c r="J25" s="41">
        <f t="shared" ref="J25:K27" si="14">SUM(M25,Q25,U25,X25,AA25)</f>
        <v>341</v>
      </c>
      <c r="K25" s="41">
        <f t="shared" si="14"/>
        <v>371</v>
      </c>
      <c r="L25" s="41">
        <f>SUM(M25:N25)</f>
        <v>600</v>
      </c>
      <c r="M25" s="41">
        <v>318</v>
      </c>
      <c r="N25" s="41">
        <v>282</v>
      </c>
      <c r="O25" s="13">
        <f t="shared" si="1"/>
        <v>75.949367088607602</v>
      </c>
      <c r="P25" s="41">
        <f>SUM(Q25:R25)</f>
        <v>112</v>
      </c>
      <c r="Q25" s="41">
        <v>23</v>
      </c>
      <c r="R25" s="41">
        <v>89</v>
      </c>
      <c r="S25" s="13">
        <f t="shared" si="2"/>
        <v>98.245614035087712</v>
      </c>
      <c r="T25" s="51" t="s">
        <v>552</v>
      </c>
      <c r="U25" s="41" t="s">
        <v>552</v>
      </c>
      <c r="V25" s="41" t="s">
        <v>552</v>
      </c>
      <c r="W25" s="41" t="s">
        <v>552</v>
      </c>
      <c r="X25" s="41" t="s">
        <v>552</v>
      </c>
      <c r="Y25" s="41" t="s">
        <v>552</v>
      </c>
      <c r="Z25" s="41" t="s">
        <v>552</v>
      </c>
      <c r="AA25" s="41" t="s">
        <v>552</v>
      </c>
      <c r="AB25" s="41" t="s">
        <v>552</v>
      </c>
    </row>
    <row r="26" spans="1:29" hidden="1">
      <c r="A26" s="205"/>
      <c r="B26" s="27" t="s">
        <v>292</v>
      </c>
      <c r="C26" s="41">
        <f>SUM(D26:E26)</f>
        <v>18</v>
      </c>
      <c r="D26" s="41">
        <v>13</v>
      </c>
      <c r="E26" s="41">
        <v>5</v>
      </c>
      <c r="F26" s="41">
        <f>SUM(G26:H26)</f>
        <v>28</v>
      </c>
      <c r="G26" s="41">
        <v>4</v>
      </c>
      <c r="H26" s="41">
        <v>24</v>
      </c>
      <c r="I26" s="41">
        <f>SUM(J26:K26)</f>
        <v>43</v>
      </c>
      <c r="J26" s="41">
        <f t="shared" si="14"/>
        <v>16</v>
      </c>
      <c r="K26" s="41">
        <f t="shared" si="14"/>
        <v>27</v>
      </c>
      <c r="L26" s="41">
        <f>SUM(M26:N26)</f>
        <v>16</v>
      </c>
      <c r="M26" s="41">
        <v>12</v>
      </c>
      <c r="N26" s="41">
        <v>4</v>
      </c>
      <c r="O26" s="13">
        <f t="shared" si="1"/>
        <v>88.888888888888886</v>
      </c>
      <c r="P26" s="41">
        <f>SUM(Q26:R26)</f>
        <v>27</v>
      </c>
      <c r="Q26" s="41">
        <v>4</v>
      </c>
      <c r="R26" s="41">
        <v>23</v>
      </c>
      <c r="S26" s="13">
        <f t="shared" si="2"/>
        <v>96.428571428571431</v>
      </c>
      <c r="T26" s="41" t="s">
        <v>32</v>
      </c>
      <c r="U26" s="41" t="s">
        <v>32</v>
      </c>
      <c r="V26" s="41" t="s">
        <v>32</v>
      </c>
      <c r="W26" s="41" t="s">
        <v>32</v>
      </c>
      <c r="X26" s="41" t="s">
        <v>32</v>
      </c>
      <c r="Y26" s="41" t="s">
        <v>32</v>
      </c>
      <c r="Z26" s="41" t="s">
        <v>32</v>
      </c>
      <c r="AA26" s="41" t="s">
        <v>32</v>
      </c>
      <c r="AB26" s="41" t="s">
        <v>32</v>
      </c>
    </row>
    <row r="27" spans="1:29" hidden="1">
      <c r="A27" s="205"/>
      <c r="B27" s="27" t="s">
        <v>294</v>
      </c>
      <c r="C27" s="41">
        <f>SUM(D27:E27)</f>
        <v>20</v>
      </c>
      <c r="D27" s="41">
        <v>18</v>
      </c>
      <c r="E27" s="41">
        <v>2</v>
      </c>
      <c r="F27" s="41">
        <f>SUM(G27:H27)</f>
        <v>8</v>
      </c>
      <c r="G27" s="41">
        <v>1</v>
      </c>
      <c r="H27" s="41">
        <v>7</v>
      </c>
      <c r="I27" s="41">
        <f>SUM(J27:K27)</f>
        <v>29</v>
      </c>
      <c r="J27" s="41">
        <f t="shared" si="14"/>
        <v>20</v>
      </c>
      <c r="K27" s="41">
        <f t="shared" si="14"/>
        <v>9</v>
      </c>
      <c r="L27" s="41">
        <f>SUM(M27:N27)</f>
        <v>20</v>
      </c>
      <c r="M27" s="41">
        <v>18</v>
      </c>
      <c r="N27" s="41">
        <v>2</v>
      </c>
      <c r="O27" s="13">
        <f t="shared" si="1"/>
        <v>100</v>
      </c>
      <c r="P27" s="41">
        <f>SUM(Q27:R27)</f>
        <v>8</v>
      </c>
      <c r="Q27" s="41">
        <v>1</v>
      </c>
      <c r="R27" s="41">
        <v>7</v>
      </c>
      <c r="S27" s="13">
        <f t="shared" si="2"/>
        <v>100</v>
      </c>
      <c r="T27" s="51">
        <f>SUM(U27:V27)</f>
        <v>1</v>
      </c>
      <c r="U27" s="41">
        <v>1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</row>
    <row r="28" spans="1:29" ht="24" customHeight="1">
      <c r="A28" s="205"/>
      <c r="B28" s="27" t="s">
        <v>303</v>
      </c>
      <c r="C28" s="41">
        <f t="shared" ref="C28:N28" si="15">SUM(C25:C27)</f>
        <v>828</v>
      </c>
      <c r="D28" s="41">
        <f t="shared" si="15"/>
        <v>474</v>
      </c>
      <c r="E28" s="41">
        <f t="shared" si="15"/>
        <v>354</v>
      </c>
      <c r="F28" s="41">
        <f t="shared" si="15"/>
        <v>150</v>
      </c>
      <c r="G28" s="41">
        <f t="shared" si="15"/>
        <v>30</v>
      </c>
      <c r="H28" s="41">
        <f t="shared" si="15"/>
        <v>120</v>
      </c>
      <c r="I28" s="41">
        <f t="shared" si="15"/>
        <v>784</v>
      </c>
      <c r="J28" s="41">
        <f t="shared" si="15"/>
        <v>377</v>
      </c>
      <c r="K28" s="41">
        <f t="shared" si="15"/>
        <v>407</v>
      </c>
      <c r="L28" s="41">
        <f t="shared" si="15"/>
        <v>636</v>
      </c>
      <c r="M28" s="41">
        <f t="shared" si="15"/>
        <v>348</v>
      </c>
      <c r="N28" s="41">
        <f t="shared" si="15"/>
        <v>288</v>
      </c>
      <c r="O28" s="196">
        <f t="shared" si="1"/>
        <v>76.811594202898547</v>
      </c>
      <c r="P28" s="41">
        <f>SUM(P25:P27)</f>
        <v>147</v>
      </c>
      <c r="Q28" s="41">
        <f>SUM(Q25:Q27)</f>
        <v>28</v>
      </c>
      <c r="R28" s="41">
        <f>SUM(R25:R27)</f>
        <v>119</v>
      </c>
      <c r="S28" s="196">
        <f t="shared" si="2"/>
        <v>98</v>
      </c>
      <c r="T28" s="41">
        <f>SUM(T25:T27)</f>
        <v>1</v>
      </c>
      <c r="U28" s="41">
        <f>SUM(U25:U27)</f>
        <v>1</v>
      </c>
      <c r="V28" s="41" t="s">
        <v>35</v>
      </c>
      <c r="W28" s="41" t="s">
        <v>35</v>
      </c>
      <c r="X28" s="41" t="s">
        <v>35</v>
      </c>
      <c r="Y28" s="41" t="s">
        <v>35</v>
      </c>
      <c r="Z28" s="41" t="s">
        <v>35</v>
      </c>
      <c r="AA28" s="41" t="s">
        <v>35</v>
      </c>
      <c r="AB28" s="41" t="s">
        <v>35</v>
      </c>
      <c r="AC28" s="41">
        <f>SUM(AC25:AC27)</f>
        <v>0</v>
      </c>
    </row>
    <row r="29" spans="1:29" ht="23.25" customHeight="1" thickBot="1">
      <c r="A29" s="29">
        <v>17</v>
      </c>
      <c r="B29" s="30" t="s">
        <v>291</v>
      </c>
      <c r="C29" s="57">
        <f>SUM(D29:E29)</f>
        <v>841</v>
      </c>
      <c r="D29" s="58">
        <v>508</v>
      </c>
      <c r="E29" s="58">
        <v>333</v>
      </c>
      <c r="F29" s="58">
        <f>SUM(G29:H29)</f>
        <v>120</v>
      </c>
      <c r="G29" s="58">
        <v>22</v>
      </c>
      <c r="H29" s="58">
        <v>98</v>
      </c>
      <c r="I29" s="58">
        <f>SUM(J29:K29)</f>
        <v>773</v>
      </c>
      <c r="J29" s="58">
        <f>SUM(M29,Q29,U29,X29,AA29)</f>
        <v>416</v>
      </c>
      <c r="K29" s="58">
        <f>SUM(N29,R29,V29,Y29,AB29)</f>
        <v>357</v>
      </c>
      <c r="L29" s="58">
        <f>SUM(M29:N29)</f>
        <v>654</v>
      </c>
      <c r="M29" s="58">
        <v>394</v>
      </c>
      <c r="N29" s="58">
        <v>260</v>
      </c>
      <c r="O29" s="22">
        <f t="shared" si="1"/>
        <v>77.764565992865627</v>
      </c>
      <c r="P29" s="58">
        <f>SUM(Q29:R29)</f>
        <v>119</v>
      </c>
      <c r="Q29" s="58">
        <v>22</v>
      </c>
      <c r="R29" s="58">
        <v>97</v>
      </c>
      <c r="S29" s="158">
        <f t="shared" si="2"/>
        <v>99.166666666666671</v>
      </c>
      <c r="T29" s="58" t="s">
        <v>552</v>
      </c>
      <c r="U29" s="58" t="s">
        <v>552</v>
      </c>
      <c r="V29" s="58" t="s">
        <v>552</v>
      </c>
      <c r="W29" s="58" t="s">
        <v>552</v>
      </c>
      <c r="X29" s="58" t="s">
        <v>552</v>
      </c>
      <c r="Y29" s="58" t="s">
        <v>552</v>
      </c>
      <c r="Z29" s="58" t="s">
        <v>552</v>
      </c>
      <c r="AA29" s="58" t="s">
        <v>552</v>
      </c>
      <c r="AB29" s="58" t="s">
        <v>552</v>
      </c>
    </row>
    <row r="30" spans="1:29">
      <c r="A30" s="23" t="s">
        <v>302</v>
      </c>
    </row>
    <row r="32" spans="1:29" ht="14.25" thickBot="1">
      <c r="A32" s="1" t="s">
        <v>668</v>
      </c>
      <c r="AB32" s="36" t="s">
        <v>468</v>
      </c>
    </row>
    <row r="33" spans="1:29">
      <c r="A33" s="222" t="s">
        <v>343</v>
      </c>
      <c r="B33" s="212"/>
      <c r="C33" s="214" t="s">
        <v>336</v>
      </c>
      <c r="D33" s="214"/>
      <c r="E33" s="214"/>
      <c r="F33" s="214"/>
      <c r="G33" s="214"/>
      <c r="H33" s="214"/>
      <c r="I33" s="53"/>
      <c r="J33" s="54"/>
      <c r="K33" s="54"/>
      <c r="L33" s="54"/>
      <c r="M33" s="54"/>
      <c r="N33" s="54"/>
      <c r="O33" s="219" t="s">
        <v>73</v>
      </c>
      <c r="P33" s="219"/>
      <c r="Q33" s="219"/>
      <c r="R33" s="219"/>
      <c r="S33" s="219"/>
      <c r="T33" s="219"/>
      <c r="U33" s="219"/>
      <c r="V33" s="219"/>
      <c r="W33" s="219"/>
      <c r="X33" s="219"/>
      <c r="Y33" s="54"/>
      <c r="Z33" s="54"/>
      <c r="AA33" s="54"/>
      <c r="AB33" s="54"/>
    </row>
    <row r="34" spans="1:29" ht="24" customHeight="1">
      <c r="A34" s="223"/>
      <c r="B34" s="213"/>
      <c r="C34" s="206" t="s">
        <v>462</v>
      </c>
      <c r="D34" s="206"/>
      <c r="E34" s="206"/>
      <c r="F34" s="206" t="s">
        <v>463</v>
      </c>
      <c r="G34" s="206"/>
      <c r="H34" s="206"/>
      <c r="I34" s="215" t="s">
        <v>295</v>
      </c>
      <c r="J34" s="206"/>
      <c r="K34" s="206"/>
      <c r="L34" s="206" t="s">
        <v>462</v>
      </c>
      <c r="M34" s="206"/>
      <c r="N34" s="206"/>
      <c r="O34" s="206"/>
      <c r="P34" s="206" t="s">
        <v>463</v>
      </c>
      <c r="Q34" s="206"/>
      <c r="R34" s="206"/>
      <c r="S34" s="206"/>
      <c r="T34" s="216" t="s">
        <v>465</v>
      </c>
      <c r="U34" s="217"/>
      <c r="V34" s="217"/>
      <c r="W34" s="213" t="s">
        <v>466</v>
      </c>
      <c r="X34" s="213"/>
      <c r="Y34" s="213"/>
      <c r="Z34" s="216" t="s">
        <v>467</v>
      </c>
      <c r="AA34" s="217"/>
      <c r="AB34" s="218"/>
    </row>
    <row r="35" spans="1:29">
      <c r="A35" s="223"/>
      <c r="B35" s="213"/>
      <c r="C35" s="9" t="s">
        <v>303</v>
      </c>
      <c r="D35" s="9" t="s">
        <v>298</v>
      </c>
      <c r="E35" s="9" t="s">
        <v>299</v>
      </c>
      <c r="F35" s="9" t="s">
        <v>303</v>
      </c>
      <c r="G35" s="9" t="s">
        <v>298</v>
      </c>
      <c r="H35" s="9" t="s">
        <v>299</v>
      </c>
      <c r="I35" s="8" t="s">
        <v>303</v>
      </c>
      <c r="J35" s="9" t="s">
        <v>298</v>
      </c>
      <c r="K35" s="9" t="s">
        <v>299</v>
      </c>
      <c r="L35" s="9" t="s">
        <v>303</v>
      </c>
      <c r="M35" s="9" t="s">
        <v>298</v>
      </c>
      <c r="N35" s="9" t="s">
        <v>299</v>
      </c>
      <c r="O35" s="56" t="s">
        <v>464</v>
      </c>
      <c r="P35" s="9" t="s">
        <v>303</v>
      </c>
      <c r="Q35" s="9" t="s">
        <v>298</v>
      </c>
      <c r="R35" s="9" t="s">
        <v>299</v>
      </c>
      <c r="S35" s="56" t="s">
        <v>464</v>
      </c>
      <c r="T35" s="9" t="s">
        <v>303</v>
      </c>
      <c r="U35" s="9" t="s">
        <v>298</v>
      </c>
      <c r="V35" s="9" t="s">
        <v>299</v>
      </c>
      <c r="W35" s="9" t="s">
        <v>303</v>
      </c>
      <c r="X35" s="9" t="s">
        <v>298</v>
      </c>
      <c r="Y35" s="9" t="s">
        <v>299</v>
      </c>
      <c r="Z35" s="9" t="s">
        <v>303</v>
      </c>
      <c r="AA35" s="9" t="s">
        <v>298</v>
      </c>
      <c r="AB35" s="10" t="s">
        <v>299</v>
      </c>
    </row>
    <row r="36" spans="1:29">
      <c r="A36" s="208" t="s">
        <v>461</v>
      </c>
      <c r="B36" s="27" t="s">
        <v>291</v>
      </c>
      <c r="C36" s="51">
        <f>SUM(D36:E36)</f>
        <v>744</v>
      </c>
      <c r="D36" s="51">
        <v>472</v>
      </c>
      <c r="E36" s="51">
        <v>272</v>
      </c>
      <c r="F36" s="51">
        <f>SUM(G36:H36)</f>
        <v>202</v>
      </c>
      <c r="G36" s="51">
        <v>36</v>
      </c>
      <c r="H36" s="51">
        <v>166</v>
      </c>
      <c r="I36" s="51">
        <f>SUM(J36:K36)</f>
        <v>735</v>
      </c>
      <c r="J36" s="51">
        <f t="shared" ref="J36:J62" si="16">SUM(M36,Q36,U36,X36,AA36)</f>
        <v>349</v>
      </c>
      <c r="K36" s="51">
        <f t="shared" ref="K36:K62" si="17">SUM(N36,R36,V36,Y36,AB36)</f>
        <v>386</v>
      </c>
      <c r="L36" s="51">
        <f>SUM(M36:N36)</f>
        <v>538</v>
      </c>
      <c r="M36" s="51">
        <v>313</v>
      </c>
      <c r="N36" s="51">
        <v>225</v>
      </c>
      <c r="O36" s="59">
        <f>L36/C36*100</f>
        <v>72.311827956989248</v>
      </c>
      <c r="P36" s="51">
        <f>SUM(Q36:R36)</f>
        <v>197</v>
      </c>
      <c r="Q36" s="51">
        <v>36</v>
      </c>
      <c r="R36" s="51">
        <v>161</v>
      </c>
      <c r="S36" s="59">
        <f>P36/F36*100</f>
        <v>97.524752475247524</v>
      </c>
      <c r="T36" s="51" t="s">
        <v>552</v>
      </c>
      <c r="U36" s="51" t="s">
        <v>552</v>
      </c>
      <c r="V36" s="51" t="s">
        <v>552</v>
      </c>
      <c r="W36" s="51" t="s">
        <v>552</v>
      </c>
      <c r="X36" s="51" t="s">
        <v>552</v>
      </c>
      <c r="Y36" s="51" t="s">
        <v>552</v>
      </c>
      <c r="Z36" s="51" t="s">
        <v>552</v>
      </c>
      <c r="AA36" s="51" t="s">
        <v>552</v>
      </c>
      <c r="AB36" s="51" t="s">
        <v>552</v>
      </c>
    </row>
    <row r="37" spans="1:29">
      <c r="A37" s="205"/>
      <c r="B37" s="27" t="s">
        <v>292</v>
      </c>
      <c r="C37" s="51">
        <f t="shared" ref="C37:C62" si="18">SUM(D37:E37)</f>
        <v>24</v>
      </c>
      <c r="D37" s="51">
        <v>13</v>
      </c>
      <c r="E37" s="51">
        <v>11</v>
      </c>
      <c r="F37" s="51">
        <f t="shared" ref="F37:F62" si="19">SUM(G37:H37)</f>
        <v>43</v>
      </c>
      <c r="G37" s="51">
        <v>18</v>
      </c>
      <c r="H37" s="51">
        <v>25</v>
      </c>
      <c r="I37" s="51">
        <f t="shared" ref="I37:I62" si="20">SUM(J37:K37)</f>
        <v>48</v>
      </c>
      <c r="J37" s="51">
        <f t="shared" si="16"/>
        <v>22</v>
      </c>
      <c r="K37" s="51">
        <f t="shared" si="17"/>
        <v>26</v>
      </c>
      <c r="L37" s="51">
        <f t="shared" ref="L37:L62" si="21">SUM(M37:N37)</f>
        <v>9</v>
      </c>
      <c r="M37" s="51">
        <v>5</v>
      </c>
      <c r="N37" s="51">
        <v>4</v>
      </c>
      <c r="O37" s="59">
        <f t="shared" ref="O37:O62" si="22">L37/C37*100</f>
        <v>37.5</v>
      </c>
      <c r="P37" s="51">
        <f t="shared" ref="P37:P62" si="23">SUM(Q37:R37)</f>
        <v>38</v>
      </c>
      <c r="Q37" s="51">
        <v>17</v>
      </c>
      <c r="R37" s="51">
        <v>21</v>
      </c>
      <c r="S37" s="59">
        <f t="shared" ref="S37:S62" si="24">P37/F37*100</f>
        <v>88.372093023255815</v>
      </c>
      <c r="T37" s="51" t="s">
        <v>32</v>
      </c>
      <c r="U37" s="51" t="s">
        <v>32</v>
      </c>
      <c r="V37" s="51" t="s">
        <v>32</v>
      </c>
      <c r="W37" s="51">
        <f>SUM(X37:Y37)</f>
        <v>1</v>
      </c>
      <c r="X37" s="51" t="s">
        <v>32</v>
      </c>
      <c r="Y37" s="51">
        <v>1</v>
      </c>
      <c r="Z37" s="51" t="s">
        <v>32</v>
      </c>
      <c r="AA37" s="51" t="s">
        <v>32</v>
      </c>
      <c r="AB37" s="51" t="s">
        <v>32</v>
      </c>
    </row>
    <row r="38" spans="1:29">
      <c r="A38" s="205"/>
      <c r="B38" s="27" t="s">
        <v>294</v>
      </c>
      <c r="C38" s="51">
        <f t="shared" si="18"/>
        <v>2</v>
      </c>
      <c r="D38" s="51">
        <v>1</v>
      </c>
      <c r="E38" s="51">
        <v>1</v>
      </c>
      <c r="F38" s="51">
        <f t="shared" si="19"/>
        <v>12</v>
      </c>
      <c r="G38" s="51">
        <v>5</v>
      </c>
      <c r="H38" s="51">
        <v>7</v>
      </c>
      <c r="I38" s="51">
        <f t="shared" si="20"/>
        <v>14</v>
      </c>
      <c r="J38" s="51">
        <f t="shared" si="16"/>
        <v>6</v>
      </c>
      <c r="K38" s="51">
        <f t="shared" si="17"/>
        <v>8</v>
      </c>
      <c r="L38" s="51">
        <f t="shared" si="21"/>
        <v>2</v>
      </c>
      <c r="M38" s="51">
        <v>1</v>
      </c>
      <c r="N38" s="51">
        <v>1</v>
      </c>
      <c r="O38" s="59">
        <f t="shared" si="22"/>
        <v>100</v>
      </c>
      <c r="P38" s="51">
        <f t="shared" si="23"/>
        <v>12</v>
      </c>
      <c r="Q38" s="51">
        <v>5</v>
      </c>
      <c r="R38" s="51">
        <v>7</v>
      </c>
      <c r="S38" s="59">
        <f t="shared" si="24"/>
        <v>100</v>
      </c>
      <c r="T38" s="51" t="s">
        <v>0</v>
      </c>
      <c r="U38" s="51" t="s">
        <v>0</v>
      </c>
      <c r="V38" s="51" t="s">
        <v>0</v>
      </c>
      <c r="W38" s="51" t="s">
        <v>0</v>
      </c>
      <c r="X38" s="51" t="s">
        <v>0</v>
      </c>
      <c r="Y38" s="51" t="s">
        <v>0</v>
      </c>
      <c r="Z38" s="51" t="s">
        <v>0</v>
      </c>
      <c r="AA38" s="51" t="s">
        <v>0</v>
      </c>
      <c r="AB38" s="51" t="s">
        <v>0</v>
      </c>
    </row>
    <row r="39" spans="1:29">
      <c r="A39" s="205"/>
      <c r="B39" s="27" t="s">
        <v>303</v>
      </c>
      <c r="C39" s="41">
        <f t="shared" ref="C39:N39" si="25">SUM(C36:C38)</f>
        <v>770</v>
      </c>
      <c r="D39" s="41">
        <f t="shared" si="25"/>
        <v>486</v>
      </c>
      <c r="E39" s="41">
        <f t="shared" si="25"/>
        <v>284</v>
      </c>
      <c r="F39" s="41">
        <f t="shared" si="25"/>
        <v>257</v>
      </c>
      <c r="G39" s="41">
        <f t="shared" si="25"/>
        <v>59</v>
      </c>
      <c r="H39" s="41">
        <f t="shared" si="25"/>
        <v>198</v>
      </c>
      <c r="I39" s="41">
        <f t="shared" si="25"/>
        <v>797</v>
      </c>
      <c r="J39" s="41">
        <f t="shared" si="25"/>
        <v>377</v>
      </c>
      <c r="K39" s="41">
        <f t="shared" si="25"/>
        <v>420</v>
      </c>
      <c r="L39" s="41">
        <f t="shared" si="25"/>
        <v>549</v>
      </c>
      <c r="M39" s="41">
        <f t="shared" si="25"/>
        <v>319</v>
      </c>
      <c r="N39" s="41">
        <f t="shared" si="25"/>
        <v>230</v>
      </c>
      <c r="O39" s="196">
        <f>L39/C39*100</f>
        <v>71.298701298701289</v>
      </c>
      <c r="P39" s="41">
        <f>SUM(P36:P38)</f>
        <v>247</v>
      </c>
      <c r="Q39" s="41">
        <f>SUM(Q36:Q38)</f>
        <v>58</v>
      </c>
      <c r="R39" s="41">
        <f>SUM(R36:R38)</f>
        <v>189</v>
      </c>
      <c r="S39" s="196">
        <f>P39/F39*100</f>
        <v>96.108949416342412</v>
      </c>
      <c r="T39" s="41">
        <f t="shared" ref="T39:AC39" si="26">SUM(T36:T38)</f>
        <v>0</v>
      </c>
      <c r="U39" s="41">
        <f t="shared" si="26"/>
        <v>0</v>
      </c>
      <c r="V39" s="41">
        <f t="shared" si="26"/>
        <v>0</v>
      </c>
      <c r="W39" s="41">
        <f t="shared" si="26"/>
        <v>1</v>
      </c>
      <c r="X39" s="41">
        <f t="shared" si="26"/>
        <v>0</v>
      </c>
      <c r="Y39" s="41">
        <f t="shared" si="26"/>
        <v>1</v>
      </c>
      <c r="Z39" s="41">
        <f t="shared" si="26"/>
        <v>0</v>
      </c>
      <c r="AA39" s="41">
        <f t="shared" si="26"/>
        <v>0</v>
      </c>
      <c r="AB39" s="41">
        <f t="shared" si="26"/>
        <v>0</v>
      </c>
      <c r="AC39" s="41">
        <f t="shared" si="26"/>
        <v>0</v>
      </c>
    </row>
    <row r="40" spans="1:29">
      <c r="A40" s="205">
        <v>12</v>
      </c>
      <c r="B40" s="27" t="s">
        <v>291</v>
      </c>
      <c r="C40" s="51">
        <f t="shared" si="18"/>
        <v>724</v>
      </c>
      <c r="D40" s="51">
        <v>436</v>
      </c>
      <c r="E40" s="51">
        <v>288</v>
      </c>
      <c r="F40" s="51">
        <f t="shared" si="19"/>
        <v>151</v>
      </c>
      <c r="G40" s="51">
        <v>27</v>
      </c>
      <c r="H40" s="51">
        <v>124</v>
      </c>
      <c r="I40" s="51">
        <f t="shared" si="20"/>
        <v>664</v>
      </c>
      <c r="J40" s="51">
        <f t="shared" si="16"/>
        <v>320</v>
      </c>
      <c r="K40" s="51">
        <f t="shared" si="17"/>
        <v>344</v>
      </c>
      <c r="L40" s="51">
        <f t="shared" si="21"/>
        <v>524</v>
      </c>
      <c r="M40" s="51">
        <v>294</v>
      </c>
      <c r="N40" s="51">
        <v>230</v>
      </c>
      <c r="O40" s="59">
        <f t="shared" si="22"/>
        <v>72.375690607734811</v>
      </c>
      <c r="P40" s="51">
        <f t="shared" si="23"/>
        <v>140</v>
      </c>
      <c r="Q40" s="51">
        <v>26</v>
      </c>
      <c r="R40" s="51">
        <v>114</v>
      </c>
      <c r="S40" s="59">
        <f t="shared" si="24"/>
        <v>92.715231788079464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 t="s">
        <v>552</v>
      </c>
      <c r="AB40" s="51" t="s">
        <v>552</v>
      </c>
    </row>
    <row r="41" spans="1:29">
      <c r="A41" s="205"/>
      <c r="B41" s="27" t="s">
        <v>292</v>
      </c>
      <c r="C41" s="51">
        <f t="shared" si="18"/>
        <v>13</v>
      </c>
      <c r="D41" s="51">
        <v>8</v>
      </c>
      <c r="E41" s="51">
        <v>5</v>
      </c>
      <c r="F41" s="51">
        <f t="shared" si="19"/>
        <v>36</v>
      </c>
      <c r="G41" s="51">
        <v>9</v>
      </c>
      <c r="H41" s="51">
        <v>27</v>
      </c>
      <c r="I41" s="51">
        <f t="shared" si="20"/>
        <v>46</v>
      </c>
      <c r="J41" s="51">
        <f t="shared" si="16"/>
        <v>15</v>
      </c>
      <c r="K41" s="51">
        <f t="shared" si="17"/>
        <v>31</v>
      </c>
      <c r="L41" s="51">
        <f t="shared" si="21"/>
        <v>11</v>
      </c>
      <c r="M41" s="51">
        <v>6</v>
      </c>
      <c r="N41" s="51">
        <v>5</v>
      </c>
      <c r="O41" s="59">
        <f t="shared" si="22"/>
        <v>84.615384615384613</v>
      </c>
      <c r="P41" s="51">
        <f t="shared" si="23"/>
        <v>34</v>
      </c>
      <c r="Q41" s="51">
        <v>9</v>
      </c>
      <c r="R41" s="51">
        <v>25</v>
      </c>
      <c r="S41" s="59">
        <f t="shared" si="24"/>
        <v>94.444444444444443</v>
      </c>
      <c r="T41" s="51" t="s">
        <v>32</v>
      </c>
      <c r="U41" s="51" t="s">
        <v>32</v>
      </c>
      <c r="V41" s="51" t="s">
        <v>32</v>
      </c>
      <c r="W41" s="51">
        <f>SUM(X41:Y41)</f>
        <v>1</v>
      </c>
      <c r="X41" s="51" t="s">
        <v>32</v>
      </c>
      <c r="Y41" s="51">
        <v>1</v>
      </c>
      <c r="Z41" s="51" t="s">
        <v>32</v>
      </c>
      <c r="AA41" s="51" t="s">
        <v>32</v>
      </c>
      <c r="AB41" s="51" t="s">
        <v>32</v>
      </c>
    </row>
    <row r="42" spans="1:29">
      <c r="A42" s="205"/>
      <c r="B42" s="27" t="s">
        <v>294</v>
      </c>
      <c r="C42" s="51">
        <f t="shared" si="18"/>
        <v>6</v>
      </c>
      <c r="D42" s="51">
        <v>3</v>
      </c>
      <c r="E42" s="51">
        <v>3</v>
      </c>
      <c r="F42" s="51">
        <f t="shared" si="19"/>
        <v>10</v>
      </c>
      <c r="G42" s="51">
        <v>3</v>
      </c>
      <c r="H42" s="51">
        <v>7</v>
      </c>
      <c r="I42" s="51">
        <f t="shared" si="20"/>
        <v>15</v>
      </c>
      <c r="J42" s="51">
        <f t="shared" si="16"/>
        <v>6</v>
      </c>
      <c r="K42" s="51">
        <f t="shared" si="17"/>
        <v>9</v>
      </c>
      <c r="L42" s="51">
        <f t="shared" si="21"/>
        <v>5</v>
      </c>
      <c r="M42" s="51">
        <v>3</v>
      </c>
      <c r="N42" s="51">
        <v>2</v>
      </c>
      <c r="O42" s="59">
        <f t="shared" si="22"/>
        <v>83.333333333333343</v>
      </c>
      <c r="P42" s="51">
        <f t="shared" si="23"/>
        <v>10</v>
      </c>
      <c r="Q42" s="51">
        <v>3</v>
      </c>
      <c r="R42" s="51">
        <v>7</v>
      </c>
      <c r="S42" s="59">
        <f t="shared" si="24"/>
        <v>100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</row>
    <row r="43" spans="1:29">
      <c r="A43" s="205"/>
      <c r="B43" s="27" t="s">
        <v>303</v>
      </c>
      <c r="C43" s="41">
        <f t="shared" ref="C43:N43" si="27">SUM(C40:C42)</f>
        <v>743</v>
      </c>
      <c r="D43" s="41">
        <f t="shared" si="27"/>
        <v>447</v>
      </c>
      <c r="E43" s="41">
        <f t="shared" si="27"/>
        <v>296</v>
      </c>
      <c r="F43" s="41">
        <f t="shared" si="27"/>
        <v>197</v>
      </c>
      <c r="G43" s="41">
        <f t="shared" si="27"/>
        <v>39</v>
      </c>
      <c r="H43" s="41">
        <f t="shared" si="27"/>
        <v>158</v>
      </c>
      <c r="I43" s="41">
        <f t="shared" si="27"/>
        <v>725</v>
      </c>
      <c r="J43" s="41">
        <f t="shared" si="27"/>
        <v>341</v>
      </c>
      <c r="K43" s="41">
        <f t="shared" si="27"/>
        <v>384</v>
      </c>
      <c r="L43" s="41">
        <f t="shared" si="27"/>
        <v>540</v>
      </c>
      <c r="M43" s="41">
        <f t="shared" si="27"/>
        <v>303</v>
      </c>
      <c r="N43" s="41">
        <f t="shared" si="27"/>
        <v>237</v>
      </c>
      <c r="O43" s="196">
        <f>L43/C43*100</f>
        <v>72.678331090174964</v>
      </c>
      <c r="P43" s="41">
        <f>SUM(P40:P42)</f>
        <v>184</v>
      </c>
      <c r="Q43" s="41">
        <f>SUM(Q40:Q42)</f>
        <v>38</v>
      </c>
      <c r="R43" s="41">
        <f>SUM(R40:R42)</f>
        <v>146</v>
      </c>
      <c r="S43" s="196">
        <f>P43/F43*100</f>
        <v>93.401015228426402</v>
      </c>
      <c r="T43" s="41">
        <f t="shared" ref="T43:AC43" si="28">SUM(T40:T42)</f>
        <v>0</v>
      </c>
      <c r="U43" s="41">
        <f t="shared" si="28"/>
        <v>0</v>
      </c>
      <c r="V43" s="41">
        <f t="shared" si="28"/>
        <v>0</v>
      </c>
      <c r="W43" s="41">
        <f t="shared" si="28"/>
        <v>1</v>
      </c>
      <c r="X43" s="41">
        <f t="shared" si="28"/>
        <v>0</v>
      </c>
      <c r="Y43" s="41">
        <f t="shared" si="28"/>
        <v>1</v>
      </c>
      <c r="Z43" s="41">
        <f t="shared" si="28"/>
        <v>0</v>
      </c>
      <c r="AA43" s="41">
        <f t="shared" si="28"/>
        <v>0</v>
      </c>
      <c r="AB43" s="41">
        <f t="shared" si="28"/>
        <v>0</v>
      </c>
      <c r="AC43" s="41">
        <f t="shared" si="28"/>
        <v>0</v>
      </c>
    </row>
    <row r="44" spans="1:29">
      <c r="A44" s="205">
        <v>13</v>
      </c>
      <c r="B44" s="27" t="s">
        <v>291</v>
      </c>
      <c r="C44" s="51">
        <f t="shared" si="18"/>
        <v>837</v>
      </c>
      <c r="D44" s="51">
        <v>523</v>
      </c>
      <c r="E44" s="51">
        <v>314</v>
      </c>
      <c r="F44" s="51">
        <f t="shared" si="19"/>
        <v>146</v>
      </c>
      <c r="G44" s="51">
        <v>10</v>
      </c>
      <c r="H44" s="51">
        <v>136</v>
      </c>
      <c r="I44" s="51">
        <f t="shared" si="20"/>
        <v>739</v>
      </c>
      <c r="J44" s="51">
        <f t="shared" si="16"/>
        <v>367</v>
      </c>
      <c r="K44" s="51">
        <f t="shared" si="17"/>
        <v>372</v>
      </c>
      <c r="L44" s="51">
        <f t="shared" si="21"/>
        <v>594</v>
      </c>
      <c r="M44" s="51">
        <v>356</v>
      </c>
      <c r="N44" s="51">
        <v>238</v>
      </c>
      <c r="O44" s="59">
        <f t="shared" si="22"/>
        <v>70.967741935483872</v>
      </c>
      <c r="P44" s="51">
        <f t="shared" si="23"/>
        <v>144</v>
      </c>
      <c r="Q44" s="51">
        <v>10</v>
      </c>
      <c r="R44" s="51">
        <v>134</v>
      </c>
      <c r="S44" s="59">
        <f t="shared" si="24"/>
        <v>98.630136986301366</v>
      </c>
      <c r="T44" s="51">
        <f>SUM(U44:V44)</f>
        <v>1</v>
      </c>
      <c r="U44" s="51">
        <v>1</v>
      </c>
      <c r="V44" s="51" t="s">
        <v>552</v>
      </c>
      <c r="W44" s="51" t="s">
        <v>552</v>
      </c>
      <c r="X44" s="51" t="s">
        <v>552</v>
      </c>
      <c r="Y44" s="51" t="s">
        <v>552</v>
      </c>
      <c r="Z44" s="51" t="s">
        <v>552</v>
      </c>
      <c r="AA44" s="51" t="s">
        <v>552</v>
      </c>
      <c r="AB44" s="51" t="s">
        <v>552</v>
      </c>
    </row>
    <row r="45" spans="1:29">
      <c r="A45" s="205"/>
      <c r="B45" s="27" t="s">
        <v>292</v>
      </c>
      <c r="C45" s="51">
        <f t="shared" si="18"/>
        <v>14</v>
      </c>
      <c r="D45" s="51">
        <v>7</v>
      </c>
      <c r="E45" s="51">
        <v>7</v>
      </c>
      <c r="F45" s="51">
        <f t="shared" si="19"/>
        <v>27</v>
      </c>
      <c r="G45" s="51">
        <v>8</v>
      </c>
      <c r="H45" s="51">
        <v>19</v>
      </c>
      <c r="I45" s="51">
        <f t="shared" si="20"/>
        <v>35</v>
      </c>
      <c r="J45" s="51">
        <f t="shared" si="16"/>
        <v>12</v>
      </c>
      <c r="K45" s="51">
        <f t="shared" si="17"/>
        <v>23</v>
      </c>
      <c r="L45" s="51">
        <f t="shared" si="21"/>
        <v>10</v>
      </c>
      <c r="M45" s="51">
        <v>4</v>
      </c>
      <c r="N45" s="51">
        <v>6</v>
      </c>
      <c r="O45" s="59">
        <f t="shared" si="22"/>
        <v>71.428571428571431</v>
      </c>
      <c r="P45" s="51">
        <f t="shared" si="23"/>
        <v>25</v>
      </c>
      <c r="Q45" s="51">
        <v>8</v>
      </c>
      <c r="R45" s="51">
        <v>17</v>
      </c>
      <c r="S45" s="59">
        <f t="shared" si="24"/>
        <v>92.592592592592595</v>
      </c>
      <c r="T45" s="51" t="s">
        <v>32</v>
      </c>
      <c r="U45" s="51" t="s">
        <v>32</v>
      </c>
      <c r="V45" s="51" t="s">
        <v>32</v>
      </c>
      <c r="W45" s="51" t="s">
        <v>32</v>
      </c>
      <c r="X45" s="51" t="s">
        <v>32</v>
      </c>
      <c r="Y45" s="51" t="s">
        <v>32</v>
      </c>
      <c r="Z45" s="51" t="s">
        <v>32</v>
      </c>
      <c r="AA45" s="51" t="s">
        <v>32</v>
      </c>
      <c r="AB45" s="51" t="s">
        <v>32</v>
      </c>
    </row>
    <row r="46" spans="1:29">
      <c r="A46" s="205"/>
      <c r="B46" s="27" t="s">
        <v>294</v>
      </c>
      <c r="C46" s="51">
        <f t="shared" si="18"/>
        <v>9</v>
      </c>
      <c r="D46" s="51">
        <v>9</v>
      </c>
      <c r="E46" s="51" t="s">
        <v>0</v>
      </c>
      <c r="F46" s="51">
        <f t="shared" si="19"/>
        <v>11</v>
      </c>
      <c r="G46" s="51">
        <v>4</v>
      </c>
      <c r="H46" s="51">
        <v>7</v>
      </c>
      <c r="I46" s="51">
        <f t="shared" si="20"/>
        <v>20</v>
      </c>
      <c r="J46" s="51">
        <f t="shared" si="16"/>
        <v>13</v>
      </c>
      <c r="K46" s="51">
        <f t="shared" si="17"/>
        <v>7</v>
      </c>
      <c r="L46" s="51">
        <f t="shared" si="21"/>
        <v>9</v>
      </c>
      <c r="M46" s="51">
        <v>9</v>
      </c>
      <c r="N46" s="51" t="s">
        <v>0</v>
      </c>
      <c r="O46" s="59">
        <f t="shared" si="22"/>
        <v>100</v>
      </c>
      <c r="P46" s="51">
        <f t="shared" si="23"/>
        <v>11</v>
      </c>
      <c r="Q46" s="51">
        <v>4</v>
      </c>
      <c r="R46" s="51">
        <v>7</v>
      </c>
      <c r="S46" s="59">
        <f t="shared" si="24"/>
        <v>100</v>
      </c>
      <c r="T46" s="51" t="s">
        <v>0</v>
      </c>
      <c r="U46" s="51" t="s">
        <v>0</v>
      </c>
      <c r="V46" s="51" t="s">
        <v>0</v>
      </c>
      <c r="W46" s="51" t="s">
        <v>0</v>
      </c>
      <c r="X46" s="51" t="s">
        <v>0</v>
      </c>
      <c r="Y46" s="51" t="s">
        <v>0</v>
      </c>
      <c r="Z46" s="51" t="s">
        <v>0</v>
      </c>
      <c r="AA46" s="51" t="s">
        <v>0</v>
      </c>
      <c r="AB46" s="51" t="s">
        <v>0</v>
      </c>
    </row>
    <row r="47" spans="1:29">
      <c r="A47" s="205"/>
      <c r="B47" s="27" t="s">
        <v>303</v>
      </c>
      <c r="C47" s="41">
        <f t="shared" ref="C47:N47" si="29">SUM(C44:C46)</f>
        <v>860</v>
      </c>
      <c r="D47" s="41">
        <f t="shared" si="29"/>
        <v>539</v>
      </c>
      <c r="E47" s="41">
        <f t="shared" si="29"/>
        <v>321</v>
      </c>
      <c r="F47" s="41">
        <f t="shared" si="29"/>
        <v>184</v>
      </c>
      <c r="G47" s="41">
        <f t="shared" si="29"/>
        <v>22</v>
      </c>
      <c r="H47" s="41">
        <f t="shared" si="29"/>
        <v>162</v>
      </c>
      <c r="I47" s="41">
        <f t="shared" si="29"/>
        <v>794</v>
      </c>
      <c r="J47" s="41">
        <f t="shared" si="29"/>
        <v>392</v>
      </c>
      <c r="K47" s="41">
        <f t="shared" si="29"/>
        <v>402</v>
      </c>
      <c r="L47" s="41">
        <f t="shared" si="29"/>
        <v>613</v>
      </c>
      <c r="M47" s="41">
        <f t="shared" si="29"/>
        <v>369</v>
      </c>
      <c r="N47" s="41">
        <f t="shared" si="29"/>
        <v>244</v>
      </c>
      <c r="O47" s="196">
        <f>L47/C47*100</f>
        <v>71.279069767441854</v>
      </c>
      <c r="P47" s="41">
        <f>SUM(P44:P46)</f>
        <v>180</v>
      </c>
      <c r="Q47" s="41">
        <f>SUM(Q44:Q46)</f>
        <v>22</v>
      </c>
      <c r="R47" s="41">
        <f>SUM(R44:R46)</f>
        <v>158</v>
      </c>
      <c r="S47" s="196">
        <f>P47/F47*100</f>
        <v>97.826086956521735</v>
      </c>
      <c r="T47" s="41">
        <f t="shared" ref="T47:AC47" si="30">SUM(T44:T46)</f>
        <v>1</v>
      </c>
      <c r="U47" s="41">
        <f t="shared" si="30"/>
        <v>1</v>
      </c>
      <c r="V47" s="41">
        <f t="shared" si="30"/>
        <v>0</v>
      </c>
      <c r="W47" s="41">
        <f t="shared" si="30"/>
        <v>0</v>
      </c>
      <c r="X47" s="41">
        <f t="shared" si="30"/>
        <v>0</v>
      </c>
      <c r="Y47" s="41">
        <f t="shared" si="30"/>
        <v>0</v>
      </c>
      <c r="Z47" s="41">
        <f t="shared" si="30"/>
        <v>0</v>
      </c>
      <c r="AA47" s="41">
        <f t="shared" si="30"/>
        <v>0</v>
      </c>
      <c r="AB47" s="41">
        <f t="shared" si="30"/>
        <v>0</v>
      </c>
      <c r="AC47" s="41">
        <f t="shared" si="30"/>
        <v>0</v>
      </c>
    </row>
    <row r="48" spans="1:29">
      <c r="A48" s="205">
        <v>14</v>
      </c>
      <c r="B48" s="27" t="s">
        <v>291</v>
      </c>
      <c r="C48" s="51">
        <f t="shared" si="18"/>
        <v>872</v>
      </c>
      <c r="D48" s="51">
        <v>525</v>
      </c>
      <c r="E48" s="51">
        <v>347</v>
      </c>
      <c r="F48" s="51">
        <f t="shared" si="19"/>
        <v>121</v>
      </c>
      <c r="G48" s="51">
        <v>20</v>
      </c>
      <c r="H48" s="51">
        <v>101</v>
      </c>
      <c r="I48" s="51">
        <f t="shared" si="20"/>
        <v>707</v>
      </c>
      <c r="J48" s="51">
        <f t="shared" si="16"/>
        <v>350</v>
      </c>
      <c r="K48" s="51">
        <f t="shared" si="17"/>
        <v>357</v>
      </c>
      <c r="L48" s="51">
        <f t="shared" si="21"/>
        <v>587</v>
      </c>
      <c r="M48" s="51">
        <v>330</v>
      </c>
      <c r="N48" s="51">
        <v>257</v>
      </c>
      <c r="O48" s="59">
        <f t="shared" si="22"/>
        <v>67.316513761467888</v>
      </c>
      <c r="P48" s="51">
        <f t="shared" si="23"/>
        <v>120</v>
      </c>
      <c r="Q48" s="51">
        <v>20</v>
      </c>
      <c r="R48" s="51">
        <v>100</v>
      </c>
      <c r="S48" s="59">
        <f t="shared" si="24"/>
        <v>99.173553719008268</v>
      </c>
      <c r="T48" s="51" t="s">
        <v>552</v>
      </c>
      <c r="U48" s="51" t="s">
        <v>552</v>
      </c>
      <c r="V48" s="51" t="s">
        <v>552</v>
      </c>
      <c r="W48" s="51" t="s">
        <v>552</v>
      </c>
      <c r="X48" s="51" t="s">
        <v>552</v>
      </c>
      <c r="Y48" s="51" t="s">
        <v>552</v>
      </c>
      <c r="Z48" s="51" t="s">
        <v>552</v>
      </c>
      <c r="AA48" s="51" t="s">
        <v>552</v>
      </c>
      <c r="AB48" s="51" t="s">
        <v>552</v>
      </c>
    </row>
    <row r="49" spans="1:29">
      <c r="A49" s="205"/>
      <c r="B49" s="27" t="s">
        <v>292</v>
      </c>
      <c r="C49" s="51">
        <f t="shared" si="18"/>
        <v>24</v>
      </c>
      <c r="D49" s="51">
        <v>9</v>
      </c>
      <c r="E49" s="51">
        <v>15</v>
      </c>
      <c r="F49" s="51">
        <f t="shared" si="19"/>
        <v>33</v>
      </c>
      <c r="G49" s="51">
        <v>14</v>
      </c>
      <c r="H49" s="51">
        <v>19</v>
      </c>
      <c r="I49" s="51">
        <f t="shared" si="20"/>
        <v>52</v>
      </c>
      <c r="J49" s="51">
        <f t="shared" si="16"/>
        <v>21</v>
      </c>
      <c r="K49" s="51">
        <f t="shared" si="17"/>
        <v>31</v>
      </c>
      <c r="L49" s="51">
        <f t="shared" si="21"/>
        <v>20</v>
      </c>
      <c r="M49" s="51">
        <v>8</v>
      </c>
      <c r="N49" s="51">
        <v>12</v>
      </c>
      <c r="O49" s="59">
        <f t="shared" si="22"/>
        <v>83.333333333333343</v>
      </c>
      <c r="P49" s="51">
        <f t="shared" si="23"/>
        <v>32</v>
      </c>
      <c r="Q49" s="51">
        <v>13</v>
      </c>
      <c r="R49" s="51">
        <v>19</v>
      </c>
      <c r="S49" s="59">
        <f t="shared" si="24"/>
        <v>96.969696969696969</v>
      </c>
      <c r="T49" s="51" t="s">
        <v>32</v>
      </c>
      <c r="U49" s="51" t="s">
        <v>32</v>
      </c>
      <c r="V49" s="51" t="s">
        <v>32</v>
      </c>
      <c r="W49" s="51" t="s">
        <v>32</v>
      </c>
      <c r="X49" s="51" t="s">
        <v>32</v>
      </c>
      <c r="Y49" s="51" t="s">
        <v>32</v>
      </c>
      <c r="Z49" s="51" t="s">
        <v>32</v>
      </c>
      <c r="AA49" s="51" t="s">
        <v>32</v>
      </c>
      <c r="AB49" s="51" t="s">
        <v>32</v>
      </c>
    </row>
    <row r="50" spans="1:29">
      <c r="A50" s="205"/>
      <c r="B50" s="27" t="s">
        <v>294</v>
      </c>
      <c r="C50" s="51">
        <f t="shared" si="18"/>
        <v>6</v>
      </c>
      <c r="D50" s="51">
        <v>6</v>
      </c>
      <c r="E50" s="51" t="s">
        <v>0</v>
      </c>
      <c r="F50" s="51">
        <f t="shared" si="19"/>
        <v>4</v>
      </c>
      <c r="G50" s="51">
        <v>1</v>
      </c>
      <c r="H50" s="51">
        <v>3</v>
      </c>
      <c r="I50" s="51">
        <f t="shared" si="20"/>
        <v>10</v>
      </c>
      <c r="J50" s="51">
        <f t="shared" si="16"/>
        <v>7</v>
      </c>
      <c r="K50" s="51">
        <f t="shared" si="17"/>
        <v>3</v>
      </c>
      <c r="L50" s="51">
        <f t="shared" si="21"/>
        <v>6</v>
      </c>
      <c r="M50" s="51">
        <v>6</v>
      </c>
      <c r="N50" s="51" t="s">
        <v>0</v>
      </c>
      <c r="O50" s="59">
        <f t="shared" si="22"/>
        <v>100</v>
      </c>
      <c r="P50" s="51">
        <f t="shared" si="23"/>
        <v>4</v>
      </c>
      <c r="Q50" s="51">
        <v>1</v>
      </c>
      <c r="R50" s="51">
        <v>3</v>
      </c>
      <c r="S50" s="59">
        <f t="shared" si="24"/>
        <v>100</v>
      </c>
      <c r="T50" s="51" t="s">
        <v>0</v>
      </c>
      <c r="U50" s="51" t="s">
        <v>0</v>
      </c>
      <c r="V50" s="51" t="s">
        <v>0</v>
      </c>
      <c r="W50" s="51" t="s">
        <v>0</v>
      </c>
      <c r="X50" s="51" t="s">
        <v>0</v>
      </c>
      <c r="Y50" s="51" t="s">
        <v>0</v>
      </c>
      <c r="Z50" s="51" t="s">
        <v>0</v>
      </c>
      <c r="AA50" s="51" t="s">
        <v>0</v>
      </c>
      <c r="AB50" s="51" t="s">
        <v>0</v>
      </c>
    </row>
    <row r="51" spans="1:29">
      <c r="A51" s="205"/>
      <c r="B51" s="27" t="s">
        <v>303</v>
      </c>
      <c r="C51" s="41">
        <f t="shared" ref="C51:N51" si="31">SUM(C48:C50)</f>
        <v>902</v>
      </c>
      <c r="D51" s="41">
        <f t="shared" si="31"/>
        <v>540</v>
      </c>
      <c r="E51" s="41">
        <f t="shared" si="31"/>
        <v>362</v>
      </c>
      <c r="F51" s="41">
        <f t="shared" si="31"/>
        <v>158</v>
      </c>
      <c r="G51" s="41">
        <f t="shared" si="31"/>
        <v>35</v>
      </c>
      <c r="H51" s="41">
        <f t="shared" si="31"/>
        <v>123</v>
      </c>
      <c r="I51" s="41">
        <f t="shared" si="31"/>
        <v>769</v>
      </c>
      <c r="J51" s="41">
        <f t="shared" si="31"/>
        <v>378</v>
      </c>
      <c r="K51" s="41">
        <f t="shared" si="31"/>
        <v>391</v>
      </c>
      <c r="L51" s="41">
        <f t="shared" si="31"/>
        <v>613</v>
      </c>
      <c r="M51" s="41">
        <f t="shared" si="31"/>
        <v>344</v>
      </c>
      <c r="N51" s="41">
        <f t="shared" si="31"/>
        <v>269</v>
      </c>
      <c r="O51" s="196">
        <f>L51/C51*100</f>
        <v>67.960088691796003</v>
      </c>
      <c r="P51" s="41">
        <f>SUM(P48:P50)</f>
        <v>156</v>
      </c>
      <c r="Q51" s="41">
        <f>SUM(Q48:Q50)</f>
        <v>34</v>
      </c>
      <c r="R51" s="41">
        <f>SUM(R48:R50)</f>
        <v>122</v>
      </c>
      <c r="S51" s="196">
        <f>P51/F51*100</f>
        <v>98.734177215189874</v>
      </c>
      <c r="T51" s="41">
        <f t="shared" ref="T51:AC51" si="32">SUM(T48:T50)</f>
        <v>0</v>
      </c>
      <c r="U51" s="41">
        <f t="shared" si="32"/>
        <v>0</v>
      </c>
      <c r="V51" s="41">
        <f t="shared" si="32"/>
        <v>0</v>
      </c>
      <c r="W51" s="41">
        <f t="shared" si="32"/>
        <v>0</v>
      </c>
      <c r="X51" s="41">
        <f t="shared" si="32"/>
        <v>0</v>
      </c>
      <c r="Y51" s="41">
        <f t="shared" si="32"/>
        <v>0</v>
      </c>
      <c r="Z51" s="41">
        <f t="shared" si="32"/>
        <v>0</v>
      </c>
      <c r="AA51" s="41">
        <f t="shared" si="32"/>
        <v>0</v>
      </c>
      <c r="AB51" s="41">
        <f t="shared" si="32"/>
        <v>0</v>
      </c>
      <c r="AC51" s="41">
        <f t="shared" si="32"/>
        <v>0</v>
      </c>
    </row>
    <row r="52" spans="1:29">
      <c r="A52" s="205">
        <v>15</v>
      </c>
      <c r="B52" s="27" t="s">
        <v>291</v>
      </c>
      <c r="C52" s="51">
        <f t="shared" si="18"/>
        <v>834</v>
      </c>
      <c r="D52" s="51">
        <v>504</v>
      </c>
      <c r="E52" s="51">
        <v>330</v>
      </c>
      <c r="F52" s="51">
        <f t="shared" si="19"/>
        <v>115</v>
      </c>
      <c r="G52" s="51">
        <v>13</v>
      </c>
      <c r="H52" s="51">
        <v>102</v>
      </c>
      <c r="I52" s="51">
        <f t="shared" si="20"/>
        <v>702</v>
      </c>
      <c r="J52" s="51">
        <f t="shared" si="16"/>
        <v>361</v>
      </c>
      <c r="K52" s="51">
        <f t="shared" si="17"/>
        <v>341</v>
      </c>
      <c r="L52" s="51">
        <f t="shared" si="21"/>
        <v>594</v>
      </c>
      <c r="M52" s="51">
        <v>348</v>
      </c>
      <c r="N52" s="51">
        <v>246</v>
      </c>
      <c r="O52" s="59">
        <f t="shared" si="22"/>
        <v>71.223021582733821</v>
      </c>
      <c r="P52" s="51">
        <f t="shared" si="23"/>
        <v>107</v>
      </c>
      <c r="Q52" s="51">
        <v>13</v>
      </c>
      <c r="R52" s="51">
        <v>94</v>
      </c>
      <c r="S52" s="59">
        <f t="shared" si="24"/>
        <v>93.043478260869563</v>
      </c>
      <c r="T52" s="51">
        <f>SUM(U52:V52)</f>
        <v>1</v>
      </c>
      <c r="U52" s="51" t="s">
        <v>552</v>
      </c>
      <c r="V52" s="51">
        <v>1</v>
      </c>
      <c r="W52" s="51" t="s">
        <v>552</v>
      </c>
      <c r="X52" s="51" t="s">
        <v>552</v>
      </c>
      <c r="Y52" s="51" t="s">
        <v>552</v>
      </c>
      <c r="Z52" s="51" t="s">
        <v>552</v>
      </c>
      <c r="AA52" s="51" t="s">
        <v>552</v>
      </c>
      <c r="AB52" s="51" t="s">
        <v>552</v>
      </c>
    </row>
    <row r="53" spans="1:29">
      <c r="A53" s="205"/>
      <c r="B53" s="27" t="s">
        <v>292</v>
      </c>
      <c r="C53" s="51">
        <f t="shared" si="18"/>
        <v>17</v>
      </c>
      <c r="D53" s="51">
        <v>15</v>
      </c>
      <c r="E53" s="51">
        <v>2</v>
      </c>
      <c r="F53" s="51">
        <f t="shared" si="19"/>
        <v>15</v>
      </c>
      <c r="G53" s="51">
        <v>2</v>
      </c>
      <c r="H53" s="51">
        <v>13</v>
      </c>
      <c r="I53" s="51">
        <f t="shared" si="20"/>
        <v>32</v>
      </c>
      <c r="J53" s="51">
        <f t="shared" si="16"/>
        <v>17</v>
      </c>
      <c r="K53" s="51">
        <f t="shared" si="17"/>
        <v>15</v>
      </c>
      <c r="L53" s="51">
        <f t="shared" si="21"/>
        <v>17</v>
      </c>
      <c r="M53" s="51">
        <v>15</v>
      </c>
      <c r="N53" s="51">
        <v>2</v>
      </c>
      <c r="O53" s="59">
        <f t="shared" si="22"/>
        <v>100</v>
      </c>
      <c r="P53" s="51">
        <f t="shared" si="23"/>
        <v>15</v>
      </c>
      <c r="Q53" s="51">
        <v>2</v>
      </c>
      <c r="R53" s="51">
        <v>13</v>
      </c>
      <c r="S53" s="59">
        <f t="shared" si="24"/>
        <v>100</v>
      </c>
      <c r="T53" s="51" t="s">
        <v>32</v>
      </c>
      <c r="U53" s="51" t="s">
        <v>32</v>
      </c>
      <c r="V53" s="51" t="s">
        <v>32</v>
      </c>
      <c r="W53" s="51" t="s">
        <v>32</v>
      </c>
      <c r="X53" s="51" t="s">
        <v>32</v>
      </c>
      <c r="Y53" s="51" t="s">
        <v>32</v>
      </c>
      <c r="Z53" s="51" t="s">
        <v>32</v>
      </c>
      <c r="AA53" s="51" t="s">
        <v>32</v>
      </c>
      <c r="AB53" s="51" t="s">
        <v>32</v>
      </c>
    </row>
    <row r="54" spans="1:29">
      <c r="A54" s="205"/>
      <c r="B54" s="27" t="s">
        <v>294</v>
      </c>
      <c r="C54" s="51">
        <f t="shared" si="18"/>
        <v>9</v>
      </c>
      <c r="D54" s="51">
        <v>9</v>
      </c>
      <c r="E54" s="51" t="s">
        <v>0</v>
      </c>
      <c r="F54" s="51">
        <f t="shared" si="19"/>
        <v>7</v>
      </c>
      <c r="G54" s="51" t="s">
        <v>0</v>
      </c>
      <c r="H54" s="51">
        <v>7</v>
      </c>
      <c r="I54" s="51">
        <f t="shared" si="20"/>
        <v>16</v>
      </c>
      <c r="J54" s="51">
        <f t="shared" si="16"/>
        <v>9</v>
      </c>
      <c r="K54" s="51">
        <f t="shared" si="17"/>
        <v>7</v>
      </c>
      <c r="L54" s="51">
        <f t="shared" si="21"/>
        <v>9</v>
      </c>
      <c r="M54" s="51">
        <v>9</v>
      </c>
      <c r="N54" s="51" t="s">
        <v>0</v>
      </c>
      <c r="O54" s="59">
        <f t="shared" si="22"/>
        <v>100</v>
      </c>
      <c r="P54" s="51">
        <f t="shared" si="23"/>
        <v>7</v>
      </c>
      <c r="Q54" s="51" t="s">
        <v>0</v>
      </c>
      <c r="R54" s="51">
        <v>7</v>
      </c>
      <c r="S54" s="59">
        <f t="shared" si="24"/>
        <v>100</v>
      </c>
      <c r="T54" s="51" t="s">
        <v>0</v>
      </c>
      <c r="U54" s="51" t="s">
        <v>0</v>
      </c>
      <c r="V54" s="51" t="s">
        <v>0</v>
      </c>
      <c r="W54" s="51" t="s">
        <v>0</v>
      </c>
      <c r="X54" s="51" t="s">
        <v>0</v>
      </c>
      <c r="Y54" s="51" t="s">
        <v>0</v>
      </c>
      <c r="Z54" s="51" t="s">
        <v>0</v>
      </c>
      <c r="AA54" s="51" t="s">
        <v>0</v>
      </c>
      <c r="AB54" s="51" t="s">
        <v>0</v>
      </c>
    </row>
    <row r="55" spans="1:29">
      <c r="A55" s="205"/>
      <c r="B55" s="27" t="s">
        <v>303</v>
      </c>
      <c r="C55" s="41">
        <f t="shared" ref="C55:N55" si="33">SUM(C52:C54)</f>
        <v>860</v>
      </c>
      <c r="D55" s="41">
        <f t="shared" si="33"/>
        <v>528</v>
      </c>
      <c r="E55" s="41">
        <f t="shared" si="33"/>
        <v>332</v>
      </c>
      <c r="F55" s="41">
        <f t="shared" si="33"/>
        <v>137</v>
      </c>
      <c r="G55" s="41">
        <f t="shared" si="33"/>
        <v>15</v>
      </c>
      <c r="H55" s="41">
        <f t="shared" si="33"/>
        <v>122</v>
      </c>
      <c r="I55" s="41">
        <f t="shared" si="33"/>
        <v>750</v>
      </c>
      <c r="J55" s="41">
        <f t="shared" si="33"/>
        <v>387</v>
      </c>
      <c r="K55" s="41">
        <f t="shared" si="33"/>
        <v>363</v>
      </c>
      <c r="L55" s="41">
        <f t="shared" si="33"/>
        <v>620</v>
      </c>
      <c r="M55" s="41">
        <f t="shared" si="33"/>
        <v>372</v>
      </c>
      <c r="N55" s="41">
        <f t="shared" si="33"/>
        <v>248</v>
      </c>
      <c r="O55" s="196">
        <f>L55/C55*100</f>
        <v>72.093023255813947</v>
      </c>
      <c r="P55" s="41">
        <f>SUM(P52:P54)</f>
        <v>129</v>
      </c>
      <c r="Q55" s="41">
        <f>SUM(Q52:Q54)</f>
        <v>15</v>
      </c>
      <c r="R55" s="41">
        <f>SUM(R52:R54)</f>
        <v>114</v>
      </c>
      <c r="S55" s="196">
        <f>P55/F55*100</f>
        <v>94.160583941605836</v>
      </c>
      <c r="T55" s="41">
        <f t="shared" ref="T55:AC55" si="34">SUM(T52:T54)</f>
        <v>1</v>
      </c>
      <c r="U55" s="41">
        <f t="shared" si="34"/>
        <v>0</v>
      </c>
      <c r="V55" s="41">
        <f t="shared" si="34"/>
        <v>1</v>
      </c>
      <c r="W55" s="41">
        <f t="shared" si="34"/>
        <v>0</v>
      </c>
      <c r="X55" s="41">
        <f t="shared" si="34"/>
        <v>0</v>
      </c>
      <c r="Y55" s="41">
        <f t="shared" si="34"/>
        <v>0</v>
      </c>
      <c r="Z55" s="41">
        <f t="shared" si="34"/>
        <v>0</v>
      </c>
      <c r="AA55" s="41">
        <f t="shared" si="34"/>
        <v>0</v>
      </c>
      <c r="AB55" s="41">
        <f t="shared" si="34"/>
        <v>0</v>
      </c>
      <c r="AC55" s="41">
        <f t="shared" si="34"/>
        <v>0</v>
      </c>
    </row>
    <row r="56" spans="1:29">
      <c r="A56" s="205">
        <v>16</v>
      </c>
      <c r="B56" s="27" t="s">
        <v>291</v>
      </c>
      <c r="C56" s="41">
        <f>SUM(D56:E56)</f>
        <v>790</v>
      </c>
      <c r="D56" s="41">
        <v>443</v>
      </c>
      <c r="E56" s="41">
        <v>347</v>
      </c>
      <c r="F56" s="41">
        <f>SUM(G56:H56)</f>
        <v>114</v>
      </c>
      <c r="G56" s="41">
        <v>25</v>
      </c>
      <c r="H56" s="41">
        <v>89</v>
      </c>
      <c r="I56" s="41">
        <f>SUM(J56:K56)</f>
        <v>712</v>
      </c>
      <c r="J56" s="41">
        <f t="shared" si="16"/>
        <v>341</v>
      </c>
      <c r="K56" s="41">
        <f t="shared" si="17"/>
        <v>371</v>
      </c>
      <c r="L56" s="41">
        <f>SUM(M56:N56)</f>
        <v>600</v>
      </c>
      <c r="M56" s="41">
        <v>318</v>
      </c>
      <c r="N56" s="41">
        <v>282</v>
      </c>
      <c r="O56" s="13">
        <f>L56/C56*100</f>
        <v>75.949367088607602</v>
      </c>
      <c r="P56" s="41">
        <f>SUM(Q56:R56)</f>
        <v>112</v>
      </c>
      <c r="Q56" s="41">
        <v>23</v>
      </c>
      <c r="R56" s="41">
        <v>89</v>
      </c>
      <c r="S56" s="13">
        <f>P56/F56*100</f>
        <v>98.245614035087712</v>
      </c>
      <c r="T56" s="51" t="s">
        <v>552</v>
      </c>
      <c r="U56" s="41" t="s">
        <v>552</v>
      </c>
      <c r="V56" s="41" t="s">
        <v>552</v>
      </c>
      <c r="W56" s="41" t="s">
        <v>552</v>
      </c>
      <c r="X56" s="41" t="s">
        <v>552</v>
      </c>
      <c r="Y56" s="41" t="s">
        <v>552</v>
      </c>
      <c r="Z56" s="41" t="s">
        <v>552</v>
      </c>
      <c r="AA56" s="41" t="s">
        <v>552</v>
      </c>
      <c r="AB56" s="41" t="s">
        <v>552</v>
      </c>
    </row>
    <row r="57" spans="1:29">
      <c r="A57" s="205"/>
      <c r="B57" s="27" t="s">
        <v>292</v>
      </c>
      <c r="C57" s="41">
        <f>SUM(D57:E57)</f>
        <v>18</v>
      </c>
      <c r="D57" s="41">
        <v>13</v>
      </c>
      <c r="E57" s="41">
        <v>5</v>
      </c>
      <c r="F57" s="41">
        <f>SUM(G57:H57)</f>
        <v>28</v>
      </c>
      <c r="G57" s="41">
        <v>4</v>
      </c>
      <c r="H57" s="41">
        <v>24</v>
      </c>
      <c r="I57" s="41">
        <f>SUM(J57:K57)</f>
        <v>43</v>
      </c>
      <c r="J57" s="41">
        <f t="shared" si="16"/>
        <v>16</v>
      </c>
      <c r="K57" s="41">
        <f t="shared" si="17"/>
        <v>27</v>
      </c>
      <c r="L57" s="41">
        <f>SUM(M57:N57)</f>
        <v>16</v>
      </c>
      <c r="M57" s="41">
        <v>12</v>
      </c>
      <c r="N57" s="41">
        <v>4</v>
      </c>
      <c r="O57" s="13">
        <f>L57/C57*100</f>
        <v>88.888888888888886</v>
      </c>
      <c r="P57" s="41">
        <f>SUM(Q57:R57)</f>
        <v>27</v>
      </c>
      <c r="Q57" s="41">
        <v>4</v>
      </c>
      <c r="R57" s="41">
        <v>23</v>
      </c>
      <c r="S57" s="13">
        <f>P57/F57*100</f>
        <v>96.428571428571431</v>
      </c>
      <c r="T57" s="41" t="s">
        <v>32</v>
      </c>
      <c r="U57" s="41" t="s">
        <v>32</v>
      </c>
      <c r="V57" s="41" t="s">
        <v>32</v>
      </c>
      <c r="W57" s="41" t="s">
        <v>32</v>
      </c>
      <c r="X57" s="41" t="s">
        <v>32</v>
      </c>
      <c r="Y57" s="41" t="s">
        <v>32</v>
      </c>
      <c r="Z57" s="41" t="s">
        <v>32</v>
      </c>
      <c r="AA57" s="41" t="s">
        <v>32</v>
      </c>
      <c r="AB57" s="41" t="s">
        <v>32</v>
      </c>
    </row>
    <row r="58" spans="1:29">
      <c r="A58" s="205"/>
      <c r="B58" s="27" t="s">
        <v>294</v>
      </c>
      <c r="C58" s="41">
        <f>SUM(D58:E58)</f>
        <v>20</v>
      </c>
      <c r="D58" s="41">
        <v>18</v>
      </c>
      <c r="E58" s="41">
        <v>2</v>
      </c>
      <c r="F58" s="41">
        <f>SUM(G58:H58)</f>
        <v>8</v>
      </c>
      <c r="G58" s="41">
        <v>1</v>
      </c>
      <c r="H58" s="41">
        <v>7</v>
      </c>
      <c r="I58" s="41">
        <f>SUM(J58:K58)</f>
        <v>29</v>
      </c>
      <c r="J58" s="41">
        <f t="shared" si="16"/>
        <v>20</v>
      </c>
      <c r="K58" s="41">
        <f t="shared" si="17"/>
        <v>9</v>
      </c>
      <c r="L58" s="41">
        <f>SUM(M58:N58)</f>
        <v>20</v>
      </c>
      <c r="M58" s="41">
        <v>18</v>
      </c>
      <c r="N58" s="41">
        <v>2</v>
      </c>
      <c r="O58" s="13">
        <f>L58/C58*100</f>
        <v>100</v>
      </c>
      <c r="P58" s="41">
        <f>SUM(Q58:R58)</f>
        <v>8</v>
      </c>
      <c r="Q58" s="41">
        <v>1</v>
      </c>
      <c r="R58" s="41">
        <v>7</v>
      </c>
      <c r="S58" s="13">
        <f>P58/F58*100</f>
        <v>100</v>
      </c>
      <c r="T58" s="51">
        <f>SUM(U58:V58)</f>
        <v>1</v>
      </c>
      <c r="U58" s="41">
        <v>1</v>
      </c>
      <c r="V58" s="41" t="s">
        <v>0</v>
      </c>
      <c r="W58" s="41" t="s">
        <v>0</v>
      </c>
      <c r="X58" s="41" t="s">
        <v>0</v>
      </c>
      <c r="Y58" s="41" t="s">
        <v>0</v>
      </c>
      <c r="Z58" s="41" t="s">
        <v>0</v>
      </c>
      <c r="AA58" s="41" t="s">
        <v>0</v>
      </c>
      <c r="AB58" s="41" t="s">
        <v>0</v>
      </c>
    </row>
    <row r="59" spans="1:29">
      <c r="A59" s="205"/>
      <c r="B59" s="27" t="s">
        <v>303</v>
      </c>
      <c r="C59" s="41">
        <f>SUM(C56:C58)</f>
        <v>828</v>
      </c>
      <c r="D59" s="41">
        <f t="shared" ref="D59:AC59" si="35">SUM(D56:D58)</f>
        <v>474</v>
      </c>
      <c r="E59" s="41">
        <f t="shared" si="35"/>
        <v>354</v>
      </c>
      <c r="F59" s="41">
        <f t="shared" si="35"/>
        <v>150</v>
      </c>
      <c r="G59" s="41">
        <f t="shared" si="35"/>
        <v>30</v>
      </c>
      <c r="H59" s="41">
        <f t="shared" si="35"/>
        <v>120</v>
      </c>
      <c r="I59" s="41">
        <f t="shared" si="35"/>
        <v>784</v>
      </c>
      <c r="J59" s="41">
        <f t="shared" si="35"/>
        <v>377</v>
      </c>
      <c r="K59" s="41">
        <f t="shared" si="35"/>
        <v>407</v>
      </c>
      <c r="L59" s="41">
        <f t="shared" si="35"/>
        <v>636</v>
      </c>
      <c r="M59" s="41">
        <f t="shared" si="35"/>
        <v>348</v>
      </c>
      <c r="N59" s="41">
        <f t="shared" si="35"/>
        <v>288</v>
      </c>
      <c r="O59" s="196">
        <f>L59/C59*100</f>
        <v>76.811594202898547</v>
      </c>
      <c r="P59" s="41">
        <f t="shared" si="35"/>
        <v>147</v>
      </c>
      <c r="Q59" s="41">
        <f t="shared" si="35"/>
        <v>28</v>
      </c>
      <c r="R59" s="41">
        <f t="shared" si="35"/>
        <v>119</v>
      </c>
      <c r="S59" s="196">
        <f>P59/F59*100</f>
        <v>98</v>
      </c>
      <c r="T59" s="41">
        <f t="shared" si="35"/>
        <v>1</v>
      </c>
      <c r="U59" s="41">
        <f t="shared" si="35"/>
        <v>1</v>
      </c>
      <c r="V59" s="41">
        <f t="shared" si="35"/>
        <v>0</v>
      </c>
      <c r="W59" s="41">
        <f t="shared" si="35"/>
        <v>0</v>
      </c>
      <c r="X59" s="41">
        <f t="shared" si="35"/>
        <v>0</v>
      </c>
      <c r="Y59" s="41">
        <f t="shared" si="35"/>
        <v>0</v>
      </c>
      <c r="Z59" s="41">
        <f t="shared" si="35"/>
        <v>0</v>
      </c>
      <c r="AA59" s="41">
        <f t="shared" si="35"/>
        <v>0</v>
      </c>
      <c r="AB59" s="41">
        <f t="shared" si="35"/>
        <v>0</v>
      </c>
      <c r="AC59" s="41">
        <f t="shared" si="35"/>
        <v>0</v>
      </c>
    </row>
    <row r="60" spans="1:29">
      <c r="A60" s="220">
        <v>17</v>
      </c>
      <c r="B60" s="27" t="s">
        <v>291</v>
      </c>
      <c r="C60" s="51">
        <f t="shared" si="18"/>
        <v>841</v>
      </c>
      <c r="D60" s="51">
        <v>508</v>
      </c>
      <c r="E60" s="51">
        <v>333</v>
      </c>
      <c r="F60" s="51">
        <f t="shared" si="19"/>
        <v>120</v>
      </c>
      <c r="G60" s="51">
        <v>22</v>
      </c>
      <c r="H60" s="51">
        <v>98</v>
      </c>
      <c r="I60" s="51">
        <f t="shared" si="20"/>
        <v>773</v>
      </c>
      <c r="J60" s="51">
        <f t="shared" si="16"/>
        <v>416</v>
      </c>
      <c r="K60" s="51">
        <f t="shared" si="17"/>
        <v>357</v>
      </c>
      <c r="L60" s="51">
        <f t="shared" si="21"/>
        <v>654</v>
      </c>
      <c r="M60" s="51">
        <v>394</v>
      </c>
      <c r="N60" s="51">
        <v>260</v>
      </c>
      <c r="O60" s="59">
        <f t="shared" si="22"/>
        <v>77.764565992865627</v>
      </c>
      <c r="P60" s="51">
        <f t="shared" si="23"/>
        <v>119</v>
      </c>
      <c r="Q60" s="51">
        <v>22</v>
      </c>
      <c r="R60" s="51">
        <v>97</v>
      </c>
      <c r="S60" s="59">
        <f t="shared" si="24"/>
        <v>99.166666666666671</v>
      </c>
      <c r="T60" s="51" t="s">
        <v>552</v>
      </c>
      <c r="U60" s="51" t="s">
        <v>552</v>
      </c>
      <c r="V60" s="51" t="s">
        <v>552</v>
      </c>
      <c r="W60" s="51" t="s">
        <v>552</v>
      </c>
      <c r="X60" s="51" t="s">
        <v>552</v>
      </c>
      <c r="Y60" s="51" t="s">
        <v>552</v>
      </c>
      <c r="Z60" s="51" t="s">
        <v>552</v>
      </c>
      <c r="AA60" s="51" t="s">
        <v>552</v>
      </c>
      <c r="AB60" s="51" t="s">
        <v>552</v>
      </c>
    </row>
    <row r="61" spans="1:29">
      <c r="A61" s="220"/>
      <c r="B61" s="27" t="s">
        <v>292</v>
      </c>
      <c r="C61" s="51">
        <f t="shared" si="18"/>
        <v>0</v>
      </c>
      <c r="D61" s="51"/>
      <c r="E61" s="51"/>
      <c r="F61" s="51">
        <f t="shared" si="19"/>
        <v>0</v>
      </c>
      <c r="G61" s="51"/>
      <c r="H61" s="51"/>
      <c r="I61" s="51">
        <f t="shared" si="20"/>
        <v>0</v>
      </c>
      <c r="J61" s="51">
        <f t="shared" si="16"/>
        <v>0</v>
      </c>
      <c r="K61" s="51">
        <f t="shared" si="17"/>
        <v>0</v>
      </c>
      <c r="L61" s="51">
        <f t="shared" si="21"/>
        <v>0</v>
      </c>
      <c r="M61" s="51"/>
      <c r="N61" s="51"/>
      <c r="O61" s="59" t="e">
        <f t="shared" si="22"/>
        <v>#DIV/0!</v>
      </c>
      <c r="P61" s="51">
        <f t="shared" si="23"/>
        <v>0</v>
      </c>
      <c r="Q61" s="51"/>
      <c r="R61" s="51"/>
      <c r="S61" s="59" t="e">
        <f t="shared" si="24"/>
        <v>#DIV/0!</v>
      </c>
      <c r="T61" s="51">
        <f>SUM(U61:V61)</f>
        <v>0</v>
      </c>
      <c r="U61" s="51"/>
      <c r="V61" s="51"/>
      <c r="W61" s="51">
        <f>SUM(X61:Y61)</f>
        <v>0</v>
      </c>
      <c r="X61" s="51"/>
      <c r="Y61" s="51"/>
      <c r="Z61" s="51">
        <f>SUM(AA61:AB61)</f>
        <v>0</v>
      </c>
      <c r="AA61" s="51"/>
      <c r="AB61" s="51"/>
    </row>
    <row r="62" spans="1:29" ht="14.25" thickBot="1">
      <c r="A62" s="221"/>
      <c r="B62" s="30" t="s">
        <v>294</v>
      </c>
      <c r="C62" s="58">
        <f t="shared" si="18"/>
        <v>0</v>
      </c>
      <c r="D62" s="58"/>
      <c r="E62" s="58"/>
      <c r="F62" s="58">
        <f t="shared" si="19"/>
        <v>0</v>
      </c>
      <c r="G62" s="58"/>
      <c r="H62" s="58"/>
      <c r="I62" s="58">
        <f t="shared" si="20"/>
        <v>0</v>
      </c>
      <c r="J62" s="58">
        <f t="shared" si="16"/>
        <v>0</v>
      </c>
      <c r="K62" s="58">
        <f t="shared" si="17"/>
        <v>0</v>
      </c>
      <c r="L62" s="58">
        <f t="shared" si="21"/>
        <v>0</v>
      </c>
      <c r="M62" s="58"/>
      <c r="N62" s="58"/>
      <c r="O62" s="22" t="e">
        <f t="shared" si="22"/>
        <v>#DIV/0!</v>
      </c>
      <c r="P62" s="58">
        <f t="shared" si="23"/>
        <v>0</v>
      </c>
      <c r="Q62" s="58"/>
      <c r="R62" s="58"/>
      <c r="S62" s="22" t="e">
        <f t="shared" si="24"/>
        <v>#DIV/0!</v>
      </c>
      <c r="T62" s="58">
        <f>SUM(U62:V62)</f>
        <v>0</v>
      </c>
      <c r="U62" s="58"/>
      <c r="V62" s="58"/>
      <c r="W62" s="58">
        <f>SUM(X62:Y62)</f>
        <v>0</v>
      </c>
      <c r="X62" s="58"/>
      <c r="Y62" s="58"/>
      <c r="Z62" s="58">
        <f>SUM(AA62:AB62)</f>
        <v>0</v>
      </c>
      <c r="AA62" s="58"/>
      <c r="AB62" s="58"/>
    </row>
    <row r="63" spans="1:29">
      <c r="B63" s="23" t="s">
        <v>302</v>
      </c>
    </row>
  </sheetData>
  <mergeCells count="36">
    <mergeCell ref="A33:A35"/>
    <mergeCell ref="B33:B35"/>
    <mergeCell ref="A36:A39"/>
    <mergeCell ref="A60:A62"/>
    <mergeCell ref="A56:A59"/>
    <mergeCell ref="A52:A55"/>
    <mergeCell ref="A48:A51"/>
    <mergeCell ref="A44:A47"/>
    <mergeCell ref="A40:A43"/>
    <mergeCell ref="W34:Y34"/>
    <mergeCell ref="W3:Y3"/>
    <mergeCell ref="Z3:AB3"/>
    <mergeCell ref="C34:E34"/>
    <mergeCell ref="F34:H34"/>
    <mergeCell ref="C33:H33"/>
    <mergeCell ref="I34:K34"/>
    <mergeCell ref="C3:E3"/>
    <mergeCell ref="F3:H3"/>
    <mergeCell ref="I3:K3"/>
    <mergeCell ref="P3:S3"/>
    <mergeCell ref="T3:V3"/>
    <mergeCell ref="Z34:AB34"/>
    <mergeCell ref="O33:X33"/>
    <mergeCell ref="L34:O34"/>
    <mergeCell ref="P34:S34"/>
    <mergeCell ref="T34:V34"/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23</v>
      </c>
    </row>
    <row r="2" spans="1:6" ht="13.5" customHeight="1" thickBot="1">
      <c r="A2" s="1" t="s">
        <v>131</v>
      </c>
    </row>
    <row r="3" spans="1:6" ht="22.5" customHeight="1">
      <c r="A3" s="133" t="s">
        <v>553</v>
      </c>
      <c r="B3" s="6" t="s">
        <v>554</v>
      </c>
      <c r="C3" s="6" t="s">
        <v>248</v>
      </c>
      <c r="D3" s="6" t="s">
        <v>132</v>
      </c>
      <c r="E3" s="6" t="s">
        <v>133</v>
      </c>
      <c r="F3" s="134"/>
    </row>
    <row r="4" spans="1:6" ht="14.25" customHeight="1">
      <c r="A4" s="360" t="s">
        <v>134</v>
      </c>
      <c r="B4" s="374" t="s">
        <v>135</v>
      </c>
      <c r="C4" s="386" t="s">
        <v>80</v>
      </c>
      <c r="D4" s="281" t="s">
        <v>630</v>
      </c>
      <c r="E4" s="135" t="s">
        <v>136</v>
      </c>
      <c r="F4" s="136" t="s">
        <v>137</v>
      </c>
    </row>
    <row r="5" spans="1:6" ht="14.25" customHeight="1">
      <c r="A5" s="361"/>
      <c r="B5" s="375"/>
      <c r="C5" s="387"/>
      <c r="D5" s="373"/>
      <c r="E5" s="135" t="s">
        <v>138</v>
      </c>
      <c r="F5" s="136" t="s">
        <v>139</v>
      </c>
    </row>
    <row r="6" spans="1:6" ht="14.25" customHeight="1">
      <c r="A6" s="361"/>
      <c r="B6" s="375"/>
      <c r="C6" s="387"/>
      <c r="D6" s="373"/>
      <c r="E6" s="135" t="s">
        <v>140</v>
      </c>
      <c r="F6" s="136" t="s">
        <v>141</v>
      </c>
    </row>
    <row r="7" spans="1:6" ht="14.25" customHeight="1">
      <c r="A7" s="361"/>
      <c r="B7" s="375"/>
      <c r="C7" s="387"/>
      <c r="D7" s="373"/>
      <c r="E7" s="135" t="s">
        <v>142</v>
      </c>
      <c r="F7" s="136" t="s">
        <v>139</v>
      </c>
    </row>
    <row r="8" spans="1:6" ht="14.25" customHeight="1">
      <c r="A8" s="361"/>
      <c r="B8" s="375"/>
      <c r="C8" s="387"/>
      <c r="D8" s="359"/>
      <c r="E8" s="135" t="s">
        <v>143</v>
      </c>
      <c r="F8" s="136" t="s">
        <v>260</v>
      </c>
    </row>
    <row r="9" spans="1:6" ht="14.25" customHeight="1">
      <c r="A9" s="361"/>
      <c r="B9" s="375"/>
      <c r="C9" s="387"/>
      <c r="D9" s="281" t="s">
        <v>631</v>
      </c>
      <c r="E9" s="135" t="s">
        <v>136</v>
      </c>
      <c r="F9" s="136" t="s">
        <v>260</v>
      </c>
    </row>
    <row r="10" spans="1:6" ht="14.25" customHeight="1">
      <c r="A10" s="361"/>
      <c r="B10" s="375"/>
      <c r="C10" s="387"/>
      <c r="D10" s="373"/>
      <c r="E10" s="135" t="s">
        <v>138</v>
      </c>
      <c r="F10" s="136" t="s">
        <v>260</v>
      </c>
    </row>
    <row r="11" spans="1:6" ht="14.25" customHeight="1">
      <c r="A11" s="362"/>
      <c r="B11" s="376"/>
      <c r="C11" s="388"/>
      <c r="D11" s="359"/>
      <c r="E11" s="135" t="s">
        <v>140</v>
      </c>
      <c r="F11" s="136" t="s">
        <v>144</v>
      </c>
    </row>
    <row r="12" spans="1:6" ht="26.25" customHeight="1">
      <c r="A12" s="169" t="s">
        <v>145</v>
      </c>
      <c r="B12" s="139" t="s">
        <v>632</v>
      </c>
      <c r="C12" s="147" t="s">
        <v>81</v>
      </c>
      <c r="D12" s="9" t="s">
        <v>146</v>
      </c>
      <c r="E12" s="135" t="s">
        <v>147</v>
      </c>
      <c r="F12" s="136" t="s">
        <v>139</v>
      </c>
    </row>
    <row r="13" spans="1:6" ht="14.25" customHeight="1">
      <c r="A13" s="360" t="s">
        <v>148</v>
      </c>
      <c r="B13" s="374" t="s">
        <v>149</v>
      </c>
      <c r="C13" s="386" t="s">
        <v>82</v>
      </c>
      <c r="D13" s="380" t="s">
        <v>150</v>
      </c>
      <c r="E13" s="135" t="s">
        <v>142</v>
      </c>
      <c r="F13" s="136" t="s">
        <v>260</v>
      </c>
    </row>
    <row r="14" spans="1:6" ht="14.25" customHeight="1">
      <c r="A14" s="361"/>
      <c r="B14" s="375"/>
      <c r="C14" s="387"/>
      <c r="D14" s="381"/>
      <c r="E14" s="135" t="s">
        <v>136</v>
      </c>
      <c r="F14" s="136" t="s">
        <v>139</v>
      </c>
    </row>
    <row r="15" spans="1:6" ht="14.25" customHeight="1">
      <c r="A15" s="361"/>
      <c r="B15" s="375"/>
      <c r="C15" s="387"/>
      <c r="D15" s="381"/>
      <c r="E15" s="135" t="s">
        <v>138</v>
      </c>
      <c r="F15" s="136" t="s">
        <v>260</v>
      </c>
    </row>
    <row r="16" spans="1:6" ht="14.25" customHeight="1">
      <c r="A16" s="362"/>
      <c r="B16" s="376"/>
      <c r="C16" s="388"/>
      <c r="D16" s="200"/>
      <c r="E16" s="135" t="s">
        <v>140</v>
      </c>
      <c r="F16" s="136" t="s">
        <v>257</v>
      </c>
    </row>
    <row r="17" spans="1:6" ht="14.25" customHeight="1">
      <c r="A17" s="360" t="s">
        <v>151</v>
      </c>
      <c r="B17" s="374" t="s">
        <v>152</v>
      </c>
      <c r="C17" s="386" t="s">
        <v>83</v>
      </c>
      <c r="D17" s="380" t="s">
        <v>153</v>
      </c>
      <c r="E17" s="135" t="s">
        <v>136</v>
      </c>
      <c r="F17" s="136" t="s">
        <v>139</v>
      </c>
    </row>
    <row r="18" spans="1:6" ht="14.25" customHeight="1">
      <c r="A18" s="361"/>
      <c r="B18" s="375"/>
      <c r="C18" s="387"/>
      <c r="D18" s="381"/>
      <c r="E18" s="135" t="s">
        <v>138</v>
      </c>
      <c r="F18" s="136" t="s">
        <v>139</v>
      </c>
    </row>
    <row r="19" spans="1:6" ht="14.25" customHeight="1">
      <c r="A19" s="362"/>
      <c r="B19" s="376"/>
      <c r="C19" s="388"/>
      <c r="D19" s="200"/>
      <c r="E19" s="135" t="s">
        <v>140</v>
      </c>
      <c r="F19" s="136" t="s">
        <v>154</v>
      </c>
    </row>
    <row r="20" spans="1:6" ht="14.25" customHeight="1">
      <c r="A20" s="360" t="s">
        <v>155</v>
      </c>
      <c r="B20" s="374" t="s">
        <v>156</v>
      </c>
      <c r="C20" s="386" t="s">
        <v>84</v>
      </c>
      <c r="D20" s="380" t="s">
        <v>157</v>
      </c>
      <c r="E20" s="135" t="s">
        <v>136</v>
      </c>
      <c r="F20" s="136" t="s">
        <v>139</v>
      </c>
    </row>
    <row r="21" spans="1:6" ht="14.25" customHeight="1">
      <c r="A21" s="361"/>
      <c r="B21" s="375"/>
      <c r="C21" s="387"/>
      <c r="D21" s="381"/>
      <c r="E21" s="135" t="s">
        <v>138</v>
      </c>
      <c r="F21" s="136" t="s">
        <v>139</v>
      </c>
    </row>
    <row r="22" spans="1:6" ht="14.25" customHeight="1">
      <c r="A22" s="362"/>
      <c r="B22" s="376"/>
      <c r="C22" s="388"/>
      <c r="D22" s="200"/>
      <c r="E22" s="135" t="s">
        <v>140</v>
      </c>
      <c r="F22" s="136" t="s">
        <v>144</v>
      </c>
    </row>
    <row r="23" spans="1:6" ht="14.25" customHeight="1">
      <c r="A23" s="360" t="s">
        <v>158</v>
      </c>
      <c r="B23" s="374" t="s">
        <v>159</v>
      </c>
      <c r="C23" s="386" t="s">
        <v>85</v>
      </c>
      <c r="D23" s="380" t="s">
        <v>150</v>
      </c>
      <c r="E23" s="135" t="s">
        <v>142</v>
      </c>
      <c r="F23" s="136" t="s">
        <v>260</v>
      </c>
    </row>
    <row r="24" spans="1:6" ht="14.25" customHeight="1">
      <c r="A24" s="361"/>
      <c r="B24" s="375"/>
      <c r="C24" s="387"/>
      <c r="D24" s="381"/>
      <c r="E24" s="135" t="s">
        <v>136</v>
      </c>
      <c r="F24" s="136" t="s">
        <v>139</v>
      </c>
    </row>
    <row r="25" spans="1:6" ht="14.25" customHeight="1">
      <c r="A25" s="361"/>
      <c r="B25" s="375"/>
      <c r="C25" s="387"/>
      <c r="D25" s="381"/>
      <c r="E25" s="135" t="s">
        <v>138</v>
      </c>
      <c r="F25" s="136" t="s">
        <v>260</v>
      </c>
    </row>
    <row r="26" spans="1:6" ht="14.25" customHeight="1">
      <c r="A26" s="361"/>
      <c r="B26" s="375"/>
      <c r="C26" s="387"/>
      <c r="D26" s="381"/>
      <c r="E26" s="135" t="s">
        <v>160</v>
      </c>
      <c r="F26" s="136" t="s">
        <v>139</v>
      </c>
    </row>
    <row r="27" spans="1:6" ht="14.25" customHeight="1" thickBot="1">
      <c r="A27" s="393"/>
      <c r="B27" s="382"/>
      <c r="C27" s="389"/>
      <c r="D27" s="385"/>
      <c r="E27" s="170" t="s">
        <v>140</v>
      </c>
      <c r="F27" s="171" t="s">
        <v>257</v>
      </c>
    </row>
    <row r="28" spans="1:6" ht="7.5" customHeight="1">
      <c r="A28" s="61"/>
      <c r="B28" s="172"/>
      <c r="C28" s="173"/>
      <c r="D28" s="160"/>
      <c r="E28" s="174"/>
      <c r="F28" s="175"/>
    </row>
    <row r="29" spans="1:6" ht="18.75" customHeight="1" thickBot="1">
      <c r="A29" s="1" t="s">
        <v>633</v>
      </c>
      <c r="B29" s="137"/>
      <c r="C29" s="17"/>
      <c r="D29" s="41"/>
      <c r="E29" s="176"/>
      <c r="F29" s="40"/>
    </row>
    <row r="30" spans="1:6" ht="13.5" customHeight="1" thickBot="1">
      <c r="A30" s="133" t="s">
        <v>553</v>
      </c>
      <c r="B30" s="6" t="s">
        <v>554</v>
      </c>
      <c r="C30" s="6" t="s">
        <v>248</v>
      </c>
      <c r="D30" s="6" t="s">
        <v>132</v>
      </c>
      <c r="E30" s="6" t="s">
        <v>133</v>
      </c>
      <c r="F30" s="134"/>
    </row>
    <row r="31" spans="1:6" ht="14.25" customHeight="1">
      <c r="A31" s="391" t="s">
        <v>161</v>
      </c>
      <c r="B31" s="392" t="s">
        <v>162</v>
      </c>
      <c r="C31" s="390" t="s">
        <v>86</v>
      </c>
      <c r="D31" s="199" t="s">
        <v>163</v>
      </c>
      <c r="E31" s="177" t="s">
        <v>136</v>
      </c>
      <c r="F31" s="178" t="s">
        <v>78</v>
      </c>
    </row>
    <row r="32" spans="1:6" ht="14.25" customHeight="1">
      <c r="A32" s="361"/>
      <c r="B32" s="375"/>
      <c r="C32" s="370"/>
      <c r="D32" s="381"/>
      <c r="E32" s="135" t="s">
        <v>138</v>
      </c>
      <c r="F32" s="136" t="s">
        <v>139</v>
      </c>
    </row>
    <row r="33" spans="1:6" ht="14.25" customHeight="1">
      <c r="A33" s="362"/>
      <c r="B33" s="376"/>
      <c r="C33" s="371"/>
      <c r="D33" s="200"/>
      <c r="E33" s="135" t="s">
        <v>140</v>
      </c>
      <c r="F33" s="136" t="s">
        <v>154</v>
      </c>
    </row>
    <row r="34" spans="1:6" ht="14.25" customHeight="1">
      <c r="A34" s="360" t="s">
        <v>164</v>
      </c>
      <c r="B34" s="374" t="s">
        <v>165</v>
      </c>
      <c r="C34" s="369" t="s">
        <v>87</v>
      </c>
      <c r="D34" s="372" t="s">
        <v>166</v>
      </c>
      <c r="E34" s="135" t="s">
        <v>142</v>
      </c>
      <c r="F34" s="136" t="s">
        <v>260</v>
      </c>
    </row>
    <row r="35" spans="1:6" ht="14.25" customHeight="1">
      <c r="A35" s="361"/>
      <c r="B35" s="375"/>
      <c r="C35" s="370"/>
      <c r="D35" s="373"/>
      <c r="E35" s="135" t="s">
        <v>136</v>
      </c>
      <c r="F35" s="136" t="s">
        <v>139</v>
      </c>
    </row>
    <row r="36" spans="1:6" ht="14.25" customHeight="1">
      <c r="A36" s="361"/>
      <c r="B36" s="375"/>
      <c r="C36" s="370"/>
      <c r="D36" s="373"/>
      <c r="E36" s="135" t="s">
        <v>138</v>
      </c>
      <c r="F36" s="136" t="s">
        <v>260</v>
      </c>
    </row>
    <row r="37" spans="1:6" ht="14.25" customHeight="1">
      <c r="A37" s="361"/>
      <c r="B37" s="375"/>
      <c r="C37" s="370"/>
      <c r="D37" s="373"/>
      <c r="E37" s="135" t="s">
        <v>160</v>
      </c>
      <c r="F37" s="136" t="s">
        <v>139</v>
      </c>
    </row>
    <row r="38" spans="1:6" ht="14.25" customHeight="1">
      <c r="A38" s="362"/>
      <c r="B38" s="376"/>
      <c r="C38" s="371"/>
      <c r="D38" s="359"/>
      <c r="E38" s="135" t="s">
        <v>140</v>
      </c>
      <c r="F38" s="136" t="s">
        <v>154</v>
      </c>
    </row>
    <row r="39" spans="1:6" ht="14.25" customHeight="1">
      <c r="A39" s="360" t="s">
        <v>321</v>
      </c>
      <c r="B39" s="374" t="s">
        <v>167</v>
      </c>
      <c r="C39" s="377" t="s">
        <v>88</v>
      </c>
      <c r="D39" s="380" t="s">
        <v>168</v>
      </c>
      <c r="E39" s="135" t="s">
        <v>136</v>
      </c>
      <c r="F39" s="136" t="s">
        <v>139</v>
      </c>
    </row>
    <row r="40" spans="1:6" ht="14.25" customHeight="1">
      <c r="A40" s="361"/>
      <c r="B40" s="375"/>
      <c r="C40" s="378"/>
      <c r="D40" s="381"/>
      <c r="E40" s="135" t="s">
        <v>138</v>
      </c>
      <c r="F40" s="136" t="s">
        <v>139</v>
      </c>
    </row>
    <row r="41" spans="1:6" ht="14.25" customHeight="1">
      <c r="A41" s="361"/>
      <c r="B41" s="375"/>
      <c r="C41" s="378"/>
      <c r="D41" s="381"/>
      <c r="E41" s="135" t="s">
        <v>140</v>
      </c>
      <c r="F41" s="136" t="s">
        <v>257</v>
      </c>
    </row>
    <row r="42" spans="1:6" ht="14.25" customHeight="1">
      <c r="A42" s="362"/>
      <c r="B42" s="376"/>
      <c r="C42" s="379"/>
      <c r="D42" s="200"/>
      <c r="E42" s="135" t="s">
        <v>142</v>
      </c>
      <c r="F42" s="136" t="s">
        <v>260</v>
      </c>
    </row>
    <row r="43" spans="1:6" ht="14.25" customHeight="1">
      <c r="A43" s="360" t="s">
        <v>169</v>
      </c>
      <c r="B43" s="374" t="s">
        <v>170</v>
      </c>
      <c r="C43" s="369" t="s">
        <v>89</v>
      </c>
      <c r="D43" s="372" t="s">
        <v>171</v>
      </c>
      <c r="E43" s="135" t="s">
        <v>136</v>
      </c>
      <c r="F43" s="136" t="s">
        <v>144</v>
      </c>
    </row>
    <row r="44" spans="1:6" ht="14.25" customHeight="1">
      <c r="A44" s="367"/>
      <c r="B44" s="375"/>
      <c r="C44" s="397"/>
      <c r="D44" s="373"/>
      <c r="E44" s="135" t="s">
        <v>138</v>
      </c>
      <c r="F44" s="136" t="s">
        <v>139</v>
      </c>
    </row>
    <row r="45" spans="1:6" ht="14.25" customHeight="1" thickBot="1">
      <c r="A45" s="366"/>
      <c r="B45" s="382"/>
      <c r="C45" s="383"/>
      <c r="D45" s="384"/>
      <c r="E45" s="170" t="s">
        <v>140</v>
      </c>
      <c r="F45" s="171" t="s">
        <v>254</v>
      </c>
    </row>
    <row r="46" spans="1:6" ht="9" customHeight="1">
      <c r="A46" s="17"/>
      <c r="B46" s="15"/>
      <c r="C46" s="41"/>
      <c r="D46" s="82"/>
      <c r="E46" s="176"/>
      <c r="F46" s="40"/>
    </row>
    <row r="47" spans="1:6" ht="18" customHeight="1" thickBot="1">
      <c r="A47" s="1" t="s">
        <v>172</v>
      </c>
    </row>
    <row r="48" spans="1:6" ht="13.5" customHeight="1">
      <c r="A48" s="133" t="s">
        <v>553</v>
      </c>
      <c r="B48" s="6" t="s">
        <v>554</v>
      </c>
      <c r="C48" s="6" t="s">
        <v>248</v>
      </c>
      <c r="D48" s="6" t="s">
        <v>132</v>
      </c>
      <c r="E48" s="6" t="s">
        <v>133</v>
      </c>
      <c r="F48" s="134"/>
    </row>
    <row r="49" spans="1:6" ht="14.25" customHeight="1">
      <c r="A49" s="360" t="s">
        <v>173</v>
      </c>
      <c r="B49" s="374" t="s">
        <v>174</v>
      </c>
      <c r="C49" s="369" t="s">
        <v>90</v>
      </c>
      <c r="D49" s="380" t="s">
        <v>175</v>
      </c>
      <c r="E49" s="135" t="s">
        <v>176</v>
      </c>
      <c r="F49" s="136" t="s">
        <v>177</v>
      </c>
    </row>
    <row r="50" spans="1:6" ht="14.25" customHeight="1">
      <c r="A50" s="362"/>
      <c r="B50" s="376"/>
      <c r="C50" s="371"/>
      <c r="D50" s="200"/>
      <c r="E50" s="135" t="s">
        <v>178</v>
      </c>
      <c r="F50" s="136" t="s">
        <v>177</v>
      </c>
    </row>
    <row r="51" spans="1:6" ht="14.25" customHeight="1">
      <c r="A51" s="360" t="s">
        <v>324</v>
      </c>
      <c r="B51" s="363" t="s">
        <v>167</v>
      </c>
      <c r="C51" s="369" t="s">
        <v>91</v>
      </c>
      <c r="D51" s="380" t="s">
        <v>179</v>
      </c>
      <c r="E51" s="135" t="s">
        <v>176</v>
      </c>
      <c r="F51" s="136" t="s">
        <v>180</v>
      </c>
    </row>
    <row r="52" spans="1:6" ht="14.25" customHeight="1">
      <c r="A52" s="362"/>
      <c r="B52" s="365"/>
      <c r="C52" s="371"/>
      <c r="D52" s="200"/>
      <c r="E52" s="135" t="s">
        <v>178</v>
      </c>
      <c r="F52" s="136" t="s">
        <v>181</v>
      </c>
    </row>
    <row r="53" spans="1:6" ht="20.25" customHeight="1">
      <c r="A53" s="138" t="s">
        <v>182</v>
      </c>
      <c r="B53" s="56" t="s">
        <v>183</v>
      </c>
      <c r="C53" s="179" t="s">
        <v>92</v>
      </c>
      <c r="D53" s="9" t="s">
        <v>184</v>
      </c>
      <c r="E53" s="135" t="s">
        <v>185</v>
      </c>
      <c r="F53" s="136"/>
    </row>
    <row r="54" spans="1:6" ht="14.25" customHeight="1">
      <c r="A54" s="360" t="s">
        <v>327</v>
      </c>
      <c r="B54" s="363" t="s">
        <v>256</v>
      </c>
      <c r="C54" s="369" t="s">
        <v>93</v>
      </c>
      <c r="D54" s="380" t="s">
        <v>186</v>
      </c>
      <c r="E54" s="180" t="s">
        <v>187</v>
      </c>
      <c r="F54" s="181"/>
    </row>
    <row r="55" spans="1:6" ht="14.25" customHeight="1" thickBot="1">
      <c r="A55" s="366"/>
      <c r="B55" s="382"/>
      <c r="C55" s="383"/>
      <c r="D55" s="384"/>
      <c r="E55" s="182" t="s">
        <v>136</v>
      </c>
      <c r="F55" s="183" t="s">
        <v>188</v>
      </c>
    </row>
    <row r="56" spans="1:6" ht="7.5" customHeight="1">
      <c r="A56" s="137"/>
      <c r="B56" s="137"/>
      <c r="C56" s="137"/>
      <c r="D56" s="16"/>
      <c r="E56" s="176"/>
      <c r="F56" s="40"/>
    </row>
    <row r="57" spans="1:6" ht="20.25" customHeight="1" thickBot="1">
      <c r="A57" s="1" t="s">
        <v>189</v>
      </c>
    </row>
    <row r="58" spans="1:6" ht="13.5" customHeight="1">
      <c r="A58" s="133" t="s">
        <v>553</v>
      </c>
      <c r="B58" s="6" t="s">
        <v>554</v>
      </c>
      <c r="C58" s="6" t="s">
        <v>248</v>
      </c>
      <c r="D58" s="6" t="s">
        <v>132</v>
      </c>
      <c r="E58" s="6" t="s">
        <v>133</v>
      </c>
      <c r="F58" s="134"/>
    </row>
    <row r="59" spans="1:6" ht="14.25" customHeight="1">
      <c r="A59" s="360" t="s">
        <v>634</v>
      </c>
      <c r="B59" s="363" t="s">
        <v>190</v>
      </c>
      <c r="C59" s="369" t="s">
        <v>94</v>
      </c>
      <c r="D59" s="372" t="s">
        <v>191</v>
      </c>
      <c r="E59" s="135" t="s">
        <v>192</v>
      </c>
      <c r="F59" s="136" t="s">
        <v>188</v>
      </c>
    </row>
    <row r="60" spans="1:6" ht="14.25" customHeight="1">
      <c r="A60" s="361"/>
      <c r="B60" s="364"/>
      <c r="C60" s="370"/>
      <c r="D60" s="373"/>
      <c r="E60" s="184" t="s">
        <v>193</v>
      </c>
      <c r="F60" s="136" t="s">
        <v>194</v>
      </c>
    </row>
    <row r="61" spans="1:6" ht="14.25" customHeight="1">
      <c r="A61" s="362"/>
      <c r="B61" s="365"/>
      <c r="C61" s="371"/>
      <c r="D61" s="359"/>
      <c r="E61" s="184" t="s">
        <v>195</v>
      </c>
      <c r="F61" s="136" t="s">
        <v>196</v>
      </c>
    </row>
    <row r="62" spans="1:6" ht="14.25" customHeight="1">
      <c r="A62" s="360" t="s">
        <v>197</v>
      </c>
      <c r="B62" s="363" t="s">
        <v>198</v>
      </c>
      <c r="C62" s="369" t="s">
        <v>95</v>
      </c>
      <c r="D62" s="372" t="s">
        <v>191</v>
      </c>
      <c r="E62" s="135" t="s">
        <v>199</v>
      </c>
      <c r="F62" s="136" t="s">
        <v>200</v>
      </c>
    </row>
    <row r="63" spans="1:6" ht="14.25" customHeight="1">
      <c r="A63" s="361"/>
      <c r="B63" s="364"/>
      <c r="C63" s="370"/>
      <c r="D63" s="359"/>
      <c r="E63" s="135" t="s">
        <v>192</v>
      </c>
      <c r="F63" s="136" t="s">
        <v>188</v>
      </c>
    </row>
    <row r="64" spans="1:6" ht="14.25" customHeight="1">
      <c r="A64" s="362"/>
      <c r="B64" s="365"/>
      <c r="C64" s="371"/>
      <c r="D64" s="185" t="s">
        <v>201</v>
      </c>
      <c r="E64" s="135" t="s">
        <v>142</v>
      </c>
      <c r="F64" s="136" t="s">
        <v>202</v>
      </c>
    </row>
    <row r="65" spans="1:6" ht="20.25" customHeight="1">
      <c r="A65" s="138" t="s">
        <v>203</v>
      </c>
      <c r="B65" s="186" t="s">
        <v>204</v>
      </c>
      <c r="C65" s="179" t="s">
        <v>96</v>
      </c>
      <c r="D65" s="185" t="s">
        <v>205</v>
      </c>
      <c r="E65" s="135" t="s">
        <v>142</v>
      </c>
      <c r="F65" s="136" t="s">
        <v>154</v>
      </c>
    </row>
    <row r="66" spans="1:6" ht="20.25" customHeight="1">
      <c r="A66" s="138" t="s">
        <v>265</v>
      </c>
      <c r="B66" s="186" t="s">
        <v>266</v>
      </c>
      <c r="C66" s="179" t="s">
        <v>85</v>
      </c>
      <c r="D66" s="185" t="s">
        <v>206</v>
      </c>
      <c r="E66" s="135" t="s">
        <v>142</v>
      </c>
      <c r="F66" s="136" t="s">
        <v>202</v>
      </c>
    </row>
    <row r="67" spans="1:6" ht="14.25" customHeight="1">
      <c r="A67" s="360" t="s">
        <v>207</v>
      </c>
      <c r="B67" s="363" t="s">
        <v>208</v>
      </c>
      <c r="C67" s="369" t="s">
        <v>97</v>
      </c>
      <c r="D67" s="372" t="s">
        <v>209</v>
      </c>
      <c r="E67" s="135" t="s">
        <v>192</v>
      </c>
      <c r="F67" s="136" t="s">
        <v>202</v>
      </c>
    </row>
    <row r="68" spans="1:6" ht="14.25" customHeight="1">
      <c r="A68" s="361"/>
      <c r="B68" s="364"/>
      <c r="C68" s="370"/>
      <c r="D68" s="373"/>
      <c r="E68" s="135" t="s">
        <v>210</v>
      </c>
      <c r="F68" s="136" t="s">
        <v>202</v>
      </c>
    </row>
    <row r="69" spans="1:6" ht="14.25" customHeight="1">
      <c r="A69" s="361"/>
      <c r="B69" s="364"/>
      <c r="C69" s="370"/>
      <c r="D69" s="373"/>
      <c r="E69" s="135" t="s">
        <v>147</v>
      </c>
      <c r="F69" s="136" t="s">
        <v>254</v>
      </c>
    </row>
    <row r="70" spans="1:6" ht="14.25" customHeight="1">
      <c r="A70" s="362"/>
      <c r="B70" s="365"/>
      <c r="C70" s="371"/>
      <c r="D70" s="359"/>
      <c r="E70" s="135" t="s">
        <v>211</v>
      </c>
      <c r="F70" s="136"/>
    </row>
    <row r="71" spans="1:6" ht="14.25" customHeight="1">
      <c r="A71" s="360" t="s">
        <v>212</v>
      </c>
      <c r="B71" s="363" t="s">
        <v>213</v>
      </c>
      <c r="C71" s="369" t="s">
        <v>98</v>
      </c>
      <c r="D71" s="372" t="s">
        <v>214</v>
      </c>
      <c r="E71" s="135" t="s">
        <v>192</v>
      </c>
      <c r="F71" s="136" t="s">
        <v>139</v>
      </c>
    </row>
    <row r="72" spans="1:6" ht="14.25" customHeight="1">
      <c r="A72" s="367"/>
      <c r="B72" s="364"/>
      <c r="C72" s="370"/>
      <c r="D72" s="373"/>
      <c r="E72" s="135" t="s">
        <v>210</v>
      </c>
      <c r="F72" s="136" t="s">
        <v>144</v>
      </c>
    </row>
    <row r="73" spans="1:6" ht="14.25" customHeight="1">
      <c r="A73" s="368"/>
      <c r="B73" s="365"/>
      <c r="C73" s="371"/>
      <c r="D73" s="359"/>
      <c r="E73" s="135" t="s">
        <v>215</v>
      </c>
      <c r="F73" s="136" t="s">
        <v>154</v>
      </c>
    </row>
    <row r="74" spans="1:6" ht="20.25" customHeight="1">
      <c r="A74" s="138" t="s">
        <v>322</v>
      </c>
      <c r="B74" s="56" t="s">
        <v>216</v>
      </c>
      <c r="C74" s="179" t="s">
        <v>99</v>
      </c>
      <c r="D74" s="185" t="s">
        <v>217</v>
      </c>
      <c r="E74" s="135" t="s">
        <v>218</v>
      </c>
      <c r="F74" s="136" t="s">
        <v>141</v>
      </c>
    </row>
    <row r="75" spans="1:6" ht="14.25" customHeight="1">
      <c r="A75" s="360" t="s">
        <v>326</v>
      </c>
      <c r="B75" s="363" t="s">
        <v>219</v>
      </c>
      <c r="C75" s="369" t="s">
        <v>100</v>
      </c>
      <c r="D75" s="372" t="s">
        <v>635</v>
      </c>
      <c r="E75" s="135" t="s">
        <v>147</v>
      </c>
      <c r="F75" s="136" t="s">
        <v>139</v>
      </c>
    </row>
    <row r="76" spans="1:6" ht="14.25" customHeight="1">
      <c r="A76" s="361"/>
      <c r="B76" s="364"/>
      <c r="C76" s="370"/>
      <c r="D76" s="402"/>
      <c r="E76" s="135" t="s">
        <v>142</v>
      </c>
      <c r="F76" s="136" t="s">
        <v>260</v>
      </c>
    </row>
    <row r="77" spans="1:6" ht="14.25" customHeight="1">
      <c r="A77" s="361"/>
      <c r="B77" s="364"/>
      <c r="C77" s="370"/>
      <c r="D77" s="402"/>
      <c r="E77" s="135" t="s">
        <v>136</v>
      </c>
      <c r="F77" s="136" t="s">
        <v>260</v>
      </c>
    </row>
    <row r="78" spans="1:6" ht="14.25" customHeight="1">
      <c r="A78" s="361"/>
      <c r="B78" s="364"/>
      <c r="C78" s="370"/>
      <c r="D78" s="402"/>
      <c r="E78" s="135" t="s">
        <v>140</v>
      </c>
      <c r="F78" s="136" t="s">
        <v>144</v>
      </c>
    </row>
    <row r="79" spans="1:6" ht="10.5" customHeight="1" thickBot="1">
      <c r="A79" s="393"/>
      <c r="B79" s="401"/>
      <c r="C79" s="383"/>
      <c r="D79" s="403"/>
      <c r="E79" s="170" t="s">
        <v>220</v>
      </c>
      <c r="F79" s="171" t="s">
        <v>260</v>
      </c>
    </row>
    <row r="80" spans="1:6" ht="19.5" customHeight="1" thickBot="1">
      <c r="A80" s="1"/>
      <c r="B80" s="19"/>
      <c r="C80" s="154"/>
      <c r="D80" s="187"/>
      <c r="E80" s="188"/>
      <c r="F80" s="189"/>
    </row>
    <row r="81" spans="1:6" ht="14.25" thickBot="1">
      <c r="A81" s="133" t="s">
        <v>553</v>
      </c>
      <c r="B81" s="6" t="s">
        <v>554</v>
      </c>
      <c r="C81" s="155" t="s">
        <v>248</v>
      </c>
      <c r="D81" s="6" t="s">
        <v>132</v>
      </c>
      <c r="E81" s="6" t="s">
        <v>133</v>
      </c>
      <c r="F81" s="134"/>
    </row>
    <row r="82" spans="1:6" ht="14.25" customHeight="1">
      <c r="A82" s="405" t="s">
        <v>636</v>
      </c>
      <c r="B82" s="406" t="s">
        <v>221</v>
      </c>
      <c r="C82" s="370" t="s">
        <v>101</v>
      </c>
      <c r="D82" s="407"/>
      <c r="E82" s="190" t="s">
        <v>192</v>
      </c>
      <c r="F82" s="191" t="s">
        <v>78</v>
      </c>
    </row>
    <row r="83" spans="1:6" ht="14.25" customHeight="1">
      <c r="A83" s="362"/>
      <c r="B83" s="365"/>
      <c r="C83" s="371"/>
      <c r="D83" s="408"/>
      <c r="E83" s="135" t="s">
        <v>210</v>
      </c>
      <c r="F83" s="136" t="s">
        <v>260</v>
      </c>
    </row>
    <row r="84" spans="1:6" ht="20.25" customHeight="1">
      <c r="A84" s="138" t="s">
        <v>222</v>
      </c>
      <c r="B84" s="56" t="s">
        <v>221</v>
      </c>
      <c r="C84" s="179" t="s">
        <v>102</v>
      </c>
      <c r="D84" s="139"/>
      <c r="E84" s="135" t="s">
        <v>142</v>
      </c>
      <c r="F84" s="136" t="s">
        <v>139</v>
      </c>
    </row>
    <row r="85" spans="1:6" ht="14.25" customHeight="1">
      <c r="A85" s="360" t="s">
        <v>223</v>
      </c>
      <c r="B85" s="363" t="s">
        <v>224</v>
      </c>
      <c r="C85" s="369" t="s">
        <v>103</v>
      </c>
      <c r="D85" s="404"/>
      <c r="E85" s="135" t="s">
        <v>225</v>
      </c>
      <c r="F85" s="136" t="s">
        <v>139</v>
      </c>
    </row>
    <row r="86" spans="1:6" ht="14.25" customHeight="1">
      <c r="A86" s="361"/>
      <c r="B86" s="364"/>
      <c r="C86" s="370"/>
      <c r="D86" s="399"/>
      <c r="E86" s="135" t="s">
        <v>226</v>
      </c>
      <c r="F86" s="136" t="s">
        <v>227</v>
      </c>
    </row>
    <row r="87" spans="1:6" ht="14.25" customHeight="1">
      <c r="A87" s="362"/>
      <c r="B87" s="365"/>
      <c r="C87" s="371"/>
      <c r="D87" s="350"/>
      <c r="E87" s="135" t="s">
        <v>210</v>
      </c>
      <c r="F87" s="136" t="s">
        <v>76</v>
      </c>
    </row>
    <row r="88" spans="1:6" ht="20.25" customHeight="1">
      <c r="A88" s="138" t="s">
        <v>228</v>
      </c>
      <c r="B88" s="56" t="s">
        <v>170</v>
      </c>
      <c r="C88" s="179" t="s">
        <v>104</v>
      </c>
      <c r="D88" s="24"/>
      <c r="E88" s="135" t="s">
        <v>229</v>
      </c>
      <c r="F88" s="136" t="s">
        <v>144</v>
      </c>
    </row>
    <row r="89" spans="1:6" ht="20.25" customHeight="1" thickBot="1">
      <c r="A89" s="168" t="s">
        <v>230</v>
      </c>
      <c r="B89" s="192" t="s">
        <v>231</v>
      </c>
      <c r="C89" s="193" t="s">
        <v>105</v>
      </c>
      <c r="D89" s="194"/>
      <c r="E89" s="170" t="s">
        <v>229</v>
      </c>
      <c r="F89" s="171" t="s">
        <v>139</v>
      </c>
    </row>
    <row r="90" spans="1:6" ht="6" customHeight="1"/>
    <row r="91" spans="1:6" ht="18" customHeight="1" thickBot="1">
      <c r="A91" s="1" t="s">
        <v>232</v>
      </c>
    </row>
    <row r="92" spans="1:6">
      <c r="A92" s="133" t="s">
        <v>553</v>
      </c>
      <c r="B92" s="6" t="s">
        <v>554</v>
      </c>
      <c r="C92" s="6" t="s">
        <v>248</v>
      </c>
      <c r="D92" s="6" t="s">
        <v>132</v>
      </c>
      <c r="E92" s="6" t="s">
        <v>133</v>
      </c>
      <c r="F92" s="134"/>
    </row>
    <row r="93" spans="1:6" ht="19.5" customHeight="1">
      <c r="A93" s="138" t="s">
        <v>233</v>
      </c>
      <c r="B93" s="56" t="s">
        <v>234</v>
      </c>
      <c r="C93" s="179"/>
      <c r="D93" s="56"/>
      <c r="E93" s="139"/>
      <c r="F93" s="140"/>
    </row>
    <row r="94" spans="1:6" ht="28.5" customHeight="1">
      <c r="A94" s="195" t="s">
        <v>235</v>
      </c>
      <c r="B94" s="56" t="s">
        <v>236</v>
      </c>
      <c r="C94" s="179" t="s">
        <v>106</v>
      </c>
      <c r="D94" s="9" t="s">
        <v>237</v>
      </c>
      <c r="E94" s="139"/>
      <c r="F94" s="140"/>
    </row>
    <row r="95" spans="1:6" ht="14.25" customHeight="1">
      <c r="A95" s="394" t="s">
        <v>325</v>
      </c>
      <c r="B95" s="363" t="s">
        <v>236</v>
      </c>
      <c r="C95" s="369" t="s">
        <v>107</v>
      </c>
      <c r="D95" s="398"/>
      <c r="E95" s="135" t="s">
        <v>238</v>
      </c>
      <c r="F95" s="136">
        <v>5</v>
      </c>
    </row>
    <row r="96" spans="1:6" ht="14.25" customHeight="1">
      <c r="A96" s="395"/>
      <c r="B96" s="375"/>
      <c r="C96" s="397"/>
      <c r="D96" s="399"/>
      <c r="E96" s="135" t="s">
        <v>239</v>
      </c>
      <c r="F96" s="136">
        <v>12</v>
      </c>
    </row>
    <row r="97" spans="1:6" ht="14.25" customHeight="1">
      <c r="A97" s="395"/>
      <c r="B97" s="375"/>
      <c r="C97" s="397"/>
      <c r="D97" s="399"/>
      <c r="E97" s="135" t="s">
        <v>240</v>
      </c>
      <c r="F97" s="136"/>
    </row>
    <row r="98" spans="1:6" ht="14.25" customHeight="1">
      <c r="A98" s="395"/>
      <c r="B98" s="375"/>
      <c r="C98" s="397"/>
      <c r="D98" s="399"/>
      <c r="E98" s="135" t="s">
        <v>241</v>
      </c>
      <c r="F98" s="136"/>
    </row>
    <row r="99" spans="1:6" ht="14.25" customHeight="1">
      <c r="A99" s="395"/>
      <c r="B99" s="375"/>
      <c r="C99" s="397"/>
      <c r="D99" s="399"/>
      <c r="E99" s="135" t="s">
        <v>242</v>
      </c>
      <c r="F99" s="136" t="s">
        <v>243</v>
      </c>
    </row>
    <row r="100" spans="1:6" ht="14.25" customHeight="1" thickBot="1">
      <c r="A100" s="396"/>
      <c r="B100" s="382"/>
      <c r="C100" s="383"/>
      <c r="D100" s="400"/>
      <c r="E100" s="170" t="s">
        <v>244</v>
      </c>
      <c r="F100" s="167"/>
    </row>
  </sheetData>
  <mergeCells count="81">
    <mergeCell ref="C85:C87"/>
    <mergeCell ref="D85:D87"/>
    <mergeCell ref="A82:A83"/>
    <mergeCell ref="B82:B83"/>
    <mergeCell ref="C82:C83"/>
    <mergeCell ref="D82:D83"/>
    <mergeCell ref="A49:A50"/>
    <mergeCell ref="A43:A45"/>
    <mergeCell ref="B43:B45"/>
    <mergeCell ref="C43:C45"/>
    <mergeCell ref="D43:D45"/>
    <mergeCell ref="B49:B50"/>
    <mergeCell ref="C49:C50"/>
    <mergeCell ref="D49:D50"/>
    <mergeCell ref="A95:A100"/>
    <mergeCell ref="B95:B100"/>
    <mergeCell ref="C95:C100"/>
    <mergeCell ref="D95:D100"/>
    <mergeCell ref="A75:A79"/>
    <mergeCell ref="B75:B79"/>
    <mergeCell ref="C75:C79"/>
    <mergeCell ref="D75:D79"/>
    <mergeCell ref="A85:A87"/>
    <mergeCell ref="B85:B87"/>
    <mergeCell ref="C4:C11"/>
    <mergeCell ref="D4:D8"/>
    <mergeCell ref="D9:D11"/>
    <mergeCell ref="B20:B22"/>
    <mergeCell ref="B23:B27"/>
    <mergeCell ref="A4:A11"/>
    <mergeCell ref="A13:A16"/>
    <mergeCell ref="A17:A19"/>
    <mergeCell ref="A20:A22"/>
    <mergeCell ref="C31:C33"/>
    <mergeCell ref="B4:B11"/>
    <mergeCell ref="A34:A38"/>
    <mergeCell ref="B34:B38"/>
    <mergeCell ref="A31:A33"/>
    <mergeCell ref="B31:B33"/>
    <mergeCell ref="C13:C16"/>
    <mergeCell ref="A23:A27"/>
    <mergeCell ref="B13:B16"/>
    <mergeCell ref="B17:B19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62:D63"/>
    <mergeCell ref="C62:C64"/>
    <mergeCell ref="C67:C70"/>
    <mergeCell ref="C59:C61"/>
    <mergeCell ref="D59:D61"/>
    <mergeCell ref="D51:D52"/>
    <mergeCell ref="C51:C52"/>
    <mergeCell ref="C54:C55"/>
    <mergeCell ref="D54:D55"/>
    <mergeCell ref="A71:A73"/>
    <mergeCell ref="B71:B73"/>
    <mergeCell ref="C71:C73"/>
    <mergeCell ref="D71:D73"/>
    <mergeCell ref="A39:A42"/>
    <mergeCell ref="B39:B42"/>
    <mergeCell ref="C39:C42"/>
    <mergeCell ref="D39:D42"/>
    <mergeCell ref="D67:D70"/>
    <mergeCell ref="A62:A64"/>
    <mergeCell ref="A59:A61"/>
    <mergeCell ref="A51:A52"/>
    <mergeCell ref="A67:A70"/>
    <mergeCell ref="B67:B70"/>
    <mergeCell ref="A54:A55"/>
    <mergeCell ref="B59:B61"/>
    <mergeCell ref="B62:B64"/>
    <mergeCell ref="B51:B52"/>
    <mergeCell ref="B54:B5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247</v>
      </c>
    </row>
    <row r="2" spans="1:4" ht="18" customHeight="1">
      <c r="A2" s="133" t="s">
        <v>553</v>
      </c>
      <c r="B2" s="6" t="s">
        <v>554</v>
      </c>
      <c r="C2" s="6" t="s">
        <v>248</v>
      </c>
      <c r="D2" s="134"/>
    </row>
    <row r="3" spans="1:4" ht="15" customHeight="1">
      <c r="A3" s="138" t="s">
        <v>323</v>
      </c>
      <c r="B3" s="139" t="s">
        <v>250</v>
      </c>
      <c r="C3" s="156" t="s">
        <v>108</v>
      </c>
      <c r="D3" s="161" t="s">
        <v>251</v>
      </c>
    </row>
    <row r="4" spans="1:4" ht="15" customHeight="1">
      <c r="A4" s="138" t="s">
        <v>252</v>
      </c>
      <c r="B4" s="139" t="s">
        <v>253</v>
      </c>
      <c r="C4" s="157" t="s">
        <v>86</v>
      </c>
      <c r="D4" s="140" t="s">
        <v>254</v>
      </c>
    </row>
    <row r="5" spans="1:4" ht="15" customHeight="1">
      <c r="A5" s="162" t="s">
        <v>255</v>
      </c>
      <c r="B5" s="139" t="s">
        <v>256</v>
      </c>
      <c r="C5" s="156" t="s">
        <v>108</v>
      </c>
      <c r="D5" s="163" t="s">
        <v>257</v>
      </c>
    </row>
    <row r="6" spans="1:4" ht="15" customHeight="1">
      <c r="A6" s="162" t="s">
        <v>258</v>
      </c>
      <c r="B6" s="139" t="s">
        <v>259</v>
      </c>
      <c r="C6" s="156" t="s">
        <v>109</v>
      </c>
      <c r="D6" s="140" t="s">
        <v>260</v>
      </c>
    </row>
    <row r="7" spans="1:4" ht="15" customHeight="1" thickBot="1">
      <c r="A7" s="164" t="s">
        <v>261</v>
      </c>
      <c r="B7" s="165" t="s">
        <v>262</v>
      </c>
      <c r="C7" s="166" t="s">
        <v>104</v>
      </c>
      <c r="D7" s="167" t="s">
        <v>263</v>
      </c>
    </row>
    <row r="8" spans="1:4">
      <c r="A8" s="23"/>
    </row>
    <row r="9" spans="1:4" ht="18" customHeight="1" thickBot="1">
      <c r="A9" s="1" t="s">
        <v>264</v>
      </c>
    </row>
    <row r="10" spans="1:4" ht="15" customHeight="1">
      <c r="A10" s="133" t="s">
        <v>553</v>
      </c>
      <c r="B10" s="6" t="s">
        <v>554</v>
      </c>
      <c r="C10" s="6" t="s">
        <v>248</v>
      </c>
      <c r="D10" s="134" t="s">
        <v>249</v>
      </c>
    </row>
    <row r="11" spans="1:4" ht="15" customHeight="1">
      <c r="A11" s="138" t="s">
        <v>265</v>
      </c>
      <c r="B11" s="139" t="s">
        <v>266</v>
      </c>
      <c r="C11" s="156" t="s">
        <v>85</v>
      </c>
      <c r="D11" s="140">
        <v>14</v>
      </c>
    </row>
    <row r="12" spans="1:4" ht="15" customHeight="1">
      <c r="A12" s="138" t="s">
        <v>267</v>
      </c>
      <c r="B12" s="139" t="s">
        <v>268</v>
      </c>
      <c r="C12" s="156" t="s">
        <v>110</v>
      </c>
      <c r="D12" s="140">
        <v>36</v>
      </c>
    </row>
    <row r="13" spans="1:4" ht="15" customHeight="1">
      <c r="A13" s="138" t="s">
        <v>269</v>
      </c>
      <c r="B13" s="139" t="s">
        <v>270</v>
      </c>
      <c r="C13" s="156" t="s">
        <v>87</v>
      </c>
      <c r="D13" s="140">
        <v>18</v>
      </c>
    </row>
    <row r="14" spans="1:4" ht="15" customHeight="1">
      <c r="A14" s="138" t="s">
        <v>271</v>
      </c>
      <c r="B14" s="139" t="s">
        <v>272</v>
      </c>
      <c r="C14" s="156" t="s">
        <v>111</v>
      </c>
      <c r="D14" s="140">
        <v>9</v>
      </c>
    </row>
    <row r="15" spans="1:4" ht="15" customHeight="1">
      <c r="A15" s="141" t="s">
        <v>273</v>
      </c>
      <c r="B15" s="139" t="s">
        <v>628</v>
      </c>
      <c r="C15" s="156" t="s">
        <v>112</v>
      </c>
      <c r="D15" s="140">
        <v>36</v>
      </c>
    </row>
    <row r="16" spans="1:4" ht="15" customHeight="1">
      <c r="A16" s="138" t="s">
        <v>274</v>
      </c>
      <c r="B16" s="139" t="s">
        <v>275</v>
      </c>
      <c r="C16" s="156" t="s">
        <v>113</v>
      </c>
      <c r="D16" s="140">
        <v>9</v>
      </c>
    </row>
    <row r="17" spans="1:4" ht="15" customHeight="1">
      <c r="A17" s="138" t="s">
        <v>276</v>
      </c>
      <c r="B17" s="139" t="s">
        <v>277</v>
      </c>
      <c r="C17" s="156" t="s">
        <v>113</v>
      </c>
      <c r="D17" s="140">
        <v>18</v>
      </c>
    </row>
    <row r="18" spans="1:4" ht="15" customHeight="1">
      <c r="A18" s="138" t="s">
        <v>278</v>
      </c>
      <c r="B18" s="139" t="s">
        <v>279</v>
      </c>
      <c r="C18" s="156" t="s">
        <v>113</v>
      </c>
      <c r="D18" s="140">
        <v>9</v>
      </c>
    </row>
    <row r="19" spans="1:4" ht="15" customHeight="1">
      <c r="A19" s="138" t="s">
        <v>280</v>
      </c>
      <c r="B19" s="139" t="s">
        <v>281</v>
      </c>
      <c r="C19" s="156" t="s">
        <v>114</v>
      </c>
      <c r="D19" s="140">
        <v>18</v>
      </c>
    </row>
    <row r="20" spans="1:4" ht="15" customHeight="1">
      <c r="A20" s="138" t="s">
        <v>282</v>
      </c>
      <c r="B20" s="139" t="s">
        <v>283</v>
      </c>
      <c r="C20" s="156" t="s">
        <v>115</v>
      </c>
      <c r="D20" s="140">
        <v>9</v>
      </c>
    </row>
    <row r="21" spans="1:4" ht="15" customHeight="1">
      <c r="A21" s="138" t="s">
        <v>284</v>
      </c>
      <c r="B21" s="139" t="s">
        <v>285</v>
      </c>
      <c r="C21" s="156" t="s">
        <v>116</v>
      </c>
      <c r="D21" s="140">
        <v>18</v>
      </c>
    </row>
    <row r="22" spans="1:4" ht="15" customHeight="1">
      <c r="A22" s="138" t="s">
        <v>286</v>
      </c>
      <c r="B22" s="24" t="s">
        <v>286</v>
      </c>
      <c r="C22" s="156" t="s">
        <v>117</v>
      </c>
      <c r="D22" s="140">
        <v>9</v>
      </c>
    </row>
    <row r="23" spans="1:4" ht="15" customHeight="1">
      <c r="A23" s="138" t="s">
        <v>286</v>
      </c>
      <c r="B23" s="24" t="s">
        <v>286</v>
      </c>
      <c r="C23" s="156" t="s">
        <v>118</v>
      </c>
      <c r="D23" s="140">
        <v>9</v>
      </c>
    </row>
    <row r="24" spans="1:4" ht="15" customHeight="1">
      <c r="A24" s="138" t="s">
        <v>287</v>
      </c>
      <c r="B24" s="139" t="s">
        <v>288</v>
      </c>
      <c r="C24" s="156" t="s">
        <v>119</v>
      </c>
      <c r="D24" s="140">
        <v>18</v>
      </c>
    </row>
    <row r="25" spans="1:4" ht="15" customHeight="1" thickBot="1">
      <c r="A25" s="168" t="s">
        <v>289</v>
      </c>
      <c r="B25" s="165" t="s">
        <v>262</v>
      </c>
      <c r="C25" s="166" t="s">
        <v>120</v>
      </c>
      <c r="D25" s="167">
        <v>18</v>
      </c>
    </row>
    <row r="26" spans="1:4">
      <c r="A26" s="23" t="s">
        <v>290</v>
      </c>
    </row>
    <row r="27" spans="1:4">
      <c r="A27" s="23" t="s">
        <v>629</v>
      </c>
    </row>
    <row r="28" spans="1:4">
      <c r="A28" s="23"/>
    </row>
    <row r="29" spans="1:4">
      <c r="A29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2</v>
      </c>
      <c r="J1" s="31" t="s">
        <v>460</v>
      </c>
      <c r="AO1" s="4" t="s">
        <v>333</v>
      </c>
    </row>
    <row r="2" spans="1:41" ht="17.25" customHeight="1">
      <c r="A2" s="209" t="s">
        <v>343</v>
      </c>
      <c r="B2" s="214"/>
      <c r="C2" s="242" t="s">
        <v>376</v>
      </c>
      <c r="D2" s="244" t="s">
        <v>469</v>
      </c>
      <c r="E2" s="237" t="s">
        <v>470</v>
      </c>
      <c r="F2" s="240" t="s">
        <v>378</v>
      </c>
      <c r="G2" s="240" t="s">
        <v>379</v>
      </c>
      <c r="H2" s="32"/>
      <c r="I2" s="33"/>
      <c r="J2" s="33"/>
      <c r="K2" s="33"/>
      <c r="L2" s="33"/>
      <c r="M2" s="33"/>
      <c r="N2" s="33"/>
      <c r="O2" s="33"/>
      <c r="P2" s="33" t="s">
        <v>409</v>
      </c>
      <c r="Q2" s="33"/>
      <c r="R2" s="33"/>
      <c r="S2" s="33"/>
      <c r="T2" s="33"/>
      <c r="U2" s="33"/>
      <c r="V2" s="33"/>
      <c r="W2" s="33"/>
      <c r="X2" s="33"/>
      <c r="Y2" s="5"/>
      <c r="Z2" s="234" t="s">
        <v>410</v>
      </c>
      <c r="AA2" s="235"/>
      <c r="AB2" s="235"/>
      <c r="AC2" s="235"/>
      <c r="AD2" s="235"/>
      <c r="AE2" s="235"/>
      <c r="AF2" s="235"/>
      <c r="AG2" s="235"/>
      <c r="AH2" s="235"/>
      <c r="AI2" s="235"/>
      <c r="AJ2" s="235"/>
      <c r="AK2" s="235"/>
      <c r="AL2" s="235"/>
      <c r="AM2" s="235"/>
      <c r="AN2" s="235"/>
      <c r="AO2" s="235"/>
    </row>
    <row r="3" spans="1:41" ht="17.25" customHeight="1">
      <c r="A3" s="241"/>
      <c r="B3" s="206"/>
      <c r="C3" s="243"/>
      <c r="D3" s="245"/>
      <c r="E3" s="238"/>
      <c r="F3" s="226"/>
      <c r="G3" s="226"/>
      <c r="H3" s="226" t="s">
        <v>380</v>
      </c>
      <c r="I3" s="226" t="s">
        <v>381</v>
      </c>
      <c r="J3" s="226" t="s">
        <v>382</v>
      </c>
      <c r="K3" s="226" t="s">
        <v>383</v>
      </c>
      <c r="L3" s="226" t="s">
        <v>384</v>
      </c>
      <c r="M3" s="226" t="s">
        <v>385</v>
      </c>
      <c r="N3" s="226" t="s">
        <v>386</v>
      </c>
      <c r="O3" s="226" t="s">
        <v>387</v>
      </c>
      <c r="P3" s="226" t="s">
        <v>388</v>
      </c>
      <c r="Q3" s="226" t="s">
        <v>389</v>
      </c>
      <c r="R3" s="226" t="s">
        <v>390</v>
      </c>
      <c r="S3" s="227" t="s">
        <v>391</v>
      </c>
      <c r="T3" s="236" t="s">
        <v>392</v>
      </c>
      <c r="U3" s="226" t="s">
        <v>393</v>
      </c>
      <c r="V3" s="226" t="s">
        <v>394</v>
      </c>
      <c r="W3" s="226" t="s">
        <v>291</v>
      </c>
      <c r="X3" s="231" t="s">
        <v>583</v>
      </c>
      <c r="Y3" s="231" t="s">
        <v>584</v>
      </c>
      <c r="Z3" s="226" t="s">
        <v>395</v>
      </c>
      <c r="AA3" s="226" t="s">
        <v>396</v>
      </c>
      <c r="AB3" s="226" t="s">
        <v>397</v>
      </c>
      <c r="AC3" s="226" t="s">
        <v>471</v>
      </c>
      <c r="AD3" s="226" t="s">
        <v>398</v>
      </c>
      <c r="AE3" s="226" t="s">
        <v>399</v>
      </c>
      <c r="AF3" s="226" t="s">
        <v>400</v>
      </c>
      <c r="AG3" s="226" t="s">
        <v>401</v>
      </c>
      <c r="AH3" s="226" t="s">
        <v>402</v>
      </c>
      <c r="AI3" s="228" t="s">
        <v>582</v>
      </c>
      <c r="AJ3" s="226" t="s">
        <v>403</v>
      </c>
      <c r="AK3" s="226" t="s">
        <v>404</v>
      </c>
      <c r="AL3" s="226" t="s">
        <v>405</v>
      </c>
      <c r="AM3" s="226" t="s">
        <v>406</v>
      </c>
      <c r="AN3" s="226" t="s">
        <v>407</v>
      </c>
      <c r="AO3" s="227" t="s">
        <v>408</v>
      </c>
    </row>
    <row r="4" spans="1:41" ht="17.25" customHeight="1">
      <c r="A4" s="241"/>
      <c r="B4" s="206"/>
      <c r="C4" s="243"/>
      <c r="D4" s="245"/>
      <c r="E4" s="238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7"/>
      <c r="T4" s="236"/>
      <c r="U4" s="226"/>
      <c r="V4" s="226"/>
      <c r="W4" s="226"/>
      <c r="X4" s="232"/>
      <c r="Y4" s="232"/>
      <c r="Z4" s="226"/>
      <c r="AA4" s="226"/>
      <c r="AB4" s="226"/>
      <c r="AC4" s="226"/>
      <c r="AD4" s="226"/>
      <c r="AE4" s="226"/>
      <c r="AF4" s="226"/>
      <c r="AG4" s="226"/>
      <c r="AH4" s="226"/>
      <c r="AI4" s="229"/>
      <c r="AJ4" s="226"/>
      <c r="AK4" s="226"/>
      <c r="AL4" s="226"/>
      <c r="AM4" s="226"/>
      <c r="AN4" s="226"/>
      <c r="AO4" s="227"/>
    </row>
    <row r="5" spans="1:41" ht="17.25" customHeight="1">
      <c r="A5" s="211"/>
      <c r="B5" s="206"/>
      <c r="C5" s="243"/>
      <c r="D5" s="246"/>
      <c r="E5" s="239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7"/>
      <c r="T5" s="236"/>
      <c r="U5" s="226"/>
      <c r="V5" s="226"/>
      <c r="W5" s="226"/>
      <c r="X5" s="233"/>
      <c r="Y5" s="233"/>
      <c r="Z5" s="226"/>
      <c r="AA5" s="226"/>
      <c r="AB5" s="226"/>
      <c r="AC5" s="226"/>
      <c r="AD5" s="226"/>
      <c r="AE5" s="226"/>
      <c r="AF5" s="226"/>
      <c r="AG5" s="226"/>
      <c r="AH5" s="226"/>
      <c r="AI5" s="230"/>
      <c r="AJ5" s="226"/>
      <c r="AK5" s="226"/>
      <c r="AL5" s="226"/>
      <c r="AM5" s="226"/>
      <c r="AN5" s="226"/>
      <c r="AO5" s="227"/>
    </row>
    <row r="6" spans="1:41" ht="22.5" hidden="1">
      <c r="A6" s="224" t="s">
        <v>461</v>
      </c>
      <c r="B6" s="50" t="s">
        <v>291</v>
      </c>
      <c r="C6" s="14">
        <v>168</v>
      </c>
      <c r="D6" s="14">
        <f t="shared" ref="D6:D20" si="0">SUM(F6:G6)</f>
        <v>147</v>
      </c>
      <c r="E6" s="34">
        <f t="shared" ref="E6:E20" si="1">D6/C6*100</f>
        <v>87.5</v>
      </c>
      <c r="F6" s="14">
        <f t="shared" ref="F6:F20" si="2">SUM(H6:W6)</f>
        <v>85</v>
      </c>
      <c r="G6" s="14">
        <f>SUM(Z6:AO6)</f>
        <v>62</v>
      </c>
      <c r="H6" s="14">
        <v>11</v>
      </c>
      <c r="I6" s="14">
        <v>5</v>
      </c>
      <c r="J6" s="14">
        <v>7</v>
      </c>
      <c r="K6" s="14" t="s">
        <v>552</v>
      </c>
      <c r="L6" s="14" t="s">
        <v>552</v>
      </c>
      <c r="M6" s="14" t="s">
        <v>552</v>
      </c>
      <c r="N6" s="14" t="s">
        <v>552</v>
      </c>
      <c r="O6" s="14">
        <v>21</v>
      </c>
      <c r="P6" s="14">
        <v>1</v>
      </c>
      <c r="Q6" s="14" t="s">
        <v>552</v>
      </c>
      <c r="R6" s="14" t="s">
        <v>552</v>
      </c>
      <c r="S6" s="14" t="s">
        <v>552</v>
      </c>
      <c r="T6" s="14" t="s">
        <v>552</v>
      </c>
      <c r="U6" s="14" t="s">
        <v>552</v>
      </c>
      <c r="V6" s="14" t="s">
        <v>552</v>
      </c>
      <c r="W6" s="14">
        <v>40</v>
      </c>
      <c r="X6" s="14" t="s">
        <v>552</v>
      </c>
      <c r="Y6" s="14"/>
      <c r="Z6" s="14">
        <v>14</v>
      </c>
      <c r="AA6" s="14">
        <v>29</v>
      </c>
      <c r="AB6" s="14">
        <v>16</v>
      </c>
      <c r="AC6" s="14" t="s">
        <v>552</v>
      </c>
      <c r="AD6" s="14" t="s">
        <v>552</v>
      </c>
      <c r="AE6" s="14" t="s">
        <v>552</v>
      </c>
      <c r="AF6" s="14" t="s">
        <v>552</v>
      </c>
      <c r="AG6" s="14">
        <v>1</v>
      </c>
      <c r="AH6" s="14" t="s">
        <v>552</v>
      </c>
      <c r="AI6" s="14" t="s">
        <v>552</v>
      </c>
      <c r="AJ6" s="14" t="s">
        <v>552</v>
      </c>
      <c r="AK6" s="14">
        <v>1</v>
      </c>
      <c r="AL6" s="14" t="s">
        <v>552</v>
      </c>
      <c r="AM6" s="14">
        <v>1</v>
      </c>
      <c r="AN6" s="14" t="s">
        <v>552</v>
      </c>
      <c r="AO6" s="14" t="s">
        <v>552</v>
      </c>
    </row>
    <row r="7" spans="1:41" ht="22.5" hidden="1">
      <c r="A7" s="225"/>
      <c r="B7" s="50" t="s">
        <v>581</v>
      </c>
      <c r="C7" s="14">
        <v>96</v>
      </c>
      <c r="D7" s="14">
        <f t="shared" si="0"/>
        <v>86</v>
      </c>
      <c r="E7" s="34">
        <f t="shared" si="1"/>
        <v>89.583333333333343</v>
      </c>
      <c r="F7" s="14">
        <f t="shared" si="2"/>
        <v>48</v>
      </c>
      <c r="G7" s="14">
        <f t="shared" ref="G7:G20" si="3">SUM(Z7:AO7)</f>
        <v>38</v>
      </c>
      <c r="H7" s="14">
        <v>5</v>
      </c>
      <c r="I7" s="14">
        <v>1</v>
      </c>
      <c r="J7" s="14">
        <v>2</v>
      </c>
      <c r="K7" s="14" t="s">
        <v>34</v>
      </c>
      <c r="L7" s="14" t="s">
        <v>34</v>
      </c>
      <c r="M7" s="14" t="s">
        <v>34</v>
      </c>
      <c r="N7" s="14" t="s">
        <v>34</v>
      </c>
      <c r="O7" s="14">
        <v>10</v>
      </c>
      <c r="P7" s="14" t="s">
        <v>34</v>
      </c>
      <c r="Q7" s="14" t="s">
        <v>34</v>
      </c>
      <c r="R7" s="14" t="s">
        <v>34</v>
      </c>
      <c r="S7" s="14" t="s">
        <v>34</v>
      </c>
      <c r="T7" s="14" t="s">
        <v>34</v>
      </c>
      <c r="U7" s="14" t="s">
        <v>34</v>
      </c>
      <c r="V7" s="14" t="s">
        <v>34</v>
      </c>
      <c r="W7" s="14">
        <v>30</v>
      </c>
      <c r="X7" s="14" t="s">
        <v>34</v>
      </c>
      <c r="Y7" s="14"/>
      <c r="Z7" s="14">
        <v>19</v>
      </c>
      <c r="AA7" s="14">
        <v>12</v>
      </c>
      <c r="AB7" s="14">
        <v>6</v>
      </c>
      <c r="AC7" s="14" t="s">
        <v>34</v>
      </c>
      <c r="AD7" s="14" t="s">
        <v>34</v>
      </c>
      <c r="AE7" s="14" t="s">
        <v>34</v>
      </c>
      <c r="AF7" s="14" t="s">
        <v>34</v>
      </c>
      <c r="AG7" s="14" t="s">
        <v>34</v>
      </c>
      <c r="AH7" s="14" t="s">
        <v>34</v>
      </c>
      <c r="AI7" s="14" t="s">
        <v>34</v>
      </c>
      <c r="AJ7" s="14">
        <v>1</v>
      </c>
      <c r="AK7" s="14" t="s">
        <v>34</v>
      </c>
      <c r="AL7" s="14" t="s">
        <v>34</v>
      </c>
      <c r="AM7" s="14" t="s">
        <v>34</v>
      </c>
      <c r="AN7" s="14" t="s">
        <v>34</v>
      </c>
      <c r="AO7" s="14" t="s">
        <v>34</v>
      </c>
    </row>
    <row r="8" spans="1:41" ht="22.5" hidden="1">
      <c r="A8" s="225"/>
      <c r="B8" s="50" t="s">
        <v>396</v>
      </c>
      <c r="C8" s="14">
        <v>92</v>
      </c>
      <c r="D8" s="14">
        <f t="shared" si="0"/>
        <v>86</v>
      </c>
      <c r="E8" s="34">
        <f t="shared" si="1"/>
        <v>93.478260869565219</v>
      </c>
      <c r="F8" s="14">
        <f t="shared" si="2"/>
        <v>23</v>
      </c>
      <c r="G8" s="14">
        <f t="shared" si="3"/>
        <v>63</v>
      </c>
      <c r="H8" s="14">
        <v>2</v>
      </c>
      <c r="I8" s="14" t="s">
        <v>31</v>
      </c>
      <c r="J8" s="14">
        <v>2</v>
      </c>
      <c r="K8" s="14" t="s">
        <v>31</v>
      </c>
      <c r="L8" s="14" t="s">
        <v>31</v>
      </c>
      <c r="M8" s="14" t="s">
        <v>31</v>
      </c>
      <c r="N8" s="14" t="s">
        <v>31</v>
      </c>
      <c r="O8" s="14">
        <v>12</v>
      </c>
      <c r="P8" s="14" t="s">
        <v>31</v>
      </c>
      <c r="Q8" s="14" t="s">
        <v>31</v>
      </c>
      <c r="R8" s="14" t="s">
        <v>31</v>
      </c>
      <c r="S8" s="14" t="s">
        <v>31</v>
      </c>
      <c r="T8" s="14" t="s">
        <v>31</v>
      </c>
      <c r="U8" s="14" t="s">
        <v>31</v>
      </c>
      <c r="V8" s="14" t="s">
        <v>31</v>
      </c>
      <c r="W8" s="14">
        <v>7</v>
      </c>
      <c r="X8" s="14" t="s">
        <v>31</v>
      </c>
      <c r="Y8" s="14"/>
      <c r="Z8" s="14" t="s">
        <v>31</v>
      </c>
      <c r="AA8" s="14">
        <v>35</v>
      </c>
      <c r="AB8" s="14">
        <v>27</v>
      </c>
      <c r="AC8" s="14" t="s">
        <v>31</v>
      </c>
      <c r="AD8" s="14" t="s">
        <v>31</v>
      </c>
      <c r="AE8" s="14" t="s">
        <v>31</v>
      </c>
      <c r="AF8" s="14" t="s">
        <v>31</v>
      </c>
      <c r="AG8" s="14" t="s">
        <v>31</v>
      </c>
      <c r="AH8" s="14" t="s">
        <v>31</v>
      </c>
      <c r="AI8" s="14" t="s">
        <v>31</v>
      </c>
      <c r="AJ8" s="14" t="s">
        <v>31</v>
      </c>
      <c r="AK8" s="14">
        <v>1</v>
      </c>
      <c r="AL8" s="14" t="s">
        <v>31</v>
      </c>
      <c r="AM8" s="14" t="s">
        <v>31</v>
      </c>
      <c r="AN8" s="14" t="s">
        <v>31</v>
      </c>
      <c r="AO8" s="14" t="s">
        <v>31</v>
      </c>
    </row>
    <row r="9" spans="1:41" ht="22.5" hidden="1">
      <c r="A9" s="220">
        <v>12</v>
      </c>
      <c r="B9" s="50" t="s">
        <v>291</v>
      </c>
      <c r="C9" s="14">
        <v>129</v>
      </c>
      <c r="D9" s="14">
        <f t="shared" si="0"/>
        <v>112</v>
      </c>
      <c r="E9" s="34">
        <f t="shared" si="1"/>
        <v>86.821705426356587</v>
      </c>
      <c r="F9" s="14">
        <f t="shared" si="2"/>
        <v>68</v>
      </c>
      <c r="G9" s="14">
        <f t="shared" si="3"/>
        <v>44</v>
      </c>
      <c r="H9" s="14">
        <v>7</v>
      </c>
      <c r="I9" s="14">
        <v>2</v>
      </c>
      <c r="J9" s="14">
        <v>4</v>
      </c>
      <c r="K9" s="14" t="s">
        <v>552</v>
      </c>
      <c r="L9" s="14" t="s">
        <v>552</v>
      </c>
      <c r="M9" s="14" t="s">
        <v>552</v>
      </c>
      <c r="N9" s="14" t="s">
        <v>552</v>
      </c>
      <c r="O9" s="14">
        <v>22</v>
      </c>
      <c r="P9" s="14" t="s">
        <v>552</v>
      </c>
      <c r="Q9" s="14" t="s">
        <v>552</v>
      </c>
      <c r="R9" s="14">
        <v>1</v>
      </c>
      <c r="S9" s="14" t="s">
        <v>552</v>
      </c>
      <c r="T9" s="14" t="s">
        <v>552</v>
      </c>
      <c r="U9" s="14" t="s">
        <v>552</v>
      </c>
      <c r="V9" s="14" t="s">
        <v>552</v>
      </c>
      <c r="W9" s="14">
        <v>32</v>
      </c>
      <c r="X9" s="14" t="s">
        <v>552</v>
      </c>
      <c r="Y9" s="14"/>
      <c r="Z9" s="14">
        <v>8</v>
      </c>
      <c r="AA9" s="14">
        <v>28</v>
      </c>
      <c r="AB9" s="14">
        <v>6</v>
      </c>
      <c r="AC9" s="14">
        <v>2</v>
      </c>
      <c r="AD9" s="14" t="s">
        <v>552</v>
      </c>
      <c r="AE9" s="14" t="s">
        <v>552</v>
      </c>
      <c r="AF9" s="14" t="s">
        <v>552</v>
      </c>
      <c r="AG9" s="14" t="s">
        <v>552</v>
      </c>
      <c r="AH9" s="14" t="s">
        <v>552</v>
      </c>
      <c r="AI9" s="14" t="s">
        <v>552</v>
      </c>
      <c r="AJ9" s="14" t="s">
        <v>552</v>
      </c>
      <c r="AK9" s="14" t="s">
        <v>552</v>
      </c>
      <c r="AL9" s="14" t="s">
        <v>552</v>
      </c>
      <c r="AM9" s="14" t="s">
        <v>552</v>
      </c>
      <c r="AN9" s="14" t="s">
        <v>552</v>
      </c>
      <c r="AO9" s="14" t="s">
        <v>552</v>
      </c>
    </row>
    <row r="10" spans="1:41" ht="22.5" hidden="1">
      <c r="A10" s="220"/>
      <c r="B10" s="50" t="s">
        <v>581</v>
      </c>
      <c r="C10" s="14">
        <v>73</v>
      </c>
      <c r="D10" s="14">
        <f t="shared" si="0"/>
        <v>65</v>
      </c>
      <c r="E10" s="34">
        <f t="shared" si="1"/>
        <v>89.041095890410958</v>
      </c>
      <c r="F10" s="14">
        <f t="shared" si="2"/>
        <v>43</v>
      </c>
      <c r="G10" s="14">
        <f t="shared" si="3"/>
        <v>22</v>
      </c>
      <c r="H10" s="14" t="s">
        <v>34</v>
      </c>
      <c r="I10" s="14">
        <v>2</v>
      </c>
      <c r="J10" s="14">
        <v>1</v>
      </c>
      <c r="K10" s="14" t="s">
        <v>34</v>
      </c>
      <c r="L10" s="14" t="s">
        <v>34</v>
      </c>
      <c r="M10" s="14" t="s">
        <v>34</v>
      </c>
      <c r="N10" s="14" t="s">
        <v>34</v>
      </c>
      <c r="O10" s="14">
        <v>8</v>
      </c>
      <c r="P10" s="14" t="s">
        <v>34</v>
      </c>
      <c r="Q10" s="14" t="s">
        <v>34</v>
      </c>
      <c r="R10" s="14" t="s">
        <v>34</v>
      </c>
      <c r="S10" s="14" t="s">
        <v>34</v>
      </c>
      <c r="T10" s="14" t="s">
        <v>34</v>
      </c>
      <c r="U10" s="14">
        <v>2</v>
      </c>
      <c r="V10" s="14" t="s">
        <v>34</v>
      </c>
      <c r="W10" s="14">
        <v>30</v>
      </c>
      <c r="X10" s="14" t="s">
        <v>34</v>
      </c>
      <c r="Y10" s="14"/>
      <c r="Z10" s="14">
        <v>8</v>
      </c>
      <c r="AA10" s="14">
        <v>12</v>
      </c>
      <c r="AB10" s="14">
        <v>2</v>
      </c>
      <c r="AC10" s="14" t="s">
        <v>34</v>
      </c>
      <c r="AD10" s="14" t="s">
        <v>34</v>
      </c>
      <c r="AE10" s="14" t="s">
        <v>34</v>
      </c>
      <c r="AF10" s="14" t="s">
        <v>34</v>
      </c>
      <c r="AG10" s="14" t="s">
        <v>34</v>
      </c>
      <c r="AH10" s="14" t="s">
        <v>34</v>
      </c>
      <c r="AI10" s="14" t="s">
        <v>34</v>
      </c>
      <c r="AJ10" s="14" t="s">
        <v>34</v>
      </c>
      <c r="AK10" s="14" t="s">
        <v>34</v>
      </c>
      <c r="AL10" s="14" t="s">
        <v>34</v>
      </c>
      <c r="AM10" s="14" t="s">
        <v>34</v>
      </c>
      <c r="AN10" s="14" t="s">
        <v>34</v>
      </c>
      <c r="AO10" s="14" t="s">
        <v>34</v>
      </c>
    </row>
    <row r="11" spans="1:41" ht="22.5" hidden="1">
      <c r="A11" s="220"/>
      <c r="B11" s="50" t="s">
        <v>396</v>
      </c>
      <c r="C11" s="14">
        <v>69</v>
      </c>
      <c r="D11" s="14">
        <f t="shared" si="0"/>
        <v>65</v>
      </c>
      <c r="E11" s="34">
        <f t="shared" si="1"/>
        <v>94.20289855072464</v>
      </c>
      <c r="F11" s="14">
        <f t="shared" si="2"/>
        <v>25</v>
      </c>
      <c r="G11" s="14">
        <f t="shared" si="3"/>
        <v>40</v>
      </c>
      <c r="H11" s="14" t="s">
        <v>31</v>
      </c>
      <c r="I11" s="14" t="s">
        <v>31</v>
      </c>
      <c r="J11" s="14">
        <v>5</v>
      </c>
      <c r="K11" s="14" t="s">
        <v>31</v>
      </c>
      <c r="L11" s="14" t="s">
        <v>31</v>
      </c>
      <c r="M11" s="14" t="s">
        <v>31</v>
      </c>
      <c r="N11" s="14" t="s">
        <v>31</v>
      </c>
      <c r="O11" s="14">
        <v>11</v>
      </c>
      <c r="P11" s="14" t="s">
        <v>31</v>
      </c>
      <c r="Q11" s="14" t="s">
        <v>31</v>
      </c>
      <c r="R11" s="14" t="s">
        <v>31</v>
      </c>
      <c r="S11" s="14" t="s">
        <v>31</v>
      </c>
      <c r="T11" s="14" t="s">
        <v>31</v>
      </c>
      <c r="U11" s="14">
        <v>1</v>
      </c>
      <c r="V11" s="14" t="s">
        <v>31</v>
      </c>
      <c r="W11" s="14">
        <v>8</v>
      </c>
      <c r="X11" s="14" t="s">
        <v>31</v>
      </c>
      <c r="Y11" s="14"/>
      <c r="Z11" s="14">
        <v>1</v>
      </c>
      <c r="AA11" s="14">
        <v>21</v>
      </c>
      <c r="AB11" s="14">
        <v>17</v>
      </c>
      <c r="AC11" s="14" t="s">
        <v>31</v>
      </c>
      <c r="AD11" s="14" t="s">
        <v>31</v>
      </c>
      <c r="AE11" s="14" t="s">
        <v>31</v>
      </c>
      <c r="AF11" s="14" t="s">
        <v>31</v>
      </c>
      <c r="AG11" s="14" t="s">
        <v>31</v>
      </c>
      <c r="AH11" s="14" t="s">
        <v>31</v>
      </c>
      <c r="AI11" s="14" t="s">
        <v>31</v>
      </c>
      <c r="AJ11" s="14" t="s">
        <v>31</v>
      </c>
      <c r="AK11" s="14">
        <v>1</v>
      </c>
      <c r="AL11" s="14" t="s">
        <v>31</v>
      </c>
      <c r="AM11" s="14" t="s">
        <v>31</v>
      </c>
      <c r="AN11" s="14" t="s">
        <v>31</v>
      </c>
      <c r="AO11" s="14" t="s">
        <v>31</v>
      </c>
    </row>
    <row r="12" spans="1:41" ht="22.5" hidden="1">
      <c r="A12" s="220">
        <v>13</v>
      </c>
      <c r="B12" s="50" t="s">
        <v>291</v>
      </c>
      <c r="C12" s="14">
        <v>125</v>
      </c>
      <c r="D12" s="14">
        <f t="shared" si="0"/>
        <v>109</v>
      </c>
      <c r="E12" s="34">
        <f t="shared" si="1"/>
        <v>87.2</v>
      </c>
      <c r="F12" s="14">
        <f t="shared" si="2"/>
        <v>62</v>
      </c>
      <c r="G12" s="14">
        <f t="shared" si="3"/>
        <v>47</v>
      </c>
      <c r="H12" s="14">
        <v>2</v>
      </c>
      <c r="I12" s="14">
        <v>2</v>
      </c>
      <c r="J12" s="14">
        <v>3</v>
      </c>
      <c r="K12" s="14" t="s">
        <v>552</v>
      </c>
      <c r="L12" s="14" t="s">
        <v>552</v>
      </c>
      <c r="M12" s="14" t="s">
        <v>552</v>
      </c>
      <c r="N12" s="14" t="s">
        <v>552</v>
      </c>
      <c r="O12" s="14">
        <v>22</v>
      </c>
      <c r="P12" s="14" t="s">
        <v>552</v>
      </c>
      <c r="Q12" s="14" t="s">
        <v>552</v>
      </c>
      <c r="R12" s="14" t="s">
        <v>552</v>
      </c>
      <c r="S12" s="14" t="s">
        <v>552</v>
      </c>
      <c r="T12" s="14" t="s">
        <v>552</v>
      </c>
      <c r="U12" s="14" t="s">
        <v>552</v>
      </c>
      <c r="V12" s="14" t="s">
        <v>552</v>
      </c>
      <c r="W12" s="14">
        <v>33</v>
      </c>
      <c r="X12" s="14" t="s">
        <v>552</v>
      </c>
      <c r="Y12" s="14"/>
      <c r="Z12" s="14">
        <v>8</v>
      </c>
      <c r="AA12" s="14">
        <v>28</v>
      </c>
      <c r="AB12" s="14">
        <v>9</v>
      </c>
      <c r="AC12" s="14" t="s">
        <v>552</v>
      </c>
      <c r="AD12" s="14">
        <v>1</v>
      </c>
      <c r="AE12" s="14" t="s">
        <v>552</v>
      </c>
      <c r="AF12" s="14" t="s">
        <v>552</v>
      </c>
      <c r="AG12" s="14" t="s">
        <v>552</v>
      </c>
      <c r="AH12" s="14" t="s">
        <v>552</v>
      </c>
      <c r="AI12" s="14" t="s">
        <v>552</v>
      </c>
      <c r="AJ12" s="14" t="s">
        <v>552</v>
      </c>
      <c r="AK12" s="14">
        <v>1</v>
      </c>
      <c r="AL12" s="14" t="s">
        <v>552</v>
      </c>
      <c r="AM12" s="14" t="s">
        <v>552</v>
      </c>
      <c r="AN12" s="14" t="s">
        <v>552</v>
      </c>
      <c r="AO12" s="14" t="s">
        <v>552</v>
      </c>
    </row>
    <row r="13" spans="1:41" ht="22.5" hidden="1">
      <c r="A13" s="220"/>
      <c r="B13" s="50" t="s">
        <v>581</v>
      </c>
      <c r="C13" s="14">
        <v>81</v>
      </c>
      <c r="D13" s="14">
        <f t="shared" si="0"/>
        <v>78</v>
      </c>
      <c r="E13" s="34">
        <f t="shared" si="1"/>
        <v>96.296296296296291</v>
      </c>
      <c r="F13" s="14">
        <f t="shared" si="2"/>
        <v>52</v>
      </c>
      <c r="G13" s="14">
        <f t="shared" si="3"/>
        <v>26</v>
      </c>
      <c r="H13" s="14">
        <v>2</v>
      </c>
      <c r="I13" s="14">
        <v>2</v>
      </c>
      <c r="J13" s="14">
        <v>1</v>
      </c>
      <c r="K13" s="14" t="s">
        <v>34</v>
      </c>
      <c r="L13" s="14" t="s">
        <v>34</v>
      </c>
      <c r="M13" s="14" t="s">
        <v>34</v>
      </c>
      <c r="N13" s="14" t="s">
        <v>34</v>
      </c>
      <c r="O13" s="14">
        <v>9</v>
      </c>
      <c r="P13" s="14" t="s">
        <v>34</v>
      </c>
      <c r="Q13" s="14" t="s">
        <v>34</v>
      </c>
      <c r="R13" s="14" t="s">
        <v>34</v>
      </c>
      <c r="S13" s="14" t="s">
        <v>34</v>
      </c>
      <c r="T13" s="14" t="s">
        <v>34</v>
      </c>
      <c r="U13" s="14" t="s">
        <v>34</v>
      </c>
      <c r="V13" s="14" t="s">
        <v>34</v>
      </c>
      <c r="W13" s="14">
        <v>38</v>
      </c>
      <c r="X13" s="14" t="s">
        <v>34</v>
      </c>
      <c r="Y13" s="14"/>
      <c r="Z13" s="14">
        <v>10</v>
      </c>
      <c r="AA13" s="14">
        <v>10</v>
      </c>
      <c r="AB13" s="14">
        <v>5</v>
      </c>
      <c r="AC13" s="14" t="s">
        <v>34</v>
      </c>
      <c r="AD13" s="14" t="s">
        <v>34</v>
      </c>
      <c r="AE13" s="14" t="s">
        <v>34</v>
      </c>
      <c r="AF13" s="14" t="s">
        <v>34</v>
      </c>
      <c r="AG13" s="14" t="s">
        <v>34</v>
      </c>
      <c r="AH13" s="14" t="s">
        <v>34</v>
      </c>
      <c r="AI13" s="14" t="s">
        <v>34</v>
      </c>
      <c r="AJ13" s="14" t="s">
        <v>34</v>
      </c>
      <c r="AK13" s="14" t="s">
        <v>34</v>
      </c>
      <c r="AL13" s="14" t="s">
        <v>34</v>
      </c>
      <c r="AM13" s="14" t="s">
        <v>34</v>
      </c>
      <c r="AN13" s="14">
        <v>1</v>
      </c>
      <c r="AO13" s="14" t="s">
        <v>34</v>
      </c>
    </row>
    <row r="14" spans="1:41" ht="22.5" hidden="1">
      <c r="A14" s="220"/>
      <c r="B14" s="50" t="s">
        <v>396</v>
      </c>
      <c r="C14" s="14">
        <v>63</v>
      </c>
      <c r="D14" s="14">
        <f t="shared" si="0"/>
        <v>57</v>
      </c>
      <c r="E14" s="34">
        <f t="shared" si="1"/>
        <v>90.476190476190482</v>
      </c>
      <c r="F14" s="14">
        <f t="shared" si="2"/>
        <v>23</v>
      </c>
      <c r="G14" s="14">
        <f t="shared" si="3"/>
        <v>34</v>
      </c>
      <c r="H14" s="14" t="s">
        <v>31</v>
      </c>
      <c r="I14" s="14" t="s">
        <v>31</v>
      </c>
      <c r="J14" s="14">
        <v>6</v>
      </c>
      <c r="K14" s="14" t="s">
        <v>31</v>
      </c>
      <c r="L14" s="14" t="s">
        <v>31</v>
      </c>
      <c r="M14" s="14" t="s">
        <v>31</v>
      </c>
      <c r="N14" s="14" t="s">
        <v>31</v>
      </c>
      <c r="O14" s="14">
        <v>12</v>
      </c>
      <c r="P14" s="14" t="s">
        <v>31</v>
      </c>
      <c r="Q14" s="14" t="s">
        <v>31</v>
      </c>
      <c r="R14" s="14" t="s">
        <v>31</v>
      </c>
      <c r="S14" s="14" t="s">
        <v>31</v>
      </c>
      <c r="T14" s="14" t="s">
        <v>31</v>
      </c>
      <c r="U14" s="14" t="s">
        <v>31</v>
      </c>
      <c r="V14" s="14" t="s">
        <v>31</v>
      </c>
      <c r="W14" s="14">
        <v>5</v>
      </c>
      <c r="X14" s="14" t="s">
        <v>31</v>
      </c>
      <c r="Y14" s="14"/>
      <c r="Z14" s="14" t="s">
        <v>31</v>
      </c>
      <c r="AA14" s="14">
        <v>23</v>
      </c>
      <c r="AB14" s="14">
        <v>11</v>
      </c>
      <c r="AC14" s="14" t="s">
        <v>31</v>
      </c>
      <c r="AD14" s="14" t="s">
        <v>31</v>
      </c>
      <c r="AE14" s="14" t="s">
        <v>31</v>
      </c>
      <c r="AF14" s="14" t="s">
        <v>31</v>
      </c>
      <c r="AG14" s="14" t="s">
        <v>31</v>
      </c>
      <c r="AH14" s="14" t="s">
        <v>31</v>
      </c>
      <c r="AI14" s="14" t="s">
        <v>31</v>
      </c>
      <c r="AJ14" s="14" t="s">
        <v>31</v>
      </c>
      <c r="AK14" s="14" t="s">
        <v>31</v>
      </c>
      <c r="AL14" s="14" t="s">
        <v>31</v>
      </c>
      <c r="AM14" s="14" t="s">
        <v>31</v>
      </c>
      <c r="AN14" s="14" t="s">
        <v>31</v>
      </c>
      <c r="AO14" s="14" t="s">
        <v>31</v>
      </c>
    </row>
    <row r="15" spans="1:41" ht="22.5" hidden="1">
      <c r="A15" s="220">
        <v>14</v>
      </c>
      <c r="B15" s="50" t="s">
        <v>291</v>
      </c>
      <c r="C15" s="14">
        <v>98</v>
      </c>
      <c r="D15" s="14">
        <f t="shared" si="0"/>
        <v>82</v>
      </c>
      <c r="E15" s="34">
        <f t="shared" si="1"/>
        <v>83.673469387755105</v>
      </c>
      <c r="F15" s="14">
        <f t="shared" si="2"/>
        <v>58</v>
      </c>
      <c r="G15" s="14">
        <f t="shared" si="3"/>
        <v>24</v>
      </c>
      <c r="H15" s="14">
        <v>3</v>
      </c>
      <c r="I15" s="14">
        <v>3</v>
      </c>
      <c r="J15" s="14">
        <v>4</v>
      </c>
      <c r="K15" s="14" t="s">
        <v>552</v>
      </c>
      <c r="L15" s="14" t="s">
        <v>552</v>
      </c>
      <c r="M15" s="14" t="s">
        <v>552</v>
      </c>
      <c r="N15" s="14" t="s">
        <v>552</v>
      </c>
      <c r="O15" s="14">
        <v>21</v>
      </c>
      <c r="P15" s="14" t="s">
        <v>552</v>
      </c>
      <c r="Q15" s="14" t="s">
        <v>552</v>
      </c>
      <c r="R15" s="14" t="s">
        <v>552</v>
      </c>
      <c r="S15" s="14" t="s">
        <v>552</v>
      </c>
      <c r="T15" s="14" t="s">
        <v>552</v>
      </c>
      <c r="U15" s="14" t="s">
        <v>552</v>
      </c>
      <c r="V15" s="14" t="s">
        <v>552</v>
      </c>
      <c r="W15" s="14">
        <v>27</v>
      </c>
      <c r="X15" s="14" t="s">
        <v>552</v>
      </c>
      <c r="Y15" s="14"/>
      <c r="Z15" s="14">
        <v>4</v>
      </c>
      <c r="AA15" s="14">
        <v>15</v>
      </c>
      <c r="AB15" s="14">
        <v>5</v>
      </c>
      <c r="AC15" s="14" t="s">
        <v>552</v>
      </c>
      <c r="AD15" s="14" t="s">
        <v>552</v>
      </c>
      <c r="AE15" s="14" t="s">
        <v>552</v>
      </c>
      <c r="AF15" s="14" t="s">
        <v>552</v>
      </c>
      <c r="AG15" s="14" t="s">
        <v>552</v>
      </c>
      <c r="AH15" s="14" t="s">
        <v>552</v>
      </c>
      <c r="AI15" s="14" t="s">
        <v>552</v>
      </c>
      <c r="AJ15" s="14" t="s">
        <v>552</v>
      </c>
      <c r="AK15" s="14" t="s">
        <v>552</v>
      </c>
      <c r="AL15" s="14" t="s">
        <v>552</v>
      </c>
      <c r="AM15" s="14" t="s">
        <v>552</v>
      </c>
      <c r="AN15" s="14" t="s">
        <v>552</v>
      </c>
      <c r="AO15" s="14" t="s">
        <v>552</v>
      </c>
    </row>
    <row r="16" spans="1:41" ht="22.5" hidden="1">
      <c r="A16" s="220"/>
      <c r="B16" s="50" t="s">
        <v>581</v>
      </c>
      <c r="C16" s="14">
        <v>82</v>
      </c>
      <c r="D16" s="14">
        <f t="shared" si="0"/>
        <v>75</v>
      </c>
      <c r="E16" s="34">
        <f t="shared" si="1"/>
        <v>91.463414634146346</v>
      </c>
      <c r="F16" s="14">
        <f t="shared" si="2"/>
        <v>48</v>
      </c>
      <c r="G16" s="14">
        <f t="shared" si="3"/>
        <v>27</v>
      </c>
      <c r="H16" s="14">
        <v>2</v>
      </c>
      <c r="I16" s="14">
        <v>3</v>
      </c>
      <c r="J16" s="14">
        <v>1</v>
      </c>
      <c r="K16" s="14" t="s">
        <v>34</v>
      </c>
      <c r="L16" s="14" t="s">
        <v>34</v>
      </c>
      <c r="M16" s="14" t="s">
        <v>34</v>
      </c>
      <c r="N16" s="14" t="s">
        <v>34</v>
      </c>
      <c r="O16" s="14">
        <v>15</v>
      </c>
      <c r="P16" s="14" t="s">
        <v>34</v>
      </c>
      <c r="Q16" s="14" t="s">
        <v>34</v>
      </c>
      <c r="R16" s="14" t="s">
        <v>34</v>
      </c>
      <c r="S16" s="14" t="s">
        <v>34</v>
      </c>
      <c r="T16" s="14" t="s">
        <v>34</v>
      </c>
      <c r="U16" s="14" t="s">
        <v>34</v>
      </c>
      <c r="V16" s="14" t="s">
        <v>34</v>
      </c>
      <c r="W16" s="14">
        <v>27</v>
      </c>
      <c r="X16" s="14" t="s">
        <v>34</v>
      </c>
      <c r="Y16" s="14"/>
      <c r="Z16" s="14">
        <v>13</v>
      </c>
      <c r="AA16" s="14">
        <v>12</v>
      </c>
      <c r="AB16" s="14">
        <v>2</v>
      </c>
      <c r="AC16" s="14" t="s">
        <v>34</v>
      </c>
      <c r="AD16" s="14" t="s">
        <v>34</v>
      </c>
      <c r="AE16" s="14" t="s">
        <v>34</v>
      </c>
      <c r="AF16" s="14" t="s">
        <v>34</v>
      </c>
      <c r="AG16" s="14" t="s">
        <v>34</v>
      </c>
      <c r="AH16" s="14" t="s">
        <v>34</v>
      </c>
      <c r="AI16" s="14" t="s">
        <v>34</v>
      </c>
      <c r="AJ16" s="14" t="s">
        <v>34</v>
      </c>
      <c r="AK16" s="14" t="s">
        <v>34</v>
      </c>
      <c r="AL16" s="14" t="s">
        <v>34</v>
      </c>
      <c r="AM16" s="14" t="s">
        <v>34</v>
      </c>
      <c r="AN16" s="14" t="s">
        <v>34</v>
      </c>
      <c r="AO16" s="14" t="s">
        <v>34</v>
      </c>
    </row>
    <row r="17" spans="1:41" ht="22.5" hidden="1">
      <c r="A17" s="220"/>
      <c r="B17" s="50" t="s">
        <v>396</v>
      </c>
      <c r="C17" s="14">
        <v>70</v>
      </c>
      <c r="D17" s="14">
        <f t="shared" si="0"/>
        <v>62</v>
      </c>
      <c r="E17" s="34">
        <f t="shared" si="1"/>
        <v>88.571428571428569</v>
      </c>
      <c r="F17" s="14">
        <f t="shared" si="2"/>
        <v>35</v>
      </c>
      <c r="G17" s="14">
        <f t="shared" si="3"/>
        <v>27</v>
      </c>
      <c r="H17" s="14">
        <v>2</v>
      </c>
      <c r="I17" s="14" t="s">
        <v>31</v>
      </c>
      <c r="J17" s="14">
        <v>8</v>
      </c>
      <c r="K17" s="14" t="s">
        <v>31</v>
      </c>
      <c r="L17" s="14">
        <v>1</v>
      </c>
      <c r="M17" s="14" t="s">
        <v>31</v>
      </c>
      <c r="N17" s="14" t="s">
        <v>31</v>
      </c>
      <c r="O17" s="14">
        <v>14</v>
      </c>
      <c r="P17" s="14" t="s">
        <v>31</v>
      </c>
      <c r="Q17" s="14" t="s">
        <v>31</v>
      </c>
      <c r="R17" s="14" t="s">
        <v>31</v>
      </c>
      <c r="S17" s="14" t="s">
        <v>31</v>
      </c>
      <c r="T17" s="14" t="s">
        <v>31</v>
      </c>
      <c r="U17" s="14" t="s">
        <v>31</v>
      </c>
      <c r="V17" s="14" t="s">
        <v>31</v>
      </c>
      <c r="W17" s="14">
        <v>10</v>
      </c>
      <c r="X17" s="14" t="s">
        <v>31</v>
      </c>
      <c r="Y17" s="14"/>
      <c r="Z17" s="14">
        <v>2</v>
      </c>
      <c r="AA17" s="14">
        <v>17</v>
      </c>
      <c r="AB17" s="14">
        <v>8</v>
      </c>
      <c r="AC17" s="14" t="s">
        <v>31</v>
      </c>
      <c r="AD17" s="14" t="s">
        <v>31</v>
      </c>
      <c r="AE17" s="14" t="s">
        <v>31</v>
      </c>
      <c r="AF17" s="14" t="s">
        <v>31</v>
      </c>
      <c r="AG17" s="14" t="s">
        <v>31</v>
      </c>
      <c r="AH17" s="14" t="s">
        <v>31</v>
      </c>
      <c r="AI17" s="14" t="s">
        <v>31</v>
      </c>
      <c r="AJ17" s="14" t="s">
        <v>31</v>
      </c>
      <c r="AK17" s="14" t="s">
        <v>31</v>
      </c>
      <c r="AL17" s="14" t="s">
        <v>31</v>
      </c>
      <c r="AM17" s="14" t="s">
        <v>31</v>
      </c>
      <c r="AN17" s="14" t="s">
        <v>31</v>
      </c>
      <c r="AO17" s="14" t="s">
        <v>31</v>
      </c>
    </row>
    <row r="18" spans="1:41" ht="22.5" hidden="1">
      <c r="A18" s="220">
        <v>15</v>
      </c>
      <c r="B18" s="50" t="s">
        <v>291</v>
      </c>
      <c r="C18" s="14">
        <v>90</v>
      </c>
      <c r="D18" s="14">
        <f t="shared" si="0"/>
        <v>73</v>
      </c>
      <c r="E18" s="34">
        <f t="shared" si="1"/>
        <v>81.111111111111114</v>
      </c>
      <c r="F18" s="14">
        <f t="shared" si="2"/>
        <v>58</v>
      </c>
      <c r="G18" s="14">
        <f t="shared" si="3"/>
        <v>15</v>
      </c>
      <c r="H18" s="14">
        <v>3</v>
      </c>
      <c r="I18" s="14">
        <v>1</v>
      </c>
      <c r="J18" s="14">
        <v>2</v>
      </c>
      <c r="K18" s="14" t="s">
        <v>552</v>
      </c>
      <c r="L18" s="14" t="s">
        <v>552</v>
      </c>
      <c r="M18" s="14" t="s">
        <v>552</v>
      </c>
      <c r="N18" s="14" t="s">
        <v>552</v>
      </c>
      <c r="O18" s="14">
        <v>12</v>
      </c>
      <c r="P18" s="14" t="s">
        <v>552</v>
      </c>
      <c r="Q18" s="14" t="s">
        <v>552</v>
      </c>
      <c r="R18" s="14" t="s">
        <v>552</v>
      </c>
      <c r="S18" s="14" t="s">
        <v>552</v>
      </c>
      <c r="T18" s="14" t="s">
        <v>552</v>
      </c>
      <c r="U18" s="14" t="s">
        <v>552</v>
      </c>
      <c r="V18" s="14" t="s">
        <v>552</v>
      </c>
      <c r="W18" s="14">
        <v>40</v>
      </c>
      <c r="X18" s="14" t="s">
        <v>552</v>
      </c>
      <c r="Y18" s="14"/>
      <c r="Z18" s="14">
        <v>5</v>
      </c>
      <c r="AA18" s="14">
        <v>6</v>
      </c>
      <c r="AB18" s="14">
        <v>4</v>
      </c>
      <c r="AC18" s="14" t="s">
        <v>552</v>
      </c>
      <c r="AD18" s="14" t="s">
        <v>552</v>
      </c>
      <c r="AE18" s="14" t="s">
        <v>552</v>
      </c>
      <c r="AF18" s="14" t="s">
        <v>552</v>
      </c>
      <c r="AG18" s="14" t="s">
        <v>552</v>
      </c>
      <c r="AH18" s="14" t="s">
        <v>552</v>
      </c>
      <c r="AI18" s="14" t="s">
        <v>552</v>
      </c>
      <c r="AJ18" s="14" t="s">
        <v>552</v>
      </c>
      <c r="AK18" s="14" t="s">
        <v>552</v>
      </c>
      <c r="AL18" s="14" t="s">
        <v>552</v>
      </c>
      <c r="AM18" s="14" t="s">
        <v>552</v>
      </c>
      <c r="AN18" s="14" t="s">
        <v>552</v>
      </c>
      <c r="AO18" s="14" t="s">
        <v>552</v>
      </c>
    </row>
    <row r="19" spans="1:41" ht="22.5" hidden="1">
      <c r="A19" s="220"/>
      <c r="B19" s="50" t="s">
        <v>581</v>
      </c>
      <c r="C19" s="14">
        <v>65</v>
      </c>
      <c r="D19" s="14">
        <f t="shared" si="0"/>
        <v>59</v>
      </c>
      <c r="E19" s="34">
        <f t="shared" si="1"/>
        <v>90.769230769230774</v>
      </c>
      <c r="F19" s="14">
        <f t="shared" si="2"/>
        <v>40</v>
      </c>
      <c r="G19" s="14">
        <f t="shared" si="3"/>
        <v>19</v>
      </c>
      <c r="H19" s="14">
        <v>1</v>
      </c>
      <c r="I19" s="14">
        <v>4</v>
      </c>
      <c r="J19" s="14">
        <v>2</v>
      </c>
      <c r="K19" s="14" t="s">
        <v>34</v>
      </c>
      <c r="L19" s="14" t="s">
        <v>34</v>
      </c>
      <c r="M19" s="14" t="s">
        <v>34</v>
      </c>
      <c r="N19" s="14" t="s">
        <v>34</v>
      </c>
      <c r="O19" s="14">
        <v>9</v>
      </c>
      <c r="P19" s="14" t="s">
        <v>34</v>
      </c>
      <c r="Q19" s="14" t="s">
        <v>34</v>
      </c>
      <c r="R19" s="14" t="s">
        <v>34</v>
      </c>
      <c r="S19" s="14" t="s">
        <v>34</v>
      </c>
      <c r="T19" s="14" t="s">
        <v>34</v>
      </c>
      <c r="U19" s="14" t="s">
        <v>34</v>
      </c>
      <c r="V19" s="14" t="s">
        <v>34</v>
      </c>
      <c r="W19" s="14">
        <v>24</v>
      </c>
      <c r="X19" s="14" t="s">
        <v>34</v>
      </c>
      <c r="Y19" s="14"/>
      <c r="Z19" s="14">
        <v>9</v>
      </c>
      <c r="AA19" s="14">
        <v>8</v>
      </c>
      <c r="AB19" s="14">
        <v>2</v>
      </c>
      <c r="AC19" s="14" t="s">
        <v>34</v>
      </c>
      <c r="AD19" s="14" t="s">
        <v>34</v>
      </c>
      <c r="AE19" s="14" t="s">
        <v>34</v>
      </c>
      <c r="AF19" s="14" t="s">
        <v>34</v>
      </c>
      <c r="AG19" s="14" t="s">
        <v>34</v>
      </c>
      <c r="AH19" s="14" t="s">
        <v>34</v>
      </c>
      <c r="AI19" s="14" t="s">
        <v>34</v>
      </c>
      <c r="AJ19" s="14" t="s">
        <v>34</v>
      </c>
      <c r="AK19" s="14" t="s">
        <v>34</v>
      </c>
      <c r="AL19" s="14" t="s">
        <v>34</v>
      </c>
      <c r="AM19" s="14" t="s">
        <v>34</v>
      </c>
      <c r="AN19" s="14" t="s">
        <v>34</v>
      </c>
      <c r="AO19" s="14" t="s">
        <v>34</v>
      </c>
    </row>
    <row r="20" spans="1:41" ht="22.5" hidden="1">
      <c r="A20" s="220"/>
      <c r="B20" s="50" t="s">
        <v>396</v>
      </c>
      <c r="C20" s="14">
        <v>52</v>
      </c>
      <c r="D20" s="14">
        <f t="shared" si="0"/>
        <v>50</v>
      </c>
      <c r="E20" s="34">
        <f t="shared" si="1"/>
        <v>96.15384615384616</v>
      </c>
      <c r="F20" s="14">
        <f t="shared" si="2"/>
        <v>21</v>
      </c>
      <c r="G20" s="14">
        <f t="shared" si="3"/>
        <v>29</v>
      </c>
      <c r="H20" s="14">
        <v>1</v>
      </c>
      <c r="I20" s="14">
        <v>1</v>
      </c>
      <c r="J20" s="14">
        <v>6</v>
      </c>
      <c r="K20" s="14" t="s">
        <v>31</v>
      </c>
      <c r="L20" s="14" t="s">
        <v>31</v>
      </c>
      <c r="M20" s="14" t="s">
        <v>31</v>
      </c>
      <c r="N20" s="14" t="s">
        <v>31</v>
      </c>
      <c r="O20" s="14">
        <v>6</v>
      </c>
      <c r="P20" s="14" t="s">
        <v>31</v>
      </c>
      <c r="Q20" s="14" t="s">
        <v>31</v>
      </c>
      <c r="R20" s="14" t="s">
        <v>31</v>
      </c>
      <c r="S20" s="14" t="s">
        <v>31</v>
      </c>
      <c r="T20" s="14" t="s">
        <v>31</v>
      </c>
      <c r="U20" s="14" t="s">
        <v>31</v>
      </c>
      <c r="V20" s="14" t="s">
        <v>31</v>
      </c>
      <c r="W20" s="14">
        <v>7</v>
      </c>
      <c r="X20" s="14" t="s">
        <v>31</v>
      </c>
      <c r="Y20" s="14"/>
      <c r="Z20" s="14" t="s">
        <v>31</v>
      </c>
      <c r="AA20" s="14">
        <v>24</v>
      </c>
      <c r="AB20" s="14">
        <v>5</v>
      </c>
      <c r="AC20" s="14" t="s">
        <v>31</v>
      </c>
      <c r="AD20" s="14" t="s">
        <v>31</v>
      </c>
      <c r="AE20" s="14" t="s">
        <v>31</v>
      </c>
      <c r="AF20" s="14" t="s">
        <v>31</v>
      </c>
      <c r="AG20" s="14" t="s">
        <v>31</v>
      </c>
      <c r="AH20" s="14" t="s">
        <v>31</v>
      </c>
      <c r="AI20" s="14" t="s">
        <v>31</v>
      </c>
      <c r="AJ20" s="14" t="s">
        <v>31</v>
      </c>
      <c r="AK20" s="14" t="s">
        <v>31</v>
      </c>
      <c r="AL20" s="14" t="s">
        <v>31</v>
      </c>
      <c r="AM20" s="14" t="s">
        <v>31</v>
      </c>
      <c r="AN20" s="14" t="s">
        <v>31</v>
      </c>
      <c r="AO20" s="14" t="s">
        <v>31</v>
      </c>
    </row>
    <row r="21" spans="1:41" ht="22.5" hidden="1">
      <c r="A21" s="220">
        <v>16</v>
      </c>
      <c r="B21" s="50" t="s">
        <v>291</v>
      </c>
      <c r="C21" s="14">
        <v>99</v>
      </c>
      <c r="D21" s="14">
        <f>SUM(F21:G21)</f>
        <v>85</v>
      </c>
      <c r="E21" s="34">
        <f>D21/C21*100</f>
        <v>85.858585858585855</v>
      </c>
      <c r="F21" s="14">
        <f>SUM(H21:Y21)</f>
        <v>68</v>
      </c>
      <c r="G21" s="14">
        <f>SUM(Z21:AO21)</f>
        <v>17</v>
      </c>
      <c r="H21" s="14">
        <v>2</v>
      </c>
      <c r="I21" s="14" t="s">
        <v>552</v>
      </c>
      <c r="J21" s="14">
        <v>8</v>
      </c>
      <c r="K21" s="14" t="s">
        <v>552</v>
      </c>
      <c r="L21" s="14" t="s">
        <v>552</v>
      </c>
      <c r="M21" s="14" t="s">
        <v>552</v>
      </c>
      <c r="N21" s="14" t="s">
        <v>552</v>
      </c>
      <c r="O21" s="14">
        <v>29</v>
      </c>
      <c r="P21" s="14" t="s">
        <v>552</v>
      </c>
      <c r="Q21" s="14" t="s">
        <v>552</v>
      </c>
      <c r="R21" s="14" t="s">
        <v>552</v>
      </c>
      <c r="S21" s="14" t="s">
        <v>552</v>
      </c>
      <c r="T21" s="14" t="s">
        <v>552</v>
      </c>
      <c r="U21" s="14" t="s">
        <v>552</v>
      </c>
      <c r="V21" s="14" t="s">
        <v>552</v>
      </c>
      <c r="W21" s="14">
        <v>27</v>
      </c>
      <c r="X21" s="14" t="s">
        <v>552</v>
      </c>
      <c r="Y21" s="14">
        <v>2</v>
      </c>
      <c r="Z21" s="14">
        <v>2</v>
      </c>
      <c r="AA21" s="14">
        <v>12</v>
      </c>
      <c r="AB21" s="14">
        <v>2</v>
      </c>
      <c r="AC21" s="14" t="s">
        <v>552</v>
      </c>
      <c r="AD21" s="14" t="s">
        <v>552</v>
      </c>
      <c r="AE21" s="14" t="s">
        <v>552</v>
      </c>
      <c r="AF21" s="14" t="s">
        <v>552</v>
      </c>
      <c r="AG21" s="14" t="s">
        <v>552</v>
      </c>
      <c r="AH21" s="14">
        <v>1</v>
      </c>
      <c r="AI21" s="14" t="s">
        <v>552</v>
      </c>
      <c r="AJ21" s="14" t="s">
        <v>552</v>
      </c>
      <c r="AK21" s="14" t="s">
        <v>552</v>
      </c>
      <c r="AL21" s="14" t="s">
        <v>552</v>
      </c>
      <c r="AM21" s="14" t="s">
        <v>552</v>
      </c>
      <c r="AN21" s="14" t="s">
        <v>552</v>
      </c>
      <c r="AO21" s="14" t="s">
        <v>552</v>
      </c>
    </row>
    <row r="22" spans="1:41" ht="22.5" hidden="1">
      <c r="A22" s="220"/>
      <c r="B22" s="50" t="s">
        <v>581</v>
      </c>
      <c r="C22" s="14">
        <v>74</v>
      </c>
      <c r="D22" s="14">
        <f>SUM(F22:G22)</f>
        <v>67</v>
      </c>
      <c r="E22" s="34">
        <f>D22/C22*100</f>
        <v>90.540540540540533</v>
      </c>
      <c r="F22" s="14">
        <f>SUM(H22:Y22)</f>
        <v>42</v>
      </c>
      <c r="G22" s="14">
        <f>SUM(Z22:AO22)</f>
        <v>25</v>
      </c>
      <c r="H22" s="14">
        <v>4</v>
      </c>
      <c r="I22" s="14" t="s">
        <v>34</v>
      </c>
      <c r="J22" s="14">
        <v>1</v>
      </c>
      <c r="K22" s="14" t="s">
        <v>34</v>
      </c>
      <c r="L22" s="14" t="s">
        <v>34</v>
      </c>
      <c r="M22" s="14" t="s">
        <v>34</v>
      </c>
      <c r="N22" s="14" t="s">
        <v>34</v>
      </c>
      <c r="O22" s="14">
        <v>12</v>
      </c>
      <c r="P22" s="14" t="s">
        <v>34</v>
      </c>
      <c r="Q22" s="14" t="s">
        <v>34</v>
      </c>
      <c r="R22" s="14" t="s">
        <v>34</v>
      </c>
      <c r="S22" s="14" t="s">
        <v>34</v>
      </c>
      <c r="T22" s="14" t="s">
        <v>34</v>
      </c>
      <c r="U22" s="14" t="s">
        <v>34</v>
      </c>
      <c r="V22" s="14" t="s">
        <v>34</v>
      </c>
      <c r="W22" s="14">
        <v>22</v>
      </c>
      <c r="X22" s="14" t="s">
        <v>34</v>
      </c>
      <c r="Y22" s="14">
        <v>3</v>
      </c>
      <c r="Z22" s="14">
        <v>13</v>
      </c>
      <c r="AA22" s="14">
        <v>12</v>
      </c>
      <c r="AB22" s="14" t="s">
        <v>34</v>
      </c>
      <c r="AC22" s="14" t="s">
        <v>34</v>
      </c>
      <c r="AD22" s="14" t="s">
        <v>34</v>
      </c>
      <c r="AE22" s="14" t="s">
        <v>34</v>
      </c>
      <c r="AF22" s="14" t="s">
        <v>34</v>
      </c>
      <c r="AG22" s="14" t="s">
        <v>34</v>
      </c>
      <c r="AH22" s="14" t="s">
        <v>34</v>
      </c>
      <c r="AI22" s="14" t="s">
        <v>34</v>
      </c>
      <c r="AJ22" s="14" t="s">
        <v>34</v>
      </c>
      <c r="AK22" s="14" t="s">
        <v>34</v>
      </c>
      <c r="AL22" s="14" t="s">
        <v>34</v>
      </c>
      <c r="AM22" s="14" t="s">
        <v>34</v>
      </c>
      <c r="AN22" s="14" t="s">
        <v>34</v>
      </c>
      <c r="AO22" s="14" t="s">
        <v>34</v>
      </c>
    </row>
    <row r="23" spans="1:41" ht="22.5" hidden="1">
      <c r="A23" s="220"/>
      <c r="B23" s="50" t="s">
        <v>396</v>
      </c>
      <c r="C23" s="14">
        <v>61</v>
      </c>
      <c r="D23" s="14">
        <f>SUM(F23:G23)</f>
        <v>53</v>
      </c>
      <c r="E23" s="34">
        <f>D23/C23*100</f>
        <v>86.885245901639337</v>
      </c>
      <c r="F23" s="14">
        <f>SUM(H23:Y23)</f>
        <v>24</v>
      </c>
      <c r="G23" s="14">
        <f>SUM(Z23:AO23)</f>
        <v>29</v>
      </c>
      <c r="H23" s="14">
        <v>1</v>
      </c>
      <c r="I23" s="14">
        <v>3</v>
      </c>
      <c r="J23" s="14">
        <v>9</v>
      </c>
      <c r="K23" s="14" t="s">
        <v>31</v>
      </c>
      <c r="L23" s="14" t="s">
        <v>31</v>
      </c>
      <c r="M23" s="14" t="s">
        <v>31</v>
      </c>
      <c r="N23" s="14" t="s">
        <v>31</v>
      </c>
      <c r="O23" s="14">
        <v>4</v>
      </c>
      <c r="P23" s="14" t="s">
        <v>31</v>
      </c>
      <c r="Q23" s="14" t="s">
        <v>31</v>
      </c>
      <c r="R23" s="14" t="s">
        <v>31</v>
      </c>
      <c r="S23" s="14" t="s">
        <v>31</v>
      </c>
      <c r="T23" s="14" t="s">
        <v>31</v>
      </c>
      <c r="U23" s="14" t="s">
        <v>31</v>
      </c>
      <c r="V23" s="14" t="s">
        <v>31</v>
      </c>
      <c r="W23" s="14">
        <v>7</v>
      </c>
      <c r="X23" s="14" t="s">
        <v>31</v>
      </c>
      <c r="Y23" s="14" t="s">
        <v>31</v>
      </c>
      <c r="Z23" s="14" t="s">
        <v>31</v>
      </c>
      <c r="AA23" s="14">
        <v>23</v>
      </c>
      <c r="AB23" s="14">
        <v>6</v>
      </c>
      <c r="AC23" s="14" t="s">
        <v>31</v>
      </c>
      <c r="AD23" s="14" t="s">
        <v>31</v>
      </c>
      <c r="AE23" s="14" t="s">
        <v>31</v>
      </c>
      <c r="AF23" s="14" t="s">
        <v>31</v>
      </c>
      <c r="AG23" s="14" t="s">
        <v>31</v>
      </c>
      <c r="AH23" s="14" t="s">
        <v>31</v>
      </c>
      <c r="AI23" s="14" t="s">
        <v>31</v>
      </c>
      <c r="AJ23" s="14" t="s">
        <v>31</v>
      </c>
      <c r="AK23" s="14" t="s">
        <v>31</v>
      </c>
      <c r="AL23" s="14" t="s">
        <v>31</v>
      </c>
      <c r="AM23" s="14" t="s">
        <v>31</v>
      </c>
      <c r="AN23" s="14" t="s">
        <v>31</v>
      </c>
      <c r="AO23" s="14" t="s">
        <v>31</v>
      </c>
    </row>
    <row r="24" spans="1:41" ht="41.25" customHeight="1" thickBot="1">
      <c r="A24" s="48" t="s">
        <v>611</v>
      </c>
      <c r="B24" s="62" t="s">
        <v>291</v>
      </c>
      <c r="C24" s="21">
        <v>168</v>
      </c>
      <c r="D24" s="21">
        <f>SUM(F24:G24)</f>
        <v>146</v>
      </c>
      <c r="E24" s="35">
        <f>D24/C24*100</f>
        <v>86.904761904761912</v>
      </c>
      <c r="F24" s="21">
        <f>SUM(H24:Y24,AC24)</f>
        <v>111</v>
      </c>
      <c r="G24" s="21">
        <f>SUM(Z24:AO24)</f>
        <v>35</v>
      </c>
      <c r="H24" s="21">
        <v>10</v>
      </c>
      <c r="I24" s="21">
        <v>1</v>
      </c>
      <c r="J24" s="21">
        <v>7</v>
      </c>
      <c r="K24" s="21">
        <v>1</v>
      </c>
      <c r="L24" s="46" t="s">
        <v>552</v>
      </c>
      <c r="M24" s="46" t="s">
        <v>552</v>
      </c>
      <c r="N24" s="46" t="s">
        <v>552</v>
      </c>
      <c r="O24" s="21">
        <v>27</v>
      </c>
      <c r="P24" s="46" t="s">
        <v>552</v>
      </c>
      <c r="Q24" s="46" t="s">
        <v>552</v>
      </c>
      <c r="R24" s="46" t="s">
        <v>552</v>
      </c>
      <c r="S24" s="46" t="s">
        <v>552</v>
      </c>
      <c r="T24" s="46" t="s">
        <v>552</v>
      </c>
      <c r="U24" s="46" t="s">
        <v>552</v>
      </c>
      <c r="V24" s="21">
        <v>1</v>
      </c>
      <c r="W24" s="21">
        <v>55</v>
      </c>
      <c r="X24" s="46" t="s">
        <v>552</v>
      </c>
      <c r="Y24" s="21">
        <v>9</v>
      </c>
      <c r="Z24" s="21">
        <v>10</v>
      </c>
      <c r="AA24" s="21">
        <v>22</v>
      </c>
      <c r="AB24" s="21">
        <v>2</v>
      </c>
      <c r="AC24" s="46" t="s">
        <v>552</v>
      </c>
      <c r="AD24" s="21">
        <v>1</v>
      </c>
      <c r="AE24" s="46" t="s">
        <v>552</v>
      </c>
      <c r="AF24" s="46" t="s">
        <v>552</v>
      </c>
      <c r="AG24" s="46" t="s">
        <v>552</v>
      </c>
      <c r="AH24" s="46" t="s">
        <v>552</v>
      </c>
      <c r="AI24" s="46" t="s">
        <v>552</v>
      </c>
      <c r="AJ24" s="46" t="s">
        <v>552</v>
      </c>
      <c r="AK24" s="46" t="s">
        <v>552</v>
      </c>
      <c r="AL24" s="46" t="s">
        <v>552</v>
      </c>
      <c r="AM24" s="46" t="s">
        <v>552</v>
      </c>
      <c r="AN24" s="46" t="s">
        <v>552</v>
      </c>
      <c r="AO24" s="46" t="s">
        <v>552</v>
      </c>
    </row>
    <row r="25" spans="1:41">
      <c r="A25" s="23" t="s">
        <v>627</v>
      </c>
      <c r="B25" s="23"/>
      <c r="C25" s="23"/>
    </row>
    <row r="26" spans="1:41">
      <c r="A26" s="23" t="s">
        <v>373</v>
      </c>
      <c r="B26" s="23"/>
      <c r="C26" s="23"/>
    </row>
    <row r="28" spans="1:41" ht="14.25" thickBot="1">
      <c r="A28" s="1" t="s">
        <v>2</v>
      </c>
      <c r="J28" s="31" t="s">
        <v>460</v>
      </c>
      <c r="AO28" s="36" t="s">
        <v>333</v>
      </c>
    </row>
    <row r="29" spans="1:41" ht="17.25" customHeight="1">
      <c r="A29" s="222" t="s">
        <v>344</v>
      </c>
      <c r="B29" s="214"/>
      <c r="C29" s="242" t="s">
        <v>376</v>
      </c>
      <c r="D29" s="244" t="s">
        <v>469</v>
      </c>
      <c r="E29" s="237" t="s">
        <v>470</v>
      </c>
      <c r="F29" s="240" t="s">
        <v>378</v>
      </c>
      <c r="G29" s="240" t="s">
        <v>379</v>
      </c>
      <c r="H29" s="234" t="s">
        <v>409</v>
      </c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47"/>
      <c r="Z29" s="234" t="s">
        <v>410</v>
      </c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</row>
    <row r="30" spans="1:41" ht="17.25" customHeight="1">
      <c r="A30" s="249"/>
      <c r="B30" s="206"/>
      <c r="C30" s="243"/>
      <c r="D30" s="245"/>
      <c r="E30" s="238"/>
      <c r="F30" s="226"/>
      <c r="G30" s="226"/>
      <c r="H30" s="226" t="s">
        <v>380</v>
      </c>
      <c r="I30" s="226" t="s">
        <v>381</v>
      </c>
      <c r="J30" s="226" t="s">
        <v>382</v>
      </c>
      <c r="K30" s="226" t="s">
        <v>383</v>
      </c>
      <c r="L30" s="226" t="s">
        <v>384</v>
      </c>
      <c r="M30" s="226" t="s">
        <v>385</v>
      </c>
      <c r="N30" s="226" t="s">
        <v>386</v>
      </c>
      <c r="O30" s="226" t="s">
        <v>387</v>
      </c>
      <c r="P30" s="226" t="s">
        <v>388</v>
      </c>
      <c r="Q30" s="226" t="s">
        <v>389</v>
      </c>
      <c r="R30" s="226" t="s">
        <v>390</v>
      </c>
      <c r="S30" s="226" t="s">
        <v>391</v>
      </c>
      <c r="T30" s="226" t="s">
        <v>392</v>
      </c>
      <c r="U30" s="226" t="s">
        <v>393</v>
      </c>
      <c r="V30" s="226" t="s">
        <v>394</v>
      </c>
      <c r="W30" s="226" t="s">
        <v>291</v>
      </c>
      <c r="X30" s="231" t="s">
        <v>583</v>
      </c>
      <c r="Y30" s="231" t="s">
        <v>584</v>
      </c>
      <c r="Z30" s="226" t="s">
        <v>395</v>
      </c>
      <c r="AA30" s="226" t="s">
        <v>396</v>
      </c>
      <c r="AB30" s="226" t="s">
        <v>397</v>
      </c>
      <c r="AC30" s="226" t="s">
        <v>471</v>
      </c>
      <c r="AD30" s="226" t="s">
        <v>398</v>
      </c>
      <c r="AE30" s="226" t="s">
        <v>399</v>
      </c>
      <c r="AF30" s="226" t="s">
        <v>400</v>
      </c>
      <c r="AG30" s="226" t="s">
        <v>401</v>
      </c>
      <c r="AH30" s="226" t="s">
        <v>402</v>
      </c>
      <c r="AI30" s="228" t="s">
        <v>582</v>
      </c>
      <c r="AJ30" s="226" t="s">
        <v>403</v>
      </c>
      <c r="AK30" s="226" t="s">
        <v>404</v>
      </c>
      <c r="AL30" s="226" t="s">
        <v>405</v>
      </c>
      <c r="AM30" s="226" t="s">
        <v>406</v>
      </c>
      <c r="AN30" s="226" t="s">
        <v>407</v>
      </c>
      <c r="AO30" s="227" t="s">
        <v>408</v>
      </c>
    </row>
    <row r="31" spans="1:41" ht="17.25" customHeight="1">
      <c r="A31" s="249"/>
      <c r="B31" s="206"/>
      <c r="C31" s="243"/>
      <c r="D31" s="245"/>
      <c r="E31" s="238"/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32"/>
      <c r="Y31" s="232"/>
      <c r="Z31" s="226"/>
      <c r="AA31" s="226"/>
      <c r="AB31" s="226"/>
      <c r="AC31" s="226"/>
      <c r="AD31" s="226"/>
      <c r="AE31" s="226"/>
      <c r="AF31" s="226"/>
      <c r="AG31" s="226"/>
      <c r="AH31" s="226"/>
      <c r="AI31" s="229"/>
      <c r="AJ31" s="226"/>
      <c r="AK31" s="226"/>
      <c r="AL31" s="226"/>
      <c r="AM31" s="226"/>
      <c r="AN31" s="226"/>
      <c r="AO31" s="227"/>
    </row>
    <row r="32" spans="1:41" ht="17.25" customHeight="1">
      <c r="A32" s="223"/>
      <c r="B32" s="206"/>
      <c r="C32" s="243"/>
      <c r="D32" s="246"/>
      <c r="E32" s="239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6"/>
      <c r="X32" s="233"/>
      <c r="Y32" s="233"/>
      <c r="Z32" s="226"/>
      <c r="AA32" s="226"/>
      <c r="AB32" s="226"/>
      <c r="AC32" s="226"/>
      <c r="AD32" s="226"/>
      <c r="AE32" s="226"/>
      <c r="AF32" s="226"/>
      <c r="AG32" s="226"/>
      <c r="AH32" s="226"/>
      <c r="AI32" s="230"/>
      <c r="AJ32" s="226"/>
      <c r="AK32" s="226"/>
      <c r="AL32" s="226"/>
      <c r="AM32" s="226"/>
      <c r="AN32" s="226"/>
      <c r="AO32" s="227"/>
    </row>
    <row r="33" spans="1:41" ht="22.5">
      <c r="A33" s="248" t="s">
        <v>461</v>
      </c>
      <c r="B33" s="50" t="s">
        <v>291</v>
      </c>
      <c r="C33" s="14">
        <v>168</v>
      </c>
      <c r="D33" s="14">
        <f t="shared" ref="D33:D53" si="4">SUM(F33:G33)</f>
        <v>147</v>
      </c>
      <c r="E33" s="34">
        <f t="shared" ref="E33:E53" si="5">D33/C33*100</f>
        <v>87.5</v>
      </c>
      <c r="F33" s="14">
        <f t="shared" ref="F33:F47" si="6">SUM(H33:W33)</f>
        <v>85</v>
      </c>
      <c r="G33" s="14">
        <f>SUM(Z33:AO33)</f>
        <v>62</v>
      </c>
      <c r="H33" s="14">
        <v>11</v>
      </c>
      <c r="I33" s="14">
        <v>5</v>
      </c>
      <c r="J33" s="14">
        <v>7</v>
      </c>
      <c r="K33" s="14" t="s">
        <v>552</v>
      </c>
      <c r="L33" s="14" t="s">
        <v>552</v>
      </c>
      <c r="M33" s="14" t="s">
        <v>552</v>
      </c>
      <c r="N33" s="14" t="s">
        <v>552</v>
      </c>
      <c r="O33" s="14">
        <v>21</v>
      </c>
      <c r="P33" s="14">
        <v>1</v>
      </c>
      <c r="Q33" s="14" t="s">
        <v>552</v>
      </c>
      <c r="R33" s="14" t="s">
        <v>552</v>
      </c>
      <c r="S33" s="14" t="s">
        <v>552</v>
      </c>
      <c r="T33" s="14" t="s">
        <v>552</v>
      </c>
      <c r="U33" s="14" t="s">
        <v>552</v>
      </c>
      <c r="V33" s="14" t="s">
        <v>552</v>
      </c>
      <c r="W33" s="14">
        <v>40</v>
      </c>
      <c r="X33" s="14" t="s">
        <v>552</v>
      </c>
      <c r="Y33" s="14"/>
      <c r="Z33" s="14">
        <v>14</v>
      </c>
      <c r="AA33" s="14">
        <v>29</v>
      </c>
      <c r="AB33" s="14">
        <v>16</v>
      </c>
      <c r="AC33" s="14" t="s">
        <v>552</v>
      </c>
      <c r="AD33" s="14" t="s">
        <v>552</v>
      </c>
      <c r="AE33" s="14" t="s">
        <v>552</v>
      </c>
      <c r="AF33" s="14" t="s">
        <v>552</v>
      </c>
      <c r="AG33" s="14">
        <v>1</v>
      </c>
      <c r="AH33" s="14" t="s">
        <v>552</v>
      </c>
      <c r="AI33" s="14" t="s">
        <v>552</v>
      </c>
      <c r="AJ33" s="14" t="s">
        <v>552</v>
      </c>
      <c r="AK33" s="14">
        <v>1</v>
      </c>
      <c r="AL33" s="14" t="s">
        <v>552</v>
      </c>
      <c r="AM33" s="14">
        <v>1</v>
      </c>
      <c r="AN33" s="14" t="s">
        <v>552</v>
      </c>
      <c r="AO33" s="14" t="s">
        <v>552</v>
      </c>
    </row>
    <row r="34" spans="1:41" ht="22.5">
      <c r="A34" s="248"/>
      <c r="B34" s="50" t="s">
        <v>581</v>
      </c>
      <c r="C34" s="14">
        <v>96</v>
      </c>
      <c r="D34" s="14">
        <f t="shared" si="4"/>
        <v>86</v>
      </c>
      <c r="E34" s="34">
        <f t="shared" si="5"/>
        <v>89.583333333333343</v>
      </c>
      <c r="F34" s="14">
        <f t="shared" si="6"/>
        <v>48</v>
      </c>
      <c r="G34" s="14">
        <f t="shared" ref="G34:G53" si="7">SUM(Z34:AO34)</f>
        <v>38</v>
      </c>
      <c r="H34" s="14">
        <v>5</v>
      </c>
      <c r="I34" s="14">
        <v>1</v>
      </c>
      <c r="J34" s="14">
        <v>2</v>
      </c>
      <c r="K34" s="14" t="s">
        <v>34</v>
      </c>
      <c r="L34" s="14" t="s">
        <v>34</v>
      </c>
      <c r="M34" s="14" t="s">
        <v>34</v>
      </c>
      <c r="N34" s="14" t="s">
        <v>34</v>
      </c>
      <c r="O34" s="14">
        <v>10</v>
      </c>
      <c r="P34" s="14" t="s">
        <v>34</v>
      </c>
      <c r="Q34" s="14" t="s">
        <v>34</v>
      </c>
      <c r="R34" s="14" t="s">
        <v>34</v>
      </c>
      <c r="S34" s="14" t="s">
        <v>34</v>
      </c>
      <c r="T34" s="14" t="s">
        <v>34</v>
      </c>
      <c r="U34" s="14" t="s">
        <v>34</v>
      </c>
      <c r="V34" s="14" t="s">
        <v>34</v>
      </c>
      <c r="W34" s="14">
        <v>30</v>
      </c>
      <c r="X34" s="14" t="s">
        <v>34</v>
      </c>
      <c r="Y34" s="14"/>
      <c r="Z34" s="14">
        <v>19</v>
      </c>
      <c r="AA34" s="14">
        <v>12</v>
      </c>
      <c r="AB34" s="14">
        <v>6</v>
      </c>
      <c r="AC34" s="14" t="s">
        <v>34</v>
      </c>
      <c r="AD34" s="14" t="s">
        <v>34</v>
      </c>
      <c r="AE34" s="14" t="s">
        <v>34</v>
      </c>
      <c r="AF34" s="14" t="s">
        <v>34</v>
      </c>
      <c r="AG34" s="14" t="s">
        <v>34</v>
      </c>
      <c r="AH34" s="14" t="s">
        <v>34</v>
      </c>
      <c r="AI34" s="14" t="s">
        <v>34</v>
      </c>
      <c r="AJ34" s="14">
        <v>1</v>
      </c>
      <c r="AK34" s="14" t="s">
        <v>34</v>
      </c>
      <c r="AL34" s="14" t="s">
        <v>34</v>
      </c>
      <c r="AM34" s="14" t="s">
        <v>34</v>
      </c>
      <c r="AN34" s="14" t="s">
        <v>34</v>
      </c>
      <c r="AO34" s="14" t="s">
        <v>34</v>
      </c>
    </row>
    <row r="35" spans="1:41" ht="22.5">
      <c r="A35" s="248"/>
      <c r="B35" s="50" t="s">
        <v>396</v>
      </c>
      <c r="C35" s="14">
        <v>92</v>
      </c>
      <c r="D35" s="14">
        <f t="shared" si="4"/>
        <v>86</v>
      </c>
      <c r="E35" s="34">
        <f t="shared" si="5"/>
        <v>93.478260869565219</v>
      </c>
      <c r="F35" s="14">
        <f t="shared" si="6"/>
        <v>23</v>
      </c>
      <c r="G35" s="14">
        <f t="shared" si="7"/>
        <v>63</v>
      </c>
      <c r="H35" s="14">
        <v>2</v>
      </c>
      <c r="I35" s="14" t="s">
        <v>31</v>
      </c>
      <c r="J35" s="14">
        <v>2</v>
      </c>
      <c r="K35" s="14" t="s">
        <v>31</v>
      </c>
      <c r="L35" s="14" t="s">
        <v>31</v>
      </c>
      <c r="M35" s="14" t="s">
        <v>31</v>
      </c>
      <c r="N35" s="14" t="s">
        <v>31</v>
      </c>
      <c r="O35" s="14">
        <v>12</v>
      </c>
      <c r="P35" s="14" t="s">
        <v>31</v>
      </c>
      <c r="Q35" s="14" t="s">
        <v>31</v>
      </c>
      <c r="R35" s="14" t="s">
        <v>31</v>
      </c>
      <c r="S35" s="14" t="s">
        <v>31</v>
      </c>
      <c r="T35" s="14" t="s">
        <v>31</v>
      </c>
      <c r="U35" s="14" t="s">
        <v>31</v>
      </c>
      <c r="V35" s="14" t="s">
        <v>31</v>
      </c>
      <c r="W35" s="14">
        <v>7</v>
      </c>
      <c r="X35" s="14" t="s">
        <v>31</v>
      </c>
      <c r="Y35" s="14"/>
      <c r="Z35" s="14" t="s">
        <v>31</v>
      </c>
      <c r="AA35" s="14">
        <v>35</v>
      </c>
      <c r="AB35" s="14">
        <v>27</v>
      </c>
      <c r="AC35" s="14" t="s">
        <v>31</v>
      </c>
      <c r="AD35" s="14" t="s">
        <v>31</v>
      </c>
      <c r="AE35" s="14" t="s">
        <v>31</v>
      </c>
      <c r="AF35" s="14" t="s">
        <v>31</v>
      </c>
      <c r="AG35" s="14" t="s">
        <v>31</v>
      </c>
      <c r="AH35" s="14" t="s">
        <v>31</v>
      </c>
      <c r="AI35" s="14" t="s">
        <v>31</v>
      </c>
      <c r="AJ35" s="14" t="s">
        <v>31</v>
      </c>
      <c r="AK35" s="14">
        <v>1</v>
      </c>
      <c r="AL35" s="14" t="s">
        <v>31</v>
      </c>
      <c r="AM35" s="14" t="s">
        <v>31</v>
      </c>
      <c r="AN35" s="14" t="s">
        <v>31</v>
      </c>
      <c r="AO35" s="14" t="s">
        <v>31</v>
      </c>
    </row>
    <row r="36" spans="1:41" ht="22.5">
      <c r="A36" s="220">
        <v>12</v>
      </c>
      <c r="B36" s="50" t="s">
        <v>291</v>
      </c>
      <c r="C36" s="14">
        <v>129</v>
      </c>
      <c r="D36" s="14">
        <f t="shared" si="4"/>
        <v>112</v>
      </c>
      <c r="E36" s="34">
        <f t="shared" si="5"/>
        <v>86.821705426356587</v>
      </c>
      <c r="F36" s="14">
        <f t="shared" si="6"/>
        <v>68</v>
      </c>
      <c r="G36" s="14">
        <f t="shared" si="7"/>
        <v>44</v>
      </c>
      <c r="H36" s="14">
        <v>7</v>
      </c>
      <c r="I36" s="14">
        <v>2</v>
      </c>
      <c r="J36" s="14">
        <v>4</v>
      </c>
      <c r="K36" s="14" t="s">
        <v>552</v>
      </c>
      <c r="L36" s="14" t="s">
        <v>552</v>
      </c>
      <c r="M36" s="14" t="s">
        <v>552</v>
      </c>
      <c r="N36" s="14" t="s">
        <v>552</v>
      </c>
      <c r="O36" s="14">
        <v>22</v>
      </c>
      <c r="P36" s="14" t="s">
        <v>552</v>
      </c>
      <c r="Q36" s="14" t="s">
        <v>552</v>
      </c>
      <c r="R36" s="14">
        <v>1</v>
      </c>
      <c r="S36" s="14" t="s">
        <v>552</v>
      </c>
      <c r="T36" s="14" t="s">
        <v>552</v>
      </c>
      <c r="U36" s="14" t="s">
        <v>552</v>
      </c>
      <c r="V36" s="14" t="s">
        <v>552</v>
      </c>
      <c r="W36" s="14">
        <v>32</v>
      </c>
      <c r="X36" s="14" t="s">
        <v>552</v>
      </c>
      <c r="Y36" s="14"/>
      <c r="Z36" s="14">
        <v>8</v>
      </c>
      <c r="AA36" s="14">
        <v>28</v>
      </c>
      <c r="AB36" s="14">
        <v>6</v>
      </c>
      <c r="AC36" s="14">
        <v>2</v>
      </c>
      <c r="AD36" s="14" t="s">
        <v>552</v>
      </c>
      <c r="AE36" s="14" t="s">
        <v>552</v>
      </c>
      <c r="AF36" s="14" t="s">
        <v>552</v>
      </c>
      <c r="AG36" s="14" t="s">
        <v>552</v>
      </c>
      <c r="AH36" s="14" t="s">
        <v>552</v>
      </c>
      <c r="AI36" s="14" t="s">
        <v>552</v>
      </c>
      <c r="AJ36" s="14" t="s">
        <v>552</v>
      </c>
      <c r="AK36" s="14" t="s">
        <v>552</v>
      </c>
      <c r="AL36" s="14" t="s">
        <v>552</v>
      </c>
      <c r="AM36" s="14" t="s">
        <v>552</v>
      </c>
      <c r="AN36" s="14" t="s">
        <v>552</v>
      </c>
      <c r="AO36" s="14" t="s">
        <v>552</v>
      </c>
    </row>
    <row r="37" spans="1:41" ht="22.5">
      <c r="A37" s="220"/>
      <c r="B37" s="50" t="s">
        <v>581</v>
      </c>
      <c r="C37" s="14">
        <v>73</v>
      </c>
      <c r="D37" s="14">
        <f t="shared" si="4"/>
        <v>65</v>
      </c>
      <c r="E37" s="34">
        <f t="shared" si="5"/>
        <v>89.041095890410958</v>
      </c>
      <c r="F37" s="14">
        <f t="shared" si="6"/>
        <v>43</v>
      </c>
      <c r="G37" s="14">
        <f t="shared" si="7"/>
        <v>22</v>
      </c>
      <c r="H37" s="14" t="s">
        <v>34</v>
      </c>
      <c r="I37" s="14">
        <v>2</v>
      </c>
      <c r="J37" s="14">
        <v>1</v>
      </c>
      <c r="K37" s="14" t="s">
        <v>34</v>
      </c>
      <c r="L37" s="14" t="s">
        <v>34</v>
      </c>
      <c r="M37" s="14" t="s">
        <v>34</v>
      </c>
      <c r="N37" s="14" t="s">
        <v>34</v>
      </c>
      <c r="O37" s="14">
        <v>8</v>
      </c>
      <c r="P37" s="14" t="s">
        <v>34</v>
      </c>
      <c r="Q37" s="14" t="s">
        <v>34</v>
      </c>
      <c r="R37" s="14" t="s">
        <v>34</v>
      </c>
      <c r="S37" s="14" t="s">
        <v>34</v>
      </c>
      <c r="T37" s="14" t="s">
        <v>34</v>
      </c>
      <c r="U37" s="14">
        <v>2</v>
      </c>
      <c r="V37" s="14" t="s">
        <v>34</v>
      </c>
      <c r="W37" s="14">
        <v>30</v>
      </c>
      <c r="X37" s="14" t="s">
        <v>34</v>
      </c>
      <c r="Y37" s="14"/>
      <c r="Z37" s="14">
        <v>8</v>
      </c>
      <c r="AA37" s="14">
        <v>12</v>
      </c>
      <c r="AB37" s="14">
        <v>2</v>
      </c>
      <c r="AC37" s="14" t="s">
        <v>34</v>
      </c>
      <c r="AD37" s="14" t="s">
        <v>34</v>
      </c>
      <c r="AE37" s="14" t="s">
        <v>34</v>
      </c>
      <c r="AF37" s="14" t="s">
        <v>34</v>
      </c>
      <c r="AG37" s="14" t="s">
        <v>34</v>
      </c>
      <c r="AH37" s="14" t="s">
        <v>34</v>
      </c>
      <c r="AI37" s="14" t="s">
        <v>34</v>
      </c>
      <c r="AJ37" s="14" t="s">
        <v>34</v>
      </c>
      <c r="AK37" s="14" t="s">
        <v>34</v>
      </c>
      <c r="AL37" s="14" t="s">
        <v>34</v>
      </c>
      <c r="AM37" s="14" t="s">
        <v>34</v>
      </c>
      <c r="AN37" s="14" t="s">
        <v>34</v>
      </c>
      <c r="AO37" s="14" t="s">
        <v>34</v>
      </c>
    </row>
    <row r="38" spans="1:41" ht="22.5">
      <c r="A38" s="220"/>
      <c r="B38" s="50" t="s">
        <v>396</v>
      </c>
      <c r="C38" s="14">
        <v>69</v>
      </c>
      <c r="D38" s="14">
        <f t="shared" si="4"/>
        <v>65</v>
      </c>
      <c r="E38" s="34">
        <f t="shared" si="5"/>
        <v>94.20289855072464</v>
      </c>
      <c r="F38" s="14">
        <f t="shared" si="6"/>
        <v>25</v>
      </c>
      <c r="G38" s="14">
        <f t="shared" si="7"/>
        <v>40</v>
      </c>
      <c r="H38" s="14" t="s">
        <v>31</v>
      </c>
      <c r="I38" s="14" t="s">
        <v>31</v>
      </c>
      <c r="J38" s="14">
        <v>5</v>
      </c>
      <c r="K38" s="14" t="s">
        <v>31</v>
      </c>
      <c r="L38" s="14" t="s">
        <v>31</v>
      </c>
      <c r="M38" s="14" t="s">
        <v>31</v>
      </c>
      <c r="N38" s="14" t="s">
        <v>31</v>
      </c>
      <c r="O38" s="14">
        <v>11</v>
      </c>
      <c r="P38" s="14" t="s">
        <v>31</v>
      </c>
      <c r="Q38" s="14" t="s">
        <v>31</v>
      </c>
      <c r="R38" s="14" t="s">
        <v>31</v>
      </c>
      <c r="S38" s="14" t="s">
        <v>31</v>
      </c>
      <c r="T38" s="14" t="s">
        <v>31</v>
      </c>
      <c r="U38" s="14">
        <v>1</v>
      </c>
      <c r="V38" s="14" t="s">
        <v>31</v>
      </c>
      <c r="W38" s="14">
        <v>8</v>
      </c>
      <c r="X38" s="14" t="s">
        <v>31</v>
      </c>
      <c r="Y38" s="14"/>
      <c r="Z38" s="14">
        <v>1</v>
      </c>
      <c r="AA38" s="14">
        <v>21</v>
      </c>
      <c r="AB38" s="14">
        <v>17</v>
      </c>
      <c r="AC38" s="14" t="s">
        <v>31</v>
      </c>
      <c r="AD38" s="14" t="s">
        <v>31</v>
      </c>
      <c r="AE38" s="14" t="s">
        <v>31</v>
      </c>
      <c r="AF38" s="14" t="s">
        <v>31</v>
      </c>
      <c r="AG38" s="14" t="s">
        <v>31</v>
      </c>
      <c r="AH38" s="14" t="s">
        <v>31</v>
      </c>
      <c r="AI38" s="14" t="s">
        <v>31</v>
      </c>
      <c r="AJ38" s="14" t="s">
        <v>31</v>
      </c>
      <c r="AK38" s="14">
        <v>1</v>
      </c>
      <c r="AL38" s="14" t="s">
        <v>31</v>
      </c>
      <c r="AM38" s="14" t="s">
        <v>31</v>
      </c>
      <c r="AN38" s="14" t="s">
        <v>31</v>
      </c>
      <c r="AO38" s="14" t="s">
        <v>31</v>
      </c>
    </row>
    <row r="39" spans="1:41" ht="22.5">
      <c r="A39" s="220">
        <v>13</v>
      </c>
      <c r="B39" s="50" t="s">
        <v>291</v>
      </c>
      <c r="C39" s="14">
        <v>125</v>
      </c>
      <c r="D39" s="14">
        <f t="shared" si="4"/>
        <v>109</v>
      </c>
      <c r="E39" s="34">
        <f t="shared" si="5"/>
        <v>87.2</v>
      </c>
      <c r="F39" s="14">
        <f t="shared" si="6"/>
        <v>62</v>
      </c>
      <c r="G39" s="14">
        <f t="shared" si="7"/>
        <v>47</v>
      </c>
      <c r="H39" s="14">
        <v>2</v>
      </c>
      <c r="I39" s="14">
        <v>2</v>
      </c>
      <c r="J39" s="14">
        <v>3</v>
      </c>
      <c r="K39" s="14" t="s">
        <v>552</v>
      </c>
      <c r="L39" s="14" t="s">
        <v>552</v>
      </c>
      <c r="M39" s="14" t="s">
        <v>552</v>
      </c>
      <c r="N39" s="14" t="s">
        <v>552</v>
      </c>
      <c r="O39" s="14">
        <v>22</v>
      </c>
      <c r="P39" s="14" t="s">
        <v>552</v>
      </c>
      <c r="Q39" s="14" t="s">
        <v>552</v>
      </c>
      <c r="R39" s="14" t="s">
        <v>552</v>
      </c>
      <c r="S39" s="14" t="s">
        <v>552</v>
      </c>
      <c r="T39" s="14" t="s">
        <v>552</v>
      </c>
      <c r="U39" s="14" t="s">
        <v>552</v>
      </c>
      <c r="V39" s="14" t="s">
        <v>552</v>
      </c>
      <c r="W39" s="14">
        <v>33</v>
      </c>
      <c r="X39" s="14" t="s">
        <v>552</v>
      </c>
      <c r="Y39" s="14"/>
      <c r="Z39" s="14">
        <v>8</v>
      </c>
      <c r="AA39" s="14">
        <v>28</v>
      </c>
      <c r="AB39" s="14">
        <v>9</v>
      </c>
      <c r="AC39" s="14" t="s">
        <v>552</v>
      </c>
      <c r="AD39" s="14">
        <v>1</v>
      </c>
      <c r="AE39" s="14" t="s">
        <v>552</v>
      </c>
      <c r="AF39" s="14" t="s">
        <v>552</v>
      </c>
      <c r="AG39" s="14" t="s">
        <v>552</v>
      </c>
      <c r="AH39" s="14" t="s">
        <v>552</v>
      </c>
      <c r="AI39" s="14" t="s">
        <v>552</v>
      </c>
      <c r="AJ39" s="14" t="s">
        <v>552</v>
      </c>
      <c r="AK39" s="14">
        <v>1</v>
      </c>
      <c r="AL39" s="14" t="s">
        <v>552</v>
      </c>
      <c r="AM39" s="14" t="s">
        <v>552</v>
      </c>
      <c r="AN39" s="14" t="s">
        <v>552</v>
      </c>
      <c r="AO39" s="14" t="s">
        <v>552</v>
      </c>
    </row>
    <row r="40" spans="1:41" ht="22.5">
      <c r="A40" s="220"/>
      <c r="B40" s="50" t="s">
        <v>581</v>
      </c>
      <c r="C40" s="14">
        <v>81</v>
      </c>
      <c r="D40" s="14">
        <f t="shared" si="4"/>
        <v>78</v>
      </c>
      <c r="E40" s="34">
        <f t="shared" si="5"/>
        <v>96.296296296296291</v>
      </c>
      <c r="F40" s="14">
        <f t="shared" si="6"/>
        <v>52</v>
      </c>
      <c r="G40" s="14">
        <f t="shared" si="7"/>
        <v>26</v>
      </c>
      <c r="H40" s="14">
        <v>2</v>
      </c>
      <c r="I40" s="14">
        <v>2</v>
      </c>
      <c r="J40" s="14">
        <v>1</v>
      </c>
      <c r="K40" s="14" t="s">
        <v>34</v>
      </c>
      <c r="L40" s="14" t="s">
        <v>34</v>
      </c>
      <c r="M40" s="14" t="s">
        <v>34</v>
      </c>
      <c r="N40" s="14" t="s">
        <v>34</v>
      </c>
      <c r="O40" s="14">
        <v>9</v>
      </c>
      <c r="P40" s="14" t="s">
        <v>34</v>
      </c>
      <c r="Q40" s="14" t="s">
        <v>34</v>
      </c>
      <c r="R40" s="14" t="s">
        <v>34</v>
      </c>
      <c r="S40" s="14" t="s">
        <v>34</v>
      </c>
      <c r="T40" s="14" t="s">
        <v>34</v>
      </c>
      <c r="U40" s="14" t="s">
        <v>34</v>
      </c>
      <c r="V40" s="14" t="s">
        <v>34</v>
      </c>
      <c r="W40" s="14">
        <v>38</v>
      </c>
      <c r="X40" s="14" t="s">
        <v>34</v>
      </c>
      <c r="Y40" s="14"/>
      <c r="Z40" s="14">
        <v>10</v>
      </c>
      <c r="AA40" s="14">
        <v>10</v>
      </c>
      <c r="AB40" s="14">
        <v>5</v>
      </c>
      <c r="AC40" s="14" t="s">
        <v>34</v>
      </c>
      <c r="AD40" s="14" t="s">
        <v>34</v>
      </c>
      <c r="AE40" s="14" t="s">
        <v>34</v>
      </c>
      <c r="AF40" s="14" t="s">
        <v>34</v>
      </c>
      <c r="AG40" s="14" t="s">
        <v>34</v>
      </c>
      <c r="AH40" s="14" t="s">
        <v>34</v>
      </c>
      <c r="AI40" s="14" t="s">
        <v>34</v>
      </c>
      <c r="AJ40" s="14" t="s">
        <v>34</v>
      </c>
      <c r="AK40" s="14" t="s">
        <v>34</v>
      </c>
      <c r="AL40" s="14" t="s">
        <v>34</v>
      </c>
      <c r="AM40" s="14" t="s">
        <v>34</v>
      </c>
      <c r="AN40" s="14">
        <v>1</v>
      </c>
      <c r="AO40" s="14" t="s">
        <v>34</v>
      </c>
    </row>
    <row r="41" spans="1:41" ht="22.5">
      <c r="A41" s="220"/>
      <c r="B41" s="50" t="s">
        <v>396</v>
      </c>
      <c r="C41" s="14">
        <v>63</v>
      </c>
      <c r="D41" s="14">
        <f t="shared" si="4"/>
        <v>57</v>
      </c>
      <c r="E41" s="34">
        <f t="shared" si="5"/>
        <v>90.476190476190482</v>
      </c>
      <c r="F41" s="14">
        <f t="shared" si="6"/>
        <v>23</v>
      </c>
      <c r="G41" s="14">
        <f t="shared" si="7"/>
        <v>34</v>
      </c>
      <c r="H41" s="14" t="s">
        <v>31</v>
      </c>
      <c r="I41" s="14" t="s">
        <v>31</v>
      </c>
      <c r="J41" s="14">
        <v>6</v>
      </c>
      <c r="K41" s="14" t="s">
        <v>31</v>
      </c>
      <c r="L41" s="14" t="s">
        <v>31</v>
      </c>
      <c r="M41" s="14" t="s">
        <v>31</v>
      </c>
      <c r="N41" s="14" t="s">
        <v>31</v>
      </c>
      <c r="O41" s="14">
        <v>12</v>
      </c>
      <c r="P41" s="14" t="s">
        <v>31</v>
      </c>
      <c r="Q41" s="14" t="s">
        <v>31</v>
      </c>
      <c r="R41" s="14" t="s">
        <v>31</v>
      </c>
      <c r="S41" s="14" t="s">
        <v>31</v>
      </c>
      <c r="T41" s="14" t="s">
        <v>31</v>
      </c>
      <c r="U41" s="14" t="s">
        <v>31</v>
      </c>
      <c r="V41" s="14" t="s">
        <v>31</v>
      </c>
      <c r="W41" s="14">
        <v>5</v>
      </c>
      <c r="X41" s="14" t="s">
        <v>31</v>
      </c>
      <c r="Y41" s="14"/>
      <c r="Z41" s="14" t="s">
        <v>31</v>
      </c>
      <c r="AA41" s="14">
        <v>23</v>
      </c>
      <c r="AB41" s="14">
        <v>11</v>
      </c>
      <c r="AC41" s="14" t="s">
        <v>31</v>
      </c>
      <c r="AD41" s="14" t="s">
        <v>31</v>
      </c>
      <c r="AE41" s="14" t="s">
        <v>31</v>
      </c>
      <c r="AF41" s="14" t="s">
        <v>31</v>
      </c>
      <c r="AG41" s="14" t="s">
        <v>31</v>
      </c>
      <c r="AH41" s="14" t="s">
        <v>31</v>
      </c>
      <c r="AI41" s="14" t="s">
        <v>31</v>
      </c>
      <c r="AJ41" s="14" t="s">
        <v>31</v>
      </c>
      <c r="AK41" s="14" t="s">
        <v>31</v>
      </c>
      <c r="AL41" s="14" t="s">
        <v>31</v>
      </c>
      <c r="AM41" s="14" t="s">
        <v>31</v>
      </c>
      <c r="AN41" s="14" t="s">
        <v>31</v>
      </c>
      <c r="AO41" s="14" t="s">
        <v>31</v>
      </c>
    </row>
    <row r="42" spans="1:41" ht="22.5">
      <c r="A42" s="220">
        <v>14</v>
      </c>
      <c r="B42" s="50" t="s">
        <v>291</v>
      </c>
      <c r="C42" s="14">
        <v>98</v>
      </c>
      <c r="D42" s="14">
        <f t="shared" si="4"/>
        <v>82</v>
      </c>
      <c r="E42" s="34">
        <f t="shared" si="5"/>
        <v>83.673469387755105</v>
      </c>
      <c r="F42" s="14">
        <f t="shared" si="6"/>
        <v>58</v>
      </c>
      <c r="G42" s="14">
        <f t="shared" si="7"/>
        <v>24</v>
      </c>
      <c r="H42" s="14">
        <v>3</v>
      </c>
      <c r="I42" s="14">
        <v>3</v>
      </c>
      <c r="J42" s="14">
        <v>4</v>
      </c>
      <c r="K42" s="14" t="s">
        <v>552</v>
      </c>
      <c r="L42" s="14" t="s">
        <v>552</v>
      </c>
      <c r="M42" s="14" t="s">
        <v>552</v>
      </c>
      <c r="N42" s="14" t="s">
        <v>552</v>
      </c>
      <c r="O42" s="14">
        <v>21</v>
      </c>
      <c r="P42" s="14" t="s">
        <v>552</v>
      </c>
      <c r="Q42" s="14" t="s">
        <v>552</v>
      </c>
      <c r="R42" s="14" t="s">
        <v>552</v>
      </c>
      <c r="S42" s="14" t="s">
        <v>552</v>
      </c>
      <c r="T42" s="14" t="s">
        <v>552</v>
      </c>
      <c r="U42" s="14" t="s">
        <v>552</v>
      </c>
      <c r="V42" s="14" t="s">
        <v>552</v>
      </c>
      <c r="W42" s="14">
        <v>27</v>
      </c>
      <c r="X42" s="14" t="s">
        <v>552</v>
      </c>
      <c r="Y42" s="14"/>
      <c r="Z42" s="14">
        <v>4</v>
      </c>
      <c r="AA42" s="14">
        <v>15</v>
      </c>
      <c r="AB42" s="14">
        <v>5</v>
      </c>
      <c r="AC42" s="14" t="s">
        <v>552</v>
      </c>
      <c r="AD42" s="14" t="s">
        <v>552</v>
      </c>
      <c r="AE42" s="14" t="s">
        <v>552</v>
      </c>
      <c r="AF42" s="14" t="s">
        <v>552</v>
      </c>
      <c r="AG42" s="14" t="s">
        <v>552</v>
      </c>
      <c r="AH42" s="14" t="s">
        <v>552</v>
      </c>
      <c r="AI42" s="14" t="s">
        <v>552</v>
      </c>
      <c r="AJ42" s="14" t="s">
        <v>552</v>
      </c>
      <c r="AK42" s="14" t="s">
        <v>552</v>
      </c>
      <c r="AL42" s="14" t="s">
        <v>552</v>
      </c>
      <c r="AM42" s="14" t="s">
        <v>552</v>
      </c>
      <c r="AN42" s="14" t="s">
        <v>552</v>
      </c>
      <c r="AO42" s="14" t="s">
        <v>552</v>
      </c>
    </row>
    <row r="43" spans="1:41" ht="22.5">
      <c r="A43" s="220"/>
      <c r="B43" s="50" t="s">
        <v>581</v>
      </c>
      <c r="C43" s="14">
        <v>82</v>
      </c>
      <c r="D43" s="14">
        <f t="shared" si="4"/>
        <v>75</v>
      </c>
      <c r="E43" s="34">
        <f t="shared" si="5"/>
        <v>91.463414634146346</v>
      </c>
      <c r="F43" s="14">
        <f t="shared" si="6"/>
        <v>48</v>
      </c>
      <c r="G43" s="14">
        <f t="shared" si="7"/>
        <v>27</v>
      </c>
      <c r="H43" s="14">
        <v>2</v>
      </c>
      <c r="I43" s="14">
        <v>3</v>
      </c>
      <c r="J43" s="14">
        <v>1</v>
      </c>
      <c r="K43" s="14" t="s">
        <v>34</v>
      </c>
      <c r="L43" s="14" t="s">
        <v>34</v>
      </c>
      <c r="M43" s="14" t="s">
        <v>34</v>
      </c>
      <c r="N43" s="14" t="s">
        <v>34</v>
      </c>
      <c r="O43" s="14">
        <v>15</v>
      </c>
      <c r="P43" s="14" t="s">
        <v>34</v>
      </c>
      <c r="Q43" s="14" t="s">
        <v>34</v>
      </c>
      <c r="R43" s="14" t="s">
        <v>34</v>
      </c>
      <c r="S43" s="14" t="s">
        <v>34</v>
      </c>
      <c r="T43" s="14" t="s">
        <v>34</v>
      </c>
      <c r="U43" s="14" t="s">
        <v>34</v>
      </c>
      <c r="V43" s="14" t="s">
        <v>34</v>
      </c>
      <c r="W43" s="14">
        <v>27</v>
      </c>
      <c r="X43" s="14" t="s">
        <v>34</v>
      </c>
      <c r="Y43" s="14"/>
      <c r="Z43" s="14">
        <v>13</v>
      </c>
      <c r="AA43" s="14">
        <v>12</v>
      </c>
      <c r="AB43" s="14">
        <v>2</v>
      </c>
      <c r="AC43" s="14" t="s">
        <v>34</v>
      </c>
      <c r="AD43" s="14" t="s">
        <v>34</v>
      </c>
      <c r="AE43" s="14" t="s">
        <v>34</v>
      </c>
      <c r="AF43" s="14" t="s">
        <v>34</v>
      </c>
      <c r="AG43" s="14" t="s">
        <v>34</v>
      </c>
      <c r="AH43" s="14" t="s">
        <v>34</v>
      </c>
      <c r="AI43" s="14" t="s">
        <v>34</v>
      </c>
      <c r="AJ43" s="14" t="s">
        <v>34</v>
      </c>
      <c r="AK43" s="14" t="s">
        <v>34</v>
      </c>
      <c r="AL43" s="14" t="s">
        <v>34</v>
      </c>
      <c r="AM43" s="14" t="s">
        <v>34</v>
      </c>
      <c r="AN43" s="14" t="s">
        <v>34</v>
      </c>
      <c r="AO43" s="14" t="s">
        <v>34</v>
      </c>
    </row>
    <row r="44" spans="1:41" ht="22.5">
      <c r="A44" s="220"/>
      <c r="B44" s="50" t="s">
        <v>396</v>
      </c>
      <c r="C44" s="14">
        <v>70</v>
      </c>
      <c r="D44" s="14">
        <f t="shared" si="4"/>
        <v>62</v>
      </c>
      <c r="E44" s="34">
        <f t="shared" si="5"/>
        <v>88.571428571428569</v>
      </c>
      <c r="F44" s="14">
        <f t="shared" si="6"/>
        <v>35</v>
      </c>
      <c r="G44" s="14">
        <f t="shared" si="7"/>
        <v>27</v>
      </c>
      <c r="H44" s="14">
        <v>2</v>
      </c>
      <c r="I44" s="14" t="s">
        <v>31</v>
      </c>
      <c r="J44" s="14">
        <v>8</v>
      </c>
      <c r="K44" s="14" t="s">
        <v>31</v>
      </c>
      <c r="L44" s="14">
        <v>1</v>
      </c>
      <c r="M44" s="14" t="s">
        <v>31</v>
      </c>
      <c r="N44" s="14" t="s">
        <v>31</v>
      </c>
      <c r="O44" s="14">
        <v>14</v>
      </c>
      <c r="P44" s="14" t="s">
        <v>31</v>
      </c>
      <c r="Q44" s="14" t="s">
        <v>31</v>
      </c>
      <c r="R44" s="14" t="s">
        <v>31</v>
      </c>
      <c r="S44" s="14" t="s">
        <v>31</v>
      </c>
      <c r="T44" s="14" t="s">
        <v>31</v>
      </c>
      <c r="U44" s="14" t="s">
        <v>31</v>
      </c>
      <c r="V44" s="14" t="s">
        <v>31</v>
      </c>
      <c r="W44" s="14">
        <v>10</v>
      </c>
      <c r="X44" s="14" t="s">
        <v>31</v>
      </c>
      <c r="Y44" s="14"/>
      <c r="Z44" s="14">
        <v>2</v>
      </c>
      <c r="AA44" s="14">
        <v>17</v>
      </c>
      <c r="AB44" s="14">
        <v>8</v>
      </c>
      <c r="AC44" s="14" t="s">
        <v>31</v>
      </c>
      <c r="AD44" s="14" t="s">
        <v>31</v>
      </c>
      <c r="AE44" s="14" t="s">
        <v>31</v>
      </c>
      <c r="AF44" s="14" t="s">
        <v>31</v>
      </c>
      <c r="AG44" s="14" t="s">
        <v>31</v>
      </c>
      <c r="AH44" s="14" t="s">
        <v>31</v>
      </c>
      <c r="AI44" s="14" t="s">
        <v>31</v>
      </c>
      <c r="AJ44" s="14" t="s">
        <v>31</v>
      </c>
      <c r="AK44" s="14" t="s">
        <v>31</v>
      </c>
      <c r="AL44" s="14" t="s">
        <v>31</v>
      </c>
      <c r="AM44" s="14" t="s">
        <v>31</v>
      </c>
      <c r="AN44" s="14" t="s">
        <v>31</v>
      </c>
      <c r="AO44" s="14" t="s">
        <v>31</v>
      </c>
    </row>
    <row r="45" spans="1:41" ht="22.5">
      <c r="A45" s="220">
        <v>15</v>
      </c>
      <c r="B45" s="50" t="s">
        <v>291</v>
      </c>
      <c r="C45" s="14">
        <v>90</v>
      </c>
      <c r="D45" s="14">
        <f t="shared" si="4"/>
        <v>73</v>
      </c>
      <c r="E45" s="34">
        <f t="shared" si="5"/>
        <v>81.111111111111114</v>
      </c>
      <c r="F45" s="14">
        <f t="shared" si="6"/>
        <v>58</v>
      </c>
      <c r="G45" s="14">
        <f t="shared" si="7"/>
        <v>15</v>
      </c>
      <c r="H45" s="14">
        <v>3</v>
      </c>
      <c r="I45" s="14">
        <v>1</v>
      </c>
      <c r="J45" s="14">
        <v>2</v>
      </c>
      <c r="K45" s="14" t="s">
        <v>552</v>
      </c>
      <c r="L45" s="14" t="s">
        <v>552</v>
      </c>
      <c r="M45" s="14" t="s">
        <v>552</v>
      </c>
      <c r="N45" s="14" t="s">
        <v>552</v>
      </c>
      <c r="O45" s="14">
        <v>12</v>
      </c>
      <c r="P45" s="14" t="s">
        <v>552</v>
      </c>
      <c r="Q45" s="14" t="s">
        <v>552</v>
      </c>
      <c r="R45" s="14" t="s">
        <v>552</v>
      </c>
      <c r="S45" s="14" t="s">
        <v>552</v>
      </c>
      <c r="T45" s="14" t="s">
        <v>552</v>
      </c>
      <c r="U45" s="14" t="s">
        <v>552</v>
      </c>
      <c r="V45" s="14" t="s">
        <v>552</v>
      </c>
      <c r="W45" s="14">
        <v>40</v>
      </c>
      <c r="X45" s="14" t="s">
        <v>552</v>
      </c>
      <c r="Y45" s="14"/>
      <c r="Z45" s="14">
        <v>5</v>
      </c>
      <c r="AA45" s="14">
        <v>6</v>
      </c>
      <c r="AB45" s="14">
        <v>4</v>
      </c>
      <c r="AC45" s="14" t="s">
        <v>552</v>
      </c>
      <c r="AD45" s="14" t="s">
        <v>552</v>
      </c>
      <c r="AE45" s="14" t="s">
        <v>552</v>
      </c>
      <c r="AF45" s="14" t="s">
        <v>552</v>
      </c>
      <c r="AG45" s="14" t="s">
        <v>552</v>
      </c>
      <c r="AH45" s="14" t="s">
        <v>552</v>
      </c>
      <c r="AI45" s="14" t="s">
        <v>552</v>
      </c>
      <c r="AJ45" s="14" t="s">
        <v>552</v>
      </c>
      <c r="AK45" s="14" t="s">
        <v>552</v>
      </c>
      <c r="AL45" s="14" t="s">
        <v>552</v>
      </c>
      <c r="AM45" s="14" t="s">
        <v>552</v>
      </c>
      <c r="AN45" s="14" t="s">
        <v>552</v>
      </c>
      <c r="AO45" s="14" t="s">
        <v>552</v>
      </c>
    </row>
    <row r="46" spans="1:41" ht="22.5">
      <c r="A46" s="220"/>
      <c r="B46" s="50" t="s">
        <v>581</v>
      </c>
      <c r="C46" s="14">
        <v>65</v>
      </c>
      <c r="D46" s="14">
        <f t="shared" si="4"/>
        <v>59</v>
      </c>
      <c r="E46" s="34">
        <f t="shared" si="5"/>
        <v>90.769230769230774</v>
      </c>
      <c r="F46" s="14">
        <f t="shared" si="6"/>
        <v>40</v>
      </c>
      <c r="G46" s="14">
        <f t="shared" si="7"/>
        <v>19</v>
      </c>
      <c r="H46" s="14">
        <v>1</v>
      </c>
      <c r="I46" s="14">
        <v>4</v>
      </c>
      <c r="J46" s="14">
        <v>2</v>
      </c>
      <c r="K46" s="14" t="s">
        <v>34</v>
      </c>
      <c r="L46" s="14" t="s">
        <v>34</v>
      </c>
      <c r="M46" s="14" t="s">
        <v>34</v>
      </c>
      <c r="N46" s="14" t="s">
        <v>34</v>
      </c>
      <c r="O46" s="14">
        <v>9</v>
      </c>
      <c r="P46" s="14" t="s">
        <v>34</v>
      </c>
      <c r="Q46" s="14" t="s">
        <v>34</v>
      </c>
      <c r="R46" s="14" t="s">
        <v>34</v>
      </c>
      <c r="S46" s="14" t="s">
        <v>34</v>
      </c>
      <c r="T46" s="14" t="s">
        <v>34</v>
      </c>
      <c r="U46" s="14" t="s">
        <v>34</v>
      </c>
      <c r="V46" s="14" t="s">
        <v>34</v>
      </c>
      <c r="W46" s="14">
        <v>24</v>
      </c>
      <c r="X46" s="14" t="s">
        <v>34</v>
      </c>
      <c r="Y46" s="14"/>
      <c r="Z46" s="14">
        <v>9</v>
      </c>
      <c r="AA46" s="14">
        <v>8</v>
      </c>
      <c r="AB46" s="14">
        <v>2</v>
      </c>
      <c r="AC46" s="14" t="s">
        <v>34</v>
      </c>
      <c r="AD46" s="14" t="s">
        <v>34</v>
      </c>
      <c r="AE46" s="14" t="s">
        <v>34</v>
      </c>
      <c r="AF46" s="14" t="s">
        <v>34</v>
      </c>
      <c r="AG46" s="14" t="s">
        <v>34</v>
      </c>
      <c r="AH46" s="14" t="s">
        <v>34</v>
      </c>
      <c r="AI46" s="14" t="s">
        <v>34</v>
      </c>
      <c r="AJ46" s="14" t="s">
        <v>34</v>
      </c>
      <c r="AK46" s="14" t="s">
        <v>34</v>
      </c>
      <c r="AL46" s="14" t="s">
        <v>34</v>
      </c>
      <c r="AM46" s="14" t="s">
        <v>34</v>
      </c>
      <c r="AN46" s="14" t="s">
        <v>34</v>
      </c>
      <c r="AO46" s="14" t="s">
        <v>34</v>
      </c>
    </row>
    <row r="47" spans="1:41" ht="22.5">
      <c r="A47" s="220"/>
      <c r="B47" s="50" t="s">
        <v>396</v>
      </c>
      <c r="C47" s="14">
        <v>52</v>
      </c>
      <c r="D47" s="14">
        <f t="shared" si="4"/>
        <v>50</v>
      </c>
      <c r="E47" s="34">
        <f t="shared" si="5"/>
        <v>96.15384615384616</v>
      </c>
      <c r="F47" s="14">
        <f t="shared" si="6"/>
        <v>21</v>
      </c>
      <c r="G47" s="14">
        <f t="shared" si="7"/>
        <v>29</v>
      </c>
      <c r="H47" s="14">
        <v>1</v>
      </c>
      <c r="I47" s="14">
        <v>1</v>
      </c>
      <c r="J47" s="14">
        <v>6</v>
      </c>
      <c r="K47" s="14" t="s">
        <v>31</v>
      </c>
      <c r="L47" s="14" t="s">
        <v>31</v>
      </c>
      <c r="M47" s="14" t="s">
        <v>31</v>
      </c>
      <c r="N47" s="14" t="s">
        <v>31</v>
      </c>
      <c r="O47" s="14">
        <v>6</v>
      </c>
      <c r="P47" s="14" t="s">
        <v>31</v>
      </c>
      <c r="Q47" s="14" t="s">
        <v>31</v>
      </c>
      <c r="R47" s="14" t="s">
        <v>31</v>
      </c>
      <c r="S47" s="14" t="s">
        <v>31</v>
      </c>
      <c r="T47" s="14" t="s">
        <v>31</v>
      </c>
      <c r="U47" s="14" t="s">
        <v>31</v>
      </c>
      <c r="V47" s="14" t="s">
        <v>31</v>
      </c>
      <c r="W47" s="14">
        <v>7</v>
      </c>
      <c r="X47" s="14" t="s">
        <v>31</v>
      </c>
      <c r="Y47" s="14"/>
      <c r="Z47" s="14" t="s">
        <v>31</v>
      </c>
      <c r="AA47" s="14">
        <v>24</v>
      </c>
      <c r="AB47" s="14">
        <v>5</v>
      </c>
      <c r="AC47" s="14" t="s">
        <v>31</v>
      </c>
      <c r="AD47" s="14" t="s">
        <v>31</v>
      </c>
      <c r="AE47" s="14" t="s">
        <v>31</v>
      </c>
      <c r="AF47" s="14" t="s">
        <v>31</v>
      </c>
      <c r="AG47" s="14" t="s">
        <v>31</v>
      </c>
      <c r="AH47" s="14" t="s">
        <v>31</v>
      </c>
      <c r="AI47" s="14" t="s">
        <v>31</v>
      </c>
      <c r="AJ47" s="14" t="s">
        <v>31</v>
      </c>
      <c r="AK47" s="14" t="s">
        <v>31</v>
      </c>
      <c r="AL47" s="14" t="s">
        <v>31</v>
      </c>
      <c r="AM47" s="14" t="s">
        <v>31</v>
      </c>
      <c r="AN47" s="14" t="s">
        <v>31</v>
      </c>
      <c r="AO47" s="14" t="s">
        <v>31</v>
      </c>
    </row>
    <row r="48" spans="1:41" ht="22.5">
      <c r="A48" s="220">
        <v>16</v>
      </c>
      <c r="B48" s="50" t="s">
        <v>291</v>
      </c>
      <c r="C48" s="14">
        <v>99</v>
      </c>
      <c r="D48" s="14">
        <f>SUM(F48:G48)</f>
        <v>85</v>
      </c>
      <c r="E48" s="34">
        <f>D48/C48*100</f>
        <v>85.858585858585855</v>
      </c>
      <c r="F48" s="14">
        <f>SUM(H48:Y48)</f>
        <v>68</v>
      </c>
      <c r="G48" s="14">
        <f>SUM(Z48:AO48)</f>
        <v>17</v>
      </c>
      <c r="H48" s="14">
        <v>2</v>
      </c>
      <c r="I48" s="14" t="s">
        <v>552</v>
      </c>
      <c r="J48" s="14">
        <v>8</v>
      </c>
      <c r="K48" s="14" t="s">
        <v>552</v>
      </c>
      <c r="L48" s="14" t="s">
        <v>552</v>
      </c>
      <c r="M48" s="14" t="s">
        <v>552</v>
      </c>
      <c r="N48" s="14" t="s">
        <v>552</v>
      </c>
      <c r="O48" s="14">
        <v>29</v>
      </c>
      <c r="P48" s="14" t="s">
        <v>552</v>
      </c>
      <c r="Q48" s="14" t="s">
        <v>552</v>
      </c>
      <c r="R48" s="14" t="s">
        <v>552</v>
      </c>
      <c r="S48" s="14" t="s">
        <v>552</v>
      </c>
      <c r="T48" s="14" t="s">
        <v>552</v>
      </c>
      <c r="U48" s="14" t="s">
        <v>552</v>
      </c>
      <c r="V48" s="14" t="s">
        <v>552</v>
      </c>
      <c r="W48" s="14">
        <v>27</v>
      </c>
      <c r="X48" s="14" t="s">
        <v>552</v>
      </c>
      <c r="Y48" s="14">
        <v>2</v>
      </c>
      <c r="Z48" s="14">
        <v>2</v>
      </c>
      <c r="AA48" s="14">
        <v>12</v>
      </c>
      <c r="AB48" s="14">
        <v>2</v>
      </c>
      <c r="AC48" s="14" t="s">
        <v>552</v>
      </c>
      <c r="AD48" s="14" t="s">
        <v>552</v>
      </c>
      <c r="AE48" s="14" t="s">
        <v>552</v>
      </c>
      <c r="AF48" s="14" t="s">
        <v>552</v>
      </c>
      <c r="AG48" s="14" t="s">
        <v>552</v>
      </c>
      <c r="AH48" s="14">
        <v>1</v>
      </c>
      <c r="AI48" s="14" t="s">
        <v>552</v>
      </c>
      <c r="AJ48" s="14" t="s">
        <v>552</v>
      </c>
      <c r="AK48" s="14" t="s">
        <v>552</v>
      </c>
      <c r="AL48" s="14" t="s">
        <v>552</v>
      </c>
      <c r="AM48" s="14" t="s">
        <v>552</v>
      </c>
      <c r="AN48" s="14" t="s">
        <v>552</v>
      </c>
      <c r="AO48" s="14" t="s">
        <v>552</v>
      </c>
    </row>
    <row r="49" spans="1:41" ht="22.5">
      <c r="A49" s="220"/>
      <c r="B49" s="50" t="s">
        <v>581</v>
      </c>
      <c r="C49" s="14">
        <v>74</v>
      </c>
      <c r="D49" s="14">
        <f>SUM(F49:G49)</f>
        <v>67</v>
      </c>
      <c r="E49" s="34">
        <f>D49/C49*100</f>
        <v>90.540540540540533</v>
      </c>
      <c r="F49" s="14">
        <f>SUM(H49:Y49)</f>
        <v>42</v>
      </c>
      <c r="G49" s="14">
        <f>SUM(Z49:AO49)</f>
        <v>25</v>
      </c>
      <c r="H49" s="14">
        <v>4</v>
      </c>
      <c r="I49" s="14" t="s">
        <v>34</v>
      </c>
      <c r="J49" s="14">
        <v>1</v>
      </c>
      <c r="K49" s="14" t="s">
        <v>34</v>
      </c>
      <c r="L49" s="14" t="s">
        <v>34</v>
      </c>
      <c r="M49" s="14" t="s">
        <v>34</v>
      </c>
      <c r="N49" s="14" t="s">
        <v>34</v>
      </c>
      <c r="O49" s="14">
        <v>12</v>
      </c>
      <c r="P49" s="14" t="s">
        <v>34</v>
      </c>
      <c r="Q49" s="14" t="s">
        <v>34</v>
      </c>
      <c r="R49" s="14" t="s">
        <v>34</v>
      </c>
      <c r="S49" s="14" t="s">
        <v>34</v>
      </c>
      <c r="T49" s="14" t="s">
        <v>34</v>
      </c>
      <c r="U49" s="14" t="s">
        <v>34</v>
      </c>
      <c r="V49" s="14" t="s">
        <v>34</v>
      </c>
      <c r="W49" s="14">
        <v>22</v>
      </c>
      <c r="X49" s="14" t="s">
        <v>34</v>
      </c>
      <c r="Y49" s="14">
        <v>3</v>
      </c>
      <c r="Z49" s="14">
        <v>13</v>
      </c>
      <c r="AA49" s="14">
        <v>12</v>
      </c>
      <c r="AB49" s="14" t="s">
        <v>34</v>
      </c>
      <c r="AC49" s="14" t="s">
        <v>34</v>
      </c>
      <c r="AD49" s="14" t="s">
        <v>34</v>
      </c>
      <c r="AE49" s="14" t="s">
        <v>34</v>
      </c>
      <c r="AF49" s="14" t="s">
        <v>34</v>
      </c>
      <c r="AG49" s="14" t="s">
        <v>34</v>
      </c>
      <c r="AH49" s="14" t="s">
        <v>34</v>
      </c>
      <c r="AI49" s="14" t="s">
        <v>34</v>
      </c>
      <c r="AJ49" s="14" t="s">
        <v>34</v>
      </c>
      <c r="AK49" s="14" t="s">
        <v>34</v>
      </c>
      <c r="AL49" s="14" t="s">
        <v>34</v>
      </c>
      <c r="AM49" s="14" t="s">
        <v>34</v>
      </c>
      <c r="AN49" s="14" t="s">
        <v>34</v>
      </c>
      <c r="AO49" s="14" t="s">
        <v>34</v>
      </c>
    </row>
    <row r="50" spans="1:41" ht="22.5">
      <c r="A50" s="220"/>
      <c r="B50" s="50" t="s">
        <v>396</v>
      </c>
      <c r="C50" s="14">
        <v>61</v>
      </c>
      <c r="D50" s="14">
        <f>SUM(F50:G50)</f>
        <v>53</v>
      </c>
      <c r="E50" s="34">
        <f>D50/C50*100</f>
        <v>86.885245901639337</v>
      </c>
      <c r="F50" s="14">
        <f>SUM(H50:Y50)</f>
        <v>24</v>
      </c>
      <c r="G50" s="14">
        <f>SUM(Z50:AO50)</f>
        <v>29</v>
      </c>
      <c r="H50" s="14">
        <v>1</v>
      </c>
      <c r="I50" s="14">
        <v>3</v>
      </c>
      <c r="J50" s="14">
        <v>9</v>
      </c>
      <c r="K50" s="14" t="s">
        <v>31</v>
      </c>
      <c r="L50" s="14" t="s">
        <v>31</v>
      </c>
      <c r="M50" s="14" t="s">
        <v>31</v>
      </c>
      <c r="N50" s="14" t="s">
        <v>31</v>
      </c>
      <c r="O50" s="14">
        <v>4</v>
      </c>
      <c r="P50" s="14" t="s">
        <v>31</v>
      </c>
      <c r="Q50" s="14" t="s">
        <v>31</v>
      </c>
      <c r="R50" s="14" t="s">
        <v>31</v>
      </c>
      <c r="S50" s="14" t="s">
        <v>31</v>
      </c>
      <c r="T50" s="14" t="s">
        <v>31</v>
      </c>
      <c r="U50" s="14" t="s">
        <v>31</v>
      </c>
      <c r="V50" s="14" t="s">
        <v>31</v>
      </c>
      <c r="W50" s="14">
        <v>7</v>
      </c>
      <c r="X50" s="14" t="s">
        <v>31</v>
      </c>
      <c r="Y50" s="14" t="s">
        <v>31</v>
      </c>
      <c r="Z50" s="14" t="s">
        <v>31</v>
      </c>
      <c r="AA50" s="14">
        <v>23</v>
      </c>
      <c r="AB50" s="14">
        <v>6</v>
      </c>
      <c r="AC50" s="14" t="s">
        <v>31</v>
      </c>
      <c r="AD50" s="14" t="s">
        <v>31</v>
      </c>
      <c r="AE50" s="14" t="s">
        <v>31</v>
      </c>
      <c r="AF50" s="14" t="s">
        <v>31</v>
      </c>
      <c r="AG50" s="14" t="s">
        <v>31</v>
      </c>
      <c r="AH50" s="14" t="s">
        <v>31</v>
      </c>
      <c r="AI50" s="14" t="s">
        <v>31</v>
      </c>
      <c r="AJ50" s="14" t="s">
        <v>31</v>
      </c>
      <c r="AK50" s="14" t="s">
        <v>31</v>
      </c>
      <c r="AL50" s="14" t="s">
        <v>31</v>
      </c>
      <c r="AM50" s="14" t="s">
        <v>31</v>
      </c>
      <c r="AN50" s="14" t="s">
        <v>31</v>
      </c>
      <c r="AO50" s="14" t="s">
        <v>31</v>
      </c>
    </row>
    <row r="51" spans="1:41" ht="22.5">
      <c r="A51" s="220">
        <v>17</v>
      </c>
      <c r="B51" s="50" t="s">
        <v>291</v>
      </c>
      <c r="C51" s="14">
        <v>168</v>
      </c>
      <c r="D51" s="14">
        <f t="shared" si="4"/>
        <v>146</v>
      </c>
      <c r="E51" s="34">
        <f t="shared" si="5"/>
        <v>86.904761904761912</v>
      </c>
      <c r="F51" s="14">
        <f>SUM(H51:Y51,AC51)</f>
        <v>111</v>
      </c>
      <c r="G51" s="14">
        <f t="shared" si="7"/>
        <v>35</v>
      </c>
      <c r="H51" s="14">
        <v>10</v>
      </c>
      <c r="I51" s="14">
        <v>1</v>
      </c>
      <c r="J51" s="14">
        <v>7</v>
      </c>
      <c r="K51" s="14">
        <v>1</v>
      </c>
      <c r="L51" s="14" t="s">
        <v>552</v>
      </c>
      <c r="M51" s="14" t="s">
        <v>552</v>
      </c>
      <c r="N51" s="14" t="s">
        <v>552</v>
      </c>
      <c r="O51" s="14">
        <v>27</v>
      </c>
      <c r="P51" s="14" t="s">
        <v>552</v>
      </c>
      <c r="Q51" s="14" t="s">
        <v>552</v>
      </c>
      <c r="R51" s="14" t="s">
        <v>552</v>
      </c>
      <c r="S51" s="14" t="s">
        <v>552</v>
      </c>
      <c r="T51" s="14" t="s">
        <v>552</v>
      </c>
      <c r="U51" s="14" t="s">
        <v>552</v>
      </c>
      <c r="V51" s="14">
        <v>1</v>
      </c>
      <c r="W51" s="14">
        <v>55</v>
      </c>
      <c r="X51" s="14" t="s">
        <v>552</v>
      </c>
      <c r="Y51" s="14">
        <v>9</v>
      </c>
      <c r="Z51" s="14">
        <v>10</v>
      </c>
      <c r="AA51" s="14">
        <v>22</v>
      </c>
      <c r="AB51" s="14">
        <v>2</v>
      </c>
      <c r="AC51" s="14" t="s">
        <v>552</v>
      </c>
      <c r="AD51" s="14">
        <v>1</v>
      </c>
      <c r="AE51" s="14" t="s">
        <v>552</v>
      </c>
      <c r="AF51" s="14" t="s">
        <v>552</v>
      </c>
      <c r="AG51" s="14" t="s">
        <v>552</v>
      </c>
      <c r="AH51" s="14" t="s">
        <v>552</v>
      </c>
      <c r="AI51" s="14" t="s">
        <v>552</v>
      </c>
      <c r="AJ51" s="14" t="s">
        <v>552</v>
      </c>
      <c r="AK51" s="14" t="s">
        <v>552</v>
      </c>
      <c r="AL51" s="14" t="s">
        <v>552</v>
      </c>
      <c r="AM51" s="14" t="s">
        <v>552</v>
      </c>
      <c r="AN51" s="14" t="s">
        <v>552</v>
      </c>
      <c r="AO51" s="14" t="s">
        <v>552</v>
      </c>
    </row>
    <row r="52" spans="1:41" ht="22.5">
      <c r="A52" s="220"/>
      <c r="B52" s="50" t="s">
        <v>581</v>
      </c>
      <c r="C52" s="14"/>
      <c r="D52" s="14">
        <f t="shared" si="4"/>
        <v>0</v>
      </c>
      <c r="E52" s="34" t="e">
        <f t="shared" si="5"/>
        <v>#DIV/0!</v>
      </c>
      <c r="F52" s="14">
        <f>SUM(H52:Y52,AC52)</f>
        <v>0</v>
      </c>
      <c r="G52" s="14">
        <f t="shared" si="7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ht="23.25" thickBot="1">
      <c r="A53" s="221"/>
      <c r="B53" s="62" t="s">
        <v>396</v>
      </c>
      <c r="C53" s="21"/>
      <c r="D53" s="21">
        <f t="shared" si="4"/>
        <v>0</v>
      </c>
      <c r="E53" s="35" t="e">
        <f t="shared" si="5"/>
        <v>#DIV/0!</v>
      </c>
      <c r="F53" s="21">
        <f>SUM(H53:Y53,AC53)</f>
        <v>0</v>
      </c>
      <c r="G53" s="21">
        <f t="shared" si="7"/>
        <v>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>
      <c r="A54" s="4" t="s">
        <v>334</v>
      </c>
      <c r="B54" s="23" t="s">
        <v>372</v>
      </c>
    </row>
    <row r="55" spans="1:41">
      <c r="B55" s="23" t="s">
        <v>373</v>
      </c>
    </row>
  </sheetData>
  <mergeCells count="98">
    <mergeCell ref="L30:L32"/>
    <mergeCell ref="M30:M32"/>
    <mergeCell ref="N30:N32"/>
    <mergeCell ref="O30:O32"/>
    <mergeCell ref="P30:P32"/>
    <mergeCell ref="Q30:Q32"/>
    <mergeCell ref="F29:F32"/>
    <mergeCell ref="G29:G32"/>
    <mergeCell ref="H30:H32"/>
    <mergeCell ref="I30:I32"/>
    <mergeCell ref="J30:J32"/>
    <mergeCell ref="K30:K32"/>
    <mergeCell ref="V30:V32"/>
    <mergeCell ref="W30:W32"/>
    <mergeCell ref="Z30:Z32"/>
    <mergeCell ref="Y30:Y32"/>
    <mergeCell ref="X30:X32"/>
    <mergeCell ref="R30:R32"/>
    <mergeCell ref="S30:S32"/>
    <mergeCell ref="T30:T32"/>
    <mergeCell ref="U30:U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E2:E5"/>
    <mergeCell ref="F2:F5"/>
    <mergeCell ref="G2:G5"/>
    <mergeCell ref="Q3:Q5"/>
    <mergeCell ref="P3:P5"/>
    <mergeCell ref="A2:A5"/>
    <mergeCell ref="B2:B5"/>
    <mergeCell ref="C2:C5"/>
    <mergeCell ref="D2:D5"/>
    <mergeCell ref="N3:N5"/>
    <mergeCell ref="O3:O5"/>
    <mergeCell ref="R3:R5"/>
    <mergeCell ref="S3:S5"/>
    <mergeCell ref="T3:T5"/>
    <mergeCell ref="U3:U5"/>
    <mergeCell ref="H3:H5"/>
    <mergeCell ref="I3:I5"/>
    <mergeCell ref="J3:J5"/>
    <mergeCell ref="K3:K5"/>
    <mergeCell ref="L3:L5"/>
    <mergeCell ref="M3:M5"/>
    <mergeCell ref="W3:W5"/>
    <mergeCell ref="X3:X5"/>
    <mergeCell ref="Y3:Y5"/>
    <mergeCell ref="Z3:Z5"/>
    <mergeCell ref="V3:V5"/>
    <mergeCell ref="Z2:AO2"/>
    <mergeCell ref="AE3:AE5"/>
    <mergeCell ref="AF3:AF5"/>
    <mergeCell ref="AG3:AG5"/>
    <mergeCell ref="AH3:AH5"/>
    <mergeCell ref="AA3:AA5"/>
    <mergeCell ref="AB3:AB5"/>
    <mergeCell ref="AC3:AC5"/>
    <mergeCell ref="AD3:AD5"/>
    <mergeCell ref="AM3:AM5"/>
    <mergeCell ref="AN3:AN5"/>
    <mergeCell ref="AO3:AO5"/>
    <mergeCell ref="AI3:AI5"/>
    <mergeCell ref="AJ3:AJ5"/>
    <mergeCell ref="AK3:AK5"/>
    <mergeCell ref="AL3:AL5"/>
    <mergeCell ref="A21:A23"/>
    <mergeCell ref="A6:A8"/>
    <mergeCell ref="A9:A11"/>
    <mergeCell ref="A12:A14"/>
    <mergeCell ref="A15:A17"/>
    <mergeCell ref="A18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3</v>
      </c>
      <c r="M1" s="31" t="s">
        <v>460</v>
      </c>
      <c r="AZ1" s="4" t="s">
        <v>333</v>
      </c>
    </row>
    <row r="2" spans="1:72" ht="39.75" customHeight="1">
      <c r="A2" s="209" t="s">
        <v>343</v>
      </c>
      <c r="B2" s="214"/>
      <c r="C2" s="259" t="s">
        <v>376</v>
      </c>
      <c r="D2" s="257" t="s">
        <v>472</v>
      </c>
      <c r="E2" s="257" t="s">
        <v>473</v>
      </c>
      <c r="F2" s="251" t="s">
        <v>411</v>
      </c>
      <c r="G2" s="251" t="s">
        <v>412</v>
      </c>
      <c r="H2" s="251" t="s">
        <v>413</v>
      </c>
      <c r="I2" s="251" t="s">
        <v>414</v>
      </c>
      <c r="J2" s="251" t="s">
        <v>415</v>
      </c>
      <c r="K2" s="251" t="s">
        <v>416</v>
      </c>
      <c r="L2" s="251" t="s">
        <v>417</v>
      </c>
      <c r="M2" s="251" t="s">
        <v>418</v>
      </c>
      <c r="N2" s="251" t="s">
        <v>419</v>
      </c>
      <c r="O2" s="251" t="s">
        <v>420</v>
      </c>
      <c r="P2" s="251" t="s">
        <v>421</v>
      </c>
      <c r="Q2" s="251" t="s">
        <v>422</v>
      </c>
      <c r="R2" s="251" t="s">
        <v>423</v>
      </c>
      <c r="S2" s="251" t="s">
        <v>424</v>
      </c>
      <c r="T2" s="251" t="s">
        <v>425</v>
      </c>
      <c r="U2" s="251" t="s">
        <v>426</v>
      </c>
      <c r="V2" s="251" t="s">
        <v>427</v>
      </c>
      <c r="W2" s="251" t="s">
        <v>428</v>
      </c>
      <c r="X2" s="251" t="s">
        <v>429</v>
      </c>
      <c r="Y2" s="253" t="s">
        <v>430</v>
      </c>
      <c r="Z2" s="255" t="s">
        <v>431</v>
      </c>
      <c r="AA2" s="251" t="s">
        <v>432</v>
      </c>
      <c r="AB2" s="251" t="s">
        <v>433</v>
      </c>
      <c r="AC2" s="251" t="s">
        <v>434</v>
      </c>
      <c r="AD2" s="251" t="s">
        <v>435</v>
      </c>
      <c r="AE2" s="251" t="s">
        <v>436</v>
      </c>
      <c r="AF2" s="251" t="s">
        <v>437</v>
      </c>
      <c r="AG2" s="251" t="s">
        <v>438</v>
      </c>
      <c r="AH2" s="251" t="s">
        <v>439</v>
      </c>
      <c r="AI2" s="251" t="s">
        <v>440</v>
      </c>
      <c r="AJ2" s="251" t="s">
        <v>441</v>
      </c>
      <c r="AK2" s="251" t="s">
        <v>442</v>
      </c>
      <c r="AL2" s="251" t="s">
        <v>443</v>
      </c>
      <c r="AM2" s="251" t="s">
        <v>444</v>
      </c>
      <c r="AN2" s="251" t="s">
        <v>445</v>
      </c>
      <c r="AO2" s="251" t="s">
        <v>446</v>
      </c>
      <c r="AP2" s="251" t="s">
        <v>447</v>
      </c>
      <c r="AQ2" s="251" t="s">
        <v>448</v>
      </c>
      <c r="AR2" s="251" t="s">
        <v>449</v>
      </c>
      <c r="AS2" s="251" t="s">
        <v>450</v>
      </c>
      <c r="AT2" s="251" t="s">
        <v>451</v>
      </c>
      <c r="AU2" s="251" t="s">
        <v>452</v>
      </c>
      <c r="AV2" s="251" t="s">
        <v>453</v>
      </c>
      <c r="AW2" s="251" t="s">
        <v>454</v>
      </c>
      <c r="AX2" s="251" t="s">
        <v>455</v>
      </c>
      <c r="AY2" s="251" t="s">
        <v>456</v>
      </c>
      <c r="AZ2" s="253" t="s">
        <v>305</v>
      </c>
      <c r="BA2" s="250"/>
      <c r="BB2" s="250"/>
      <c r="BC2" s="250"/>
      <c r="BD2" s="250"/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0"/>
      <c r="BS2" s="250"/>
      <c r="BT2" s="250"/>
    </row>
    <row r="3" spans="1:72" ht="39.75" customHeight="1">
      <c r="A3" s="211"/>
      <c r="B3" s="206"/>
      <c r="C3" s="260"/>
      <c r="D3" s="258"/>
      <c r="E3" s="258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4"/>
      <c r="Z3" s="256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252"/>
      <c r="AZ3" s="254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</row>
    <row r="4" spans="1:72" hidden="1">
      <c r="A4" s="220" t="s">
        <v>461</v>
      </c>
      <c r="B4" s="27" t="s">
        <v>291</v>
      </c>
      <c r="C4" s="23">
        <v>168</v>
      </c>
      <c r="D4" s="23">
        <f>SUM(F4:AZ4)</f>
        <v>21</v>
      </c>
      <c r="E4" s="23">
        <f>D4/C4*100</f>
        <v>12.5</v>
      </c>
      <c r="F4" s="51" t="s">
        <v>552</v>
      </c>
      <c r="G4" s="51" t="s">
        <v>552</v>
      </c>
      <c r="H4" s="51" t="s">
        <v>552</v>
      </c>
      <c r="I4" s="51" t="s">
        <v>552</v>
      </c>
      <c r="J4" s="51" t="s">
        <v>552</v>
      </c>
      <c r="K4" s="51" t="s">
        <v>552</v>
      </c>
      <c r="L4" s="51" t="s">
        <v>552</v>
      </c>
      <c r="M4" s="51" t="s">
        <v>552</v>
      </c>
      <c r="N4" s="51" t="s">
        <v>552</v>
      </c>
      <c r="O4" s="51">
        <v>2</v>
      </c>
      <c r="P4" s="51">
        <v>2</v>
      </c>
      <c r="Q4" s="51">
        <v>1</v>
      </c>
      <c r="R4" s="51">
        <v>9</v>
      </c>
      <c r="S4" s="51">
        <v>3</v>
      </c>
      <c r="T4" s="51" t="s">
        <v>552</v>
      </c>
      <c r="U4" s="51" t="s">
        <v>552</v>
      </c>
      <c r="V4" s="51" t="s">
        <v>552</v>
      </c>
      <c r="W4" s="51" t="s">
        <v>552</v>
      </c>
      <c r="X4" s="51" t="s">
        <v>552</v>
      </c>
      <c r="Y4" s="51" t="s">
        <v>552</v>
      </c>
      <c r="Z4" s="51" t="s">
        <v>552</v>
      </c>
      <c r="AA4" s="51" t="s">
        <v>552</v>
      </c>
      <c r="AB4" s="51" t="s">
        <v>552</v>
      </c>
      <c r="AC4" s="51">
        <v>1</v>
      </c>
      <c r="AD4" s="51" t="s">
        <v>552</v>
      </c>
      <c r="AE4" s="51" t="s">
        <v>552</v>
      </c>
      <c r="AF4" s="51" t="s">
        <v>552</v>
      </c>
      <c r="AG4" s="51" t="s">
        <v>552</v>
      </c>
      <c r="AH4" s="51" t="s">
        <v>552</v>
      </c>
      <c r="AI4" s="51" t="s">
        <v>552</v>
      </c>
      <c r="AJ4" s="51" t="s">
        <v>552</v>
      </c>
      <c r="AK4" s="51" t="s">
        <v>552</v>
      </c>
      <c r="AL4" s="51" t="s">
        <v>552</v>
      </c>
      <c r="AM4" s="51">
        <v>1</v>
      </c>
      <c r="AN4" s="51" t="s">
        <v>552</v>
      </c>
      <c r="AO4" s="51">
        <v>1</v>
      </c>
      <c r="AP4" s="51" t="s">
        <v>552</v>
      </c>
      <c r="AQ4" s="51" t="s">
        <v>552</v>
      </c>
      <c r="AR4" s="51" t="s">
        <v>552</v>
      </c>
      <c r="AS4" s="51" t="s">
        <v>552</v>
      </c>
      <c r="AT4" s="51" t="s">
        <v>552</v>
      </c>
      <c r="AU4" s="51" t="s">
        <v>552</v>
      </c>
      <c r="AV4" s="51">
        <v>1</v>
      </c>
      <c r="AW4" s="51" t="s">
        <v>552</v>
      </c>
      <c r="AX4" s="51" t="s">
        <v>552</v>
      </c>
      <c r="AY4" s="51" t="s">
        <v>552</v>
      </c>
      <c r="AZ4" s="51" t="s">
        <v>552</v>
      </c>
    </row>
    <row r="5" spans="1:72" hidden="1">
      <c r="A5" s="220"/>
      <c r="B5" s="27" t="s">
        <v>292</v>
      </c>
      <c r="C5" s="23">
        <v>77</v>
      </c>
      <c r="D5" s="23">
        <f>SUM(F5:AZ5)</f>
        <v>9</v>
      </c>
      <c r="E5" s="23">
        <f>D5/C5*100</f>
        <v>11.688311688311687</v>
      </c>
      <c r="F5" s="51" t="s">
        <v>32</v>
      </c>
      <c r="G5" s="51" t="s">
        <v>32</v>
      </c>
      <c r="H5" s="51" t="s">
        <v>32</v>
      </c>
      <c r="I5" s="51" t="s">
        <v>32</v>
      </c>
      <c r="J5" s="51" t="s">
        <v>32</v>
      </c>
      <c r="K5" s="51" t="s">
        <v>32</v>
      </c>
      <c r="L5" s="51" t="s">
        <v>32</v>
      </c>
      <c r="M5" s="51" t="s">
        <v>32</v>
      </c>
      <c r="N5" s="51" t="s">
        <v>32</v>
      </c>
      <c r="O5" s="51">
        <v>1</v>
      </c>
      <c r="P5" s="51">
        <v>3</v>
      </c>
      <c r="Q5" s="51" t="s">
        <v>32</v>
      </c>
      <c r="R5" s="51">
        <v>4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>
        <v>1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 t="s">
        <v>32</v>
      </c>
      <c r="AJ5" s="51" t="s">
        <v>32</v>
      </c>
      <c r="AK5" s="51" t="s">
        <v>32</v>
      </c>
      <c r="AL5" s="51" t="s">
        <v>32</v>
      </c>
      <c r="AM5" s="51" t="s">
        <v>32</v>
      </c>
      <c r="AN5" s="51" t="s">
        <v>32</v>
      </c>
      <c r="AO5" s="51" t="s">
        <v>32</v>
      </c>
      <c r="AP5" s="51" t="s">
        <v>32</v>
      </c>
      <c r="AQ5" s="51" t="s">
        <v>32</v>
      </c>
      <c r="AR5" s="51" t="s">
        <v>32</v>
      </c>
      <c r="AS5" s="51" t="s">
        <v>32</v>
      </c>
      <c r="AT5" s="51" t="s">
        <v>32</v>
      </c>
      <c r="AU5" s="51" t="s">
        <v>32</v>
      </c>
      <c r="AV5" s="51" t="s">
        <v>32</v>
      </c>
      <c r="AW5" s="51" t="s">
        <v>32</v>
      </c>
      <c r="AX5" s="51" t="s">
        <v>32</v>
      </c>
      <c r="AY5" s="51" t="s">
        <v>32</v>
      </c>
      <c r="AZ5" s="51" t="s">
        <v>32</v>
      </c>
    </row>
    <row r="6" spans="1:72" hidden="1">
      <c r="A6" s="220"/>
      <c r="B6" s="27" t="s">
        <v>294</v>
      </c>
      <c r="C6" s="23">
        <v>30</v>
      </c>
      <c r="D6" s="23">
        <f>SUM(F6:AZ6)</f>
        <v>2</v>
      </c>
      <c r="E6" s="23">
        <f>D6/C6*100</f>
        <v>6.666666666666667</v>
      </c>
      <c r="F6" s="51">
        <v>1</v>
      </c>
      <c r="G6" s="51" t="s">
        <v>0</v>
      </c>
      <c r="H6" s="51" t="s">
        <v>0</v>
      </c>
      <c r="I6" s="51" t="s">
        <v>0</v>
      </c>
      <c r="J6" s="51" t="s">
        <v>0</v>
      </c>
      <c r="K6" s="51" t="s">
        <v>0</v>
      </c>
      <c r="L6" s="51" t="s">
        <v>0</v>
      </c>
      <c r="M6" s="51" t="s">
        <v>0</v>
      </c>
      <c r="N6" s="51" t="s">
        <v>0</v>
      </c>
      <c r="O6" s="51" t="s">
        <v>0</v>
      </c>
      <c r="P6" s="51" t="s">
        <v>0</v>
      </c>
      <c r="Q6" s="51" t="s">
        <v>0</v>
      </c>
      <c r="R6" s="51" t="s">
        <v>0</v>
      </c>
      <c r="S6" s="51" t="s">
        <v>0</v>
      </c>
      <c r="T6" s="51" t="s">
        <v>0</v>
      </c>
      <c r="U6" s="51" t="s">
        <v>0</v>
      </c>
      <c r="V6" s="51" t="s">
        <v>0</v>
      </c>
      <c r="W6" s="51" t="s">
        <v>0</v>
      </c>
      <c r="X6" s="51" t="s">
        <v>0</v>
      </c>
      <c r="Y6" s="51" t="s">
        <v>0</v>
      </c>
      <c r="Z6" s="51" t="s">
        <v>0</v>
      </c>
      <c r="AA6" s="51">
        <v>1</v>
      </c>
      <c r="AB6" s="51" t="s">
        <v>0</v>
      </c>
      <c r="AC6" s="51" t="s">
        <v>0</v>
      </c>
      <c r="AD6" s="51" t="s">
        <v>0</v>
      </c>
      <c r="AE6" s="51" t="s">
        <v>0</v>
      </c>
      <c r="AF6" s="51" t="s">
        <v>0</v>
      </c>
      <c r="AG6" s="51" t="s">
        <v>0</v>
      </c>
      <c r="AH6" s="51" t="s">
        <v>0</v>
      </c>
      <c r="AI6" s="51" t="s">
        <v>0</v>
      </c>
      <c r="AJ6" s="51" t="s">
        <v>0</v>
      </c>
      <c r="AK6" s="51" t="s">
        <v>0</v>
      </c>
      <c r="AL6" s="51" t="s">
        <v>0</v>
      </c>
      <c r="AM6" s="51" t="s">
        <v>0</v>
      </c>
      <c r="AN6" s="51" t="s">
        <v>0</v>
      </c>
      <c r="AO6" s="51" t="s">
        <v>0</v>
      </c>
      <c r="AP6" s="51" t="s">
        <v>0</v>
      </c>
      <c r="AQ6" s="51" t="s">
        <v>0</v>
      </c>
      <c r="AR6" s="51" t="s">
        <v>0</v>
      </c>
      <c r="AS6" s="51" t="s">
        <v>0</v>
      </c>
      <c r="AT6" s="51" t="s">
        <v>0</v>
      </c>
      <c r="AU6" s="51" t="s">
        <v>0</v>
      </c>
      <c r="AV6" s="51" t="s">
        <v>0</v>
      </c>
      <c r="AW6" s="51" t="s">
        <v>0</v>
      </c>
      <c r="AX6" s="51" t="s">
        <v>0</v>
      </c>
      <c r="AY6" s="51" t="s">
        <v>0</v>
      </c>
      <c r="AZ6" s="51" t="s">
        <v>0</v>
      </c>
    </row>
    <row r="7" spans="1:72" hidden="1">
      <c r="A7" s="220">
        <v>12</v>
      </c>
      <c r="B7" s="27" t="s">
        <v>291</v>
      </c>
      <c r="C7" s="23">
        <v>129</v>
      </c>
      <c r="D7" s="23">
        <f>SUM(F7:AZ7)</f>
        <v>17</v>
      </c>
      <c r="E7" s="23">
        <f>D7/C7*100</f>
        <v>13.178294573643413</v>
      </c>
      <c r="F7" s="51" t="s">
        <v>552</v>
      </c>
      <c r="G7" s="51" t="s">
        <v>552</v>
      </c>
      <c r="H7" s="51" t="s">
        <v>552</v>
      </c>
      <c r="I7" s="51" t="s">
        <v>552</v>
      </c>
      <c r="J7" s="51" t="s">
        <v>552</v>
      </c>
      <c r="K7" s="51" t="s">
        <v>552</v>
      </c>
      <c r="L7" s="51" t="s">
        <v>552</v>
      </c>
      <c r="M7" s="51">
        <v>1</v>
      </c>
      <c r="N7" s="51" t="s">
        <v>552</v>
      </c>
      <c r="O7" s="51" t="s">
        <v>552</v>
      </c>
      <c r="P7" s="51" t="s">
        <v>552</v>
      </c>
      <c r="Q7" s="51" t="s">
        <v>552</v>
      </c>
      <c r="R7" s="51">
        <v>11</v>
      </c>
      <c r="S7" s="51">
        <v>3</v>
      </c>
      <c r="T7" s="51" t="s">
        <v>552</v>
      </c>
      <c r="U7" s="51" t="s">
        <v>552</v>
      </c>
      <c r="V7" s="51" t="s">
        <v>552</v>
      </c>
      <c r="W7" s="51" t="s">
        <v>552</v>
      </c>
      <c r="X7" s="51" t="s">
        <v>552</v>
      </c>
      <c r="Y7" s="51">
        <v>1</v>
      </c>
      <c r="Z7" s="51" t="s">
        <v>552</v>
      </c>
      <c r="AA7" s="51" t="s">
        <v>552</v>
      </c>
      <c r="AB7" s="51" t="s">
        <v>552</v>
      </c>
      <c r="AC7" s="51" t="s">
        <v>552</v>
      </c>
      <c r="AD7" s="51" t="s">
        <v>552</v>
      </c>
      <c r="AE7" s="51" t="s">
        <v>552</v>
      </c>
      <c r="AF7" s="51" t="s">
        <v>552</v>
      </c>
      <c r="AG7" s="51" t="s">
        <v>552</v>
      </c>
      <c r="AH7" s="51" t="s">
        <v>552</v>
      </c>
      <c r="AI7" s="51" t="s">
        <v>552</v>
      </c>
      <c r="AJ7" s="51" t="s">
        <v>552</v>
      </c>
      <c r="AK7" s="51" t="s">
        <v>552</v>
      </c>
      <c r="AL7" s="51" t="s">
        <v>552</v>
      </c>
      <c r="AM7" s="51">
        <v>1</v>
      </c>
      <c r="AN7" s="51" t="s">
        <v>552</v>
      </c>
      <c r="AO7" s="51" t="s">
        <v>552</v>
      </c>
      <c r="AP7" s="51" t="s">
        <v>552</v>
      </c>
      <c r="AQ7" s="51" t="s">
        <v>552</v>
      </c>
      <c r="AR7" s="51" t="s">
        <v>552</v>
      </c>
      <c r="AS7" s="51" t="s">
        <v>552</v>
      </c>
      <c r="AT7" s="51" t="s">
        <v>552</v>
      </c>
      <c r="AU7" s="51" t="s">
        <v>552</v>
      </c>
      <c r="AV7" s="51" t="s">
        <v>552</v>
      </c>
      <c r="AW7" s="51" t="s">
        <v>552</v>
      </c>
      <c r="AX7" s="51" t="s">
        <v>552</v>
      </c>
      <c r="AY7" s="51" t="s">
        <v>552</v>
      </c>
      <c r="AZ7" s="51" t="s">
        <v>552</v>
      </c>
    </row>
    <row r="8" spans="1:72" hidden="1">
      <c r="A8" s="220"/>
      <c r="B8" s="27" t="s">
        <v>292</v>
      </c>
      <c r="C8" s="23">
        <v>58</v>
      </c>
      <c r="D8" s="23">
        <f>SUM(F8:AZ8)</f>
        <v>7</v>
      </c>
      <c r="E8" s="23">
        <f>D8/C8*100</f>
        <v>12.068965517241379</v>
      </c>
      <c r="F8" s="51" t="s">
        <v>32</v>
      </c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1" t="s">
        <v>32</v>
      </c>
      <c r="M8" s="51" t="s">
        <v>32</v>
      </c>
      <c r="N8" s="51" t="s">
        <v>32</v>
      </c>
      <c r="O8" s="51">
        <v>1</v>
      </c>
      <c r="P8" s="51">
        <v>2</v>
      </c>
      <c r="Q8" s="51" t="s">
        <v>32</v>
      </c>
      <c r="R8" s="51">
        <v>2</v>
      </c>
      <c r="S8" s="51" t="s">
        <v>32</v>
      </c>
      <c r="T8" s="51" t="s">
        <v>32</v>
      </c>
      <c r="U8" s="51" t="s">
        <v>32</v>
      </c>
      <c r="V8" s="51" t="s">
        <v>32</v>
      </c>
      <c r="W8" s="51" t="s">
        <v>32</v>
      </c>
      <c r="X8" s="51" t="s">
        <v>32</v>
      </c>
      <c r="Y8" s="51" t="s">
        <v>32</v>
      </c>
      <c r="Z8" s="51" t="s">
        <v>32</v>
      </c>
      <c r="AA8" s="51" t="s">
        <v>32</v>
      </c>
      <c r="AB8" s="51" t="s">
        <v>32</v>
      </c>
      <c r="AC8" s="51" t="s">
        <v>32</v>
      </c>
      <c r="AD8" s="51">
        <v>1</v>
      </c>
      <c r="AE8" s="51">
        <v>1</v>
      </c>
      <c r="AF8" s="51" t="s">
        <v>32</v>
      </c>
      <c r="AG8" s="51" t="s">
        <v>32</v>
      </c>
      <c r="AH8" s="51" t="s">
        <v>32</v>
      </c>
      <c r="AI8" s="51" t="s">
        <v>32</v>
      </c>
      <c r="AJ8" s="51" t="s">
        <v>32</v>
      </c>
      <c r="AK8" s="51" t="s">
        <v>32</v>
      </c>
      <c r="AL8" s="51" t="s">
        <v>32</v>
      </c>
      <c r="AM8" s="51" t="s">
        <v>32</v>
      </c>
      <c r="AN8" s="51" t="s">
        <v>32</v>
      </c>
      <c r="AO8" s="51" t="s">
        <v>32</v>
      </c>
      <c r="AP8" s="51" t="s">
        <v>32</v>
      </c>
      <c r="AQ8" s="51" t="s">
        <v>32</v>
      </c>
      <c r="AR8" s="51" t="s">
        <v>32</v>
      </c>
      <c r="AS8" s="51" t="s">
        <v>32</v>
      </c>
      <c r="AT8" s="51" t="s">
        <v>32</v>
      </c>
      <c r="AU8" s="51" t="s">
        <v>32</v>
      </c>
      <c r="AV8" s="51" t="s">
        <v>32</v>
      </c>
      <c r="AW8" s="51" t="s">
        <v>32</v>
      </c>
      <c r="AX8" s="51" t="s">
        <v>32</v>
      </c>
      <c r="AY8" s="51" t="s">
        <v>32</v>
      </c>
      <c r="AZ8" s="51" t="s">
        <v>32</v>
      </c>
    </row>
    <row r="9" spans="1:72" hidden="1">
      <c r="A9" s="220"/>
      <c r="B9" s="27" t="s">
        <v>294</v>
      </c>
      <c r="C9" s="23">
        <v>18</v>
      </c>
      <c r="D9" s="4" t="s">
        <v>0</v>
      </c>
      <c r="E9" s="4" t="s">
        <v>0</v>
      </c>
      <c r="F9" s="51" t="s">
        <v>0</v>
      </c>
      <c r="G9" s="51" t="s">
        <v>0</v>
      </c>
      <c r="H9" s="51" t="s">
        <v>0</v>
      </c>
      <c r="I9" s="51" t="s">
        <v>0</v>
      </c>
      <c r="J9" s="51" t="s">
        <v>0</v>
      </c>
      <c r="K9" s="51" t="s">
        <v>0</v>
      </c>
      <c r="L9" s="51" t="s">
        <v>0</v>
      </c>
      <c r="M9" s="51" t="s">
        <v>0</v>
      </c>
      <c r="N9" s="51" t="s">
        <v>0</v>
      </c>
      <c r="O9" s="51" t="s">
        <v>0</v>
      </c>
      <c r="P9" s="51" t="s">
        <v>0</v>
      </c>
      <c r="Q9" s="51" t="s">
        <v>0</v>
      </c>
      <c r="R9" s="51" t="s">
        <v>0</v>
      </c>
      <c r="S9" s="51" t="s">
        <v>0</v>
      </c>
      <c r="T9" s="51" t="s">
        <v>0</v>
      </c>
      <c r="U9" s="51" t="s">
        <v>0</v>
      </c>
      <c r="V9" s="51" t="s">
        <v>0</v>
      </c>
      <c r="W9" s="51" t="s">
        <v>0</v>
      </c>
      <c r="X9" s="51" t="s">
        <v>0</v>
      </c>
      <c r="Y9" s="51" t="s">
        <v>0</v>
      </c>
      <c r="Z9" s="51" t="s">
        <v>0</v>
      </c>
      <c r="AA9" s="51" t="s">
        <v>0</v>
      </c>
      <c r="AB9" s="51" t="s">
        <v>0</v>
      </c>
      <c r="AC9" s="51" t="s">
        <v>0</v>
      </c>
      <c r="AD9" s="51" t="s">
        <v>0</v>
      </c>
      <c r="AE9" s="51" t="s">
        <v>0</v>
      </c>
      <c r="AF9" s="51" t="s">
        <v>0</v>
      </c>
      <c r="AG9" s="51" t="s">
        <v>0</v>
      </c>
      <c r="AH9" s="51" t="s">
        <v>0</v>
      </c>
      <c r="AI9" s="51" t="s">
        <v>0</v>
      </c>
      <c r="AJ9" s="51" t="s">
        <v>0</v>
      </c>
      <c r="AK9" s="51" t="s">
        <v>0</v>
      </c>
      <c r="AL9" s="51" t="s">
        <v>0</v>
      </c>
      <c r="AM9" s="51" t="s">
        <v>0</v>
      </c>
      <c r="AN9" s="51" t="s">
        <v>0</v>
      </c>
      <c r="AO9" s="51" t="s">
        <v>0</v>
      </c>
      <c r="AP9" s="51" t="s">
        <v>0</v>
      </c>
      <c r="AQ9" s="51" t="s">
        <v>0</v>
      </c>
      <c r="AR9" s="51" t="s">
        <v>0</v>
      </c>
      <c r="AS9" s="51" t="s">
        <v>0</v>
      </c>
      <c r="AT9" s="51" t="s">
        <v>0</v>
      </c>
      <c r="AU9" s="51" t="s">
        <v>0</v>
      </c>
      <c r="AV9" s="51" t="s">
        <v>0</v>
      </c>
      <c r="AW9" s="51" t="s">
        <v>0</v>
      </c>
      <c r="AX9" s="51" t="s">
        <v>0</v>
      </c>
      <c r="AY9" s="51" t="s">
        <v>0</v>
      </c>
      <c r="AZ9" s="51" t="s">
        <v>0</v>
      </c>
    </row>
    <row r="10" spans="1:72" hidden="1">
      <c r="A10" s="220">
        <v>13</v>
      </c>
      <c r="B10" s="27" t="s">
        <v>291</v>
      </c>
      <c r="C10" s="23">
        <v>125</v>
      </c>
      <c r="D10" s="23">
        <f t="shared" ref="D10:D17" si="0">SUM(F10:AZ10)</f>
        <v>16</v>
      </c>
      <c r="E10" s="23">
        <f t="shared" ref="E10:E17" si="1">D10/C10*100</f>
        <v>12.8</v>
      </c>
      <c r="F10" s="51">
        <v>2</v>
      </c>
      <c r="G10" s="51" t="s">
        <v>552</v>
      </c>
      <c r="H10" s="51" t="s">
        <v>552</v>
      </c>
      <c r="I10" s="51" t="s">
        <v>552</v>
      </c>
      <c r="J10" s="51" t="s">
        <v>552</v>
      </c>
      <c r="K10" s="51" t="s">
        <v>552</v>
      </c>
      <c r="L10" s="51" t="s">
        <v>552</v>
      </c>
      <c r="M10" s="51">
        <v>1</v>
      </c>
      <c r="N10" s="51" t="s">
        <v>552</v>
      </c>
      <c r="O10" s="51">
        <v>2</v>
      </c>
      <c r="P10" s="51" t="s">
        <v>552</v>
      </c>
      <c r="Q10" s="51">
        <v>2</v>
      </c>
      <c r="R10" s="51">
        <v>7</v>
      </c>
      <c r="S10" s="51">
        <v>2</v>
      </c>
      <c r="T10" s="51" t="s">
        <v>552</v>
      </c>
      <c r="U10" s="51" t="s">
        <v>552</v>
      </c>
      <c r="V10" s="51" t="s">
        <v>552</v>
      </c>
      <c r="W10" s="51" t="s">
        <v>552</v>
      </c>
      <c r="X10" s="51" t="s">
        <v>552</v>
      </c>
      <c r="Y10" s="51" t="s">
        <v>552</v>
      </c>
      <c r="Z10" s="51" t="s">
        <v>552</v>
      </c>
      <c r="AA10" s="51" t="s">
        <v>552</v>
      </c>
      <c r="AB10" s="51" t="s">
        <v>552</v>
      </c>
      <c r="AC10" s="51" t="s">
        <v>552</v>
      </c>
      <c r="AD10" s="51" t="s">
        <v>552</v>
      </c>
      <c r="AE10" s="51" t="s">
        <v>552</v>
      </c>
      <c r="AF10" s="51" t="s">
        <v>552</v>
      </c>
      <c r="AG10" s="51" t="s">
        <v>552</v>
      </c>
      <c r="AH10" s="51" t="s">
        <v>552</v>
      </c>
      <c r="AI10" s="51" t="s">
        <v>552</v>
      </c>
      <c r="AJ10" s="51" t="s">
        <v>552</v>
      </c>
      <c r="AK10" s="51" t="s">
        <v>552</v>
      </c>
      <c r="AL10" s="51" t="s">
        <v>552</v>
      </c>
      <c r="AM10" s="51" t="s">
        <v>552</v>
      </c>
      <c r="AN10" s="51" t="s">
        <v>552</v>
      </c>
      <c r="AO10" s="51" t="s">
        <v>552</v>
      </c>
      <c r="AP10" s="51" t="s">
        <v>552</v>
      </c>
      <c r="AQ10" s="51" t="s">
        <v>552</v>
      </c>
      <c r="AR10" s="51" t="s">
        <v>552</v>
      </c>
      <c r="AS10" s="51" t="s">
        <v>552</v>
      </c>
      <c r="AT10" s="51" t="s">
        <v>552</v>
      </c>
      <c r="AU10" s="51" t="s">
        <v>552</v>
      </c>
      <c r="AV10" s="51" t="s">
        <v>552</v>
      </c>
      <c r="AW10" s="51" t="s">
        <v>552</v>
      </c>
      <c r="AX10" s="51" t="s">
        <v>552</v>
      </c>
      <c r="AY10" s="51" t="s">
        <v>552</v>
      </c>
      <c r="AZ10" s="51" t="s">
        <v>552</v>
      </c>
    </row>
    <row r="11" spans="1:72" hidden="1">
      <c r="A11" s="220"/>
      <c r="B11" s="27" t="s">
        <v>292</v>
      </c>
      <c r="C11" s="23">
        <v>67</v>
      </c>
      <c r="D11" s="23">
        <f t="shared" si="0"/>
        <v>2</v>
      </c>
      <c r="E11" s="23">
        <f t="shared" si="1"/>
        <v>2.9850746268656714</v>
      </c>
      <c r="F11" s="51" t="s">
        <v>32</v>
      </c>
      <c r="G11" s="51" t="s">
        <v>32</v>
      </c>
      <c r="H11" s="51" t="s">
        <v>32</v>
      </c>
      <c r="I11" s="51" t="s">
        <v>32</v>
      </c>
      <c r="J11" s="51" t="s">
        <v>32</v>
      </c>
      <c r="K11" s="51" t="s">
        <v>32</v>
      </c>
      <c r="L11" s="51" t="s">
        <v>32</v>
      </c>
      <c r="M11" s="51" t="s">
        <v>32</v>
      </c>
      <c r="N11" s="51" t="s">
        <v>32</v>
      </c>
      <c r="O11" s="51" t="s">
        <v>32</v>
      </c>
      <c r="P11" s="51" t="s">
        <v>32</v>
      </c>
      <c r="Q11" s="51" t="s">
        <v>32</v>
      </c>
      <c r="R11" s="51">
        <v>2</v>
      </c>
      <c r="S11" s="51" t="s">
        <v>32</v>
      </c>
      <c r="T11" s="51" t="s">
        <v>32</v>
      </c>
      <c r="U11" s="51" t="s">
        <v>32</v>
      </c>
      <c r="V11" s="51" t="s">
        <v>32</v>
      </c>
      <c r="W11" s="51" t="s">
        <v>32</v>
      </c>
      <c r="X11" s="51" t="s">
        <v>32</v>
      </c>
      <c r="Y11" s="51" t="s">
        <v>32</v>
      </c>
      <c r="Z11" s="51" t="s">
        <v>32</v>
      </c>
      <c r="AA11" s="51" t="s">
        <v>32</v>
      </c>
      <c r="AB11" s="51" t="s">
        <v>32</v>
      </c>
      <c r="AC11" s="51" t="s">
        <v>32</v>
      </c>
      <c r="AD11" s="51" t="s">
        <v>32</v>
      </c>
      <c r="AE11" s="51" t="s">
        <v>32</v>
      </c>
      <c r="AF11" s="51" t="s">
        <v>32</v>
      </c>
      <c r="AG11" s="51" t="s">
        <v>32</v>
      </c>
      <c r="AH11" s="51" t="s">
        <v>32</v>
      </c>
      <c r="AI11" s="51" t="s">
        <v>32</v>
      </c>
      <c r="AJ11" s="51" t="s">
        <v>32</v>
      </c>
      <c r="AK11" s="51" t="s">
        <v>32</v>
      </c>
      <c r="AL11" s="51" t="s">
        <v>32</v>
      </c>
      <c r="AM11" s="51" t="s">
        <v>32</v>
      </c>
      <c r="AN11" s="51" t="s">
        <v>32</v>
      </c>
      <c r="AO11" s="51" t="s">
        <v>32</v>
      </c>
      <c r="AP11" s="51" t="s">
        <v>32</v>
      </c>
      <c r="AQ11" s="51" t="s">
        <v>32</v>
      </c>
      <c r="AR11" s="51" t="s">
        <v>32</v>
      </c>
      <c r="AS11" s="51" t="s">
        <v>32</v>
      </c>
      <c r="AT11" s="51" t="s">
        <v>32</v>
      </c>
      <c r="AU11" s="51" t="s">
        <v>32</v>
      </c>
      <c r="AV11" s="51" t="s">
        <v>32</v>
      </c>
      <c r="AW11" s="51" t="s">
        <v>32</v>
      </c>
      <c r="AX11" s="51" t="s">
        <v>32</v>
      </c>
      <c r="AY11" s="51" t="s">
        <v>32</v>
      </c>
      <c r="AZ11" s="51" t="s">
        <v>32</v>
      </c>
    </row>
    <row r="12" spans="1:72" hidden="1">
      <c r="A12" s="220"/>
      <c r="B12" s="27" t="s">
        <v>294</v>
      </c>
      <c r="C12" s="23">
        <v>17</v>
      </c>
      <c r="D12" s="23">
        <f t="shared" si="0"/>
        <v>3</v>
      </c>
      <c r="E12" s="23">
        <f t="shared" si="1"/>
        <v>17.647058823529413</v>
      </c>
      <c r="F12" s="51" t="s">
        <v>0</v>
      </c>
      <c r="G12" s="51" t="s">
        <v>0</v>
      </c>
      <c r="H12" s="51" t="s">
        <v>0</v>
      </c>
      <c r="I12" s="51" t="s">
        <v>0</v>
      </c>
      <c r="J12" s="51" t="s">
        <v>0</v>
      </c>
      <c r="K12" s="51" t="s">
        <v>0</v>
      </c>
      <c r="L12" s="51" t="s">
        <v>0</v>
      </c>
      <c r="M12" s="51" t="s">
        <v>0</v>
      </c>
      <c r="N12" s="51" t="s">
        <v>0</v>
      </c>
      <c r="O12" s="51" t="s">
        <v>0</v>
      </c>
      <c r="P12" s="51" t="s">
        <v>0</v>
      </c>
      <c r="Q12" s="51" t="s">
        <v>0</v>
      </c>
      <c r="R12" s="51">
        <v>2</v>
      </c>
      <c r="S12" s="51">
        <v>1</v>
      </c>
      <c r="T12" s="51" t="s">
        <v>0</v>
      </c>
      <c r="U12" s="51" t="s">
        <v>0</v>
      </c>
      <c r="V12" s="51" t="s">
        <v>0</v>
      </c>
      <c r="W12" s="51" t="s">
        <v>0</v>
      </c>
      <c r="X12" s="51" t="s">
        <v>0</v>
      </c>
      <c r="Y12" s="51" t="s">
        <v>0</v>
      </c>
      <c r="Z12" s="51" t="s">
        <v>0</v>
      </c>
      <c r="AA12" s="51" t="s">
        <v>0</v>
      </c>
      <c r="AB12" s="51" t="s">
        <v>0</v>
      </c>
      <c r="AC12" s="51" t="s">
        <v>0</v>
      </c>
      <c r="AD12" s="51" t="s">
        <v>0</v>
      </c>
      <c r="AE12" s="51" t="s">
        <v>0</v>
      </c>
      <c r="AF12" s="51" t="s">
        <v>0</v>
      </c>
      <c r="AG12" s="51" t="s">
        <v>0</v>
      </c>
      <c r="AH12" s="51" t="s">
        <v>0</v>
      </c>
      <c r="AI12" s="51" t="s">
        <v>0</v>
      </c>
      <c r="AJ12" s="51" t="s">
        <v>0</v>
      </c>
      <c r="AK12" s="51" t="s">
        <v>0</v>
      </c>
      <c r="AL12" s="51" t="s">
        <v>0</v>
      </c>
      <c r="AM12" s="51" t="s">
        <v>0</v>
      </c>
      <c r="AN12" s="51" t="s">
        <v>0</v>
      </c>
      <c r="AO12" s="51" t="s">
        <v>0</v>
      </c>
      <c r="AP12" s="51" t="s">
        <v>0</v>
      </c>
      <c r="AQ12" s="51" t="s">
        <v>0</v>
      </c>
      <c r="AR12" s="51" t="s">
        <v>0</v>
      </c>
      <c r="AS12" s="51" t="s">
        <v>0</v>
      </c>
      <c r="AT12" s="51" t="s">
        <v>0</v>
      </c>
      <c r="AU12" s="51" t="s">
        <v>0</v>
      </c>
      <c r="AV12" s="51" t="s">
        <v>0</v>
      </c>
      <c r="AW12" s="51" t="s">
        <v>0</v>
      </c>
      <c r="AX12" s="51" t="s">
        <v>0</v>
      </c>
      <c r="AY12" s="51" t="s">
        <v>0</v>
      </c>
      <c r="AZ12" s="51" t="s">
        <v>0</v>
      </c>
    </row>
    <row r="13" spans="1:72" hidden="1">
      <c r="A13" s="220">
        <v>14</v>
      </c>
      <c r="B13" s="27" t="s">
        <v>291</v>
      </c>
      <c r="C13" s="23">
        <v>98</v>
      </c>
      <c r="D13" s="23">
        <f t="shared" si="0"/>
        <v>16</v>
      </c>
      <c r="E13" s="23">
        <f t="shared" si="1"/>
        <v>16.326530612244898</v>
      </c>
      <c r="F13" s="51" t="s">
        <v>552</v>
      </c>
      <c r="G13" s="51" t="s">
        <v>552</v>
      </c>
      <c r="H13" s="51" t="s">
        <v>552</v>
      </c>
      <c r="I13" s="51" t="s">
        <v>552</v>
      </c>
      <c r="J13" s="51" t="s">
        <v>552</v>
      </c>
      <c r="K13" s="51" t="s">
        <v>552</v>
      </c>
      <c r="L13" s="51" t="s">
        <v>552</v>
      </c>
      <c r="M13" s="51" t="s">
        <v>552</v>
      </c>
      <c r="N13" s="51" t="s">
        <v>552</v>
      </c>
      <c r="O13" s="51">
        <v>3</v>
      </c>
      <c r="P13" s="51">
        <v>2</v>
      </c>
      <c r="Q13" s="51" t="s">
        <v>552</v>
      </c>
      <c r="R13" s="51">
        <v>6</v>
      </c>
      <c r="S13" s="51">
        <v>1</v>
      </c>
      <c r="T13" s="51" t="s">
        <v>552</v>
      </c>
      <c r="U13" s="51" t="s">
        <v>552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>
        <v>2</v>
      </c>
      <c r="AB13" s="51" t="s">
        <v>552</v>
      </c>
      <c r="AC13" s="51" t="s">
        <v>552</v>
      </c>
      <c r="AD13" s="51">
        <v>1</v>
      </c>
      <c r="AE13" s="51" t="s">
        <v>552</v>
      </c>
      <c r="AF13" s="51" t="s">
        <v>552</v>
      </c>
      <c r="AG13" s="51">
        <v>1</v>
      </c>
      <c r="AH13" s="51" t="s">
        <v>552</v>
      </c>
      <c r="AI13" s="51" t="s">
        <v>552</v>
      </c>
      <c r="AJ13" s="51" t="s">
        <v>552</v>
      </c>
      <c r="AK13" s="51" t="s">
        <v>552</v>
      </c>
      <c r="AL13" s="51" t="s">
        <v>552</v>
      </c>
      <c r="AM13" s="51" t="s">
        <v>552</v>
      </c>
      <c r="AN13" s="51" t="s">
        <v>552</v>
      </c>
      <c r="AO13" s="51" t="s">
        <v>552</v>
      </c>
      <c r="AP13" s="51" t="s">
        <v>552</v>
      </c>
      <c r="AQ13" s="51" t="s">
        <v>552</v>
      </c>
      <c r="AR13" s="51" t="s">
        <v>552</v>
      </c>
      <c r="AS13" s="51" t="s">
        <v>552</v>
      </c>
      <c r="AT13" s="51" t="s">
        <v>552</v>
      </c>
      <c r="AU13" s="51" t="s">
        <v>552</v>
      </c>
      <c r="AV13" s="51" t="s">
        <v>552</v>
      </c>
      <c r="AW13" s="51" t="s">
        <v>552</v>
      </c>
      <c r="AX13" s="51" t="s">
        <v>552</v>
      </c>
      <c r="AY13" s="51" t="s">
        <v>552</v>
      </c>
      <c r="AZ13" s="51" t="s">
        <v>552</v>
      </c>
    </row>
    <row r="14" spans="1:72" hidden="1">
      <c r="A14" s="220"/>
      <c r="B14" s="27" t="s">
        <v>292</v>
      </c>
      <c r="C14" s="23">
        <v>64</v>
      </c>
      <c r="D14" s="23">
        <f t="shared" si="0"/>
        <v>6</v>
      </c>
      <c r="E14" s="23">
        <f t="shared" si="1"/>
        <v>9.375</v>
      </c>
      <c r="F14" s="51" t="s">
        <v>32</v>
      </c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1" t="s">
        <v>32</v>
      </c>
      <c r="M14" s="51" t="s">
        <v>32</v>
      </c>
      <c r="N14" s="51" t="s">
        <v>32</v>
      </c>
      <c r="O14" s="51">
        <v>1</v>
      </c>
      <c r="P14" s="51" t="s">
        <v>32</v>
      </c>
      <c r="Q14" s="51" t="s">
        <v>32</v>
      </c>
      <c r="R14" s="51">
        <v>4</v>
      </c>
      <c r="S14" s="51" t="s">
        <v>32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>
        <v>1</v>
      </c>
      <c r="AA14" s="51" t="s">
        <v>32</v>
      </c>
      <c r="AB14" s="51" t="s">
        <v>32</v>
      </c>
      <c r="AC14" s="51" t="s">
        <v>32</v>
      </c>
      <c r="AD14" s="51" t="s">
        <v>32</v>
      </c>
      <c r="AE14" s="51" t="s">
        <v>32</v>
      </c>
      <c r="AF14" s="51" t="s">
        <v>32</v>
      </c>
      <c r="AG14" s="51" t="s">
        <v>32</v>
      </c>
      <c r="AH14" s="51" t="s">
        <v>32</v>
      </c>
      <c r="AI14" s="51" t="s">
        <v>32</v>
      </c>
      <c r="AJ14" s="51" t="s">
        <v>32</v>
      </c>
      <c r="AK14" s="51" t="s">
        <v>32</v>
      </c>
      <c r="AL14" s="51" t="s">
        <v>32</v>
      </c>
      <c r="AM14" s="51" t="s">
        <v>32</v>
      </c>
      <c r="AN14" s="51" t="s">
        <v>32</v>
      </c>
      <c r="AO14" s="51" t="s">
        <v>32</v>
      </c>
      <c r="AP14" s="51" t="s">
        <v>32</v>
      </c>
      <c r="AQ14" s="51" t="s">
        <v>32</v>
      </c>
      <c r="AR14" s="51" t="s">
        <v>32</v>
      </c>
      <c r="AS14" s="51" t="s">
        <v>32</v>
      </c>
      <c r="AT14" s="51" t="s">
        <v>32</v>
      </c>
      <c r="AU14" s="51" t="s">
        <v>32</v>
      </c>
      <c r="AV14" s="51" t="s">
        <v>32</v>
      </c>
      <c r="AW14" s="51" t="s">
        <v>32</v>
      </c>
      <c r="AX14" s="51" t="s">
        <v>32</v>
      </c>
      <c r="AY14" s="51" t="s">
        <v>32</v>
      </c>
      <c r="AZ14" s="51" t="s">
        <v>32</v>
      </c>
    </row>
    <row r="15" spans="1:72" hidden="1">
      <c r="A15" s="220"/>
      <c r="B15" s="27" t="s">
        <v>294</v>
      </c>
      <c r="C15" s="23">
        <v>17</v>
      </c>
      <c r="D15" s="23">
        <f t="shared" si="0"/>
        <v>1</v>
      </c>
      <c r="E15" s="23">
        <f t="shared" si="1"/>
        <v>5.8823529411764701</v>
      </c>
      <c r="F15" s="51" t="s">
        <v>0</v>
      </c>
      <c r="G15" s="51" t="s">
        <v>0</v>
      </c>
      <c r="H15" s="51" t="s">
        <v>0</v>
      </c>
      <c r="I15" s="51" t="s">
        <v>0</v>
      </c>
      <c r="J15" s="51" t="s">
        <v>0</v>
      </c>
      <c r="K15" s="51" t="s">
        <v>0</v>
      </c>
      <c r="L15" s="51" t="s">
        <v>0</v>
      </c>
      <c r="M15" s="51" t="s">
        <v>0</v>
      </c>
      <c r="N15" s="51" t="s">
        <v>0</v>
      </c>
      <c r="O15" s="51" t="s">
        <v>0</v>
      </c>
      <c r="P15" s="51" t="s">
        <v>0</v>
      </c>
      <c r="Q15" s="51" t="s">
        <v>0</v>
      </c>
      <c r="R15" s="51">
        <v>1</v>
      </c>
      <c r="S15" s="51" t="s">
        <v>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  <c r="AC15" s="51" t="s">
        <v>0</v>
      </c>
      <c r="AD15" s="51" t="s">
        <v>0</v>
      </c>
      <c r="AE15" s="51" t="s">
        <v>0</v>
      </c>
      <c r="AF15" s="51" t="s">
        <v>0</v>
      </c>
      <c r="AG15" s="51" t="s">
        <v>0</v>
      </c>
      <c r="AH15" s="51" t="s">
        <v>0</v>
      </c>
      <c r="AI15" s="51" t="s">
        <v>0</v>
      </c>
      <c r="AJ15" s="51" t="s">
        <v>0</v>
      </c>
      <c r="AK15" s="51" t="s">
        <v>0</v>
      </c>
      <c r="AL15" s="51" t="s">
        <v>0</v>
      </c>
      <c r="AM15" s="51" t="s">
        <v>0</v>
      </c>
      <c r="AN15" s="51" t="s">
        <v>0</v>
      </c>
      <c r="AO15" s="51" t="s">
        <v>0</v>
      </c>
      <c r="AP15" s="51" t="s">
        <v>0</v>
      </c>
      <c r="AQ15" s="51" t="s">
        <v>0</v>
      </c>
      <c r="AR15" s="51" t="s">
        <v>0</v>
      </c>
      <c r="AS15" s="51" t="s">
        <v>0</v>
      </c>
      <c r="AT15" s="51" t="s">
        <v>0</v>
      </c>
      <c r="AU15" s="51" t="s">
        <v>0</v>
      </c>
      <c r="AV15" s="51" t="s">
        <v>0</v>
      </c>
      <c r="AW15" s="51" t="s">
        <v>0</v>
      </c>
      <c r="AX15" s="51" t="s">
        <v>0</v>
      </c>
      <c r="AY15" s="51" t="s">
        <v>0</v>
      </c>
      <c r="AZ15" s="51" t="s">
        <v>0</v>
      </c>
    </row>
    <row r="16" spans="1:72" hidden="1">
      <c r="A16" s="220">
        <v>15</v>
      </c>
      <c r="B16" s="27" t="s">
        <v>291</v>
      </c>
      <c r="C16" s="23">
        <v>90</v>
      </c>
      <c r="D16" s="23">
        <f t="shared" si="0"/>
        <v>17</v>
      </c>
      <c r="E16" s="23">
        <f t="shared" si="1"/>
        <v>18.888888888888889</v>
      </c>
      <c r="F16" s="51" t="s">
        <v>552</v>
      </c>
      <c r="G16" s="51" t="s">
        <v>552</v>
      </c>
      <c r="H16" s="51" t="s">
        <v>552</v>
      </c>
      <c r="I16" s="51" t="s">
        <v>552</v>
      </c>
      <c r="J16" s="51" t="s">
        <v>552</v>
      </c>
      <c r="K16" s="51" t="s">
        <v>552</v>
      </c>
      <c r="L16" s="51" t="s">
        <v>552</v>
      </c>
      <c r="M16" s="51" t="s">
        <v>552</v>
      </c>
      <c r="N16" s="51" t="s">
        <v>552</v>
      </c>
      <c r="O16" s="51">
        <v>1</v>
      </c>
      <c r="P16" s="51">
        <v>3</v>
      </c>
      <c r="Q16" s="51">
        <v>1</v>
      </c>
      <c r="R16" s="51">
        <v>11</v>
      </c>
      <c r="S16" s="51" t="s">
        <v>552</v>
      </c>
      <c r="T16" s="51" t="s">
        <v>552</v>
      </c>
      <c r="U16" s="51" t="s">
        <v>552</v>
      </c>
      <c r="V16" s="51" t="s">
        <v>552</v>
      </c>
      <c r="W16" s="51" t="s">
        <v>552</v>
      </c>
      <c r="X16" s="51" t="s">
        <v>552</v>
      </c>
      <c r="Y16" s="51" t="s">
        <v>552</v>
      </c>
      <c r="Z16" s="51">
        <v>1</v>
      </c>
      <c r="AA16" s="51" t="s">
        <v>552</v>
      </c>
      <c r="AB16" s="51" t="s">
        <v>552</v>
      </c>
      <c r="AC16" s="51" t="s">
        <v>552</v>
      </c>
      <c r="AD16" s="51" t="s">
        <v>552</v>
      </c>
      <c r="AE16" s="51" t="s">
        <v>552</v>
      </c>
      <c r="AF16" s="51" t="s">
        <v>552</v>
      </c>
      <c r="AG16" s="51" t="s">
        <v>552</v>
      </c>
      <c r="AH16" s="51" t="s">
        <v>552</v>
      </c>
      <c r="AI16" s="51" t="s">
        <v>552</v>
      </c>
      <c r="AJ16" s="51" t="s">
        <v>552</v>
      </c>
      <c r="AK16" s="51" t="s">
        <v>552</v>
      </c>
      <c r="AL16" s="51" t="s">
        <v>552</v>
      </c>
      <c r="AM16" s="51" t="s">
        <v>552</v>
      </c>
      <c r="AN16" s="51" t="s">
        <v>552</v>
      </c>
      <c r="AO16" s="51" t="s">
        <v>552</v>
      </c>
      <c r="AP16" s="51" t="s">
        <v>552</v>
      </c>
      <c r="AQ16" s="51" t="s">
        <v>552</v>
      </c>
      <c r="AR16" s="51" t="s">
        <v>552</v>
      </c>
      <c r="AS16" s="51" t="s">
        <v>552</v>
      </c>
      <c r="AT16" s="51" t="s">
        <v>552</v>
      </c>
      <c r="AU16" s="51" t="s">
        <v>552</v>
      </c>
      <c r="AV16" s="51" t="s">
        <v>552</v>
      </c>
      <c r="AW16" s="51" t="s">
        <v>552</v>
      </c>
      <c r="AX16" s="51" t="s">
        <v>552</v>
      </c>
      <c r="AY16" s="51" t="s">
        <v>552</v>
      </c>
      <c r="AZ16" s="51" t="s">
        <v>552</v>
      </c>
    </row>
    <row r="17" spans="1:72" hidden="1">
      <c r="A17" s="220"/>
      <c r="B17" s="27" t="s">
        <v>292</v>
      </c>
      <c r="C17" s="23">
        <v>51</v>
      </c>
      <c r="D17" s="23">
        <f t="shared" si="0"/>
        <v>5</v>
      </c>
      <c r="E17" s="23">
        <f t="shared" si="1"/>
        <v>9.8039215686274517</v>
      </c>
      <c r="F17" s="51" t="s">
        <v>32</v>
      </c>
      <c r="G17" s="51" t="s">
        <v>32</v>
      </c>
      <c r="H17" s="51" t="s">
        <v>32</v>
      </c>
      <c r="I17" s="51" t="s">
        <v>32</v>
      </c>
      <c r="J17" s="51" t="s">
        <v>32</v>
      </c>
      <c r="K17" s="51" t="s">
        <v>32</v>
      </c>
      <c r="L17" s="51" t="s">
        <v>32</v>
      </c>
      <c r="M17" s="51" t="s">
        <v>32</v>
      </c>
      <c r="N17" s="51" t="s">
        <v>32</v>
      </c>
      <c r="O17" s="51" t="s">
        <v>32</v>
      </c>
      <c r="P17" s="51" t="s">
        <v>32</v>
      </c>
      <c r="Q17" s="51" t="s">
        <v>32</v>
      </c>
      <c r="R17" s="51">
        <v>3</v>
      </c>
      <c r="S17" s="51">
        <v>1</v>
      </c>
      <c r="T17" s="51">
        <v>1</v>
      </c>
      <c r="U17" s="51" t="s">
        <v>32</v>
      </c>
      <c r="V17" s="51" t="s">
        <v>32</v>
      </c>
      <c r="W17" s="51" t="s">
        <v>32</v>
      </c>
      <c r="X17" s="51" t="s">
        <v>32</v>
      </c>
      <c r="Y17" s="51" t="s">
        <v>32</v>
      </c>
      <c r="Z17" s="51" t="s">
        <v>32</v>
      </c>
      <c r="AA17" s="51" t="s">
        <v>32</v>
      </c>
      <c r="AB17" s="51" t="s">
        <v>32</v>
      </c>
      <c r="AC17" s="51" t="s">
        <v>32</v>
      </c>
      <c r="AD17" s="51" t="s">
        <v>32</v>
      </c>
      <c r="AE17" s="51" t="s">
        <v>32</v>
      </c>
      <c r="AF17" s="51" t="s">
        <v>32</v>
      </c>
      <c r="AG17" s="51" t="s">
        <v>32</v>
      </c>
      <c r="AH17" s="51" t="s">
        <v>32</v>
      </c>
      <c r="AI17" s="51" t="s">
        <v>32</v>
      </c>
      <c r="AJ17" s="51" t="s">
        <v>32</v>
      </c>
      <c r="AK17" s="51" t="s">
        <v>32</v>
      </c>
      <c r="AL17" s="51" t="s">
        <v>32</v>
      </c>
      <c r="AM17" s="51" t="s">
        <v>32</v>
      </c>
      <c r="AN17" s="51" t="s">
        <v>32</v>
      </c>
      <c r="AO17" s="51" t="s">
        <v>32</v>
      </c>
      <c r="AP17" s="51" t="s">
        <v>32</v>
      </c>
      <c r="AQ17" s="51" t="s">
        <v>32</v>
      </c>
      <c r="AR17" s="51" t="s">
        <v>32</v>
      </c>
      <c r="AS17" s="51" t="s">
        <v>32</v>
      </c>
      <c r="AT17" s="51" t="s">
        <v>32</v>
      </c>
      <c r="AU17" s="51" t="s">
        <v>32</v>
      </c>
      <c r="AV17" s="51" t="s">
        <v>32</v>
      </c>
      <c r="AW17" s="51" t="s">
        <v>32</v>
      </c>
      <c r="AX17" s="51" t="s">
        <v>32</v>
      </c>
      <c r="AY17" s="51" t="s">
        <v>32</v>
      </c>
      <c r="AZ17" s="51" t="s">
        <v>32</v>
      </c>
    </row>
    <row r="18" spans="1:72" hidden="1">
      <c r="A18" s="220"/>
      <c r="B18" s="27" t="s">
        <v>294</v>
      </c>
      <c r="C18" s="23">
        <v>9</v>
      </c>
      <c r="D18" s="4" t="s">
        <v>0</v>
      </c>
      <c r="E18" s="4" t="s">
        <v>0</v>
      </c>
      <c r="F18" s="51" t="s">
        <v>0</v>
      </c>
      <c r="G18" s="51" t="s">
        <v>0</v>
      </c>
      <c r="H18" s="51" t="s">
        <v>0</v>
      </c>
      <c r="I18" s="51" t="s">
        <v>0</v>
      </c>
      <c r="J18" s="51" t="s">
        <v>0</v>
      </c>
      <c r="K18" s="51" t="s">
        <v>0</v>
      </c>
      <c r="L18" s="51" t="s">
        <v>0</v>
      </c>
      <c r="M18" s="51" t="s">
        <v>0</v>
      </c>
      <c r="N18" s="51" t="s">
        <v>0</v>
      </c>
      <c r="O18" s="51" t="s">
        <v>0</v>
      </c>
      <c r="P18" s="51" t="s">
        <v>0</v>
      </c>
      <c r="Q18" s="51" t="s">
        <v>0</v>
      </c>
      <c r="R18" s="51" t="s">
        <v>0</v>
      </c>
      <c r="S18" s="51" t="s">
        <v>0</v>
      </c>
      <c r="T18" s="51" t="s">
        <v>0</v>
      </c>
      <c r="U18" s="51" t="s">
        <v>0</v>
      </c>
      <c r="V18" s="51" t="s">
        <v>0</v>
      </c>
      <c r="W18" s="51" t="s">
        <v>0</v>
      </c>
      <c r="X18" s="51" t="s">
        <v>0</v>
      </c>
      <c r="Y18" s="51" t="s">
        <v>0</v>
      </c>
      <c r="Z18" s="51" t="s">
        <v>0</v>
      </c>
      <c r="AA18" s="51" t="s">
        <v>0</v>
      </c>
      <c r="AB18" s="51" t="s">
        <v>0</v>
      </c>
      <c r="AC18" s="51" t="s">
        <v>0</v>
      </c>
      <c r="AD18" s="51" t="s">
        <v>0</v>
      </c>
      <c r="AE18" s="51" t="s">
        <v>0</v>
      </c>
      <c r="AF18" s="51" t="s">
        <v>0</v>
      </c>
      <c r="AG18" s="51" t="s">
        <v>0</v>
      </c>
      <c r="AH18" s="51" t="s">
        <v>0</v>
      </c>
      <c r="AI18" s="51" t="s">
        <v>0</v>
      </c>
      <c r="AJ18" s="51" t="s">
        <v>0</v>
      </c>
      <c r="AK18" s="51" t="s">
        <v>0</v>
      </c>
      <c r="AL18" s="51" t="s">
        <v>0</v>
      </c>
      <c r="AM18" s="51" t="s">
        <v>0</v>
      </c>
      <c r="AN18" s="51" t="s">
        <v>0</v>
      </c>
      <c r="AO18" s="51" t="s">
        <v>0</v>
      </c>
      <c r="AP18" s="51" t="s">
        <v>0</v>
      </c>
      <c r="AQ18" s="51" t="s">
        <v>0</v>
      </c>
      <c r="AR18" s="51" t="s">
        <v>0</v>
      </c>
      <c r="AS18" s="51" t="s">
        <v>0</v>
      </c>
      <c r="AT18" s="51" t="s">
        <v>0</v>
      </c>
      <c r="AU18" s="51" t="s">
        <v>0</v>
      </c>
      <c r="AV18" s="51" t="s">
        <v>0</v>
      </c>
      <c r="AW18" s="51" t="s">
        <v>0</v>
      </c>
      <c r="AX18" s="51" t="s">
        <v>0</v>
      </c>
      <c r="AY18" s="51" t="s">
        <v>0</v>
      </c>
      <c r="AZ18" s="51" t="s">
        <v>0</v>
      </c>
    </row>
    <row r="19" spans="1:72" hidden="1">
      <c r="A19" s="220">
        <v>16</v>
      </c>
      <c r="B19" s="27" t="s">
        <v>291</v>
      </c>
      <c r="C19" s="23">
        <v>99</v>
      </c>
      <c r="D19" s="23">
        <f t="shared" ref="D19:D24" si="2">SUM(F19:AZ19)</f>
        <v>14</v>
      </c>
      <c r="E19" s="23">
        <f t="shared" ref="E19:E24" si="3">D19/C19*100</f>
        <v>14.14141414141414</v>
      </c>
      <c r="F19" s="51">
        <v>1</v>
      </c>
      <c r="G19" s="51" t="s">
        <v>552</v>
      </c>
      <c r="H19" s="51" t="s">
        <v>552</v>
      </c>
      <c r="I19" s="51" t="s">
        <v>552</v>
      </c>
      <c r="J19" s="51" t="s">
        <v>552</v>
      </c>
      <c r="K19" s="51" t="s">
        <v>552</v>
      </c>
      <c r="L19" s="51" t="s">
        <v>552</v>
      </c>
      <c r="M19" s="51" t="s">
        <v>552</v>
      </c>
      <c r="N19" s="51" t="s">
        <v>552</v>
      </c>
      <c r="O19" s="51">
        <v>5</v>
      </c>
      <c r="P19" s="51">
        <v>2</v>
      </c>
      <c r="Q19" s="51" t="s">
        <v>552</v>
      </c>
      <c r="R19" s="51">
        <v>3</v>
      </c>
      <c r="S19" s="51">
        <v>1</v>
      </c>
      <c r="T19" s="51">
        <v>1</v>
      </c>
      <c r="U19" s="51" t="s">
        <v>552</v>
      </c>
      <c r="V19" s="51" t="s">
        <v>552</v>
      </c>
      <c r="W19" s="51" t="s">
        <v>552</v>
      </c>
      <c r="X19" s="51" t="s">
        <v>552</v>
      </c>
      <c r="Y19" s="51" t="s">
        <v>552</v>
      </c>
      <c r="Z19" s="51">
        <v>1</v>
      </c>
      <c r="AA19" s="51" t="s">
        <v>552</v>
      </c>
      <c r="AB19" s="51" t="s">
        <v>552</v>
      </c>
      <c r="AC19" s="51" t="s">
        <v>552</v>
      </c>
      <c r="AD19" s="51" t="s">
        <v>552</v>
      </c>
      <c r="AE19" s="51" t="s">
        <v>552</v>
      </c>
      <c r="AF19" s="51" t="s">
        <v>552</v>
      </c>
      <c r="AG19" s="51" t="s">
        <v>552</v>
      </c>
      <c r="AH19" s="51" t="s">
        <v>552</v>
      </c>
      <c r="AI19" s="51" t="s">
        <v>552</v>
      </c>
      <c r="AJ19" s="51" t="s">
        <v>552</v>
      </c>
      <c r="AK19" s="51" t="s">
        <v>552</v>
      </c>
      <c r="AL19" s="51" t="s">
        <v>552</v>
      </c>
      <c r="AM19" s="51" t="s">
        <v>552</v>
      </c>
      <c r="AN19" s="51" t="s">
        <v>552</v>
      </c>
      <c r="AO19" s="51" t="s">
        <v>552</v>
      </c>
      <c r="AP19" s="51" t="s">
        <v>552</v>
      </c>
      <c r="AQ19" s="51" t="s">
        <v>552</v>
      </c>
      <c r="AR19" s="51" t="s">
        <v>552</v>
      </c>
      <c r="AS19" s="51" t="s">
        <v>552</v>
      </c>
      <c r="AT19" s="51" t="s">
        <v>552</v>
      </c>
      <c r="AU19" s="51" t="s">
        <v>552</v>
      </c>
      <c r="AV19" s="51" t="s">
        <v>552</v>
      </c>
      <c r="AW19" s="51" t="s">
        <v>552</v>
      </c>
      <c r="AX19" s="51" t="s">
        <v>552</v>
      </c>
      <c r="AY19" s="51" t="s">
        <v>552</v>
      </c>
      <c r="AZ19" s="51" t="s">
        <v>552</v>
      </c>
    </row>
    <row r="20" spans="1:72" hidden="1">
      <c r="A20" s="220"/>
      <c r="B20" s="27" t="s">
        <v>292</v>
      </c>
      <c r="C20" s="23">
        <v>68</v>
      </c>
      <c r="D20" s="23">
        <f t="shared" si="2"/>
        <v>6</v>
      </c>
      <c r="E20" s="23">
        <f t="shared" si="3"/>
        <v>8.8235294117647065</v>
      </c>
      <c r="F20" s="51" t="s">
        <v>32</v>
      </c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1" t="s">
        <v>32</v>
      </c>
      <c r="M20" s="51" t="s">
        <v>32</v>
      </c>
      <c r="N20" s="51" t="s">
        <v>32</v>
      </c>
      <c r="O20" s="51" t="s">
        <v>32</v>
      </c>
      <c r="P20" s="51" t="s">
        <v>32</v>
      </c>
      <c r="Q20" s="51" t="s">
        <v>32</v>
      </c>
      <c r="R20" s="51">
        <v>1</v>
      </c>
      <c r="S20" s="51" t="s">
        <v>32</v>
      </c>
      <c r="T20" s="51" t="s">
        <v>32</v>
      </c>
      <c r="U20" s="51" t="s">
        <v>32</v>
      </c>
      <c r="V20" s="51" t="s">
        <v>32</v>
      </c>
      <c r="W20" s="51" t="s">
        <v>32</v>
      </c>
      <c r="X20" s="51">
        <v>3</v>
      </c>
      <c r="Y20" s="51" t="s">
        <v>32</v>
      </c>
      <c r="Z20" s="51" t="s">
        <v>32</v>
      </c>
      <c r="AA20" s="51" t="s">
        <v>32</v>
      </c>
      <c r="AB20" s="51" t="s">
        <v>32</v>
      </c>
      <c r="AC20" s="51" t="s">
        <v>32</v>
      </c>
      <c r="AD20" s="51" t="s">
        <v>32</v>
      </c>
      <c r="AE20" s="51" t="s">
        <v>32</v>
      </c>
      <c r="AF20" s="51">
        <v>1</v>
      </c>
      <c r="AG20" s="51" t="s">
        <v>32</v>
      </c>
      <c r="AH20" s="51">
        <v>1</v>
      </c>
      <c r="AI20" s="51" t="s">
        <v>32</v>
      </c>
      <c r="AJ20" s="51" t="s">
        <v>32</v>
      </c>
      <c r="AK20" s="51" t="s">
        <v>32</v>
      </c>
      <c r="AL20" s="51" t="s">
        <v>32</v>
      </c>
      <c r="AM20" s="51" t="s">
        <v>32</v>
      </c>
      <c r="AN20" s="51" t="s">
        <v>32</v>
      </c>
      <c r="AO20" s="51" t="s">
        <v>32</v>
      </c>
      <c r="AP20" s="51" t="s">
        <v>32</v>
      </c>
      <c r="AQ20" s="51" t="s">
        <v>32</v>
      </c>
      <c r="AR20" s="51" t="s">
        <v>32</v>
      </c>
      <c r="AS20" s="51" t="s">
        <v>32</v>
      </c>
      <c r="AT20" s="51" t="s">
        <v>32</v>
      </c>
      <c r="AU20" s="51" t="s">
        <v>32</v>
      </c>
      <c r="AV20" s="51" t="s">
        <v>32</v>
      </c>
      <c r="AW20" s="51" t="s">
        <v>32</v>
      </c>
      <c r="AX20" s="51" t="s">
        <v>32</v>
      </c>
      <c r="AY20" s="51" t="s">
        <v>32</v>
      </c>
      <c r="AZ20" s="51" t="s">
        <v>32</v>
      </c>
    </row>
    <row r="21" spans="1:72" hidden="1">
      <c r="A21" s="220"/>
      <c r="B21" s="27" t="s">
        <v>294</v>
      </c>
      <c r="C21" s="60">
        <v>15</v>
      </c>
      <c r="D21" s="60">
        <f t="shared" si="2"/>
        <v>1</v>
      </c>
      <c r="E21" s="60">
        <f t="shared" si="3"/>
        <v>6.666666666666667</v>
      </c>
      <c r="F21" s="41" t="s">
        <v>0</v>
      </c>
      <c r="G21" s="41" t="s">
        <v>0</v>
      </c>
      <c r="H21" s="41" t="s">
        <v>0</v>
      </c>
      <c r="I21" s="41" t="s">
        <v>0</v>
      </c>
      <c r="J21" s="41" t="s">
        <v>0</v>
      </c>
      <c r="K21" s="41" t="s">
        <v>0</v>
      </c>
      <c r="L21" s="41" t="s">
        <v>0</v>
      </c>
      <c r="M21" s="41" t="s">
        <v>0</v>
      </c>
      <c r="N21" s="41" t="s">
        <v>0</v>
      </c>
      <c r="O21" s="41">
        <v>1</v>
      </c>
      <c r="P21" s="41" t="s">
        <v>0</v>
      </c>
      <c r="Q21" s="41" t="s">
        <v>0</v>
      </c>
      <c r="R21" s="41" t="s">
        <v>0</v>
      </c>
      <c r="S21" s="41" t="s">
        <v>0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 t="s">
        <v>0</v>
      </c>
      <c r="AD21" s="41" t="s">
        <v>0</v>
      </c>
      <c r="AE21" s="41" t="s">
        <v>0</v>
      </c>
      <c r="AF21" s="41" t="s">
        <v>0</v>
      </c>
      <c r="AG21" s="41" t="s">
        <v>0</v>
      </c>
      <c r="AH21" s="41"/>
      <c r="AI21" s="41" t="s">
        <v>0</v>
      </c>
      <c r="AJ21" s="41" t="s">
        <v>0</v>
      </c>
      <c r="AK21" s="41" t="s">
        <v>0</v>
      </c>
      <c r="AL21" s="41" t="s">
        <v>0</v>
      </c>
      <c r="AM21" s="41" t="s">
        <v>0</v>
      </c>
      <c r="AN21" s="41" t="s">
        <v>0</v>
      </c>
      <c r="AO21" s="41" t="s">
        <v>0</v>
      </c>
      <c r="AP21" s="41" t="s">
        <v>0</v>
      </c>
      <c r="AQ21" s="41" t="s">
        <v>0</v>
      </c>
      <c r="AR21" s="41" t="s">
        <v>0</v>
      </c>
      <c r="AS21" s="41" t="s">
        <v>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 t="s">
        <v>0</v>
      </c>
      <c r="AY21" s="41" t="s">
        <v>0</v>
      </c>
      <c r="AZ21" s="41" t="s">
        <v>0</v>
      </c>
    </row>
    <row r="22" spans="1:72" hidden="1">
      <c r="A22" s="220" t="s">
        <v>611</v>
      </c>
      <c r="B22" s="27" t="s">
        <v>291</v>
      </c>
      <c r="C22" s="60"/>
      <c r="D22" s="60">
        <f t="shared" si="2"/>
        <v>0</v>
      </c>
      <c r="E22" s="60" t="e">
        <f t="shared" si="3"/>
        <v>#DIV/0!</v>
      </c>
      <c r="F22" s="41" t="s">
        <v>552</v>
      </c>
      <c r="G22" s="41" t="s">
        <v>552</v>
      </c>
      <c r="H22" s="41" t="s">
        <v>552</v>
      </c>
      <c r="I22" s="41" t="s">
        <v>552</v>
      </c>
      <c r="J22" s="41" t="s">
        <v>552</v>
      </c>
      <c r="K22" s="41" t="s">
        <v>552</v>
      </c>
      <c r="L22" s="41" t="s">
        <v>552</v>
      </c>
      <c r="M22" s="41" t="s">
        <v>552</v>
      </c>
      <c r="N22" s="41" t="s">
        <v>552</v>
      </c>
      <c r="O22" s="41" t="s">
        <v>552</v>
      </c>
      <c r="P22" s="41" t="s">
        <v>552</v>
      </c>
      <c r="Q22" s="41" t="s">
        <v>552</v>
      </c>
      <c r="R22" s="41" t="s">
        <v>552</v>
      </c>
      <c r="S22" s="41" t="s">
        <v>552</v>
      </c>
      <c r="T22" s="41" t="s">
        <v>552</v>
      </c>
      <c r="U22" s="41" t="s">
        <v>552</v>
      </c>
      <c r="V22" s="41" t="s">
        <v>552</v>
      </c>
      <c r="W22" s="41" t="s">
        <v>552</v>
      </c>
      <c r="X22" s="41" t="s">
        <v>552</v>
      </c>
      <c r="Y22" s="41" t="s">
        <v>552</v>
      </c>
      <c r="Z22" s="41" t="s">
        <v>552</v>
      </c>
      <c r="AA22" s="41" t="s">
        <v>552</v>
      </c>
      <c r="AB22" s="41" t="s">
        <v>552</v>
      </c>
      <c r="AC22" s="41" t="s">
        <v>552</v>
      </c>
      <c r="AD22" s="41" t="s">
        <v>552</v>
      </c>
      <c r="AE22" s="41" t="s">
        <v>552</v>
      </c>
      <c r="AF22" s="41" t="s">
        <v>552</v>
      </c>
      <c r="AG22" s="41" t="s">
        <v>552</v>
      </c>
      <c r="AH22" s="41" t="s">
        <v>552</v>
      </c>
      <c r="AI22" s="41" t="s">
        <v>552</v>
      </c>
      <c r="AJ22" s="41" t="s">
        <v>552</v>
      </c>
      <c r="AK22" s="41" t="s">
        <v>552</v>
      </c>
      <c r="AL22" s="41" t="s">
        <v>552</v>
      </c>
      <c r="AM22" s="41" t="s">
        <v>552</v>
      </c>
      <c r="AN22" s="41" t="s">
        <v>552</v>
      </c>
      <c r="AO22" s="41" t="s">
        <v>552</v>
      </c>
      <c r="AP22" s="41" t="s">
        <v>552</v>
      </c>
      <c r="AQ22" s="41" t="s">
        <v>552</v>
      </c>
      <c r="AR22" s="41" t="s">
        <v>552</v>
      </c>
      <c r="AS22" s="41" t="s">
        <v>552</v>
      </c>
      <c r="AT22" s="41" t="s">
        <v>552</v>
      </c>
      <c r="AU22" s="41" t="s">
        <v>552</v>
      </c>
      <c r="AV22" s="41" t="s">
        <v>552</v>
      </c>
      <c r="AW22" s="41" t="s">
        <v>552</v>
      </c>
      <c r="AX22" s="41" t="s">
        <v>552</v>
      </c>
      <c r="AY22" s="41" t="s">
        <v>552</v>
      </c>
      <c r="AZ22" s="41" t="s">
        <v>552</v>
      </c>
    </row>
    <row r="23" spans="1:72" hidden="1">
      <c r="A23" s="220"/>
      <c r="B23" s="27" t="s">
        <v>292</v>
      </c>
      <c r="C23" s="60"/>
      <c r="D23" s="60">
        <f t="shared" si="2"/>
        <v>0</v>
      </c>
      <c r="E23" s="60" t="e">
        <f t="shared" si="3"/>
        <v>#DIV/0!</v>
      </c>
      <c r="F23" s="41" t="s">
        <v>32</v>
      </c>
      <c r="G23" s="41" t="s">
        <v>32</v>
      </c>
      <c r="H23" s="41" t="s">
        <v>32</v>
      </c>
      <c r="I23" s="41" t="s">
        <v>32</v>
      </c>
      <c r="J23" s="41" t="s">
        <v>32</v>
      </c>
      <c r="K23" s="41" t="s">
        <v>32</v>
      </c>
      <c r="L23" s="41" t="s">
        <v>32</v>
      </c>
      <c r="M23" s="41" t="s">
        <v>32</v>
      </c>
      <c r="N23" s="41" t="s">
        <v>32</v>
      </c>
      <c r="O23" s="41" t="s">
        <v>32</v>
      </c>
      <c r="P23" s="41" t="s">
        <v>32</v>
      </c>
      <c r="Q23" s="41" t="s">
        <v>32</v>
      </c>
      <c r="R23" s="41" t="s">
        <v>32</v>
      </c>
      <c r="S23" s="41" t="s">
        <v>32</v>
      </c>
      <c r="T23" s="41" t="s">
        <v>32</v>
      </c>
      <c r="U23" s="41" t="s">
        <v>32</v>
      </c>
      <c r="V23" s="41" t="s">
        <v>32</v>
      </c>
      <c r="W23" s="41" t="s">
        <v>32</v>
      </c>
      <c r="X23" s="41" t="s">
        <v>32</v>
      </c>
      <c r="Y23" s="41" t="s">
        <v>32</v>
      </c>
      <c r="Z23" s="41" t="s">
        <v>32</v>
      </c>
      <c r="AA23" s="41" t="s">
        <v>32</v>
      </c>
      <c r="AB23" s="41" t="s">
        <v>32</v>
      </c>
      <c r="AC23" s="41" t="s">
        <v>32</v>
      </c>
      <c r="AD23" s="41" t="s">
        <v>32</v>
      </c>
      <c r="AE23" s="41" t="s">
        <v>32</v>
      </c>
      <c r="AF23" s="41" t="s">
        <v>32</v>
      </c>
      <c r="AG23" s="41" t="s">
        <v>32</v>
      </c>
      <c r="AH23" s="41" t="s">
        <v>32</v>
      </c>
      <c r="AI23" s="41" t="s">
        <v>32</v>
      </c>
      <c r="AJ23" s="41" t="s">
        <v>32</v>
      </c>
      <c r="AK23" s="41" t="s">
        <v>32</v>
      </c>
      <c r="AL23" s="41" t="s">
        <v>32</v>
      </c>
      <c r="AM23" s="41" t="s">
        <v>32</v>
      </c>
      <c r="AN23" s="41" t="s">
        <v>32</v>
      </c>
      <c r="AO23" s="41" t="s">
        <v>32</v>
      </c>
      <c r="AP23" s="41" t="s">
        <v>32</v>
      </c>
      <c r="AQ23" s="41" t="s">
        <v>32</v>
      </c>
      <c r="AR23" s="41" t="s">
        <v>32</v>
      </c>
      <c r="AS23" s="41" t="s">
        <v>32</v>
      </c>
      <c r="AT23" s="41" t="s">
        <v>32</v>
      </c>
      <c r="AU23" s="41" t="s">
        <v>32</v>
      </c>
      <c r="AV23" s="41" t="s">
        <v>32</v>
      </c>
      <c r="AW23" s="41" t="s">
        <v>32</v>
      </c>
      <c r="AX23" s="41" t="s">
        <v>32</v>
      </c>
      <c r="AY23" s="41" t="s">
        <v>32</v>
      </c>
      <c r="AZ23" s="41" t="s">
        <v>32</v>
      </c>
    </row>
    <row r="24" spans="1:72" ht="41.25" customHeight="1" thickBot="1">
      <c r="A24" s="221"/>
      <c r="B24" s="30" t="s">
        <v>294</v>
      </c>
      <c r="C24" s="143">
        <v>168</v>
      </c>
      <c r="D24" s="63">
        <f t="shared" si="2"/>
        <v>22</v>
      </c>
      <c r="E24" s="63">
        <f t="shared" si="3"/>
        <v>13.095238095238097</v>
      </c>
      <c r="F24" s="58" t="s">
        <v>0</v>
      </c>
      <c r="G24" s="58" t="s">
        <v>0</v>
      </c>
      <c r="H24" s="58" t="s">
        <v>0</v>
      </c>
      <c r="I24" s="58" t="s">
        <v>0</v>
      </c>
      <c r="J24" s="58" t="s">
        <v>0</v>
      </c>
      <c r="K24" s="58" t="s">
        <v>0</v>
      </c>
      <c r="L24" s="58" t="s">
        <v>0</v>
      </c>
      <c r="M24" s="58" t="s">
        <v>0</v>
      </c>
      <c r="N24" s="58">
        <v>1</v>
      </c>
      <c r="O24" s="58">
        <v>1</v>
      </c>
      <c r="P24" s="58">
        <v>1</v>
      </c>
      <c r="Q24" s="58">
        <v>1</v>
      </c>
      <c r="R24" s="58">
        <v>10</v>
      </c>
      <c r="S24" s="58">
        <v>5</v>
      </c>
      <c r="T24" s="58" t="s">
        <v>0</v>
      </c>
      <c r="U24" s="58" t="s">
        <v>0</v>
      </c>
      <c r="V24" s="58" t="s">
        <v>0</v>
      </c>
      <c r="W24" s="58" t="s">
        <v>0</v>
      </c>
      <c r="X24" s="58">
        <v>1</v>
      </c>
      <c r="Y24" s="58" t="s">
        <v>0</v>
      </c>
      <c r="Z24" s="58" t="s">
        <v>0</v>
      </c>
      <c r="AA24" s="58">
        <v>2</v>
      </c>
      <c r="AB24" s="58" t="s">
        <v>0</v>
      </c>
      <c r="AC24" s="58" t="s">
        <v>0</v>
      </c>
      <c r="AD24" s="58" t="s">
        <v>0</v>
      </c>
      <c r="AE24" s="58" t="s">
        <v>0</v>
      </c>
      <c r="AF24" s="58" t="s">
        <v>0</v>
      </c>
      <c r="AG24" s="58" t="s">
        <v>0</v>
      </c>
      <c r="AH24" s="58" t="s">
        <v>0</v>
      </c>
      <c r="AI24" s="58" t="s">
        <v>0</v>
      </c>
      <c r="AJ24" s="58" t="s">
        <v>0</v>
      </c>
      <c r="AK24" s="58" t="s">
        <v>0</v>
      </c>
      <c r="AL24" s="58" t="s">
        <v>0</v>
      </c>
      <c r="AM24" s="58" t="s">
        <v>0</v>
      </c>
      <c r="AN24" s="58" t="s">
        <v>0</v>
      </c>
      <c r="AO24" s="58" t="s">
        <v>0</v>
      </c>
      <c r="AP24" s="58" t="s">
        <v>0</v>
      </c>
      <c r="AQ24" s="58" t="s">
        <v>0</v>
      </c>
      <c r="AR24" s="58" t="s">
        <v>0</v>
      </c>
      <c r="AS24" s="58" t="s">
        <v>0</v>
      </c>
      <c r="AT24" s="58" t="s">
        <v>0</v>
      </c>
      <c r="AU24" s="58" t="s">
        <v>0</v>
      </c>
      <c r="AV24" s="58" t="s">
        <v>0</v>
      </c>
      <c r="AW24" s="58" t="s">
        <v>0</v>
      </c>
      <c r="AX24" s="58" t="s">
        <v>0</v>
      </c>
      <c r="AY24" s="58" t="s">
        <v>0</v>
      </c>
      <c r="AZ24" s="58" t="s">
        <v>0</v>
      </c>
    </row>
    <row r="25" spans="1:72">
      <c r="A25" s="23" t="s">
        <v>627</v>
      </c>
      <c r="C25" s="23"/>
    </row>
    <row r="26" spans="1:72">
      <c r="A26" s="23" t="s">
        <v>373</v>
      </c>
      <c r="C26" s="23"/>
    </row>
    <row r="28" spans="1:72" ht="14.25" thickBot="1">
      <c r="A28" s="1" t="s">
        <v>3</v>
      </c>
      <c r="J28" s="31" t="s">
        <v>460</v>
      </c>
      <c r="AZ28" s="36" t="s">
        <v>333</v>
      </c>
    </row>
    <row r="29" spans="1:72" ht="39.75" customHeight="1">
      <c r="A29" s="222" t="s">
        <v>344</v>
      </c>
      <c r="B29" s="214"/>
      <c r="C29" s="259" t="s">
        <v>376</v>
      </c>
      <c r="D29" s="257" t="s">
        <v>472</v>
      </c>
      <c r="E29" s="257" t="s">
        <v>473</v>
      </c>
      <c r="F29" s="251" t="s">
        <v>411</v>
      </c>
      <c r="G29" s="251" t="s">
        <v>412</v>
      </c>
      <c r="H29" s="251" t="s">
        <v>413</v>
      </c>
      <c r="I29" s="251" t="s">
        <v>414</v>
      </c>
      <c r="J29" s="251" t="s">
        <v>415</v>
      </c>
      <c r="K29" s="251" t="s">
        <v>416</v>
      </c>
      <c r="L29" s="251" t="s">
        <v>417</v>
      </c>
      <c r="M29" s="251" t="s">
        <v>418</v>
      </c>
      <c r="N29" s="251" t="s">
        <v>419</v>
      </c>
      <c r="O29" s="251" t="s">
        <v>420</v>
      </c>
      <c r="P29" s="251" t="s">
        <v>421</v>
      </c>
      <c r="Q29" s="251" t="s">
        <v>422</v>
      </c>
      <c r="R29" s="251" t="s">
        <v>423</v>
      </c>
      <c r="S29" s="251" t="s">
        <v>424</v>
      </c>
      <c r="T29" s="251" t="s">
        <v>425</v>
      </c>
      <c r="U29" s="251" t="s">
        <v>426</v>
      </c>
      <c r="V29" s="251" t="s">
        <v>427</v>
      </c>
      <c r="W29" s="251" t="s">
        <v>428</v>
      </c>
      <c r="X29" s="251" t="s">
        <v>429</v>
      </c>
      <c r="Y29" s="251" t="s">
        <v>430</v>
      </c>
      <c r="Z29" s="251" t="s">
        <v>431</v>
      </c>
      <c r="AA29" s="251" t="s">
        <v>432</v>
      </c>
      <c r="AB29" s="251" t="s">
        <v>433</v>
      </c>
      <c r="AC29" s="251" t="s">
        <v>434</v>
      </c>
      <c r="AD29" s="251" t="s">
        <v>435</v>
      </c>
      <c r="AE29" s="251" t="s">
        <v>436</v>
      </c>
      <c r="AF29" s="251" t="s">
        <v>437</v>
      </c>
      <c r="AG29" s="251" t="s">
        <v>438</v>
      </c>
      <c r="AH29" s="251" t="s">
        <v>439</v>
      </c>
      <c r="AI29" s="251" t="s">
        <v>440</v>
      </c>
      <c r="AJ29" s="251" t="s">
        <v>441</v>
      </c>
      <c r="AK29" s="251" t="s">
        <v>442</v>
      </c>
      <c r="AL29" s="251" t="s">
        <v>443</v>
      </c>
      <c r="AM29" s="251" t="s">
        <v>444</v>
      </c>
      <c r="AN29" s="251" t="s">
        <v>445</v>
      </c>
      <c r="AO29" s="251" t="s">
        <v>446</v>
      </c>
      <c r="AP29" s="251" t="s">
        <v>447</v>
      </c>
      <c r="AQ29" s="251" t="s">
        <v>448</v>
      </c>
      <c r="AR29" s="251" t="s">
        <v>449</v>
      </c>
      <c r="AS29" s="251" t="s">
        <v>450</v>
      </c>
      <c r="AT29" s="251" t="s">
        <v>451</v>
      </c>
      <c r="AU29" s="251" t="s">
        <v>452</v>
      </c>
      <c r="AV29" s="251" t="s">
        <v>453</v>
      </c>
      <c r="AW29" s="251" t="s">
        <v>454</v>
      </c>
      <c r="AX29" s="251" t="s">
        <v>455</v>
      </c>
      <c r="AY29" s="251" t="s">
        <v>456</v>
      </c>
      <c r="AZ29" s="253" t="s">
        <v>305</v>
      </c>
      <c r="BA29" s="250"/>
      <c r="BB29" s="250"/>
      <c r="BC29" s="250"/>
      <c r="BD29" s="250"/>
      <c r="BE29" s="250"/>
      <c r="BF29" s="250"/>
      <c r="BG29" s="250"/>
      <c r="BH29" s="250"/>
      <c r="BI29" s="250"/>
      <c r="BJ29" s="250"/>
      <c r="BK29" s="250"/>
      <c r="BL29" s="250"/>
      <c r="BM29" s="250"/>
      <c r="BN29" s="250"/>
      <c r="BO29" s="250"/>
      <c r="BP29" s="250"/>
      <c r="BQ29" s="250"/>
      <c r="BR29" s="250"/>
      <c r="BS29" s="250"/>
      <c r="BT29" s="250"/>
    </row>
    <row r="30" spans="1:72" ht="39.75" customHeight="1">
      <c r="A30" s="223"/>
      <c r="B30" s="206"/>
      <c r="C30" s="260"/>
      <c r="D30" s="258"/>
      <c r="E30" s="258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2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  <c r="AP30" s="252"/>
      <c r="AQ30" s="252"/>
      <c r="AR30" s="252"/>
      <c r="AS30" s="252"/>
      <c r="AT30" s="252"/>
      <c r="AU30" s="252"/>
      <c r="AV30" s="252"/>
      <c r="AW30" s="252"/>
      <c r="AX30" s="252"/>
      <c r="AY30" s="252"/>
      <c r="AZ30" s="254"/>
      <c r="BA30" s="250"/>
      <c r="BB30" s="250"/>
      <c r="BC30" s="250"/>
      <c r="BD30" s="250"/>
      <c r="BE30" s="250"/>
      <c r="BF30" s="250"/>
      <c r="BG30" s="250"/>
      <c r="BH30" s="250"/>
      <c r="BI30" s="250"/>
      <c r="BJ30" s="250"/>
      <c r="BK30" s="250"/>
      <c r="BL30" s="250"/>
      <c r="BM30" s="250"/>
      <c r="BN30" s="250"/>
      <c r="BO30" s="250"/>
      <c r="BP30" s="250"/>
      <c r="BQ30" s="250"/>
      <c r="BR30" s="250"/>
      <c r="BS30" s="250"/>
      <c r="BT30" s="250"/>
    </row>
    <row r="31" spans="1:72">
      <c r="A31" s="220" t="s">
        <v>461</v>
      </c>
      <c r="B31" s="27" t="s">
        <v>291</v>
      </c>
      <c r="C31" s="23">
        <v>168</v>
      </c>
      <c r="D31" s="23">
        <f>SUM(F31:AZ31)</f>
        <v>21</v>
      </c>
      <c r="E31" s="23">
        <f>D31/C31*100</f>
        <v>12.5</v>
      </c>
      <c r="F31" s="51" t="s">
        <v>552</v>
      </c>
      <c r="G31" s="51" t="s">
        <v>552</v>
      </c>
      <c r="H31" s="51" t="s">
        <v>552</v>
      </c>
      <c r="I31" s="51" t="s">
        <v>552</v>
      </c>
      <c r="J31" s="51" t="s">
        <v>552</v>
      </c>
      <c r="K31" s="51" t="s">
        <v>552</v>
      </c>
      <c r="L31" s="51" t="s">
        <v>552</v>
      </c>
      <c r="M31" s="51" t="s">
        <v>552</v>
      </c>
      <c r="N31" s="51" t="s">
        <v>552</v>
      </c>
      <c r="O31" s="51">
        <v>2</v>
      </c>
      <c r="P31" s="51">
        <v>2</v>
      </c>
      <c r="Q31" s="51">
        <v>1</v>
      </c>
      <c r="R31" s="51">
        <v>9</v>
      </c>
      <c r="S31" s="51">
        <v>3</v>
      </c>
      <c r="T31" s="51" t="s">
        <v>552</v>
      </c>
      <c r="U31" s="51" t="s">
        <v>552</v>
      </c>
      <c r="V31" s="51" t="s">
        <v>552</v>
      </c>
      <c r="W31" s="51" t="s">
        <v>552</v>
      </c>
      <c r="X31" s="51" t="s">
        <v>552</v>
      </c>
      <c r="Y31" s="51" t="s">
        <v>552</v>
      </c>
      <c r="Z31" s="51" t="s">
        <v>552</v>
      </c>
      <c r="AA31" s="51" t="s">
        <v>552</v>
      </c>
      <c r="AB31" s="51" t="s">
        <v>552</v>
      </c>
      <c r="AC31" s="51">
        <v>1</v>
      </c>
      <c r="AD31" s="51" t="s">
        <v>552</v>
      </c>
      <c r="AE31" s="51" t="s">
        <v>552</v>
      </c>
      <c r="AF31" s="51" t="s">
        <v>552</v>
      </c>
      <c r="AG31" s="51" t="s">
        <v>552</v>
      </c>
      <c r="AH31" s="51" t="s">
        <v>552</v>
      </c>
      <c r="AI31" s="51" t="s">
        <v>552</v>
      </c>
      <c r="AJ31" s="51" t="s">
        <v>552</v>
      </c>
      <c r="AK31" s="51" t="s">
        <v>552</v>
      </c>
      <c r="AL31" s="51" t="s">
        <v>552</v>
      </c>
      <c r="AM31" s="51">
        <v>1</v>
      </c>
      <c r="AN31" s="51" t="s">
        <v>552</v>
      </c>
      <c r="AO31" s="51">
        <v>1</v>
      </c>
      <c r="AP31" s="51" t="s">
        <v>552</v>
      </c>
      <c r="AQ31" s="51" t="s">
        <v>552</v>
      </c>
      <c r="AR31" s="51" t="s">
        <v>552</v>
      </c>
      <c r="AS31" s="51" t="s">
        <v>552</v>
      </c>
      <c r="AT31" s="51" t="s">
        <v>552</v>
      </c>
      <c r="AU31" s="51" t="s">
        <v>552</v>
      </c>
      <c r="AV31" s="51">
        <v>1</v>
      </c>
      <c r="AW31" s="51" t="s">
        <v>552</v>
      </c>
      <c r="AX31" s="51" t="s">
        <v>552</v>
      </c>
      <c r="AY31" s="51" t="s">
        <v>552</v>
      </c>
      <c r="AZ31" s="51" t="s">
        <v>552</v>
      </c>
    </row>
    <row r="32" spans="1:72">
      <c r="A32" s="220"/>
      <c r="B32" s="27" t="s">
        <v>292</v>
      </c>
      <c r="C32" s="23">
        <v>77</v>
      </c>
      <c r="D32" s="23">
        <f t="shared" ref="D32:D51" si="4">SUM(F32:AZ32)</f>
        <v>9</v>
      </c>
      <c r="E32" s="23">
        <f t="shared" ref="E32:E51" si="5">D32/C32*100</f>
        <v>11.688311688311687</v>
      </c>
      <c r="F32" s="51" t="s">
        <v>32</v>
      </c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1" t="s">
        <v>32</v>
      </c>
      <c r="M32" s="51" t="s">
        <v>32</v>
      </c>
      <c r="N32" s="51" t="s">
        <v>32</v>
      </c>
      <c r="O32" s="51">
        <v>1</v>
      </c>
      <c r="P32" s="51">
        <v>3</v>
      </c>
      <c r="Q32" s="51" t="s">
        <v>32</v>
      </c>
      <c r="R32" s="51">
        <v>4</v>
      </c>
      <c r="S32" s="51" t="s">
        <v>32</v>
      </c>
      <c r="T32" s="51" t="s">
        <v>32</v>
      </c>
      <c r="U32" s="51" t="s">
        <v>32</v>
      </c>
      <c r="V32" s="51" t="s">
        <v>32</v>
      </c>
      <c r="W32" s="51" t="s">
        <v>32</v>
      </c>
      <c r="X32" s="51">
        <v>1</v>
      </c>
      <c r="Y32" s="51" t="s">
        <v>32</v>
      </c>
      <c r="Z32" s="51" t="s">
        <v>32</v>
      </c>
      <c r="AA32" s="51" t="s">
        <v>32</v>
      </c>
      <c r="AB32" s="51" t="s">
        <v>32</v>
      </c>
      <c r="AC32" s="51" t="s">
        <v>32</v>
      </c>
      <c r="AD32" s="51" t="s">
        <v>32</v>
      </c>
      <c r="AE32" s="51" t="s">
        <v>32</v>
      </c>
      <c r="AF32" s="51" t="s">
        <v>32</v>
      </c>
      <c r="AG32" s="51" t="s">
        <v>32</v>
      </c>
      <c r="AH32" s="51" t="s">
        <v>32</v>
      </c>
      <c r="AI32" s="51" t="s">
        <v>32</v>
      </c>
      <c r="AJ32" s="51" t="s">
        <v>32</v>
      </c>
      <c r="AK32" s="51" t="s">
        <v>32</v>
      </c>
      <c r="AL32" s="51" t="s">
        <v>32</v>
      </c>
      <c r="AM32" s="51" t="s">
        <v>32</v>
      </c>
      <c r="AN32" s="51" t="s">
        <v>32</v>
      </c>
      <c r="AO32" s="51" t="s">
        <v>32</v>
      </c>
      <c r="AP32" s="51" t="s">
        <v>32</v>
      </c>
      <c r="AQ32" s="51" t="s">
        <v>32</v>
      </c>
      <c r="AR32" s="51" t="s">
        <v>32</v>
      </c>
      <c r="AS32" s="51" t="s">
        <v>32</v>
      </c>
      <c r="AT32" s="51" t="s">
        <v>32</v>
      </c>
      <c r="AU32" s="51" t="s">
        <v>32</v>
      </c>
      <c r="AV32" s="51" t="s">
        <v>32</v>
      </c>
      <c r="AW32" s="51" t="s">
        <v>32</v>
      </c>
      <c r="AX32" s="51" t="s">
        <v>32</v>
      </c>
      <c r="AY32" s="51" t="s">
        <v>32</v>
      </c>
      <c r="AZ32" s="51" t="s">
        <v>32</v>
      </c>
    </row>
    <row r="33" spans="1:52">
      <c r="A33" s="220"/>
      <c r="B33" s="27" t="s">
        <v>294</v>
      </c>
      <c r="C33" s="23">
        <v>30</v>
      </c>
      <c r="D33" s="23">
        <f t="shared" si="4"/>
        <v>2</v>
      </c>
      <c r="E33" s="23">
        <f t="shared" si="5"/>
        <v>6.666666666666667</v>
      </c>
      <c r="F33" s="51">
        <v>1</v>
      </c>
      <c r="G33" s="51" t="s">
        <v>0</v>
      </c>
      <c r="H33" s="51" t="s">
        <v>0</v>
      </c>
      <c r="I33" s="51" t="s">
        <v>0</v>
      </c>
      <c r="J33" s="51" t="s">
        <v>0</v>
      </c>
      <c r="K33" s="51" t="s">
        <v>0</v>
      </c>
      <c r="L33" s="51" t="s">
        <v>0</v>
      </c>
      <c r="M33" s="51" t="s">
        <v>0</v>
      </c>
      <c r="N33" s="51" t="s">
        <v>0</v>
      </c>
      <c r="O33" s="51" t="s">
        <v>0</v>
      </c>
      <c r="P33" s="51" t="s">
        <v>0</v>
      </c>
      <c r="Q33" s="51" t="s">
        <v>0</v>
      </c>
      <c r="R33" s="51" t="s">
        <v>0</v>
      </c>
      <c r="S33" s="51" t="s">
        <v>0</v>
      </c>
      <c r="T33" s="51" t="s">
        <v>0</v>
      </c>
      <c r="U33" s="51" t="s">
        <v>0</v>
      </c>
      <c r="V33" s="51" t="s">
        <v>0</v>
      </c>
      <c r="W33" s="51" t="s">
        <v>0</v>
      </c>
      <c r="X33" s="51" t="s">
        <v>0</v>
      </c>
      <c r="Y33" s="51" t="s">
        <v>0</v>
      </c>
      <c r="Z33" s="51" t="s">
        <v>0</v>
      </c>
      <c r="AA33" s="51">
        <v>1</v>
      </c>
      <c r="AB33" s="51" t="s">
        <v>0</v>
      </c>
      <c r="AC33" s="51" t="s">
        <v>0</v>
      </c>
      <c r="AD33" s="51" t="s">
        <v>0</v>
      </c>
      <c r="AE33" s="51" t="s">
        <v>0</v>
      </c>
      <c r="AF33" s="51" t="s">
        <v>0</v>
      </c>
      <c r="AG33" s="51" t="s">
        <v>0</v>
      </c>
      <c r="AH33" s="51" t="s">
        <v>0</v>
      </c>
      <c r="AI33" s="51" t="s">
        <v>0</v>
      </c>
      <c r="AJ33" s="51" t="s">
        <v>0</v>
      </c>
      <c r="AK33" s="51" t="s">
        <v>0</v>
      </c>
      <c r="AL33" s="51" t="s">
        <v>0</v>
      </c>
      <c r="AM33" s="51" t="s">
        <v>0</v>
      </c>
      <c r="AN33" s="51" t="s">
        <v>0</v>
      </c>
      <c r="AO33" s="51" t="s">
        <v>0</v>
      </c>
      <c r="AP33" s="51" t="s">
        <v>0</v>
      </c>
      <c r="AQ33" s="51" t="s">
        <v>0</v>
      </c>
      <c r="AR33" s="51" t="s">
        <v>0</v>
      </c>
      <c r="AS33" s="51" t="s">
        <v>0</v>
      </c>
      <c r="AT33" s="51" t="s">
        <v>0</v>
      </c>
      <c r="AU33" s="51" t="s">
        <v>0</v>
      </c>
      <c r="AV33" s="51" t="s">
        <v>0</v>
      </c>
      <c r="AW33" s="51" t="s">
        <v>0</v>
      </c>
      <c r="AX33" s="51" t="s">
        <v>0</v>
      </c>
      <c r="AY33" s="51" t="s">
        <v>0</v>
      </c>
      <c r="AZ33" s="51" t="s">
        <v>0</v>
      </c>
    </row>
    <row r="34" spans="1:52">
      <c r="A34" s="220">
        <v>12</v>
      </c>
      <c r="B34" s="27" t="s">
        <v>291</v>
      </c>
      <c r="C34" s="23">
        <v>129</v>
      </c>
      <c r="D34" s="23">
        <f t="shared" si="4"/>
        <v>17</v>
      </c>
      <c r="E34" s="23">
        <f t="shared" si="5"/>
        <v>13.178294573643413</v>
      </c>
      <c r="F34" s="51" t="s">
        <v>552</v>
      </c>
      <c r="G34" s="51" t="s">
        <v>552</v>
      </c>
      <c r="H34" s="51" t="s">
        <v>552</v>
      </c>
      <c r="I34" s="51" t="s">
        <v>552</v>
      </c>
      <c r="J34" s="51" t="s">
        <v>552</v>
      </c>
      <c r="K34" s="51" t="s">
        <v>552</v>
      </c>
      <c r="L34" s="51" t="s">
        <v>552</v>
      </c>
      <c r="M34" s="51">
        <v>1</v>
      </c>
      <c r="N34" s="51" t="s">
        <v>552</v>
      </c>
      <c r="O34" s="51" t="s">
        <v>552</v>
      </c>
      <c r="P34" s="51" t="s">
        <v>552</v>
      </c>
      <c r="Q34" s="51" t="s">
        <v>552</v>
      </c>
      <c r="R34" s="51">
        <v>11</v>
      </c>
      <c r="S34" s="51">
        <v>3</v>
      </c>
      <c r="T34" s="51" t="s">
        <v>552</v>
      </c>
      <c r="U34" s="51" t="s">
        <v>552</v>
      </c>
      <c r="V34" s="51" t="s">
        <v>552</v>
      </c>
      <c r="W34" s="51" t="s">
        <v>552</v>
      </c>
      <c r="X34" s="51" t="s">
        <v>552</v>
      </c>
      <c r="Y34" s="51">
        <v>1</v>
      </c>
      <c r="Z34" s="51" t="s">
        <v>552</v>
      </c>
      <c r="AA34" s="51" t="s">
        <v>552</v>
      </c>
      <c r="AB34" s="51" t="s">
        <v>552</v>
      </c>
      <c r="AC34" s="51" t="s">
        <v>552</v>
      </c>
      <c r="AD34" s="51" t="s">
        <v>552</v>
      </c>
      <c r="AE34" s="51" t="s">
        <v>552</v>
      </c>
      <c r="AF34" s="51" t="s">
        <v>552</v>
      </c>
      <c r="AG34" s="51" t="s">
        <v>552</v>
      </c>
      <c r="AH34" s="51" t="s">
        <v>552</v>
      </c>
      <c r="AI34" s="51" t="s">
        <v>552</v>
      </c>
      <c r="AJ34" s="51" t="s">
        <v>552</v>
      </c>
      <c r="AK34" s="51" t="s">
        <v>552</v>
      </c>
      <c r="AL34" s="51" t="s">
        <v>552</v>
      </c>
      <c r="AM34" s="51">
        <v>1</v>
      </c>
      <c r="AN34" s="51" t="s">
        <v>552</v>
      </c>
      <c r="AO34" s="51" t="s">
        <v>552</v>
      </c>
      <c r="AP34" s="51" t="s">
        <v>552</v>
      </c>
      <c r="AQ34" s="51" t="s">
        <v>552</v>
      </c>
      <c r="AR34" s="51" t="s">
        <v>552</v>
      </c>
      <c r="AS34" s="51" t="s">
        <v>552</v>
      </c>
      <c r="AT34" s="51" t="s">
        <v>552</v>
      </c>
      <c r="AU34" s="51" t="s">
        <v>552</v>
      </c>
      <c r="AV34" s="51" t="s">
        <v>552</v>
      </c>
      <c r="AW34" s="51" t="s">
        <v>552</v>
      </c>
      <c r="AX34" s="51" t="s">
        <v>552</v>
      </c>
      <c r="AY34" s="51" t="s">
        <v>552</v>
      </c>
      <c r="AZ34" s="51" t="s">
        <v>552</v>
      </c>
    </row>
    <row r="35" spans="1:52">
      <c r="A35" s="220"/>
      <c r="B35" s="27" t="s">
        <v>292</v>
      </c>
      <c r="C35" s="23">
        <v>58</v>
      </c>
      <c r="D35" s="23">
        <f t="shared" si="4"/>
        <v>7</v>
      </c>
      <c r="E35" s="23">
        <f t="shared" si="5"/>
        <v>12.068965517241379</v>
      </c>
      <c r="F35" s="51" t="s">
        <v>32</v>
      </c>
      <c r="G35" s="51" t="s">
        <v>32</v>
      </c>
      <c r="H35" s="51" t="s">
        <v>32</v>
      </c>
      <c r="I35" s="51" t="s">
        <v>32</v>
      </c>
      <c r="J35" s="51" t="s">
        <v>32</v>
      </c>
      <c r="K35" s="51" t="s">
        <v>32</v>
      </c>
      <c r="L35" s="51" t="s">
        <v>32</v>
      </c>
      <c r="M35" s="51" t="s">
        <v>32</v>
      </c>
      <c r="N35" s="51" t="s">
        <v>32</v>
      </c>
      <c r="O35" s="51">
        <v>1</v>
      </c>
      <c r="P35" s="51">
        <v>2</v>
      </c>
      <c r="Q35" s="51" t="s">
        <v>32</v>
      </c>
      <c r="R35" s="51">
        <v>2</v>
      </c>
      <c r="S35" s="51" t="s">
        <v>32</v>
      </c>
      <c r="T35" s="51" t="s">
        <v>32</v>
      </c>
      <c r="U35" s="51" t="s">
        <v>32</v>
      </c>
      <c r="V35" s="51" t="s">
        <v>32</v>
      </c>
      <c r="W35" s="51" t="s">
        <v>32</v>
      </c>
      <c r="X35" s="51" t="s">
        <v>32</v>
      </c>
      <c r="Y35" s="51" t="s">
        <v>32</v>
      </c>
      <c r="Z35" s="51" t="s">
        <v>32</v>
      </c>
      <c r="AA35" s="51" t="s">
        <v>32</v>
      </c>
      <c r="AB35" s="51" t="s">
        <v>32</v>
      </c>
      <c r="AC35" s="51" t="s">
        <v>32</v>
      </c>
      <c r="AD35" s="51">
        <v>1</v>
      </c>
      <c r="AE35" s="51">
        <v>1</v>
      </c>
      <c r="AF35" s="51" t="s">
        <v>32</v>
      </c>
      <c r="AG35" s="51" t="s">
        <v>32</v>
      </c>
      <c r="AH35" s="51" t="s">
        <v>32</v>
      </c>
      <c r="AI35" s="51" t="s">
        <v>32</v>
      </c>
      <c r="AJ35" s="51" t="s">
        <v>32</v>
      </c>
      <c r="AK35" s="51" t="s">
        <v>32</v>
      </c>
      <c r="AL35" s="51" t="s">
        <v>32</v>
      </c>
      <c r="AM35" s="51" t="s">
        <v>32</v>
      </c>
      <c r="AN35" s="51" t="s">
        <v>32</v>
      </c>
      <c r="AO35" s="51" t="s">
        <v>32</v>
      </c>
      <c r="AP35" s="51" t="s">
        <v>32</v>
      </c>
      <c r="AQ35" s="51" t="s">
        <v>32</v>
      </c>
      <c r="AR35" s="51" t="s">
        <v>32</v>
      </c>
      <c r="AS35" s="51" t="s">
        <v>32</v>
      </c>
      <c r="AT35" s="51" t="s">
        <v>32</v>
      </c>
      <c r="AU35" s="51" t="s">
        <v>32</v>
      </c>
      <c r="AV35" s="51" t="s">
        <v>32</v>
      </c>
      <c r="AW35" s="51" t="s">
        <v>32</v>
      </c>
      <c r="AX35" s="51" t="s">
        <v>32</v>
      </c>
      <c r="AY35" s="51" t="s">
        <v>32</v>
      </c>
      <c r="AZ35" s="51" t="s">
        <v>32</v>
      </c>
    </row>
    <row r="36" spans="1:52">
      <c r="A36" s="220"/>
      <c r="B36" s="27" t="s">
        <v>294</v>
      </c>
      <c r="C36" s="23">
        <v>18</v>
      </c>
      <c r="D36" s="4" t="s">
        <v>0</v>
      </c>
      <c r="E36" s="4" t="s">
        <v>0</v>
      </c>
      <c r="F36" s="51" t="s">
        <v>0</v>
      </c>
      <c r="G36" s="51" t="s">
        <v>0</v>
      </c>
      <c r="H36" s="51" t="s">
        <v>0</v>
      </c>
      <c r="I36" s="51" t="s">
        <v>0</v>
      </c>
      <c r="J36" s="51" t="s">
        <v>0</v>
      </c>
      <c r="K36" s="51" t="s">
        <v>0</v>
      </c>
      <c r="L36" s="51" t="s">
        <v>0</v>
      </c>
      <c r="M36" s="51" t="s">
        <v>0</v>
      </c>
      <c r="N36" s="51" t="s">
        <v>0</v>
      </c>
      <c r="O36" s="51" t="s">
        <v>0</v>
      </c>
      <c r="P36" s="51" t="s">
        <v>0</v>
      </c>
      <c r="Q36" s="51" t="s">
        <v>0</v>
      </c>
      <c r="R36" s="51" t="s">
        <v>0</v>
      </c>
      <c r="S36" s="51" t="s">
        <v>0</v>
      </c>
      <c r="T36" s="51" t="s">
        <v>0</v>
      </c>
      <c r="U36" s="51" t="s">
        <v>0</v>
      </c>
      <c r="V36" s="51" t="s">
        <v>0</v>
      </c>
      <c r="W36" s="51" t="s">
        <v>0</v>
      </c>
      <c r="X36" s="51" t="s">
        <v>0</v>
      </c>
      <c r="Y36" s="51" t="s">
        <v>0</v>
      </c>
      <c r="Z36" s="51" t="s">
        <v>0</v>
      </c>
      <c r="AA36" s="51" t="s">
        <v>0</v>
      </c>
      <c r="AB36" s="51" t="s">
        <v>0</v>
      </c>
      <c r="AC36" s="51" t="s">
        <v>0</v>
      </c>
      <c r="AD36" s="51" t="s">
        <v>0</v>
      </c>
      <c r="AE36" s="51" t="s">
        <v>0</v>
      </c>
      <c r="AF36" s="51" t="s">
        <v>0</v>
      </c>
      <c r="AG36" s="51" t="s">
        <v>0</v>
      </c>
      <c r="AH36" s="51" t="s">
        <v>0</v>
      </c>
      <c r="AI36" s="51" t="s">
        <v>0</v>
      </c>
      <c r="AJ36" s="51" t="s">
        <v>0</v>
      </c>
      <c r="AK36" s="51" t="s">
        <v>0</v>
      </c>
      <c r="AL36" s="51" t="s">
        <v>0</v>
      </c>
      <c r="AM36" s="51" t="s">
        <v>0</v>
      </c>
      <c r="AN36" s="51" t="s">
        <v>0</v>
      </c>
      <c r="AO36" s="51" t="s">
        <v>0</v>
      </c>
      <c r="AP36" s="51" t="s">
        <v>0</v>
      </c>
      <c r="AQ36" s="51" t="s">
        <v>0</v>
      </c>
      <c r="AR36" s="51" t="s">
        <v>0</v>
      </c>
      <c r="AS36" s="51" t="s">
        <v>0</v>
      </c>
      <c r="AT36" s="51" t="s">
        <v>0</v>
      </c>
      <c r="AU36" s="51" t="s">
        <v>0</v>
      </c>
      <c r="AV36" s="51" t="s">
        <v>0</v>
      </c>
      <c r="AW36" s="51" t="s">
        <v>0</v>
      </c>
      <c r="AX36" s="51" t="s">
        <v>0</v>
      </c>
      <c r="AY36" s="51" t="s">
        <v>0</v>
      </c>
      <c r="AZ36" s="51" t="s">
        <v>0</v>
      </c>
    </row>
    <row r="37" spans="1:52">
      <c r="A37" s="220">
        <v>13</v>
      </c>
      <c r="B37" s="27" t="s">
        <v>291</v>
      </c>
      <c r="C37" s="23">
        <v>125</v>
      </c>
      <c r="D37" s="23">
        <f t="shared" si="4"/>
        <v>16</v>
      </c>
      <c r="E37" s="23">
        <f t="shared" si="5"/>
        <v>12.8</v>
      </c>
      <c r="F37" s="51">
        <v>2</v>
      </c>
      <c r="G37" s="51" t="s">
        <v>552</v>
      </c>
      <c r="H37" s="51" t="s">
        <v>552</v>
      </c>
      <c r="I37" s="51" t="s">
        <v>552</v>
      </c>
      <c r="J37" s="51" t="s">
        <v>552</v>
      </c>
      <c r="K37" s="51" t="s">
        <v>552</v>
      </c>
      <c r="L37" s="51" t="s">
        <v>552</v>
      </c>
      <c r="M37" s="51">
        <v>1</v>
      </c>
      <c r="N37" s="51" t="s">
        <v>552</v>
      </c>
      <c r="O37" s="51">
        <v>2</v>
      </c>
      <c r="P37" s="51" t="s">
        <v>552</v>
      </c>
      <c r="Q37" s="51">
        <v>2</v>
      </c>
      <c r="R37" s="51">
        <v>7</v>
      </c>
      <c r="S37" s="51">
        <v>2</v>
      </c>
      <c r="T37" s="51" t="s">
        <v>552</v>
      </c>
      <c r="U37" s="51" t="s">
        <v>552</v>
      </c>
      <c r="V37" s="51" t="s">
        <v>552</v>
      </c>
      <c r="W37" s="51" t="s">
        <v>552</v>
      </c>
      <c r="X37" s="51" t="s">
        <v>552</v>
      </c>
      <c r="Y37" s="51" t="s">
        <v>552</v>
      </c>
      <c r="Z37" s="51" t="s">
        <v>552</v>
      </c>
      <c r="AA37" s="51" t="s">
        <v>552</v>
      </c>
      <c r="AB37" s="51" t="s">
        <v>552</v>
      </c>
      <c r="AC37" s="51" t="s">
        <v>552</v>
      </c>
      <c r="AD37" s="51" t="s">
        <v>552</v>
      </c>
      <c r="AE37" s="51" t="s">
        <v>552</v>
      </c>
      <c r="AF37" s="51" t="s">
        <v>552</v>
      </c>
      <c r="AG37" s="51" t="s">
        <v>552</v>
      </c>
      <c r="AH37" s="51" t="s">
        <v>552</v>
      </c>
      <c r="AI37" s="51" t="s">
        <v>552</v>
      </c>
      <c r="AJ37" s="51" t="s">
        <v>552</v>
      </c>
      <c r="AK37" s="51" t="s">
        <v>552</v>
      </c>
      <c r="AL37" s="51" t="s">
        <v>552</v>
      </c>
      <c r="AM37" s="51" t="s">
        <v>552</v>
      </c>
      <c r="AN37" s="51" t="s">
        <v>552</v>
      </c>
      <c r="AO37" s="51" t="s">
        <v>552</v>
      </c>
      <c r="AP37" s="51" t="s">
        <v>552</v>
      </c>
      <c r="AQ37" s="51" t="s">
        <v>552</v>
      </c>
      <c r="AR37" s="51" t="s">
        <v>552</v>
      </c>
      <c r="AS37" s="51" t="s">
        <v>552</v>
      </c>
      <c r="AT37" s="51" t="s">
        <v>552</v>
      </c>
      <c r="AU37" s="51" t="s">
        <v>552</v>
      </c>
      <c r="AV37" s="51" t="s">
        <v>552</v>
      </c>
      <c r="AW37" s="51" t="s">
        <v>552</v>
      </c>
      <c r="AX37" s="51" t="s">
        <v>552</v>
      </c>
      <c r="AY37" s="51" t="s">
        <v>552</v>
      </c>
      <c r="AZ37" s="51" t="s">
        <v>552</v>
      </c>
    </row>
    <row r="38" spans="1:52">
      <c r="A38" s="220"/>
      <c r="B38" s="27" t="s">
        <v>292</v>
      </c>
      <c r="C38" s="23">
        <v>67</v>
      </c>
      <c r="D38" s="23">
        <f t="shared" si="4"/>
        <v>2</v>
      </c>
      <c r="E38" s="23">
        <f t="shared" si="5"/>
        <v>2.9850746268656714</v>
      </c>
      <c r="F38" s="51" t="s">
        <v>32</v>
      </c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1" t="s">
        <v>32</v>
      </c>
      <c r="M38" s="51" t="s">
        <v>32</v>
      </c>
      <c r="N38" s="51" t="s">
        <v>32</v>
      </c>
      <c r="O38" s="51" t="s">
        <v>32</v>
      </c>
      <c r="P38" s="51" t="s">
        <v>32</v>
      </c>
      <c r="Q38" s="51" t="s">
        <v>32</v>
      </c>
      <c r="R38" s="51">
        <v>2</v>
      </c>
      <c r="S38" s="51" t="s">
        <v>32</v>
      </c>
      <c r="T38" s="51" t="s">
        <v>32</v>
      </c>
      <c r="U38" s="51" t="s">
        <v>32</v>
      </c>
      <c r="V38" s="51" t="s">
        <v>32</v>
      </c>
      <c r="W38" s="51" t="s">
        <v>32</v>
      </c>
      <c r="X38" s="51" t="s">
        <v>32</v>
      </c>
      <c r="Y38" s="51" t="s">
        <v>32</v>
      </c>
      <c r="Z38" s="51" t="s">
        <v>32</v>
      </c>
      <c r="AA38" s="51" t="s">
        <v>32</v>
      </c>
      <c r="AB38" s="51" t="s">
        <v>32</v>
      </c>
      <c r="AC38" s="51" t="s">
        <v>32</v>
      </c>
      <c r="AD38" s="51" t="s">
        <v>32</v>
      </c>
      <c r="AE38" s="51" t="s">
        <v>32</v>
      </c>
      <c r="AF38" s="51" t="s">
        <v>32</v>
      </c>
      <c r="AG38" s="51" t="s">
        <v>32</v>
      </c>
      <c r="AH38" s="51" t="s">
        <v>32</v>
      </c>
      <c r="AI38" s="51" t="s">
        <v>32</v>
      </c>
      <c r="AJ38" s="51" t="s">
        <v>32</v>
      </c>
      <c r="AK38" s="51" t="s">
        <v>32</v>
      </c>
      <c r="AL38" s="51" t="s">
        <v>32</v>
      </c>
      <c r="AM38" s="51" t="s">
        <v>32</v>
      </c>
      <c r="AN38" s="51" t="s">
        <v>32</v>
      </c>
      <c r="AO38" s="51" t="s">
        <v>32</v>
      </c>
      <c r="AP38" s="51" t="s">
        <v>32</v>
      </c>
      <c r="AQ38" s="51" t="s">
        <v>32</v>
      </c>
      <c r="AR38" s="51" t="s">
        <v>32</v>
      </c>
      <c r="AS38" s="51" t="s">
        <v>32</v>
      </c>
      <c r="AT38" s="51" t="s">
        <v>32</v>
      </c>
      <c r="AU38" s="51" t="s">
        <v>32</v>
      </c>
      <c r="AV38" s="51" t="s">
        <v>32</v>
      </c>
      <c r="AW38" s="51" t="s">
        <v>32</v>
      </c>
      <c r="AX38" s="51" t="s">
        <v>32</v>
      </c>
      <c r="AY38" s="51" t="s">
        <v>32</v>
      </c>
      <c r="AZ38" s="51" t="s">
        <v>32</v>
      </c>
    </row>
    <row r="39" spans="1:52">
      <c r="A39" s="220"/>
      <c r="B39" s="27" t="s">
        <v>294</v>
      </c>
      <c r="C39" s="23">
        <v>17</v>
      </c>
      <c r="D39" s="23">
        <f t="shared" si="4"/>
        <v>3</v>
      </c>
      <c r="E39" s="23">
        <f t="shared" si="5"/>
        <v>17.647058823529413</v>
      </c>
      <c r="F39" s="51" t="s">
        <v>0</v>
      </c>
      <c r="G39" s="51" t="s">
        <v>0</v>
      </c>
      <c r="H39" s="51" t="s">
        <v>0</v>
      </c>
      <c r="I39" s="51" t="s">
        <v>0</v>
      </c>
      <c r="J39" s="51" t="s">
        <v>0</v>
      </c>
      <c r="K39" s="51" t="s">
        <v>0</v>
      </c>
      <c r="L39" s="51" t="s">
        <v>0</v>
      </c>
      <c r="M39" s="51" t="s">
        <v>0</v>
      </c>
      <c r="N39" s="51" t="s">
        <v>0</v>
      </c>
      <c r="O39" s="51" t="s">
        <v>0</v>
      </c>
      <c r="P39" s="51" t="s">
        <v>0</v>
      </c>
      <c r="Q39" s="51" t="s">
        <v>0</v>
      </c>
      <c r="R39" s="51">
        <v>2</v>
      </c>
      <c r="S39" s="51">
        <v>1</v>
      </c>
      <c r="T39" s="51" t="s">
        <v>0</v>
      </c>
      <c r="U39" s="51" t="s">
        <v>0</v>
      </c>
      <c r="V39" s="51" t="s">
        <v>0</v>
      </c>
      <c r="W39" s="51" t="s">
        <v>0</v>
      </c>
      <c r="X39" s="51" t="s">
        <v>0</v>
      </c>
      <c r="Y39" s="51" t="s">
        <v>0</v>
      </c>
      <c r="Z39" s="51" t="s">
        <v>0</v>
      </c>
      <c r="AA39" s="51" t="s">
        <v>0</v>
      </c>
      <c r="AB39" s="51" t="s">
        <v>0</v>
      </c>
      <c r="AC39" s="51" t="s">
        <v>0</v>
      </c>
      <c r="AD39" s="51" t="s">
        <v>0</v>
      </c>
      <c r="AE39" s="51" t="s">
        <v>0</v>
      </c>
      <c r="AF39" s="51" t="s">
        <v>0</v>
      </c>
      <c r="AG39" s="51" t="s">
        <v>0</v>
      </c>
      <c r="AH39" s="51" t="s">
        <v>0</v>
      </c>
      <c r="AI39" s="51" t="s">
        <v>0</v>
      </c>
      <c r="AJ39" s="51" t="s">
        <v>0</v>
      </c>
      <c r="AK39" s="51" t="s">
        <v>0</v>
      </c>
      <c r="AL39" s="51" t="s">
        <v>0</v>
      </c>
      <c r="AM39" s="51" t="s">
        <v>0</v>
      </c>
      <c r="AN39" s="51" t="s">
        <v>0</v>
      </c>
      <c r="AO39" s="51" t="s">
        <v>0</v>
      </c>
      <c r="AP39" s="51" t="s">
        <v>0</v>
      </c>
      <c r="AQ39" s="51" t="s">
        <v>0</v>
      </c>
      <c r="AR39" s="51" t="s">
        <v>0</v>
      </c>
      <c r="AS39" s="51" t="s">
        <v>0</v>
      </c>
      <c r="AT39" s="51" t="s">
        <v>0</v>
      </c>
      <c r="AU39" s="51" t="s">
        <v>0</v>
      </c>
      <c r="AV39" s="51" t="s">
        <v>0</v>
      </c>
      <c r="AW39" s="51" t="s">
        <v>0</v>
      </c>
      <c r="AX39" s="51" t="s">
        <v>0</v>
      </c>
      <c r="AY39" s="51" t="s">
        <v>0</v>
      </c>
      <c r="AZ39" s="51" t="s">
        <v>0</v>
      </c>
    </row>
    <row r="40" spans="1:52">
      <c r="A40" s="220">
        <v>14</v>
      </c>
      <c r="B40" s="27" t="s">
        <v>291</v>
      </c>
      <c r="C40" s="23">
        <v>98</v>
      </c>
      <c r="D40" s="23">
        <f t="shared" si="4"/>
        <v>16</v>
      </c>
      <c r="E40" s="23">
        <f t="shared" si="5"/>
        <v>16.326530612244898</v>
      </c>
      <c r="F40" s="51" t="s">
        <v>552</v>
      </c>
      <c r="G40" s="51" t="s">
        <v>552</v>
      </c>
      <c r="H40" s="51" t="s">
        <v>552</v>
      </c>
      <c r="I40" s="51" t="s">
        <v>552</v>
      </c>
      <c r="J40" s="51" t="s">
        <v>552</v>
      </c>
      <c r="K40" s="51" t="s">
        <v>552</v>
      </c>
      <c r="L40" s="51" t="s">
        <v>552</v>
      </c>
      <c r="M40" s="51" t="s">
        <v>552</v>
      </c>
      <c r="N40" s="51" t="s">
        <v>552</v>
      </c>
      <c r="O40" s="51">
        <v>3</v>
      </c>
      <c r="P40" s="51">
        <v>2</v>
      </c>
      <c r="Q40" s="51" t="s">
        <v>552</v>
      </c>
      <c r="R40" s="51">
        <v>6</v>
      </c>
      <c r="S40" s="51">
        <v>1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>
        <v>2</v>
      </c>
      <c r="AB40" s="51" t="s">
        <v>552</v>
      </c>
      <c r="AC40" s="51" t="s">
        <v>552</v>
      </c>
      <c r="AD40" s="51">
        <v>1</v>
      </c>
      <c r="AE40" s="51" t="s">
        <v>552</v>
      </c>
      <c r="AF40" s="51" t="s">
        <v>552</v>
      </c>
      <c r="AG40" s="51">
        <v>1</v>
      </c>
      <c r="AH40" s="51" t="s">
        <v>552</v>
      </c>
      <c r="AI40" s="51" t="s">
        <v>552</v>
      </c>
      <c r="AJ40" s="51" t="s">
        <v>552</v>
      </c>
      <c r="AK40" s="51" t="s">
        <v>552</v>
      </c>
      <c r="AL40" s="51" t="s">
        <v>552</v>
      </c>
      <c r="AM40" s="51" t="s">
        <v>552</v>
      </c>
      <c r="AN40" s="51" t="s">
        <v>552</v>
      </c>
      <c r="AO40" s="51" t="s">
        <v>552</v>
      </c>
      <c r="AP40" s="51" t="s">
        <v>552</v>
      </c>
      <c r="AQ40" s="51" t="s">
        <v>552</v>
      </c>
      <c r="AR40" s="51" t="s">
        <v>552</v>
      </c>
      <c r="AS40" s="51" t="s">
        <v>552</v>
      </c>
      <c r="AT40" s="51" t="s">
        <v>552</v>
      </c>
      <c r="AU40" s="51" t="s">
        <v>552</v>
      </c>
      <c r="AV40" s="51" t="s">
        <v>552</v>
      </c>
      <c r="AW40" s="51" t="s">
        <v>552</v>
      </c>
      <c r="AX40" s="51" t="s">
        <v>552</v>
      </c>
      <c r="AY40" s="51" t="s">
        <v>552</v>
      </c>
      <c r="AZ40" s="51" t="s">
        <v>552</v>
      </c>
    </row>
    <row r="41" spans="1:52">
      <c r="A41" s="220"/>
      <c r="B41" s="27" t="s">
        <v>292</v>
      </c>
      <c r="C41" s="23">
        <v>64</v>
      </c>
      <c r="D41" s="23">
        <f t="shared" si="4"/>
        <v>6</v>
      </c>
      <c r="E41" s="23">
        <f t="shared" si="5"/>
        <v>9.375</v>
      </c>
      <c r="F41" s="51" t="s">
        <v>32</v>
      </c>
      <c r="G41" s="51" t="s">
        <v>32</v>
      </c>
      <c r="H41" s="51" t="s">
        <v>32</v>
      </c>
      <c r="I41" s="51" t="s">
        <v>32</v>
      </c>
      <c r="J41" s="51" t="s">
        <v>32</v>
      </c>
      <c r="K41" s="51" t="s">
        <v>32</v>
      </c>
      <c r="L41" s="51" t="s">
        <v>32</v>
      </c>
      <c r="M41" s="51" t="s">
        <v>32</v>
      </c>
      <c r="N41" s="51" t="s">
        <v>32</v>
      </c>
      <c r="O41" s="51">
        <v>1</v>
      </c>
      <c r="P41" s="51" t="s">
        <v>32</v>
      </c>
      <c r="Q41" s="51" t="s">
        <v>32</v>
      </c>
      <c r="R41" s="51">
        <v>4</v>
      </c>
      <c r="S41" s="51" t="s">
        <v>32</v>
      </c>
      <c r="T41" s="51" t="s">
        <v>32</v>
      </c>
      <c r="U41" s="51" t="s">
        <v>32</v>
      </c>
      <c r="V41" s="51" t="s">
        <v>32</v>
      </c>
      <c r="W41" s="51" t="s">
        <v>32</v>
      </c>
      <c r="X41" s="51" t="s">
        <v>32</v>
      </c>
      <c r="Y41" s="51" t="s">
        <v>32</v>
      </c>
      <c r="Z41" s="51">
        <v>1</v>
      </c>
      <c r="AA41" s="51" t="s">
        <v>32</v>
      </c>
      <c r="AB41" s="51" t="s">
        <v>32</v>
      </c>
      <c r="AC41" s="51" t="s">
        <v>32</v>
      </c>
      <c r="AD41" s="51" t="s">
        <v>32</v>
      </c>
      <c r="AE41" s="51" t="s">
        <v>32</v>
      </c>
      <c r="AF41" s="51" t="s">
        <v>32</v>
      </c>
      <c r="AG41" s="51" t="s">
        <v>32</v>
      </c>
      <c r="AH41" s="51" t="s">
        <v>32</v>
      </c>
      <c r="AI41" s="51" t="s">
        <v>32</v>
      </c>
      <c r="AJ41" s="51" t="s">
        <v>32</v>
      </c>
      <c r="AK41" s="51" t="s">
        <v>32</v>
      </c>
      <c r="AL41" s="51" t="s">
        <v>32</v>
      </c>
      <c r="AM41" s="51" t="s">
        <v>32</v>
      </c>
      <c r="AN41" s="51" t="s">
        <v>32</v>
      </c>
      <c r="AO41" s="51" t="s">
        <v>32</v>
      </c>
      <c r="AP41" s="51" t="s">
        <v>32</v>
      </c>
      <c r="AQ41" s="51" t="s">
        <v>32</v>
      </c>
      <c r="AR41" s="51" t="s">
        <v>32</v>
      </c>
      <c r="AS41" s="51" t="s">
        <v>32</v>
      </c>
      <c r="AT41" s="51" t="s">
        <v>32</v>
      </c>
      <c r="AU41" s="51" t="s">
        <v>32</v>
      </c>
      <c r="AV41" s="51" t="s">
        <v>32</v>
      </c>
      <c r="AW41" s="51" t="s">
        <v>32</v>
      </c>
      <c r="AX41" s="51" t="s">
        <v>32</v>
      </c>
      <c r="AY41" s="51" t="s">
        <v>32</v>
      </c>
      <c r="AZ41" s="51" t="s">
        <v>32</v>
      </c>
    </row>
    <row r="42" spans="1:52">
      <c r="A42" s="220"/>
      <c r="B42" s="27" t="s">
        <v>294</v>
      </c>
      <c r="C42" s="23">
        <v>17</v>
      </c>
      <c r="D42" s="23">
        <f t="shared" si="4"/>
        <v>1</v>
      </c>
      <c r="E42" s="23">
        <f t="shared" si="5"/>
        <v>5.8823529411764701</v>
      </c>
      <c r="F42" s="51" t="s">
        <v>0</v>
      </c>
      <c r="G42" s="51" t="s">
        <v>0</v>
      </c>
      <c r="H42" s="51" t="s">
        <v>0</v>
      </c>
      <c r="I42" s="51" t="s">
        <v>0</v>
      </c>
      <c r="J42" s="51" t="s">
        <v>0</v>
      </c>
      <c r="K42" s="51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1" t="s">
        <v>0</v>
      </c>
      <c r="Q42" s="51" t="s">
        <v>0</v>
      </c>
      <c r="R42" s="51">
        <v>1</v>
      </c>
      <c r="S42" s="51" t="s">
        <v>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  <c r="AC42" s="51" t="s">
        <v>0</v>
      </c>
      <c r="AD42" s="51" t="s">
        <v>0</v>
      </c>
      <c r="AE42" s="51" t="s">
        <v>0</v>
      </c>
      <c r="AF42" s="51" t="s">
        <v>0</v>
      </c>
      <c r="AG42" s="51" t="s">
        <v>0</v>
      </c>
      <c r="AH42" s="51" t="s">
        <v>0</v>
      </c>
      <c r="AI42" s="51" t="s">
        <v>0</v>
      </c>
      <c r="AJ42" s="51" t="s">
        <v>0</v>
      </c>
      <c r="AK42" s="51" t="s">
        <v>0</v>
      </c>
      <c r="AL42" s="51" t="s">
        <v>0</v>
      </c>
      <c r="AM42" s="51" t="s">
        <v>0</v>
      </c>
      <c r="AN42" s="51" t="s">
        <v>0</v>
      </c>
      <c r="AO42" s="51" t="s">
        <v>0</v>
      </c>
      <c r="AP42" s="51" t="s">
        <v>0</v>
      </c>
      <c r="AQ42" s="51" t="s">
        <v>0</v>
      </c>
      <c r="AR42" s="51" t="s">
        <v>0</v>
      </c>
      <c r="AS42" s="51" t="s">
        <v>0</v>
      </c>
      <c r="AT42" s="51" t="s">
        <v>0</v>
      </c>
      <c r="AU42" s="51" t="s">
        <v>0</v>
      </c>
      <c r="AV42" s="51" t="s">
        <v>0</v>
      </c>
      <c r="AW42" s="51" t="s">
        <v>0</v>
      </c>
      <c r="AX42" s="51" t="s">
        <v>0</v>
      </c>
      <c r="AY42" s="51" t="s">
        <v>0</v>
      </c>
      <c r="AZ42" s="51" t="s">
        <v>0</v>
      </c>
    </row>
    <row r="43" spans="1:52">
      <c r="A43" s="220">
        <v>15</v>
      </c>
      <c r="B43" s="27" t="s">
        <v>291</v>
      </c>
      <c r="C43" s="23">
        <v>90</v>
      </c>
      <c r="D43" s="23">
        <f t="shared" si="4"/>
        <v>17</v>
      </c>
      <c r="E43" s="23">
        <f t="shared" si="5"/>
        <v>18.888888888888889</v>
      </c>
      <c r="F43" s="51" t="s">
        <v>552</v>
      </c>
      <c r="G43" s="51" t="s">
        <v>552</v>
      </c>
      <c r="H43" s="51" t="s">
        <v>552</v>
      </c>
      <c r="I43" s="51" t="s">
        <v>552</v>
      </c>
      <c r="J43" s="51" t="s">
        <v>552</v>
      </c>
      <c r="K43" s="51" t="s">
        <v>552</v>
      </c>
      <c r="L43" s="51" t="s">
        <v>552</v>
      </c>
      <c r="M43" s="51" t="s">
        <v>552</v>
      </c>
      <c r="N43" s="51" t="s">
        <v>552</v>
      </c>
      <c r="O43" s="51">
        <v>1</v>
      </c>
      <c r="P43" s="51">
        <v>3</v>
      </c>
      <c r="Q43" s="51">
        <v>1</v>
      </c>
      <c r="R43" s="51">
        <v>11</v>
      </c>
      <c r="S43" s="51" t="s">
        <v>552</v>
      </c>
      <c r="T43" s="51" t="s">
        <v>552</v>
      </c>
      <c r="U43" s="51" t="s">
        <v>552</v>
      </c>
      <c r="V43" s="51" t="s">
        <v>552</v>
      </c>
      <c r="W43" s="51" t="s">
        <v>552</v>
      </c>
      <c r="X43" s="51" t="s">
        <v>552</v>
      </c>
      <c r="Y43" s="51" t="s">
        <v>552</v>
      </c>
      <c r="Z43" s="51">
        <v>1</v>
      </c>
      <c r="AA43" s="51" t="s">
        <v>552</v>
      </c>
      <c r="AB43" s="51" t="s">
        <v>552</v>
      </c>
      <c r="AC43" s="51" t="s">
        <v>552</v>
      </c>
      <c r="AD43" s="51" t="s">
        <v>552</v>
      </c>
      <c r="AE43" s="51" t="s">
        <v>552</v>
      </c>
      <c r="AF43" s="51" t="s">
        <v>552</v>
      </c>
      <c r="AG43" s="51" t="s">
        <v>552</v>
      </c>
      <c r="AH43" s="51" t="s">
        <v>552</v>
      </c>
      <c r="AI43" s="51" t="s">
        <v>552</v>
      </c>
      <c r="AJ43" s="51" t="s">
        <v>552</v>
      </c>
      <c r="AK43" s="51" t="s">
        <v>552</v>
      </c>
      <c r="AL43" s="51" t="s">
        <v>552</v>
      </c>
      <c r="AM43" s="51" t="s">
        <v>552</v>
      </c>
      <c r="AN43" s="51" t="s">
        <v>552</v>
      </c>
      <c r="AO43" s="51" t="s">
        <v>552</v>
      </c>
      <c r="AP43" s="51" t="s">
        <v>552</v>
      </c>
      <c r="AQ43" s="51" t="s">
        <v>552</v>
      </c>
      <c r="AR43" s="51" t="s">
        <v>552</v>
      </c>
      <c r="AS43" s="51" t="s">
        <v>552</v>
      </c>
      <c r="AT43" s="51" t="s">
        <v>552</v>
      </c>
      <c r="AU43" s="51" t="s">
        <v>552</v>
      </c>
      <c r="AV43" s="51" t="s">
        <v>552</v>
      </c>
      <c r="AW43" s="51" t="s">
        <v>552</v>
      </c>
      <c r="AX43" s="51" t="s">
        <v>552</v>
      </c>
      <c r="AY43" s="51" t="s">
        <v>552</v>
      </c>
      <c r="AZ43" s="51" t="s">
        <v>552</v>
      </c>
    </row>
    <row r="44" spans="1:52">
      <c r="A44" s="220"/>
      <c r="B44" s="27" t="s">
        <v>292</v>
      </c>
      <c r="C44" s="23">
        <v>51</v>
      </c>
      <c r="D44" s="23">
        <f t="shared" si="4"/>
        <v>5</v>
      </c>
      <c r="E44" s="23">
        <f t="shared" si="5"/>
        <v>9.8039215686274517</v>
      </c>
      <c r="F44" s="51" t="s">
        <v>32</v>
      </c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1" t="s">
        <v>32</v>
      </c>
      <c r="M44" s="51" t="s">
        <v>32</v>
      </c>
      <c r="N44" s="51" t="s">
        <v>32</v>
      </c>
      <c r="O44" s="51" t="s">
        <v>32</v>
      </c>
      <c r="P44" s="51" t="s">
        <v>32</v>
      </c>
      <c r="Q44" s="51" t="s">
        <v>32</v>
      </c>
      <c r="R44" s="51">
        <v>3</v>
      </c>
      <c r="S44" s="51">
        <v>1</v>
      </c>
      <c r="T44" s="51">
        <v>1</v>
      </c>
      <c r="U44" s="51" t="s">
        <v>32</v>
      </c>
      <c r="V44" s="51" t="s">
        <v>32</v>
      </c>
      <c r="W44" s="51" t="s">
        <v>32</v>
      </c>
      <c r="X44" s="51" t="s">
        <v>32</v>
      </c>
      <c r="Y44" s="51" t="s">
        <v>32</v>
      </c>
      <c r="Z44" s="51" t="s">
        <v>32</v>
      </c>
      <c r="AA44" s="51" t="s">
        <v>32</v>
      </c>
      <c r="AB44" s="51" t="s">
        <v>32</v>
      </c>
      <c r="AC44" s="51" t="s">
        <v>32</v>
      </c>
      <c r="AD44" s="51" t="s">
        <v>32</v>
      </c>
      <c r="AE44" s="51" t="s">
        <v>32</v>
      </c>
      <c r="AF44" s="51" t="s">
        <v>32</v>
      </c>
      <c r="AG44" s="51" t="s">
        <v>32</v>
      </c>
      <c r="AH44" s="51" t="s">
        <v>32</v>
      </c>
      <c r="AI44" s="51" t="s">
        <v>32</v>
      </c>
      <c r="AJ44" s="51" t="s">
        <v>32</v>
      </c>
      <c r="AK44" s="51" t="s">
        <v>32</v>
      </c>
      <c r="AL44" s="51" t="s">
        <v>32</v>
      </c>
      <c r="AM44" s="51" t="s">
        <v>32</v>
      </c>
      <c r="AN44" s="51" t="s">
        <v>32</v>
      </c>
      <c r="AO44" s="51" t="s">
        <v>32</v>
      </c>
      <c r="AP44" s="51" t="s">
        <v>32</v>
      </c>
      <c r="AQ44" s="51" t="s">
        <v>32</v>
      </c>
      <c r="AR44" s="51" t="s">
        <v>32</v>
      </c>
      <c r="AS44" s="51" t="s">
        <v>32</v>
      </c>
      <c r="AT44" s="51" t="s">
        <v>32</v>
      </c>
      <c r="AU44" s="51" t="s">
        <v>32</v>
      </c>
      <c r="AV44" s="51" t="s">
        <v>32</v>
      </c>
      <c r="AW44" s="51" t="s">
        <v>32</v>
      </c>
      <c r="AX44" s="51" t="s">
        <v>32</v>
      </c>
      <c r="AY44" s="51" t="s">
        <v>32</v>
      </c>
      <c r="AZ44" s="51" t="s">
        <v>32</v>
      </c>
    </row>
    <row r="45" spans="1:52">
      <c r="A45" s="220"/>
      <c r="B45" s="27" t="s">
        <v>294</v>
      </c>
      <c r="C45" s="23">
        <v>9</v>
      </c>
      <c r="D45" s="4" t="s">
        <v>0</v>
      </c>
      <c r="E45" s="4" t="s">
        <v>0</v>
      </c>
      <c r="F45" s="51" t="s">
        <v>0</v>
      </c>
      <c r="G45" s="51" t="s">
        <v>0</v>
      </c>
      <c r="H45" s="51" t="s">
        <v>0</v>
      </c>
      <c r="I45" s="51" t="s">
        <v>0</v>
      </c>
      <c r="J45" s="51" t="s">
        <v>0</v>
      </c>
      <c r="K45" s="51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1" t="s">
        <v>0</v>
      </c>
      <c r="Q45" s="51" t="s">
        <v>0</v>
      </c>
      <c r="R45" s="51" t="s">
        <v>0</v>
      </c>
      <c r="S45" s="51" t="s">
        <v>0</v>
      </c>
      <c r="T45" s="51" t="s">
        <v>0</v>
      </c>
      <c r="U45" s="51" t="s">
        <v>0</v>
      </c>
      <c r="V45" s="51" t="s">
        <v>0</v>
      </c>
      <c r="W45" s="51" t="s">
        <v>0</v>
      </c>
      <c r="X45" s="51" t="s">
        <v>0</v>
      </c>
      <c r="Y45" s="51" t="s">
        <v>0</v>
      </c>
      <c r="Z45" s="51" t="s">
        <v>0</v>
      </c>
      <c r="AA45" s="51" t="s">
        <v>0</v>
      </c>
      <c r="AB45" s="51" t="s">
        <v>0</v>
      </c>
      <c r="AC45" s="51" t="s">
        <v>0</v>
      </c>
      <c r="AD45" s="51" t="s">
        <v>0</v>
      </c>
      <c r="AE45" s="51" t="s">
        <v>0</v>
      </c>
      <c r="AF45" s="51" t="s">
        <v>0</v>
      </c>
      <c r="AG45" s="51" t="s">
        <v>0</v>
      </c>
      <c r="AH45" s="51" t="s">
        <v>0</v>
      </c>
      <c r="AI45" s="51" t="s">
        <v>0</v>
      </c>
      <c r="AJ45" s="51" t="s">
        <v>0</v>
      </c>
      <c r="AK45" s="51" t="s">
        <v>0</v>
      </c>
      <c r="AL45" s="51" t="s">
        <v>0</v>
      </c>
      <c r="AM45" s="51" t="s">
        <v>0</v>
      </c>
      <c r="AN45" s="51" t="s">
        <v>0</v>
      </c>
      <c r="AO45" s="51" t="s">
        <v>0</v>
      </c>
      <c r="AP45" s="51" t="s">
        <v>0</v>
      </c>
      <c r="AQ45" s="51" t="s">
        <v>0</v>
      </c>
      <c r="AR45" s="51" t="s">
        <v>0</v>
      </c>
      <c r="AS45" s="51" t="s">
        <v>0</v>
      </c>
      <c r="AT45" s="51" t="s">
        <v>0</v>
      </c>
      <c r="AU45" s="51" t="s">
        <v>0</v>
      </c>
      <c r="AV45" s="51" t="s">
        <v>0</v>
      </c>
      <c r="AW45" s="51" t="s">
        <v>0</v>
      </c>
      <c r="AX45" s="51" t="s">
        <v>0</v>
      </c>
      <c r="AY45" s="51" t="s">
        <v>0</v>
      </c>
      <c r="AZ45" s="51" t="s">
        <v>0</v>
      </c>
    </row>
    <row r="46" spans="1:52">
      <c r="A46" s="220">
        <v>16</v>
      </c>
      <c r="B46" s="27" t="s">
        <v>291</v>
      </c>
      <c r="C46" s="23">
        <v>99</v>
      </c>
      <c r="D46" s="23">
        <f>SUM(F46:AZ46)</f>
        <v>14</v>
      </c>
      <c r="E46" s="23">
        <f>D46/C46*100</f>
        <v>14.14141414141414</v>
      </c>
      <c r="F46" s="51">
        <v>1</v>
      </c>
      <c r="G46" s="51" t="s">
        <v>552</v>
      </c>
      <c r="H46" s="51" t="s">
        <v>552</v>
      </c>
      <c r="I46" s="51" t="s">
        <v>552</v>
      </c>
      <c r="J46" s="51" t="s">
        <v>552</v>
      </c>
      <c r="K46" s="51" t="s">
        <v>552</v>
      </c>
      <c r="L46" s="51" t="s">
        <v>552</v>
      </c>
      <c r="M46" s="51" t="s">
        <v>552</v>
      </c>
      <c r="N46" s="51" t="s">
        <v>552</v>
      </c>
      <c r="O46" s="51">
        <v>5</v>
      </c>
      <c r="P46" s="51">
        <v>2</v>
      </c>
      <c r="Q46" s="51" t="s">
        <v>552</v>
      </c>
      <c r="R46" s="51">
        <v>3</v>
      </c>
      <c r="S46" s="51">
        <v>1</v>
      </c>
      <c r="T46" s="51">
        <v>1</v>
      </c>
      <c r="U46" s="51" t="s">
        <v>552</v>
      </c>
      <c r="V46" s="51" t="s">
        <v>552</v>
      </c>
      <c r="W46" s="51" t="s">
        <v>552</v>
      </c>
      <c r="X46" s="51" t="s">
        <v>552</v>
      </c>
      <c r="Y46" s="51" t="s">
        <v>552</v>
      </c>
      <c r="Z46" s="51">
        <v>1</v>
      </c>
      <c r="AA46" s="51" t="s">
        <v>552</v>
      </c>
      <c r="AB46" s="51" t="s">
        <v>552</v>
      </c>
      <c r="AC46" s="51" t="s">
        <v>552</v>
      </c>
      <c r="AD46" s="51" t="s">
        <v>552</v>
      </c>
      <c r="AE46" s="51" t="s">
        <v>552</v>
      </c>
      <c r="AF46" s="51" t="s">
        <v>552</v>
      </c>
      <c r="AG46" s="51" t="s">
        <v>552</v>
      </c>
      <c r="AH46" s="51" t="s">
        <v>552</v>
      </c>
      <c r="AI46" s="51" t="s">
        <v>552</v>
      </c>
      <c r="AJ46" s="51" t="s">
        <v>552</v>
      </c>
      <c r="AK46" s="51" t="s">
        <v>552</v>
      </c>
      <c r="AL46" s="51" t="s">
        <v>552</v>
      </c>
      <c r="AM46" s="51" t="s">
        <v>552</v>
      </c>
      <c r="AN46" s="51" t="s">
        <v>552</v>
      </c>
      <c r="AO46" s="51" t="s">
        <v>552</v>
      </c>
      <c r="AP46" s="51" t="s">
        <v>552</v>
      </c>
      <c r="AQ46" s="51" t="s">
        <v>552</v>
      </c>
      <c r="AR46" s="51" t="s">
        <v>552</v>
      </c>
      <c r="AS46" s="51" t="s">
        <v>552</v>
      </c>
      <c r="AT46" s="51" t="s">
        <v>552</v>
      </c>
      <c r="AU46" s="51" t="s">
        <v>552</v>
      </c>
      <c r="AV46" s="51" t="s">
        <v>552</v>
      </c>
      <c r="AW46" s="51" t="s">
        <v>552</v>
      </c>
      <c r="AX46" s="51" t="s">
        <v>552</v>
      </c>
      <c r="AY46" s="51" t="s">
        <v>552</v>
      </c>
      <c r="AZ46" s="51" t="s">
        <v>552</v>
      </c>
    </row>
    <row r="47" spans="1:52">
      <c r="A47" s="220"/>
      <c r="B47" s="27" t="s">
        <v>292</v>
      </c>
      <c r="C47" s="23">
        <v>68</v>
      </c>
      <c r="D47" s="23">
        <f>SUM(F47:AZ47)</f>
        <v>6</v>
      </c>
      <c r="E47" s="23">
        <f>D47/C47*100</f>
        <v>8.8235294117647065</v>
      </c>
      <c r="F47" s="51" t="s">
        <v>32</v>
      </c>
      <c r="G47" s="51" t="s">
        <v>32</v>
      </c>
      <c r="H47" s="51" t="s">
        <v>32</v>
      </c>
      <c r="I47" s="51" t="s">
        <v>32</v>
      </c>
      <c r="J47" s="51" t="s">
        <v>32</v>
      </c>
      <c r="K47" s="51" t="s">
        <v>32</v>
      </c>
      <c r="L47" s="51" t="s">
        <v>32</v>
      </c>
      <c r="M47" s="51" t="s">
        <v>32</v>
      </c>
      <c r="N47" s="51" t="s">
        <v>32</v>
      </c>
      <c r="O47" s="51" t="s">
        <v>32</v>
      </c>
      <c r="P47" s="51" t="s">
        <v>32</v>
      </c>
      <c r="Q47" s="51" t="s">
        <v>32</v>
      </c>
      <c r="R47" s="51">
        <v>1</v>
      </c>
      <c r="S47" s="51" t="s">
        <v>32</v>
      </c>
      <c r="T47" s="51" t="s">
        <v>32</v>
      </c>
      <c r="U47" s="51" t="s">
        <v>32</v>
      </c>
      <c r="V47" s="51" t="s">
        <v>32</v>
      </c>
      <c r="W47" s="51" t="s">
        <v>32</v>
      </c>
      <c r="X47" s="51">
        <v>3</v>
      </c>
      <c r="Y47" s="51" t="s">
        <v>32</v>
      </c>
      <c r="Z47" s="51" t="s">
        <v>32</v>
      </c>
      <c r="AA47" s="51" t="s">
        <v>32</v>
      </c>
      <c r="AB47" s="51" t="s">
        <v>32</v>
      </c>
      <c r="AC47" s="51" t="s">
        <v>32</v>
      </c>
      <c r="AD47" s="51" t="s">
        <v>32</v>
      </c>
      <c r="AE47" s="51" t="s">
        <v>32</v>
      </c>
      <c r="AF47" s="51">
        <v>1</v>
      </c>
      <c r="AG47" s="51" t="s">
        <v>32</v>
      </c>
      <c r="AH47" s="51">
        <v>1</v>
      </c>
      <c r="AI47" s="51" t="s">
        <v>32</v>
      </c>
      <c r="AJ47" s="51" t="s">
        <v>32</v>
      </c>
      <c r="AK47" s="51" t="s">
        <v>32</v>
      </c>
      <c r="AL47" s="51" t="s">
        <v>32</v>
      </c>
      <c r="AM47" s="51" t="s">
        <v>32</v>
      </c>
      <c r="AN47" s="51" t="s">
        <v>32</v>
      </c>
      <c r="AO47" s="51" t="s">
        <v>32</v>
      </c>
      <c r="AP47" s="51" t="s">
        <v>32</v>
      </c>
      <c r="AQ47" s="51" t="s">
        <v>32</v>
      </c>
      <c r="AR47" s="51" t="s">
        <v>32</v>
      </c>
      <c r="AS47" s="51" t="s">
        <v>32</v>
      </c>
      <c r="AT47" s="51" t="s">
        <v>32</v>
      </c>
      <c r="AU47" s="51" t="s">
        <v>32</v>
      </c>
      <c r="AV47" s="51" t="s">
        <v>32</v>
      </c>
      <c r="AW47" s="51" t="s">
        <v>32</v>
      </c>
      <c r="AX47" s="51" t="s">
        <v>32</v>
      </c>
      <c r="AY47" s="51" t="s">
        <v>32</v>
      </c>
      <c r="AZ47" s="51" t="s">
        <v>32</v>
      </c>
    </row>
    <row r="48" spans="1:52">
      <c r="A48" s="220"/>
      <c r="B48" s="27" t="s">
        <v>294</v>
      </c>
      <c r="C48" s="60">
        <v>15</v>
      </c>
      <c r="D48" s="60">
        <f>SUM(F48:AZ48)</f>
        <v>1</v>
      </c>
      <c r="E48" s="60">
        <f>D48/C48*100</f>
        <v>6.666666666666667</v>
      </c>
      <c r="F48" s="41" t="s">
        <v>0</v>
      </c>
      <c r="G48" s="41" t="s">
        <v>0</v>
      </c>
      <c r="H48" s="41" t="s">
        <v>0</v>
      </c>
      <c r="I48" s="41" t="s">
        <v>0</v>
      </c>
      <c r="J48" s="41" t="s">
        <v>0</v>
      </c>
      <c r="K48" s="41" t="s">
        <v>0</v>
      </c>
      <c r="L48" s="41" t="s">
        <v>0</v>
      </c>
      <c r="M48" s="41" t="s">
        <v>0</v>
      </c>
      <c r="N48" s="41" t="s">
        <v>0</v>
      </c>
      <c r="O48" s="41">
        <v>1</v>
      </c>
      <c r="P48" s="41" t="s">
        <v>0</v>
      </c>
      <c r="Q48" s="41" t="s">
        <v>0</v>
      </c>
      <c r="R48" s="41" t="s">
        <v>0</v>
      </c>
      <c r="S48" s="41" t="s">
        <v>0</v>
      </c>
      <c r="T48" s="41" t="s">
        <v>0</v>
      </c>
      <c r="U48" s="41" t="s">
        <v>0</v>
      </c>
      <c r="V48" s="41" t="s">
        <v>0</v>
      </c>
      <c r="W48" s="41" t="s">
        <v>0</v>
      </c>
      <c r="X48" s="41" t="s">
        <v>0</v>
      </c>
      <c r="Y48" s="41" t="s">
        <v>0</v>
      </c>
      <c r="Z48" s="41" t="s">
        <v>0</v>
      </c>
      <c r="AA48" s="41" t="s">
        <v>0</v>
      </c>
      <c r="AB48" s="41" t="s">
        <v>0</v>
      </c>
      <c r="AC48" s="41" t="s">
        <v>0</v>
      </c>
      <c r="AD48" s="41" t="s">
        <v>0</v>
      </c>
      <c r="AE48" s="41" t="s">
        <v>0</v>
      </c>
      <c r="AF48" s="41" t="s">
        <v>0</v>
      </c>
      <c r="AG48" s="41" t="s">
        <v>0</v>
      </c>
      <c r="AH48" s="41"/>
      <c r="AI48" s="41" t="s">
        <v>0</v>
      </c>
      <c r="AJ48" s="41" t="s">
        <v>0</v>
      </c>
      <c r="AK48" s="41" t="s">
        <v>0</v>
      </c>
      <c r="AL48" s="41" t="s">
        <v>0</v>
      </c>
      <c r="AM48" s="41" t="s">
        <v>0</v>
      </c>
      <c r="AN48" s="41" t="s">
        <v>0</v>
      </c>
      <c r="AO48" s="41" t="s">
        <v>0</v>
      </c>
      <c r="AP48" s="41" t="s">
        <v>0</v>
      </c>
      <c r="AQ48" s="41" t="s">
        <v>0</v>
      </c>
      <c r="AR48" s="41" t="s">
        <v>0</v>
      </c>
      <c r="AS48" s="41" t="s">
        <v>0</v>
      </c>
      <c r="AT48" s="41" t="s">
        <v>0</v>
      </c>
      <c r="AU48" s="41" t="s">
        <v>0</v>
      </c>
      <c r="AV48" s="41" t="s">
        <v>0</v>
      </c>
      <c r="AW48" s="41" t="s">
        <v>0</v>
      </c>
      <c r="AX48" s="41" t="s">
        <v>0</v>
      </c>
      <c r="AY48" s="41" t="s">
        <v>0</v>
      </c>
      <c r="AZ48" s="41" t="s">
        <v>0</v>
      </c>
    </row>
    <row r="49" spans="1:52">
      <c r="A49" s="220">
        <v>17</v>
      </c>
      <c r="B49" s="27" t="s">
        <v>291</v>
      </c>
      <c r="C49" s="60"/>
      <c r="D49" s="60">
        <f t="shared" si="4"/>
        <v>0</v>
      </c>
      <c r="E49" s="60" t="e">
        <f t="shared" si="5"/>
        <v>#DIV/0!</v>
      </c>
      <c r="F49" s="41" t="s">
        <v>552</v>
      </c>
      <c r="G49" s="41" t="s">
        <v>552</v>
      </c>
      <c r="H49" s="41" t="s">
        <v>552</v>
      </c>
      <c r="I49" s="41" t="s">
        <v>552</v>
      </c>
      <c r="J49" s="41" t="s">
        <v>552</v>
      </c>
      <c r="K49" s="41" t="s">
        <v>552</v>
      </c>
      <c r="L49" s="41" t="s">
        <v>552</v>
      </c>
      <c r="M49" s="41" t="s">
        <v>552</v>
      </c>
      <c r="N49" s="41" t="s">
        <v>552</v>
      </c>
      <c r="O49" s="41" t="s">
        <v>552</v>
      </c>
      <c r="P49" s="41" t="s">
        <v>552</v>
      </c>
      <c r="Q49" s="41" t="s">
        <v>552</v>
      </c>
      <c r="R49" s="41" t="s">
        <v>552</v>
      </c>
      <c r="S49" s="41" t="s">
        <v>552</v>
      </c>
      <c r="T49" s="41" t="s">
        <v>552</v>
      </c>
      <c r="U49" s="41" t="s">
        <v>552</v>
      </c>
      <c r="V49" s="41" t="s">
        <v>552</v>
      </c>
      <c r="W49" s="41" t="s">
        <v>552</v>
      </c>
      <c r="X49" s="41" t="s">
        <v>552</v>
      </c>
      <c r="Y49" s="41" t="s">
        <v>552</v>
      </c>
      <c r="Z49" s="41" t="s">
        <v>552</v>
      </c>
      <c r="AA49" s="41" t="s">
        <v>552</v>
      </c>
      <c r="AB49" s="41" t="s">
        <v>552</v>
      </c>
      <c r="AC49" s="41" t="s">
        <v>552</v>
      </c>
      <c r="AD49" s="41" t="s">
        <v>552</v>
      </c>
      <c r="AE49" s="41" t="s">
        <v>552</v>
      </c>
      <c r="AF49" s="41" t="s">
        <v>552</v>
      </c>
      <c r="AG49" s="41" t="s">
        <v>552</v>
      </c>
      <c r="AH49" s="41" t="s">
        <v>552</v>
      </c>
      <c r="AI49" s="41" t="s">
        <v>552</v>
      </c>
      <c r="AJ49" s="41" t="s">
        <v>552</v>
      </c>
      <c r="AK49" s="41" t="s">
        <v>552</v>
      </c>
      <c r="AL49" s="41" t="s">
        <v>552</v>
      </c>
      <c r="AM49" s="41" t="s">
        <v>552</v>
      </c>
      <c r="AN49" s="41" t="s">
        <v>552</v>
      </c>
      <c r="AO49" s="41" t="s">
        <v>552</v>
      </c>
      <c r="AP49" s="41" t="s">
        <v>552</v>
      </c>
      <c r="AQ49" s="41" t="s">
        <v>552</v>
      </c>
      <c r="AR49" s="41" t="s">
        <v>552</v>
      </c>
      <c r="AS49" s="41" t="s">
        <v>552</v>
      </c>
      <c r="AT49" s="41" t="s">
        <v>552</v>
      </c>
      <c r="AU49" s="41" t="s">
        <v>552</v>
      </c>
      <c r="AV49" s="41" t="s">
        <v>552</v>
      </c>
      <c r="AW49" s="41" t="s">
        <v>552</v>
      </c>
      <c r="AX49" s="41" t="s">
        <v>552</v>
      </c>
      <c r="AY49" s="41" t="s">
        <v>552</v>
      </c>
      <c r="AZ49" s="41" t="s">
        <v>552</v>
      </c>
    </row>
    <row r="50" spans="1:52">
      <c r="A50" s="220"/>
      <c r="B50" s="27" t="s">
        <v>292</v>
      </c>
      <c r="C50" s="60"/>
      <c r="D50" s="60">
        <f t="shared" si="4"/>
        <v>0</v>
      </c>
      <c r="E50" s="60" t="e">
        <f t="shared" si="5"/>
        <v>#DIV/0!</v>
      </c>
      <c r="F50" s="41" t="s">
        <v>32</v>
      </c>
      <c r="G50" s="41" t="s">
        <v>32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  <c r="T50" s="41" t="s">
        <v>32</v>
      </c>
      <c r="U50" s="41" t="s">
        <v>32</v>
      </c>
      <c r="V50" s="41" t="s">
        <v>32</v>
      </c>
      <c r="W50" s="41" t="s">
        <v>32</v>
      </c>
      <c r="X50" s="41" t="s">
        <v>32</v>
      </c>
      <c r="Y50" s="41" t="s">
        <v>32</v>
      </c>
      <c r="Z50" s="41" t="s">
        <v>32</v>
      </c>
      <c r="AA50" s="41" t="s">
        <v>32</v>
      </c>
      <c r="AB50" s="41" t="s">
        <v>32</v>
      </c>
      <c r="AC50" s="41" t="s">
        <v>32</v>
      </c>
      <c r="AD50" s="41" t="s">
        <v>32</v>
      </c>
      <c r="AE50" s="41" t="s">
        <v>32</v>
      </c>
      <c r="AF50" s="41" t="s">
        <v>32</v>
      </c>
      <c r="AG50" s="41" t="s">
        <v>32</v>
      </c>
      <c r="AH50" s="41" t="s">
        <v>32</v>
      </c>
      <c r="AI50" s="41" t="s">
        <v>32</v>
      </c>
      <c r="AJ50" s="41" t="s">
        <v>32</v>
      </c>
      <c r="AK50" s="41" t="s">
        <v>32</v>
      </c>
      <c r="AL50" s="41" t="s">
        <v>32</v>
      </c>
      <c r="AM50" s="41" t="s">
        <v>32</v>
      </c>
      <c r="AN50" s="41" t="s">
        <v>32</v>
      </c>
      <c r="AO50" s="41" t="s">
        <v>32</v>
      </c>
      <c r="AP50" s="41" t="s">
        <v>32</v>
      </c>
      <c r="AQ50" s="41" t="s">
        <v>32</v>
      </c>
      <c r="AR50" s="41" t="s">
        <v>32</v>
      </c>
      <c r="AS50" s="41" t="s">
        <v>32</v>
      </c>
      <c r="AT50" s="41" t="s">
        <v>32</v>
      </c>
      <c r="AU50" s="41" t="s">
        <v>32</v>
      </c>
      <c r="AV50" s="41" t="s">
        <v>32</v>
      </c>
      <c r="AW50" s="41" t="s">
        <v>32</v>
      </c>
      <c r="AX50" s="41" t="s">
        <v>32</v>
      </c>
      <c r="AY50" s="41" t="s">
        <v>32</v>
      </c>
      <c r="AZ50" s="41" t="s">
        <v>32</v>
      </c>
    </row>
    <row r="51" spans="1:52" ht="14.25" thickBot="1">
      <c r="A51" s="221"/>
      <c r="B51" s="30" t="s">
        <v>294</v>
      </c>
      <c r="C51" s="63"/>
      <c r="D51" s="63">
        <f t="shared" si="4"/>
        <v>0</v>
      </c>
      <c r="E51" s="63" t="e">
        <f t="shared" si="5"/>
        <v>#DIV/0!</v>
      </c>
      <c r="F51" s="58" t="s">
        <v>0</v>
      </c>
      <c r="G51" s="58" t="s">
        <v>0</v>
      </c>
      <c r="H51" s="58" t="s">
        <v>0</v>
      </c>
      <c r="I51" s="58" t="s">
        <v>0</v>
      </c>
      <c r="J51" s="58" t="s">
        <v>0</v>
      </c>
      <c r="K51" s="58" t="s">
        <v>0</v>
      </c>
      <c r="L51" s="58" t="s">
        <v>0</v>
      </c>
      <c r="M51" s="58" t="s">
        <v>0</v>
      </c>
      <c r="N51" s="58" t="s">
        <v>0</v>
      </c>
      <c r="O51" s="58" t="s">
        <v>0</v>
      </c>
      <c r="P51" s="58" t="s">
        <v>0</v>
      </c>
      <c r="Q51" s="58" t="s">
        <v>0</v>
      </c>
      <c r="R51" s="58" t="s">
        <v>0</v>
      </c>
      <c r="S51" s="58" t="s">
        <v>0</v>
      </c>
      <c r="T51" s="58" t="s">
        <v>0</v>
      </c>
      <c r="U51" s="58" t="s">
        <v>0</v>
      </c>
      <c r="V51" s="58" t="s">
        <v>0</v>
      </c>
      <c r="W51" s="58" t="s">
        <v>0</v>
      </c>
      <c r="X51" s="58" t="s">
        <v>0</v>
      </c>
      <c r="Y51" s="58" t="s">
        <v>0</v>
      </c>
      <c r="Z51" s="58" t="s">
        <v>0</v>
      </c>
      <c r="AA51" s="58" t="s">
        <v>0</v>
      </c>
      <c r="AB51" s="58" t="s">
        <v>0</v>
      </c>
      <c r="AC51" s="58" t="s">
        <v>0</v>
      </c>
      <c r="AD51" s="58" t="s">
        <v>0</v>
      </c>
      <c r="AE51" s="58" t="s">
        <v>0</v>
      </c>
      <c r="AF51" s="58" t="s">
        <v>0</v>
      </c>
      <c r="AG51" s="58" t="s">
        <v>0</v>
      </c>
      <c r="AH51" s="58" t="s">
        <v>0</v>
      </c>
      <c r="AI51" s="58" t="s">
        <v>0</v>
      </c>
      <c r="AJ51" s="58" t="s">
        <v>0</v>
      </c>
      <c r="AK51" s="58" t="s">
        <v>0</v>
      </c>
      <c r="AL51" s="58" t="s">
        <v>0</v>
      </c>
      <c r="AM51" s="58" t="s">
        <v>0</v>
      </c>
      <c r="AN51" s="58" t="s">
        <v>0</v>
      </c>
      <c r="AO51" s="58" t="s">
        <v>0</v>
      </c>
      <c r="AP51" s="58" t="s">
        <v>0</v>
      </c>
      <c r="AQ51" s="58" t="s">
        <v>0</v>
      </c>
      <c r="AR51" s="58" t="s">
        <v>0</v>
      </c>
      <c r="AS51" s="58" t="s">
        <v>0</v>
      </c>
      <c r="AT51" s="58" t="s">
        <v>0</v>
      </c>
      <c r="AU51" s="58" t="s">
        <v>0</v>
      </c>
      <c r="AV51" s="58" t="s">
        <v>0</v>
      </c>
      <c r="AW51" s="58" t="s">
        <v>0</v>
      </c>
      <c r="AX51" s="58" t="s">
        <v>0</v>
      </c>
      <c r="AY51" s="58" t="s">
        <v>0</v>
      </c>
      <c r="AZ51" s="58" t="s">
        <v>0</v>
      </c>
    </row>
    <row r="52" spans="1:52">
      <c r="A52" s="4" t="s">
        <v>334</v>
      </c>
      <c r="B52" s="23" t="s">
        <v>372</v>
      </c>
    </row>
    <row r="53" spans="1:52">
      <c r="B53" s="23" t="s">
        <v>373</v>
      </c>
    </row>
  </sheetData>
  <mergeCells count="158">
    <mergeCell ref="A49:A51"/>
    <mergeCell ref="C29:C30"/>
    <mergeCell ref="A31:A33"/>
    <mergeCell ref="A34:A36"/>
    <mergeCell ref="A37:A39"/>
    <mergeCell ref="A29:A30"/>
    <mergeCell ref="B29:B30"/>
    <mergeCell ref="A46:A48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BF29:BF30"/>
    <mergeCell ref="BM29:BM30"/>
    <mergeCell ref="BN29:BN30"/>
    <mergeCell ref="BG29:BG30"/>
    <mergeCell ref="BH29:BH30"/>
    <mergeCell ref="BI29:BI30"/>
    <mergeCell ref="BJ29:BJ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N29:AN30"/>
    <mergeCell ref="AO29:AO30"/>
    <mergeCell ref="AP29:AP30"/>
    <mergeCell ref="AQ29:AQ30"/>
    <mergeCell ref="AR29:AR30"/>
    <mergeCell ref="AS29:AS30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P29:P30"/>
    <mergeCell ref="Q29:Q30"/>
    <mergeCell ref="R29:R30"/>
    <mergeCell ref="S29:S30"/>
    <mergeCell ref="T29:T30"/>
    <mergeCell ref="U29:U30"/>
    <mergeCell ref="J29:J30"/>
    <mergeCell ref="K29:K30"/>
    <mergeCell ref="L29:L30"/>
    <mergeCell ref="M29:M30"/>
    <mergeCell ref="N29:N30"/>
    <mergeCell ref="O29:O30"/>
    <mergeCell ref="D29:D30"/>
    <mergeCell ref="E29:E30"/>
    <mergeCell ref="F29:F30"/>
    <mergeCell ref="G29:G30"/>
    <mergeCell ref="H29:H30"/>
    <mergeCell ref="I29:I30"/>
    <mergeCell ref="E2:E3"/>
    <mergeCell ref="F2:F3"/>
    <mergeCell ref="G2:G3"/>
    <mergeCell ref="H2:H3"/>
    <mergeCell ref="A2:A3"/>
    <mergeCell ref="B2:B3"/>
    <mergeCell ref="C2:C3"/>
    <mergeCell ref="D2:D3"/>
    <mergeCell ref="M2:M3"/>
    <mergeCell ref="N2:N3"/>
    <mergeCell ref="O2:O3"/>
    <mergeCell ref="P2:P3"/>
    <mergeCell ref="I2:I3"/>
    <mergeCell ref="J2:J3"/>
    <mergeCell ref="K2:K3"/>
    <mergeCell ref="L2:L3"/>
    <mergeCell ref="U2:U3"/>
    <mergeCell ref="V2:V3"/>
    <mergeCell ref="W2:W3"/>
    <mergeCell ref="X2:X3"/>
    <mergeCell ref="Q2:Q3"/>
    <mergeCell ref="R2:R3"/>
    <mergeCell ref="S2:S3"/>
    <mergeCell ref="T2:T3"/>
    <mergeCell ref="AC2:AC3"/>
    <mergeCell ref="AD2:AD3"/>
    <mergeCell ref="AE2:AE3"/>
    <mergeCell ref="AF2:AF3"/>
    <mergeCell ref="Y2:Y3"/>
    <mergeCell ref="Z2:Z3"/>
    <mergeCell ref="AA2:AA3"/>
    <mergeCell ref="AB2:AB3"/>
    <mergeCell ref="AK2:AK3"/>
    <mergeCell ref="AL2:AL3"/>
    <mergeCell ref="AM2:AM3"/>
    <mergeCell ref="AN2:AN3"/>
    <mergeCell ref="AG2:AG3"/>
    <mergeCell ref="AH2:AH3"/>
    <mergeCell ref="AI2:AI3"/>
    <mergeCell ref="AJ2:AJ3"/>
    <mergeCell ref="AS2:AS3"/>
    <mergeCell ref="AT2:AT3"/>
    <mergeCell ref="AU2:AU3"/>
    <mergeCell ref="AV2:AV3"/>
    <mergeCell ref="AO2:AO3"/>
    <mergeCell ref="AP2:AP3"/>
    <mergeCell ref="AQ2:AQ3"/>
    <mergeCell ref="AR2:AR3"/>
    <mergeCell ref="BA2:BA3"/>
    <mergeCell ref="BB2:BB3"/>
    <mergeCell ref="BC2:BC3"/>
    <mergeCell ref="BD2:BD3"/>
    <mergeCell ref="AW2:AW3"/>
    <mergeCell ref="AX2:AX3"/>
    <mergeCell ref="AY2:AY3"/>
    <mergeCell ref="AZ2:AZ3"/>
    <mergeCell ref="BI2:BI3"/>
    <mergeCell ref="BJ2:BJ3"/>
    <mergeCell ref="BK2:BK3"/>
    <mergeCell ref="BL2:BL3"/>
    <mergeCell ref="BE2:BE3"/>
    <mergeCell ref="BF2:BF3"/>
    <mergeCell ref="BG2:BG3"/>
    <mergeCell ref="BH2:BH3"/>
    <mergeCell ref="BQ2:BQ3"/>
    <mergeCell ref="BR2:BR3"/>
    <mergeCell ref="BS2:BS3"/>
    <mergeCell ref="BT2:BT3"/>
    <mergeCell ref="BM2:BM3"/>
    <mergeCell ref="BN2:BN3"/>
    <mergeCell ref="BO2:BO3"/>
    <mergeCell ref="BP2:BP3"/>
    <mergeCell ref="A16:A18"/>
    <mergeCell ref="A19:A21"/>
    <mergeCell ref="A22:A24"/>
    <mergeCell ref="A4:A6"/>
    <mergeCell ref="A7:A9"/>
    <mergeCell ref="A10:A12"/>
    <mergeCell ref="A13:A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37"/>
  </cols>
  <sheetData>
    <row r="1" spans="1:17" ht="18.75" customHeight="1" thickBot="1">
      <c r="A1" s="1" t="s">
        <v>4</v>
      </c>
      <c r="I1" s="31" t="s">
        <v>460</v>
      </c>
      <c r="Q1" s="4" t="s">
        <v>337</v>
      </c>
    </row>
    <row r="2" spans="1:17">
      <c r="A2" s="209" t="s">
        <v>343</v>
      </c>
      <c r="B2" s="214"/>
      <c r="C2" s="142"/>
      <c r="D2" s="64" t="s">
        <v>654</v>
      </c>
      <c r="E2" s="64" t="s">
        <v>655</v>
      </c>
      <c r="F2" s="64" t="s">
        <v>656</v>
      </c>
      <c r="G2" s="64" t="s">
        <v>657</v>
      </c>
      <c r="H2" s="64" t="s">
        <v>658</v>
      </c>
      <c r="I2" s="64" t="s">
        <v>659</v>
      </c>
      <c r="J2" s="64" t="s">
        <v>660</v>
      </c>
      <c r="K2" s="64" t="s">
        <v>661</v>
      </c>
      <c r="L2" s="64" t="s">
        <v>662</v>
      </c>
      <c r="M2" s="64" t="s">
        <v>663</v>
      </c>
      <c r="N2" s="64" t="s">
        <v>664</v>
      </c>
      <c r="O2" s="64" t="s">
        <v>665</v>
      </c>
      <c r="P2" s="64" t="s">
        <v>666</v>
      </c>
      <c r="Q2" s="268" t="s">
        <v>370</v>
      </c>
    </row>
    <row r="3" spans="1:17" ht="22.5" customHeight="1">
      <c r="A3" s="241"/>
      <c r="B3" s="206"/>
      <c r="C3" s="261" t="s">
        <v>295</v>
      </c>
      <c r="D3" s="261" t="s">
        <v>345</v>
      </c>
      <c r="E3" s="261" t="s">
        <v>346</v>
      </c>
      <c r="F3" s="261" t="s">
        <v>347</v>
      </c>
      <c r="G3" s="261" t="s">
        <v>348</v>
      </c>
      <c r="H3" s="261" t="s">
        <v>349</v>
      </c>
      <c r="I3" s="261" t="s">
        <v>350</v>
      </c>
      <c r="J3" s="265" t="s">
        <v>371</v>
      </c>
      <c r="K3" s="264" t="s">
        <v>351</v>
      </c>
      <c r="L3" s="264" t="s">
        <v>74</v>
      </c>
      <c r="M3" s="264" t="s">
        <v>366</v>
      </c>
      <c r="N3" s="269" t="s">
        <v>367</v>
      </c>
      <c r="O3" s="269" t="s">
        <v>368</v>
      </c>
      <c r="P3" s="261" t="s">
        <v>369</v>
      </c>
      <c r="Q3" s="227"/>
    </row>
    <row r="4" spans="1:17" ht="22.5" customHeight="1">
      <c r="A4" s="241"/>
      <c r="B4" s="206"/>
      <c r="C4" s="262"/>
      <c r="D4" s="261"/>
      <c r="E4" s="261"/>
      <c r="F4" s="261"/>
      <c r="G4" s="261"/>
      <c r="H4" s="261"/>
      <c r="I4" s="261"/>
      <c r="J4" s="266"/>
      <c r="K4" s="261"/>
      <c r="L4" s="261"/>
      <c r="M4" s="261"/>
      <c r="N4" s="269"/>
      <c r="O4" s="269"/>
      <c r="P4" s="261"/>
      <c r="Q4" s="227"/>
    </row>
    <row r="5" spans="1:17" ht="22.5" customHeight="1">
      <c r="A5" s="211"/>
      <c r="B5" s="206"/>
      <c r="C5" s="263"/>
      <c r="D5" s="260"/>
      <c r="E5" s="260"/>
      <c r="F5" s="260"/>
      <c r="G5" s="260"/>
      <c r="H5" s="260"/>
      <c r="I5" s="260"/>
      <c r="J5" s="267"/>
      <c r="K5" s="260"/>
      <c r="L5" s="260"/>
      <c r="M5" s="260"/>
      <c r="N5" s="270"/>
      <c r="O5" s="270"/>
      <c r="P5" s="260"/>
      <c r="Q5" s="227"/>
    </row>
    <row r="6" spans="1:17" ht="23.25" customHeight="1" thickBot="1">
      <c r="A6" s="159" t="s">
        <v>1</v>
      </c>
      <c r="B6" s="65" t="s">
        <v>291</v>
      </c>
      <c r="C6" s="49">
        <f>SUM(D6:Q6)</f>
        <v>168</v>
      </c>
      <c r="D6" s="49">
        <v>4</v>
      </c>
      <c r="E6" s="49" t="s">
        <v>552</v>
      </c>
      <c r="F6" s="49" t="s">
        <v>552</v>
      </c>
      <c r="G6" s="49" t="s">
        <v>552</v>
      </c>
      <c r="H6" s="49">
        <v>13</v>
      </c>
      <c r="I6" s="49">
        <v>73</v>
      </c>
      <c r="J6" s="49" t="s">
        <v>552</v>
      </c>
      <c r="K6" s="49">
        <v>6</v>
      </c>
      <c r="L6" s="49">
        <v>17</v>
      </c>
      <c r="M6" s="49">
        <v>2</v>
      </c>
      <c r="N6" s="49" t="s">
        <v>552</v>
      </c>
      <c r="O6" s="49">
        <v>38</v>
      </c>
      <c r="P6" s="49">
        <v>10</v>
      </c>
      <c r="Q6" s="49">
        <v>5</v>
      </c>
    </row>
    <row r="7" spans="1:17" ht="12.75" customHeight="1">
      <c r="A7" s="23" t="s">
        <v>627</v>
      </c>
      <c r="B7" s="23"/>
    </row>
    <row r="8" spans="1:17">
      <c r="A8" s="23" t="s">
        <v>373</v>
      </c>
      <c r="B8" s="23"/>
    </row>
    <row r="9" spans="1:17" ht="14.25" thickBot="1">
      <c r="A9" s="1" t="s">
        <v>4</v>
      </c>
      <c r="I9" s="31" t="s">
        <v>460</v>
      </c>
      <c r="Q9" s="4" t="s">
        <v>337</v>
      </c>
    </row>
    <row r="10" spans="1:17">
      <c r="A10" s="222" t="s">
        <v>344</v>
      </c>
      <c r="B10" s="214"/>
      <c r="C10" s="259" t="s">
        <v>295</v>
      </c>
      <c r="D10" s="64" t="s">
        <v>352</v>
      </c>
      <c r="E10" s="64" t="s">
        <v>353</v>
      </c>
      <c r="F10" s="64" t="s">
        <v>354</v>
      </c>
      <c r="G10" s="64" t="s">
        <v>355</v>
      </c>
      <c r="H10" s="64" t="s">
        <v>356</v>
      </c>
      <c r="I10" s="64" t="s">
        <v>357</v>
      </c>
      <c r="J10" s="64" t="s">
        <v>358</v>
      </c>
      <c r="K10" s="64" t="s">
        <v>359</v>
      </c>
      <c r="L10" s="64" t="s">
        <v>360</v>
      </c>
      <c r="M10" s="64" t="s">
        <v>361</v>
      </c>
      <c r="N10" s="64" t="s">
        <v>362</v>
      </c>
      <c r="O10" s="64" t="s">
        <v>363</v>
      </c>
      <c r="P10" s="64" t="s">
        <v>364</v>
      </c>
      <c r="Q10" s="268" t="s">
        <v>370</v>
      </c>
    </row>
    <row r="11" spans="1:17" ht="22.5" customHeight="1">
      <c r="A11" s="249"/>
      <c r="B11" s="206"/>
      <c r="C11" s="261"/>
      <c r="D11" s="261" t="s">
        <v>345</v>
      </c>
      <c r="E11" s="261" t="s">
        <v>346</v>
      </c>
      <c r="F11" s="261" t="s">
        <v>347</v>
      </c>
      <c r="G11" s="261" t="s">
        <v>348</v>
      </c>
      <c r="H11" s="261" t="s">
        <v>349</v>
      </c>
      <c r="I11" s="261" t="s">
        <v>350</v>
      </c>
      <c r="J11" s="265" t="s">
        <v>371</v>
      </c>
      <c r="K11" s="264" t="s">
        <v>351</v>
      </c>
      <c r="L11" s="264" t="s">
        <v>365</v>
      </c>
      <c r="M11" s="264" t="s">
        <v>366</v>
      </c>
      <c r="N11" s="269" t="s">
        <v>367</v>
      </c>
      <c r="O11" s="269" t="s">
        <v>368</v>
      </c>
      <c r="P11" s="261" t="s">
        <v>369</v>
      </c>
      <c r="Q11" s="227"/>
    </row>
    <row r="12" spans="1:17" ht="22.5" customHeight="1">
      <c r="A12" s="249"/>
      <c r="B12" s="206"/>
      <c r="C12" s="261"/>
      <c r="D12" s="261"/>
      <c r="E12" s="261"/>
      <c r="F12" s="261"/>
      <c r="G12" s="261"/>
      <c r="H12" s="261"/>
      <c r="I12" s="261"/>
      <c r="J12" s="266"/>
      <c r="K12" s="261"/>
      <c r="L12" s="261"/>
      <c r="M12" s="261"/>
      <c r="N12" s="269"/>
      <c r="O12" s="269"/>
      <c r="P12" s="261"/>
      <c r="Q12" s="227"/>
    </row>
    <row r="13" spans="1:17" ht="22.5" customHeight="1">
      <c r="A13" s="223"/>
      <c r="B13" s="206"/>
      <c r="C13" s="260"/>
      <c r="D13" s="260"/>
      <c r="E13" s="260"/>
      <c r="F13" s="260"/>
      <c r="G13" s="260"/>
      <c r="H13" s="260"/>
      <c r="I13" s="260"/>
      <c r="J13" s="267"/>
      <c r="K13" s="260"/>
      <c r="L13" s="260"/>
      <c r="M13" s="260"/>
      <c r="N13" s="270"/>
      <c r="O13" s="270"/>
      <c r="P13" s="260"/>
      <c r="Q13" s="227"/>
    </row>
    <row r="14" spans="1:17" ht="12" customHeight="1">
      <c r="A14" s="248" t="s">
        <v>335</v>
      </c>
      <c r="B14" s="27" t="s">
        <v>291</v>
      </c>
      <c r="C14" s="4">
        <f>SUM(D14:Q14)</f>
        <v>168</v>
      </c>
      <c r="D14" s="4">
        <v>4</v>
      </c>
      <c r="E14" s="4">
        <v>1</v>
      </c>
      <c r="F14" s="4" t="s">
        <v>552</v>
      </c>
      <c r="G14" s="4" t="s">
        <v>552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552</v>
      </c>
      <c r="N14" s="4" t="s">
        <v>552</v>
      </c>
      <c r="O14" s="4">
        <v>33</v>
      </c>
      <c r="P14" s="4">
        <v>16</v>
      </c>
      <c r="Q14" s="4">
        <v>1</v>
      </c>
    </row>
    <row r="15" spans="1:17" ht="12" customHeight="1">
      <c r="A15" s="248"/>
      <c r="B15" s="27" t="s">
        <v>292</v>
      </c>
      <c r="C15" s="4">
        <f t="shared" ref="C15:C34" si="0">SUM(D15:Q15)</f>
        <v>77</v>
      </c>
      <c r="D15" s="4">
        <v>1</v>
      </c>
      <c r="E15" s="4" t="s">
        <v>32</v>
      </c>
      <c r="F15" s="4" t="s">
        <v>32</v>
      </c>
      <c r="G15" s="4" t="s">
        <v>32</v>
      </c>
      <c r="H15" s="4">
        <v>3</v>
      </c>
      <c r="I15" s="4">
        <v>21</v>
      </c>
      <c r="J15" s="4" t="s">
        <v>32</v>
      </c>
      <c r="K15" s="4">
        <v>1</v>
      </c>
      <c r="L15" s="4">
        <v>18</v>
      </c>
      <c r="M15" s="4" t="s">
        <v>32</v>
      </c>
      <c r="N15" s="4">
        <v>1</v>
      </c>
      <c r="O15" s="4">
        <v>31</v>
      </c>
      <c r="P15" s="4">
        <v>1</v>
      </c>
      <c r="Q15" s="4" t="s">
        <v>32</v>
      </c>
    </row>
    <row r="16" spans="1:17" ht="12" customHeight="1">
      <c r="A16" s="248"/>
      <c r="B16" s="27" t="s">
        <v>294</v>
      </c>
      <c r="C16" s="4">
        <f t="shared" si="0"/>
        <v>30</v>
      </c>
      <c r="D16" s="4">
        <v>2</v>
      </c>
      <c r="E16" s="4" t="s">
        <v>0</v>
      </c>
      <c r="F16" s="4" t="s">
        <v>0</v>
      </c>
      <c r="G16" s="4" t="s">
        <v>0</v>
      </c>
      <c r="H16" s="4">
        <v>5</v>
      </c>
      <c r="I16" s="4">
        <v>11</v>
      </c>
      <c r="J16" s="4" t="s">
        <v>0</v>
      </c>
      <c r="K16" s="4">
        <v>2</v>
      </c>
      <c r="L16" s="4">
        <v>3</v>
      </c>
      <c r="M16" s="4" t="s">
        <v>0</v>
      </c>
      <c r="N16" s="4" t="s">
        <v>0</v>
      </c>
      <c r="O16" s="4">
        <v>4</v>
      </c>
      <c r="P16" s="4" t="s">
        <v>0</v>
      </c>
      <c r="Q16" s="4">
        <v>3</v>
      </c>
    </row>
    <row r="17" spans="1:17" ht="12" customHeight="1">
      <c r="A17" s="220">
        <v>12</v>
      </c>
      <c r="B17" s="27" t="s">
        <v>291</v>
      </c>
      <c r="C17" s="4">
        <f t="shared" si="0"/>
        <v>129</v>
      </c>
      <c r="D17" s="4">
        <v>1</v>
      </c>
      <c r="E17" s="4" t="s">
        <v>552</v>
      </c>
      <c r="F17" s="4" t="s">
        <v>552</v>
      </c>
      <c r="G17" s="4" t="s">
        <v>552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552</v>
      </c>
      <c r="O17" s="4">
        <v>21</v>
      </c>
      <c r="P17" s="4">
        <v>11</v>
      </c>
      <c r="Q17" s="4">
        <v>1</v>
      </c>
    </row>
    <row r="18" spans="1:17" ht="12" customHeight="1">
      <c r="A18" s="220"/>
      <c r="B18" s="27" t="s">
        <v>292</v>
      </c>
      <c r="C18" s="4">
        <f t="shared" si="0"/>
        <v>58</v>
      </c>
      <c r="D18" s="4">
        <v>3</v>
      </c>
      <c r="E18" s="4" t="s">
        <v>32</v>
      </c>
      <c r="F18" s="4" t="s">
        <v>32</v>
      </c>
      <c r="G18" s="4" t="s">
        <v>32</v>
      </c>
      <c r="H18" s="4">
        <v>5</v>
      </c>
      <c r="I18" s="4">
        <v>17</v>
      </c>
      <c r="J18" s="4" t="s">
        <v>32</v>
      </c>
      <c r="K18" s="4">
        <v>1</v>
      </c>
      <c r="L18" s="4">
        <v>11</v>
      </c>
      <c r="M18" s="4" t="s">
        <v>32</v>
      </c>
      <c r="N18" s="4" t="s">
        <v>32</v>
      </c>
      <c r="O18" s="4">
        <v>19</v>
      </c>
      <c r="P18" s="4">
        <v>2</v>
      </c>
      <c r="Q18" s="4" t="s">
        <v>32</v>
      </c>
    </row>
    <row r="19" spans="1:17" ht="12" customHeight="1">
      <c r="A19" s="220"/>
      <c r="B19" s="27" t="s">
        <v>294</v>
      </c>
      <c r="C19" s="4">
        <f t="shared" si="0"/>
        <v>18</v>
      </c>
      <c r="D19" s="4" t="s">
        <v>0</v>
      </c>
      <c r="E19" s="4" t="s">
        <v>0</v>
      </c>
      <c r="F19" s="4" t="s">
        <v>0</v>
      </c>
      <c r="G19" s="4" t="s">
        <v>0</v>
      </c>
      <c r="H19" s="4">
        <v>2</v>
      </c>
      <c r="I19" s="4">
        <v>6</v>
      </c>
      <c r="J19" s="4" t="s">
        <v>0</v>
      </c>
      <c r="K19" s="4">
        <v>1</v>
      </c>
      <c r="L19" s="4">
        <v>6</v>
      </c>
      <c r="M19" s="4" t="s">
        <v>0</v>
      </c>
      <c r="N19" s="4" t="s">
        <v>0</v>
      </c>
      <c r="O19" s="4">
        <v>3</v>
      </c>
      <c r="P19" s="4" t="s">
        <v>0</v>
      </c>
      <c r="Q19" s="4" t="s">
        <v>0</v>
      </c>
    </row>
    <row r="20" spans="1:17" ht="12" customHeight="1">
      <c r="A20" s="220">
        <v>13</v>
      </c>
      <c r="B20" s="27" t="s">
        <v>291</v>
      </c>
      <c r="C20" s="4">
        <f t="shared" si="0"/>
        <v>125</v>
      </c>
      <c r="D20" s="4">
        <v>3</v>
      </c>
      <c r="E20" s="4" t="s">
        <v>552</v>
      </c>
      <c r="F20" s="4" t="s">
        <v>552</v>
      </c>
      <c r="G20" s="4" t="s">
        <v>552</v>
      </c>
      <c r="H20" s="4">
        <v>12</v>
      </c>
      <c r="I20" s="4">
        <v>62</v>
      </c>
      <c r="J20" s="4" t="s">
        <v>552</v>
      </c>
      <c r="K20" s="4">
        <v>2</v>
      </c>
      <c r="L20" s="4">
        <v>12</v>
      </c>
      <c r="M20" s="4" t="s">
        <v>552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20"/>
      <c r="B21" s="27" t="s">
        <v>292</v>
      </c>
      <c r="C21" s="4">
        <f t="shared" si="0"/>
        <v>67</v>
      </c>
      <c r="D21" s="4">
        <v>2</v>
      </c>
      <c r="E21" s="4">
        <v>1</v>
      </c>
      <c r="F21" s="4" t="s">
        <v>32</v>
      </c>
      <c r="G21" s="4" t="s">
        <v>32</v>
      </c>
      <c r="H21" s="4">
        <v>11</v>
      </c>
      <c r="I21" s="4">
        <v>28</v>
      </c>
      <c r="J21" s="4" t="s">
        <v>32</v>
      </c>
      <c r="K21" s="4" t="s">
        <v>32</v>
      </c>
      <c r="L21" s="4">
        <v>9</v>
      </c>
      <c r="M21" s="4" t="s">
        <v>32</v>
      </c>
      <c r="N21" s="4" t="s">
        <v>32</v>
      </c>
      <c r="O21" s="4">
        <v>15</v>
      </c>
      <c r="P21" s="4">
        <v>1</v>
      </c>
      <c r="Q21" s="4" t="s">
        <v>32</v>
      </c>
    </row>
    <row r="22" spans="1:17" ht="12" customHeight="1">
      <c r="A22" s="220"/>
      <c r="B22" s="27" t="s">
        <v>294</v>
      </c>
      <c r="C22" s="4">
        <f t="shared" si="0"/>
        <v>17</v>
      </c>
      <c r="D22" s="4" t="s">
        <v>0</v>
      </c>
      <c r="E22" s="4" t="s">
        <v>0</v>
      </c>
      <c r="F22" s="4" t="s">
        <v>0</v>
      </c>
      <c r="G22" s="4" t="s">
        <v>0</v>
      </c>
      <c r="H22" s="4">
        <v>3</v>
      </c>
      <c r="I22" s="4">
        <v>9</v>
      </c>
      <c r="J22" s="4" t="s">
        <v>0</v>
      </c>
      <c r="K22" s="4">
        <v>1</v>
      </c>
      <c r="L22" s="4">
        <v>1</v>
      </c>
      <c r="M22" s="4" t="s">
        <v>0</v>
      </c>
      <c r="N22" s="4" t="s">
        <v>0</v>
      </c>
      <c r="O22" s="4">
        <v>3</v>
      </c>
      <c r="P22" s="4" t="s">
        <v>0</v>
      </c>
      <c r="Q22" s="4" t="s">
        <v>0</v>
      </c>
    </row>
    <row r="23" spans="1:17" ht="12" customHeight="1">
      <c r="A23" s="220">
        <v>14</v>
      </c>
      <c r="B23" s="27" t="s">
        <v>291</v>
      </c>
      <c r="C23" s="4">
        <f t="shared" si="0"/>
        <v>98</v>
      </c>
      <c r="D23" s="4" t="s">
        <v>552</v>
      </c>
      <c r="E23" s="4" t="s">
        <v>552</v>
      </c>
      <c r="F23" s="4" t="s">
        <v>552</v>
      </c>
      <c r="G23" s="4" t="s">
        <v>552</v>
      </c>
      <c r="H23" s="4">
        <v>7</v>
      </c>
      <c r="I23" s="4">
        <v>35</v>
      </c>
      <c r="J23" s="4" t="s">
        <v>552</v>
      </c>
      <c r="K23" s="4">
        <v>1</v>
      </c>
      <c r="L23" s="4">
        <v>13</v>
      </c>
      <c r="M23" s="4" t="s">
        <v>552</v>
      </c>
      <c r="N23" s="4" t="s">
        <v>552</v>
      </c>
      <c r="O23" s="4">
        <v>31</v>
      </c>
      <c r="P23" s="4">
        <v>10</v>
      </c>
      <c r="Q23" s="4">
        <v>1</v>
      </c>
    </row>
    <row r="24" spans="1:17" ht="12" customHeight="1">
      <c r="A24" s="220"/>
      <c r="B24" s="27" t="s">
        <v>292</v>
      </c>
      <c r="C24" s="4">
        <f t="shared" si="0"/>
        <v>64</v>
      </c>
      <c r="D24" s="4">
        <v>1</v>
      </c>
      <c r="E24" s="4" t="s">
        <v>32</v>
      </c>
      <c r="F24" s="4" t="s">
        <v>32</v>
      </c>
      <c r="G24" s="4" t="s">
        <v>32</v>
      </c>
      <c r="H24" s="4">
        <v>4</v>
      </c>
      <c r="I24" s="4">
        <v>17</v>
      </c>
      <c r="J24" s="4" t="s">
        <v>32</v>
      </c>
      <c r="K24" s="4" t="s">
        <v>32</v>
      </c>
      <c r="L24" s="4">
        <v>9</v>
      </c>
      <c r="M24" s="4" t="s">
        <v>32</v>
      </c>
      <c r="N24" s="4" t="s">
        <v>32</v>
      </c>
      <c r="O24" s="4">
        <v>29</v>
      </c>
      <c r="P24" s="4">
        <v>4</v>
      </c>
      <c r="Q24" s="4" t="s">
        <v>32</v>
      </c>
    </row>
    <row r="25" spans="1:17" ht="12" customHeight="1">
      <c r="A25" s="220"/>
      <c r="B25" s="27" t="s">
        <v>294</v>
      </c>
      <c r="C25" s="4">
        <f t="shared" si="0"/>
        <v>17</v>
      </c>
      <c r="D25" s="4" t="s">
        <v>0</v>
      </c>
      <c r="E25" s="4" t="s">
        <v>0</v>
      </c>
      <c r="F25" s="4" t="s">
        <v>0</v>
      </c>
      <c r="G25" s="4" t="s">
        <v>0</v>
      </c>
      <c r="H25" s="4">
        <v>2</v>
      </c>
      <c r="I25" s="4">
        <v>9</v>
      </c>
      <c r="J25" s="4">
        <v>1</v>
      </c>
      <c r="K25" s="4" t="s">
        <v>0</v>
      </c>
      <c r="L25" s="4">
        <v>2</v>
      </c>
      <c r="M25" s="4" t="s">
        <v>0</v>
      </c>
      <c r="N25" s="4" t="s">
        <v>0</v>
      </c>
      <c r="O25" s="4">
        <v>3</v>
      </c>
      <c r="P25" s="4" t="s">
        <v>0</v>
      </c>
      <c r="Q25" s="4" t="s">
        <v>0</v>
      </c>
    </row>
    <row r="26" spans="1:17" ht="12" customHeight="1">
      <c r="A26" s="220">
        <v>15</v>
      </c>
      <c r="B26" s="27" t="s">
        <v>291</v>
      </c>
      <c r="C26" s="4">
        <f t="shared" si="0"/>
        <v>90</v>
      </c>
      <c r="D26" s="4" t="s">
        <v>552</v>
      </c>
      <c r="E26" s="4" t="s">
        <v>552</v>
      </c>
      <c r="F26" s="4" t="s">
        <v>552</v>
      </c>
      <c r="G26" s="4" t="s">
        <v>552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552</v>
      </c>
      <c r="N26" s="4" t="s">
        <v>552</v>
      </c>
      <c r="O26" s="4">
        <v>5</v>
      </c>
      <c r="P26" s="4">
        <v>13</v>
      </c>
      <c r="Q26" s="4">
        <v>2</v>
      </c>
    </row>
    <row r="27" spans="1:17" ht="12" customHeight="1">
      <c r="A27" s="220"/>
      <c r="B27" s="27" t="s">
        <v>292</v>
      </c>
      <c r="C27" s="4">
        <f t="shared" si="0"/>
        <v>51</v>
      </c>
      <c r="D27" s="4" t="s">
        <v>32</v>
      </c>
      <c r="E27" s="4" t="s">
        <v>32</v>
      </c>
      <c r="F27" s="4" t="s">
        <v>32</v>
      </c>
      <c r="G27" s="4" t="s">
        <v>32</v>
      </c>
      <c r="H27" s="4">
        <v>12</v>
      </c>
      <c r="I27" s="4">
        <v>14</v>
      </c>
      <c r="J27" s="4" t="s">
        <v>32</v>
      </c>
      <c r="K27" s="4">
        <v>1</v>
      </c>
      <c r="L27" s="4">
        <v>5</v>
      </c>
      <c r="M27" s="4" t="s">
        <v>32</v>
      </c>
      <c r="N27" s="4" t="s">
        <v>32</v>
      </c>
      <c r="O27" s="4">
        <v>16</v>
      </c>
      <c r="P27" s="4">
        <v>3</v>
      </c>
      <c r="Q27" s="4" t="s">
        <v>32</v>
      </c>
    </row>
    <row r="28" spans="1:17" ht="12" customHeight="1">
      <c r="A28" s="220"/>
      <c r="B28" s="27" t="s">
        <v>294</v>
      </c>
      <c r="C28" s="4">
        <f t="shared" si="0"/>
        <v>9</v>
      </c>
      <c r="D28" s="4" t="s">
        <v>0</v>
      </c>
      <c r="E28" s="4" t="s">
        <v>0</v>
      </c>
      <c r="F28" s="4" t="s">
        <v>0</v>
      </c>
      <c r="G28" s="4" t="s">
        <v>0</v>
      </c>
      <c r="H28" s="4">
        <v>1</v>
      </c>
      <c r="I28" s="4">
        <v>2</v>
      </c>
      <c r="J28" s="4" t="s">
        <v>0</v>
      </c>
      <c r="K28" s="4" t="s">
        <v>0</v>
      </c>
      <c r="L28" s="4">
        <v>4</v>
      </c>
      <c r="M28" s="4" t="s">
        <v>0</v>
      </c>
      <c r="N28" s="4" t="s">
        <v>0</v>
      </c>
      <c r="O28" s="4" t="s">
        <v>0</v>
      </c>
      <c r="P28" s="4" t="s">
        <v>0</v>
      </c>
      <c r="Q28" s="4">
        <v>2</v>
      </c>
    </row>
    <row r="29" spans="1:17" ht="12" customHeight="1">
      <c r="A29" s="220">
        <v>16</v>
      </c>
      <c r="B29" s="27" t="s">
        <v>291</v>
      </c>
      <c r="C29" s="4">
        <f>SUM(D29:Q29)</f>
        <v>99</v>
      </c>
      <c r="D29" s="4">
        <v>2</v>
      </c>
      <c r="E29" s="4" t="s">
        <v>552</v>
      </c>
      <c r="F29" s="4" t="s">
        <v>552</v>
      </c>
      <c r="G29" s="4" t="s">
        <v>552</v>
      </c>
      <c r="H29" s="4">
        <v>2</v>
      </c>
      <c r="I29" s="4">
        <v>47</v>
      </c>
      <c r="J29" s="4" t="s">
        <v>552</v>
      </c>
      <c r="K29" s="4">
        <v>1</v>
      </c>
      <c r="L29" s="4">
        <v>23</v>
      </c>
      <c r="M29" s="4" t="s">
        <v>552</v>
      </c>
      <c r="N29" s="4" t="s">
        <v>552</v>
      </c>
      <c r="O29" s="4">
        <v>17</v>
      </c>
      <c r="P29" s="4">
        <v>6</v>
      </c>
      <c r="Q29" s="4">
        <v>1</v>
      </c>
    </row>
    <row r="30" spans="1:17" ht="12" customHeight="1">
      <c r="A30" s="220"/>
      <c r="B30" s="27" t="s">
        <v>292</v>
      </c>
      <c r="C30" s="4">
        <v>68</v>
      </c>
      <c r="D30" s="4">
        <v>1</v>
      </c>
      <c r="E30" s="4" t="s">
        <v>32</v>
      </c>
      <c r="F30" s="4" t="s">
        <v>32</v>
      </c>
      <c r="G30" s="4" t="s">
        <v>32</v>
      </c>
      <c r="H30" s="4" t="s">
        <v>32</v>
      </c>
      <c r="I30" s="4">
        <v>1</v>
      </c>
      <c r="J30" s="4" t="s">
        <v>32</v>
      </c>
      <c r="K30" s="4" t="s">
        <v>32</v>
      </c>
      <c r="L30" s="4">
        <v>1</v>
      </c>
      <c r="M30" s="4" t="s">
        <v>32</v>
      </c>
      <c r="N30" s="4" t="s">
        <v>32</v>
      </c>
      <c r="O30" s="4">
        <v>3</v>
      </c>
      <c r="P30" s="4" t="s">
        <v>32</v>
      </c>
      <c r="Q30" s="4" t="s">
        <v>32</v>
      </c>
    </row>
    <row r="31" spans="1:17" ht="12" customHeight="1">
      <c r="A31" s="220"/>
      <c r="B31" s="27" t="s">
        <v>294</v>
      </c>
      <c r="C31" s="18">
        <f>SUM(D31:Q31)</f>
        <v>15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>
        <v>8</v>
      </c>
      <c r="J31" s="18" t="s">
        <v>0</v>
      </c>
      <c r="K31" s="18">
        <v>1</v>
      </c>
      <c r="L31" s="18">
        <v>1</v>
      </c>
      <c r="M31" s="18" t="s">
        <v>0</v>
      </c>
      <c r="N31" s="18" t="s">
        <v>0</v>
      </c>
      <c r="O31" s="18">
        <v>4</v>
      </c>
      <c r="P31" s="18" t="s">
        <v>0</v>
      </c>
      <c r="Q31" s="18">
        <v>1</v>
      </c>
    </row>
    <row r="32" spans="1:17" ht="12" customHeight="1">
      <c r="A32" s="220">
        <v>17</v>
      </c>
      <c r="B32" s="27" t="s">
        <v>291</v>
      </c>
      <c r="C32" s="18">
        <f t="shared" si="0"/>
        <v>0</v>
      </c>
      <c r="D32" s="18" t="s">
        <v>552</v>
      </c>
      <c r="E32" s="18" t="s">
        <v>552</v>
      </c>
      <c r="F32" s="18" t="s">
        <v>552</v>
      </c>
      <c r="G32" s="18" t="s">
        <v>552</v>
      </c>
      <c r="H32" s="18" t="s">
        <v>552</v>
      </c>
      <c r="I32" s="18" t="s">
        <v>552</v>
      </c>
      <c r="J32" s="18" t="s">
        <v>552</v>
      </c>
      <c r="K32" s="18" t="s">
        <v>552</v>
      </c>
      <c r="L32" s="18" t="s">
        <v>552</v>
      </c>
      <c r="M32" s="18" t="s">
        <v>552</v>
      </c>
      <c r="N32" s="18" t="s">
        <v>552</v>
      </c>
      <c r="O32" s="18" t="s">
        <v>552</v>
      </c>
      <c r="P32" s="18" t="s">
        <v>552</v>
      </c>
      <c r="Q32" s="18" t="s">
        <v>552</v>
      </c>
    </row>
    <row r="33" spans="1:17" ht="12" customHeight="1">
      <c r="A33" s="220"/>
      <c r="B33" s="27" t="s">
        <v>292</v>
      </c>
      <c r="C33" s="18">
        <f t="shared" si="0"/>
        <v>0</v>
      </c>
      <c r="D33" s="18" t="s">
        <v>32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</row>
    <row r="34" spans="1:17" ht="12" customHeight="1" thickBot="1">
      <c r="A34" s="221"/>
      <c r="B34" s="30" t="s">
        <v>294</v>
      </c>
      <c r="C34" s="20">
        <f t="shared" si="0"/>
        <v>0</v>
      </c>
      <c r="D34" s="20" t="s">
        <v>0</v>
      </c>
      <c r="E34" s="20" t="s">
        <v>0</v>
      </c>
      <c r="F34" s="20" t="s">
        <v>0</v>
      </c>
      <c r="G34" s="20" t="s">
        <v>0</v>
      </c>
      <c r="H34" s="20" t="s">
        <v>0</v>
      </c>
      <c r="I34" s="20" t="s">
        <v>0</v>
      </c>
      <c r="J34" s="20" t="s">
        <v>0</v>
      </c>
      <c r="K34" s="20" t="s">
        <v>0</v>
      </c>
      <c r="L34" s="20" t="s">
        <v>0</v>
      </c>
      <c r="M34" s="20" t="s">
        <v>0</v>
      </c>
      <c r="N34" s="20" t="s">
        <v>0</v>
      </c>
      <c r="O34" s="20" t="s">
        <v>0</v>
      </c>
      <c r="P34" s="20" t="s">
        <v>0</v>
      </c>
      <c r="Q34" s="20" t="s">
        <v>0</v>
      </c>
    </row>
    <row r="35" spans="1:17">
      <c r="A35" s="4" t="s">
        <v>614</v>
      </c>
      <c r="B35" s="23" t="s">
        <v>372</v>
      </c>
    </row>
    <row r="36" spans="1:17">
      <c r="B36" s="23" t="s">
        <v>373</v>
      </c>
    </row>
    <row r="37" spans="1:17" ht="13.5" customHeight="1"/>
  </sheetData>
  <mergeCells count="41"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B2:B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37"/>
  </cols>
  <sheetData>
    <row r="1" spans="1:17" ht="18.75" customHeight="1" thickBot="1">
      <c r="A1" s="1" t="s">
        <v>5</v>
      </c>
      <c r="I1" s="31" t="s">
        <v>460</v>
      </c>
      <c r="Q1" s="4" t="s">
        <v>337</v>
      </c>
    </row>
    <row r="2" spans="1:17">
      <c r="A2" s="209" t="s">
        <v>344</v>
      </c>
      <c r="B2" s="214"/>
      <c r="C2" s="146"/>
      <c r="D2" s="64" t="s">
        <v>641</v>
      </c>
      <c r="E2" s="64" t="s">
        <v>642</v>
      </c>
      <c r="F2" s="64" t="s">
        <v>643</v>
      </c>
      <c r="G2" s="64" t="s">
        <v>644</v>
      </c>
      <c r="H2" s="64" t="s">
        <v>645</v>
      </c>
      <c r="I2" s="64" t="s">
        <v>646</v>
      </c>
      <c r="J2" s="64" t="s">
        <v>647</v>
      </c>
      <c r="K2" s="64" t="s">
        <v>648</v>
      </c>
      <c r="L2" s="64" t="s">
        <v>649</v>
      </c>
      <c r="M2" s="64" t="s">
        <v>650</v>
      </c>
      <c r="N2" s="64" t="s">
        <v>651</v>
      </c>
      <c r="O2" s="64" t="s">
        <v>652</v>
      </c>
      <c r="P2" s="64" t="s">
        <v>653</v>
      </c>
      <c r="Q2" s="268" t="s">
        <v>370</v>
      </c>
    </row>
    <row r="3" spans="1:17" ht="22.5" customHeight="1">
      <c r="A3" s="241"/>
      <c r="B3" s="206"/>
      <c r="C3" s="261" t="s">
        <v>295</v>
      </c>
      <c r="D3" s="261" t="s">
        <v>345</v>
      </c>
      <c r="E3" s="261" t="s">
        <v>346</v>
      </c>
      <c r="F3" s="261" t="s">
        <v>347</v>
      </c>
      <c r="G3" s="261" t="s">
        <v>348</v>
      </c>
      <c r="H3" s="261" t="s">
        <v>349</v>
      </c>
      <c r="I3" s="261" t="s">
        <v>350</v>
      </c>
      <c r="J3" s="265" t="s">
        <v>371</v>
      </c>
      <c r="K3" s="264" t="s">
        <v>351</v>
      </c>
      <c r="L3" s="264" t="s">
        <v>74</v>
      </c>
      <c r="M3" s="264" t="s">
        <v>366</v>
      </c>
      <c r="N3" s="269" t="s">
        <v>367</v>
      </c>
      <c r="O3" s="269" t="s">
        <v>368</v>
      </c>
      <c r="P3" s="261" t="s">
        <v>369</v>
      </c>
      <c r="Q3" s="227"/>
    </row>
    <row r="4" spans="1:17" ht="22.5" customHeight="1">
      <c r="A4" s="241"/>
      <c r="B4" s="206"/>
      <c r="C4" s="261"/>
      <c r="D4" s="261"/>
      <c r="E4" s="261"/>
      <c r="F4" s="261"/>
      <c r="G4" s="261"/>
      <c r="H4" s="261"/>
      <c r="I4" s="261"/>
      <c r="J4" s="266"/>
      <c r="K4" s="261"/>
      <c r="L4" s="261"/>
      <c r="M4" s="261"/>
      <c r="N4" s="269"/>
      <c r="O4" s="269"/>
      <c r="P4" s="261"/>
      <c r="Q4" s="227"/>
    </row>
    <row r="5" spans="1:17" ht="22.5" customHeight="1">
      <c r="A5" s="211"/>
      <c r="B5" s="206"/>
      <c r="C5" s="260"/>
      <c r="D5" s="260"/>
      <c r="E5" s="260"/>
      <c r="F5" s="260"/>
      <c r="G5" s="260"/>
      <c r="H5" s="260"/>
      <c r="I5" s="260"/>
      <c r="J5" s="267"/>
      <c r="K5" s="260"/>
      <c r="L5" s="260"/>
      <c r="M5" s="260"/>
      <c r="N5" s="270"/>
      <c r="O5" s="270"/>
      <c r="P5" s="260"/>
      <c r="Q5" s="227"/>
    </row>
    <row r="6" spans="1:17" ht="12" hidden="1" customHeight="1">
      <c r="A6" s="248" t="s">
        <v>335</v>
      </c>
      <c r="B6" s="27" t="s">
        <v>291</v>
      </c>
      <c r="C6" s="4">
        <f>SUM(D6:Q6)</f>
        <v>147</v>
      </c>
      <c r="D6" s="4">
        <v>4</v>
      </c>
      <c r="E6" s="4">
        <v>1</v>
      </c>
      <c r="F6" s="4" t="s">
        <v>552</v>
      </c>
      <c r="G6" s="4" t="s">
        <v>552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552</v>
      </c>
      <c r="N6" s="4" t="s">
        <v>552</v>
      </c>
      <c r="O6" s="4">
        <v>28</v>
      </c>
      <c r="P6" s="4">
        <v>8</v>
      </c>
      <c r="Q6" s="4" t="s">
        <v>552</v>
      </c>
    </row>
    <row r="7" spans="1:17" ht="12" hidden="1" customHeight="1">
      <c r="A7" s="248"/>
      <c r="B7" s="27" t="s">
        <v>292</v>
      </c>
      <c r="C7" s="4">
        <f t="shared" ref="C7:C20" si="0">SUM(D7:Q7)</f>
        <v>68</v>
      </c>
      <c r="D7" s="4" t="s">
        <v>32</v>
      </c>
      <c r="E7" s="4" t="s">
        <v>32</v>
      </c>
      <c r="F7" s="4" t="s">
        <v>32</v>
      </c>
      <c r="G7" s="4" t="s">
        <v>32</v>
      </c>
      <c r="H7" s="4">
        <v>2</v>
      </c>
      <c r="I7" s="4">
        <v>21</v>
      </c>
      <c r="J7" s="4" t="s">
        <v>32</v>
      </c>
      <c r="K7" s="4">
        <v>1</v>
      </c>
      <c r="L7" s="4">
        <v>18</v>
      </c>
      <c r="M7" s="4" t="s">
        <v>32</v>
      </c>
      <c r="N7" s="4">
        <v>1</v>
      </c>
      <c r="O7" s="4">
        <v>25</v>
      </c>
      <c r="P7" s="4" t="s">
        <v>32</v>
      </c>
      <c r="Q7" s="4" t="s">
        <v>32</v>
      </c>
    </row>
    <row r="8" spans="1:17" ht="12" hidden="1" customHeight="1">
      <c r="A8" s="248"/>
      <c r="B8" s="27" t="s">
        <v>294</v>
      </c>
      <c r="C8" s="4">
        <f t="shared" si="0"/>
        <v>28</v>
      </c>
      <c r="D8" s="4">
        <v>1</v>
      </c>
      <c r="E8" s="4" t="s">
        <v>0</v>
      </c>
      <c r="F8" s="4" t="s">
        <v>0</v>
      </c>
      <c r="G8" s="4" t="s">
        <v>0</v>
      </c>
      <c r="H8" s="4">
        <v>5</v>
      </c>
      <c r="I8" s="4">
        <v>11</v>
      </c>
      <c r="J8" s="4" t="s">
        <v>0</v>
      </c>
      <c r="K8" s="4">
        <v>2</v>
      </c>
      <c r="L8" s="4">
        <v>3</v>
      </c>
      <c r="M8" s="4" t="s">
        <v>0</v>
      </c>
      <c r="N8" s="4" t="s">
        <v>0</v>
      </c>
      <c r="O8" s="4">
        <v>3</v>
      </c>
      <c r="P8" s="4" t="s">
        <v>0</v>
      </c>
      <c r="Q8" s="4">
        <v>3</v>
      </c>
    </row>
    <row r="9" spans="1:17" ht="12" hidden="1" customHeight="1">
      <c r="A9" s="220">
        <v>12</v>
      </c>
      <c r="B9" s="27" t="s">
        <v>291</v>
      </c>
      <c r="C9" s="4">
        <f t="shared" si="0"/>
        <v>112</v>
      </c>
      <c r="D9" s="4">
        <v>1</v>
      </c>
      <c r="E9" s="4" t="s">
        <v>552</v>
      </c>
      <c r="F9" s="4" t="s">
        <v>552</v>
      </c>
      <c r="G9" s="4" t="s">
        <v>552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552</v>
      </c>
      <c r="O9" s="4">
        <v>17</v>
      </c>
      <c r="P9" s="4">
        <v>7</v>
      </c>
      <c r="Q9" s="4" t="s">
        <v>552</v>
      </c>
    </row>
    <row r="10" spans="1:17" ht="12" hidden="1" customHeight="1">
      <c r="A10" s="220"/>
      <c r="B10" s="27" t="s">
        <v>292</v>
      </c>
      <c r="C10" s="4">
        <f t="shared" si="0"/>
        <v>51</v>
      </c>
      <c r="D10" s="4">
        <v>2</v>
      </c>
      <c r="E10" s="4" t="s">
        <v>32</v>
      </c>
      <c r="F10" s="4" t="s">
        <v>32</v>
      </c>
      <c r="G10" s="4" t="s">
        <v>32</v>
      </c>
      <c r="H10" s="4">
        <v>5</v>
      </c>
      <c r="I10" s="4">
        <v>17</v>
      </c>
      <c r="J10" s="4" t="s">
        <v>32</v>
      </c>
      <c r="K10" s="4">
        <v>1</v>
      </c>
      <c r="L10" s="4">
        <v>11</v>
      </c>
      <c r="M10" s="4" t="s">
        <v>32</v>
      </c>
      <c r="N10" s="4" t="s">
        <v>32</v>
      </c>
      <c r="O10" s="4">
        <v>13</v>
      </c>
      <c r="P10" s="4">
        <v>2</v>
      </c>
      <c r="Q10" s="4" t="s">
        <v>32</v>
      </c>
    </row>
    <row r="11" spans="1:17" ht="12" hidden="1" customHeight="1">
      <c r="A11" s="220"/>
      <c r="B11" s="27" t="s">
        <v>294</v>
      </c>
      <c r="C11" s="4">
        <f t="shared" si="0"/>
        <v>18</v>
      </c>
      <c r="D11" s="4" t="s">
        <v>0</v>
      </c>
      <c r="E11" s="4" t="s">
        <v>0</v>
      </c>
      <c r="F11" s="4" t="s">
        <v>0</v>
      </c>
      <c r="G11" s="4" t="s">
        <v>0</v>
      </c>
      <c r="H11" s="4">
        <v>2</v>
      </c>
      <c r="I11" s="4">
        <v>6</v>
      </c>
      <c r="J11" s="4" t="s">
        <v>0</v>
      </c>
      <c r="K11" s="4">
        <v>1</v>
      </c>
      <c r="L11" s="4">
        <v>6</v>
      </c>
      <c r="M11" s="4" t="s">
        <v>0</v>
      </c>
      <c r="N11" s="4" t="s">
        <v>0</v>
      </c>
      <c r="O11" s="4">
        <v>3</v>
      </c>
      <c r="P11" s="4" t="s">
        <v>0</v>
      </c>
      <c r="Q11" s="4" t="s">
        <v>0</v>
      </c>
    </row>
    <row r="12" spans="1:17" ht="12" hidden="1" customHeight="1">
      <c r="A12" s="220">
        <v>13</v>
      </c>
      <c r="B12" s="27" t="s">
        <v>291</v>
      </c>
      <c r="C12" s="4">
        <f t="shared" si="0"/>
        <v>109</v>
      </c>
      <c r="D12" s="4">
        <v>1</v>
      </c>
      <c r="E12" s="4" t="s">
        <v>552</v>
      </c>
      <c r="F12" s="4" t="s">
        <v>552</v>
      </c>
      <c r="G12" s="4" t="s">
        <v>552</v>
      </c>
      <c r="H12" s="4">
        <v>11</v>
      </c>
      <c r="I12" s="4">
        <v>62</v>
      </c>
      <c r="J12" s="4" t="s">
        <v>552</v>
      </c>
      <c r="K12" s="4">
        <v>1</v>
      </c>
      <c r="L12" s="4">
        <v>8</v>
      </c>
      <c r="M12" s="4" t="s">
        <v>552</v>
      </c>
      <c r="N12" s="4">
        <v>1</v>
      </c>
      <c r="O12" s="4">
        <v>20</v>
      </c>
      <c r="P12" s="4">
        <v>5</v>
      </c>
      <c r="Q12" s="4" t="s">
        <v>552</v>
      </c>
    </row>
    <row r="13" spans="1:17" ht="12" hidden="1" customHeight="1">
      <c r="A13" s="220"/>
      <c r="B13" s="27" t="s">
        <v>292</v>
      </c>
      <c r="C13" s="4">
        <f t="shared" si="0"/>
        <v>65</v>
      </c>
      <c r="D13" s="4">
        <v>2</v>
      </c>
      <c r="E13" s="4">
        <v>1</v>
      </c>
      <c r="F13" s="4" t="s">
        <v>32</v>
      </c>
      <c r="G13" s="4" t="s">
        <v>32</v>
      </c>
      <c r="H13" s="4">
        <v>11</v>
      </c>
      <c r="I13" s="4">
        <v>28</v>
      </c>
      <c r="J13" s="4" t="s">
        <v>32</v>
      </c>
      <c r="K13" s="4" t="s">
        <v>32</v>
      </c>
      <c r="L13" s="4">
        <v>9</v>
      </c>
      <c r="M13" s="4" t="s">
        <v>32</v>
      </c>
      <c r="N13" s="4" t="s">
        <v>32</v>
      </c>
      <c r="O13" s="4">
        <v>13</v>
      </c>
      <c r="P13" s="4">
        <v>1</v>
      </c>
      <c r="Q13" s="4" t="s">
        <v>32</v>
      </c>
    </row>
    <row r="14" spans="1:17" ht="12" hidden="1" customHeight="1">
      <c r="A14" s="220"/>
      <c r="B14" s="27" t="s">
        <v>294</v>
      </c>
      <c r="C14" s="4">
        <f t="shared" si="0"/>
        <v>14</v>
      </c>
      <c r="D14" s="4" t="s">
        <v>0</v>
      </c>
      <c r="E14" s="4" t="s">
        <v>0</v>
      </c>
      <c r="F14" s="4" t="s">
        <v>0</v>
      </c>
      <c r="G14" s="4" t="s">
        <v>0</v>
      </c>
      <c r="H14" s="4">
        <v>2</v>
      </c>
      <c r="I14" s="4">
        <v>9</v>
      </c>
      <c r="J14" s="4" t="s">
        <v>0</v>
      </c>
      <c r="K14" s="4">
        <v>1</v>
      </c>
      <c r="L14" s="4">
        <v>1</v>
      </c>
      <c r="M14" s="4" t="s">
        <v>0</v>
      </c>
      <c r="N14" s="4" t="s">
        <v>0</v>
      </c>
      <c r="O14" s="4">
        <v>1</v>
      </c>
      <c r="P14" s="4" t="s">
        <v>0</v>
      </c>
      <c r="Q14" s="4" t="s">
        <v>0</v>
      </c>
    </row>
    <row r="15" spans="1:17" ht="12" hidden="1" customHeight="1">
      <c r="A15" s="220">
        <v>14</v>
      </c>
      <c r="B15" s="27" t="s">
        <v>291</v>
      </c>
      <c r="C15" s="4">
        <f t="shared" si="0"/>
        <v>82</v>
      </c>
      <c r="D15" s="4" t="s">
        <v>552</v>
      </c>
      <c r="E15" s="4" t="s">
        <v>552</v>
      </c>
      <c r="F15" s="4" t="s">
        <v>552</v>
      </c>
      <c r="G15" s="4" t="s">
        <v>552</v>
      </c>
      <c r="H15" s="4">
        <v>7</v>
      </c>
      <c r="I15" s="4">
        <v>33</v>
      </c>
      <c r="J15" s="4" t="s">
        <v>552</v>
      </c>
      <c r="K15" s="4">
        <v>1</v>
      </c>
      <c r="L15" s="4">
        <v>11</v>
      </c>
      <c r="M15" s="4" t="s">
        <v>552</v>
      </c>
      <c r="N15" s="4" t="s">
        <v>552</v>
      </c>
      <c r="O15" s="4">
        <v>26</v>
      </c>
      <c r="P15" s="4">
        <v>4</v>
      </c>
      <c r="Q15" s="4" t="s">
        <v>552</v>
      </c>
    </row>
    <row r="16" spans="1:17" ht="12" hidden="1" customHeight="1">
      <c r="A16" s="220"/>
      <c r="B16" s="27" t="s">
        <v>292</v>
      </c>
      <c r="C16" s="4">
        <f t="shared" si="0"/>
        <v>58</v>
      </c>
      <c r="D16" s="4">
        <v>1</v>
      </c>
      <c r="E16" s="4" t="s">
        <v>32</v>
      </c>
      <c r="F16" s="4" t="s">
        <v>32</v>
      </c>
      <c r="G16" s="4" t="s">
        <v>32</v>
      </c>
      <c r="H16" s="4">
        <v>4</v>
      </c>
      <c r="I16" s="4">
        <v>16</v>
      </c>
      <c r="J16" s="4" t="s">
        <v>32</v>
      </c>
      <c r="K16" s="4" t="s">
        <v>32</v>
      </c>
      <c r="L16" s="4">
        <v>9</v>
      </c>
      <c r="M16" s="4" t="s">
        <v>32</v>
      </c>
      <c r="N16" s="4" t="s">
        <v>32</v>
      </c>
      <c r="O16" s="4">
        <v>24</v>
      </c>
      <c r="P16" s="4">
        <v>4</v>
      </c>
      <c r="Q16" s="4" t="s">
        <v>32</v>
      </c>
    </row>
    <row r="17" spans="1:17" ht="12" hidden="1" customHeight="1">
      <c r="A17" s="220"/>
      <c r="B17" s="27" t="s">
        <v>294</v>
      </c>
      <c r="C17" s="4">
        <f t="shared" si="0"/>
        <v>16</v>
      </c>
      <c r="D17" s="4" t="s">
        <v>0</v>
      </c>
      <c r="E17" s="4" t="s">
        <v>0</v>
      </c>
      <c r="F17" s="4" t="s">
        <v>0</v>
      </c>
      <c r="G17" s="4" t="s">
        <v>0</v>
      </c>
      <c r="H17" s="4">
        <v>2</v>
      </c>
      <c r="I17" s="4">
        <v>9</v>
      </c>
      <c r="J17" s="4">
        <v>1</v>
      </c>
      <c r="K17" s="4" t="s">
        <v>0</v>
      </c>
      <c r="L17" s="4">
        <v>1</v>
      </c>
      <c r="M17" s="4" t="s">
        <v>0</v>
      </c>
      <c r="N17" s="4" t="s">
        <v>0</v>
      </c>
      <c r="O17" s="4">
        <v>3</v>
      </c>
      <c r="P17" s="4" t="s">
        <v>0</v>
      </c>
      <c r="Q17" s="4" t="s">
        <v>0</v>
      </c>
    </row>
    <row r="18" spans="1:17" ht="12" hidden="1" customHeight="1">
      <c r="A18" s="220">
        <v>15</v>
      </c>
      <c r="B18" s="27" t="s">
        <v>291</v>
      </c>
      <c r="C18" s="4">
        <f t="shared" si="0"/>
        <v>73</v>
      </c>
      <c r="D18" s="4" t="s">
        <v>552</v>
      </c>
      <c r="E18" s="4" t="s">
        <v>552</v>
      </c>
      <c r="F18" s="4" t="s">
        <v>552</v>
      </c>
      <c r="G18" s="4" t="s">
        <v>552</v>
      </c>
      <c r="H18" s="4">
        <v>3</v>
      </c>
      <c r="I18" s="4">
        <v>30</v>
      </c>
      <c r="J18" s="4" t="s">
        <v>552</v>
      </c>
      <c r="K18" s="4">
        <v>3</v>
      </c>
      <c r="L18" s="4">
        <v>27</v>
      </c>
      <c r="M18" s="4" t="s">
        <v>552</v>
      </c>
      <c r="N18" s="4" t="s">
        <v>552</v>
      </c>
      <c r="O18" s="4">
        <v>2</v>
      </c>
      <c r="P18" s="4">
        <v>6</v>
      </c>
      <c r="Q18" s="4">
        <v>2</v>
      </c>
    </row>
    <row r="19" spans="1:17" ht="12" hidden="1" customHeight="1">
      <c r="A19" s="220"/>
      <c r="B19" s="27" t="s">
        <v>292</v>
      </c>
      <c r="C19" s="4">
        <f t="shared" si="0"/>
        <v>46</v>
      </c>
      <c r="D19" s="4" t="s">
        <v>32</v>
      </c>
      <c r="E19" s="4" t="s">
        <v>32</v>
      </c>
      <c r="F19" s="4" t="s">
        <v>32</v>
      </c>
      <c r="G19" s="4" t="s">
        <v>32</v>
      </c>
      <c r="H19" s="4">
        <v>10</v>
      </c>
      <c r="I19" s="4">
        <v>13</v>
      </c>
      <c r="J19" s="4" t="s">
        <v>32</v>
      </c>
      <c r="K19" s="4">
        <v>1</v>
      </c>
      <c r="L19" s="4">
        <v>5</v>
      </c>
      <c r="M19" s="4" t="s">
        <v>32</v>
      </c>
      <c r="N19" s="4" t="s">
        <v>32</v>
      </c>
      <c r="O19" s="4">
        <v>14</v>
      </c>
      <c r="P19" s="4">
        <v>3</v>
      </c>
      <c r="Q19" s="4" t="s">
        <v>32</v>
      </c>
    </row>
    <row r="20" spans="1:17" ht="12" hidden="1" customHeight="1">
      <c r="A20" s="220"/>
      <c r="B20" s="27" t="s">
        <v>294</v>
      </c>
      <c r="C20" s="4">
        <f t="shared" si="0"/>
        <v>9</v>
      </c>
      <c r="D20" s="4" t="s">
        <v>0</v>
      </c>
      <c r="E20" s="4" t="s">
        <v>0</v>
      </c>
      <c r="F20" s="4" t="s">
        <v>0</v>
      </c>
      <c r="G20" s="4" t="s">
        <v>0</v>
      </c>
      <c r="H20" s="4">
        <v>1</v>
      </c>
      <c r="I20" s="4">
        <v>2</v>
      </c>
      <c r="J20" s="4" t="s">
        <v>0</v>
      </c>
      <c r="K20" s="4" t="s">
        <v>0</v>
      </c>
      <c r="L20" s="4">
        <v>4</v>
      </c>
      <c r="M20" s="4" t="s">
        <v>0</v>
      </c>
      <c r="N20" s="4" t="s">
        <v>0</v>
      </c>
      <c r="O20" s="4" t="s">
        <v>0</v>
      </c>
      <c r="P20" s="4" t="s">
        <v>0</v>
      </c>
      <c r="Q20" s="4">
        <v>2</v>
      </c>
    </row>
    <row r="21" spans="1:17" ht="12" hidden="1" customHeight="1">
      <c r="A21" s="220">
        <v>16</v>
      </c>
      <c r="B21" s="27" t="s">
        <v>291</v>
      </c>
      <c r="C21" s="4">
        <f t="shared" ref="C21:C26" si="1">SUM(D21:Q21)</f>
        <v>85</v>
      </c>
      <c r="D21" s="4">
        <v>2</v>
      </c>
      <c r="E21" s="4" t="s">
        <v>552</v>
      </c>
      <c r="F21" s="4" t="s">
        <v>552</v>
      </c>
      <c r="G21" s="4" t="s">
        <v>552</v>
      </c>
      <c r="H21" s="4">
        <v>2</v>
      </c>
      <c r="I21" s="4">
        <v>45</v>
      </c>
      <c r="J21" s="4" t="s">
        <v>552</v>
      </c>
      <c r="K21" s="4" t="s">
        <v>552</v>
      </c>
      <c r="L21" s="4">
        <v>21</v>
      </c>
      <c r="M21" s="4" t="s">
        <v>552</v>
      </c>
      <c r="N21" s="4" t="s">
        <v>552</v>
      </c>
      <c r="O21" s="4">
        <v>13</v>
      </c>
      <c r="P21" s="4">
        <v>2</v>
      </c>
      <c r="Q21" s="4" t="s">
        <v>552</v>
      </c>
    </row>
    <row r="22" spans="1:17" ht="12" hidden="1" customHeight="1">
      <c r="A22" s="220"/>
      <c r="B22" s="27" t="s">
        <v>292</v>
      </c>
      <c r="C22" s="4">
        <f t="shared" si="1"/>
        <v>62</v>
      </c>
      <c r="D22" s="4">
        <v>1</v>
      </c>
      <c r="E22" s="4" t="s">
        <v>32</v>
      </c>
      <c r="F22" s="4" t="s">
        <v>32</v>
      </c>
      <c r="G22" s="4" t="s">
        <v>32</v>
      </c>
      <c r="H22" s="4">
        <v>8</v>
      </c>
      <c r="I22" s="4">
        <v>27</v>
      </c>
      <c r="J22" s="4" t="s">
        <v>32</v>
      </c>
      <c r="K22" s="4" t="s">
        <v>32</v>
      </c>
      <c r="L22" s="4">
        <v>8</v>
      </c>
      <c r="M22" s="4" t="s">
        <v>32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20"/>
      <c r="B23" s="27" t="s">
        <v>294</v>
      </c>
      <c r="C23" s="18">
        <f t="shared" si="1"/>
        <v>14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>
        <v>8</v>
      </c>
      <c r="J23" s="18" t="s">
        <v>0</v>
      </c>
      <c r="K23" s="18">
        <v>1</v>
      </c>
      <c r="L23" s="18">
        <v>1</v>
      </c>
      <c r="M23" s="18" t="s">
        <v>0</v>
      </c>
      <c r="N23" s="18" t="s">
        <v>0</v>
      </c>
      <c r="O23" s="18">
        <v>3</v>
      </c>
      <c r="P23" s="18" t="s">
        <v>0</v>
      </c>
      <c r="Q23" s="18">
        <v>1</v>
      </c>
    </row>
    <row r="24" spans="1:17" ht="12" hidden="1" customHeight="1">
      <c r="A24" s="205" t="s">
        <v>608</v>
      </c>
      <c r="B24" s="27" t="s">
        <v>291</v>
      </c>
      <c r="C24" s="18">
        <f t="shared" si="1"/>
        <v>0</v>
      </c>
      <c r="D24" s="18" t="s">
        <v>552</v>
      </c>
      <c r="E24" s="18" t="s">
        <v>552</v>
      </c>
      <c r="F24" s="18" t="s">
        <v>552</v>
      </c>
      <c r="G24" s="18" t="s">
        <v>552</v>
      </c>
      <c r="H24" s="18" t="s">
        <v>552</v>
      </c>
      <c r="I24" s="18" t="s">
        <v>552</v>
      </c>
      <c r="J24" s="18" t="s">
        <v>552</v>
      </c>
      <c r="K24" s="18" t="s">
        <v>552</v>
      </c>
      <c r="L24" s="18" t="s">
        <v>552</v>
      </c>
      <c r="M24" s="18" t="s">
        <v>552</v>
      </c>
      <c r="N24" s="18" t="s">
        <v>552</v>
      </c>
      <c r="O24" s="18" t="s">
        <v>552</v>
      </c>
      <c r="P24" s="18" t="s">
        <v>552</v>
      </c>
      <c r="Q24" s="18" t="s">
        <v>552</v>
      </c>
    </row>
    <row r="25" spans="1:17" ht="12" hidden="1" customHeight="1">
      <c r="A25" s="205"/>
      <c r="B25" s="27" t="s">
        <v>292</v>
      </c>
      <c r="C25" s="18">
        <f t="shared" si="1"/>
        <v>0</v>
      </c>
      <c r="D25" s="18" t="s">
        <v>32</v>
      </c>
      <c r="E25" s="18" t="s">
        <v>32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32</v>
      </c>
      <c r="L25" s="18" t="s">
        <v>32</v>
      </c>
      <c r="M25" s="18" t="s">
        <v>32</v>
      </c>
      <c r="N25" s="18" t="s">
        <v>32</v>
      </c>
      <c r="O25" s="18" t="s">
        <v>32</v>
      </c>
      <c r="P25" s="18" t="s">
        <v>32</v>
      </c>
      <c r="Q25" s="18" t="s">
        <v>32</v>
      </c>
    </row>
    <row r="26" spans="1:17" ht="23.25" customHeight="1" thickBot="1">
      <c r="A26" s="271"/>
      <c r="B26" s="65" t="s">
        <v>291</v>
      </c>
      <c r="C26" s="49">
        <f t="shared" si="1"/>
        <v>146</v>
      </c>
      <c r="D26" s="49">
        <v>4</v>
      </c>
      <c r="E26" s="49" t="s">
        <v>552</v>
      </c>
      <c r="F26" s="49" t="s">
        <v>552</v>
      </c>
      <c r="G26" s="49" t="s">
        <v>552</v>
      </c>
      <c r="H26" s="49">
        <v>12</v>
      </c>
      <c r="I26" s="49">
        <v>70</v>
      </c>
      <c r="J26" s="49" t="s">
        <v>552</v>
      </c>
      <c r="K26" s="49">
        <v>6</v>
      </c>
      <c r="L26" s="49">
        <v>14</v>
      </c>
      <c r="M26" s="49">
        <v>2</v>
      </c>
      <c r="N26" s="49" t="s">
        <v>552</v>
      </c>
      <c r="O26" s="49">
        <v>28</v>
      </c>
      <c r="P26" s="49">
        <v>5</v>
      </c>
      <c r="Q26" s="49">
        <v>5</v>
      </c>
    </row>
    <row r="27" spans="1:17">
      <c r="A27" s="23" t="s">
        <v>627</v>
      </c>
      <c r="C27" s="23"/>
    </row>
    <row r="28" spans="1:17">
      <c r="A28" s="23" t="s">
        <v>373</v>
      </c>
      <c r="C28" s="23"/>
    </row>
    <row r="29" spans="1:17" ht="14.25" thickBot="1">
      <c r="A29" s="1" t="s">
        <v>5</v>
      </c>
      <c r="I29" s="31" t="s">
        <v>460</v>
      </c>
      <c r="Q29" s="36" t="s">
        <v>337</v>
      </c>
    </row>
    <row r="30" spans="1:17">
      <c r="A30" s="222" t="s">
        <v>344</v>
      </c>
      <c r="B30" s="214"/>
      <c r="C30" s="259" t="s">
        <v>295</v>
      </c>
      <c r="D30" s="64" t="s">
        <v>352</v>
      </c>
      <c r="E30" s="64" t="s">
        <v>353</v>
      </c>
      <c r="F30" s="64" t="s">
        <v>354</v>
      </c>
      <c r="G30" s="64" t="s">
        <v>355</v>
      </c>
      <c r="H30" s="64" t="s">
        <v>356</v>
      </c>
      <c r="I30" s="64" t="s">
        <v>357</v>
      </c>
      <c r="J30" s="64" t="s">
        <v>358</v>
      </c>
      <c r="K30" s="64" t="s">
        <v>359</v>
      </c>
      <c r="L30" s="64" t="s">
        <v>360</v>
      </c>
      <c r="M30" s="64" t="s">
        <v>361</v>
      </c>
      <c r="N30" s="64" t="s">
        <v>362</v>
      </c>
      <c r="O30" s="64" t="s">
        <v>363</v>
      </c>
      <c r="P30" s="64" t="s">
        <v>364</v>
      </c>
      <c r="Q30" s="268" t="s">
        <v>370</v>
      </c>
    </row>
    <row r="31" spans="1:17" ht="22.5" customHeight="1">
      <c r="A31" s="249"/>
      <c r="B31" s="206"/>
      <c r="C31" s="261"/>
      <c r="D31" s="261" t="s">
        <v>345</v>
      </c>
      <c r="E31" s="261" t="s">
        <v>346</v>
      </c>
      <c r="F31" s="261" t="s">
        <v>347</v>
      </c>
      <c r="G31" s="261" t="s">
        <v>348</v>
      </c>
      <c r="H31" s="261" t="s">
        <v>349</v>
      </c>
      <c r="I31" s="261" t="s">
        <v>350</v>
      </c>
      <c r="J31" s="265" t="s">
        <v>371</v>
      </c>
      <c r="K31" s="264" t="s">
        <v>351</v>
      </c>
      <c r="L31" s="264" t="s">
        <v>365</v>
      </c>
      <c r="M31" s="264" t="s">
        <v>366</v>
      </c>
      <c r="N31" s="269" t="s">
        <v>367</v>
      </c>
      <c r="O31" s="269" t="s">
        <v>368</v>
      </c>
      <c r="P31" s="261" t="s">
        <v>369</v>
      </c>
      <c r="Q31" s="227"/>
    </row>
    <row r="32" spans="1:17" ht="22.5" customHeight="1">
      <c r="A32" s="249"/>
      <c r="B32" s="206"/>
      <c r="C32" s="261"/>
      <c r="D32" s="261"/>
      <c r="E32" s="261"/>
      <c r="F32" s="261"/>
      <c r="G32" s="261"/>
      <c r="H32" s="261"/>
      <c r="I32" s="261"/>
      <c r="J32" s="266"/>
      <c r="K32" s="261"/>
      <c r="L32" s="261"/>
      <c r="M32" s="261"/>
      <c r="N32" s="269"/>
      <c r="O32" s="269"/>
      <c r="P32" s="261"/>
      <c r="Q32" s="227"/>
    </row>
    <row r="33" spans="1:17" ht="22.5" customHeight="1">
      <c r="A33" s="223"/>
      <c r="B33" s="206"/>
      <c r="C33" s="260"/>
      <c r="D33" s="260"/>
      <c r="E33" s="260"/>
      <c r="F33" s="260"/>
      <c r="G33" s="260"/>
      <c r="H33" s="260"/>
      <c r="I33" s="260"/>
      <c r="J33" s="267"/>
      <c r="K33" s="260"/>
      <c r="L33" s="260"/>
      <c r="M33" s="260"/>
      <c r="N33" s="270"/>
      <c r="O33" s="270"/>
      <c r="P33" s="260"/>
      <c r="Q33" s="227"/>
    </row>
    <row r="34" spans="1:17" ht="12" customHeight="1">
      <c r="A34" s="248" t="s">
        <v>335</v>
      </c>
      <c r="B34" s="27" t="s">
        <v>291</v>
      </c>
      <c r="C34" s="4">
        <f>SUM(D34:Q34)</f>
        <v>147</v>
      </c>
      <c r="D34" s="4">
        <v>4</v>
      </c>
      <c r="E34" s="4">
        <v>1</v>
      </c>
      <c r="F34" s="4" t="s">
        <v>552</v>
      </c>
      <c r="G34" s="4" t="s">
        <v>552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552</v>
      </c>
      <c r="N34" s="4" t="s">
        <v>552</v>
      </c>
      <c r="O34" s="4">
        <v>28</v>
      </c>
      <c r="P34" s="4">
        <v>8</v>
      </c>
      <c r="Q34" s="4" t="s">
        <v>552</v>
      </c>
    </row>
    <row r="35" spans="1:17" ht="12" customHeight="1">
      <c r="A35" s="248"/>
      <c r="B35" s="27" t="s">
        <v>292</v>
      </c>
      <c r="C35" s="4">
        <f t="shared" ref="C35:C54" si="2">SUM(D35:Q35)</f>
        <v>68</v>
      </c>
      <c r="D35" s="4" t="s">
        <v>32</v>
      </c>
      <c r="E35" s="4" t="s">
        <v>32</v>
      </c>
      <c r="F35" s="4" t="s">
        <v>32</v>
      </c>
      <c r="G35" s="4" t="s">
        <v>32</v>
      </c>
      <c r="H35" s="4">
        <v>2</v>
      </c>
      <c r="I35" s="4">
        <v>21</v>
      </c>
      <c r="J35" s="4" t="s">
        <v>32</v>
      </c>
      <c r="K35" s="4">
        <v>1</v>
      </c>
      <c r="L35" s="4">
        <v>18</v>
      </c>
      <c r="M35" s="4" t="s">
        <v>32</v>
      </c>
      <c r="N35" s="4">
        <v>1</v>
      </c>
      <c r="O35" s="4">
        <v>25</v>
      </c>
      <c r="P35" s="4" t="s">
        <v>32</v>
      </c>
      <c r="Q35" s="4" t="s">
        <v>32</v>
      </c>
    </row>
    <row r="36" spans="1:17" ht="12" customHeight="1">
      <c r="A36" s="248"/>
      <c r="B36" s="27" t="s">
        <v>294</v>
      </c>
      <c r="C36" s="4">
        <f t="shared" si="2"/>
        <v>28</v>
      </c>
      <c r="D36" s="4">
        <v>1</v>
      </c>
      <c r="E36" s="4" t="s">
        <v>0</v>
      </c>
      <c r="F36" s="4" t="s">
        <v>0</v>
      </c>
      <c r="G36" s="4" t="s">
        <v>0</v>
      </c>
      <c r="H36" s="4">
        <v>5</v>
      </c>
      <c r="I36" s="4">
        <v>11</v>
      </c>
      <c r="J36" s="4" t="s">
        <v>0</v>
      </c>
      <c r="K36" s="4">
        <v>2</v>
      </c>
      <c r="L36" s="4">
        <v>3</v>
      </c>
      <c r="M36" s="4" t="s">
        <v>0</v>
      </c>
      <c r="N36" s="4" t="s">
        <v>0</v>
      </c>
      <c r="O36" s="4">
        <v>3</v>
      </c>
      <c r="P36" s="4" t="s">
        <v>0</v>
      </c>
      <c r="Q36" s="4">
        <v>3</v>
      </c>
    </row>
    <row r="37" spans="1:17" ht="12" customHeight="1">
      <c r="A37" s="220">
        <v>12</v>
      </c>
      <c r="B37" s="27" t="s">
        <v>291</v>
      </c>
      <c r="C37" s="4">
        <f t="shared" si="2"/>
        <v>112</v>
      </c>
      <c r="D37" s="4">
        <v>1</v>
      </c>
      <c r="E37" s="4" t="s">
        <v>552</v>
      </c>
      <c r="F37" s="4" t="s">
        <v>552</v>
      </c>
      <c r="G37" s="4" t="s">
        <v>552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552</v>
      </c>
      <c r="O37" s="4">
        <v>17</v>
      </c>
      <c r="P37" s="4">
        <v>7</v>
      </c>
      <c r="Q37" s="4" t="s">
        <v>552</v>
      </c>
    </row>
    <row r="38" spans="1:17" ht="12" customHeight="1">
      <c r="A38" s="220"/>
      <c r="B38" s="27" t="s">
        <v>292</v>
      </c>
      <c r="C38" s="4">
        <f t="shared" si="2"/>
        <v>51</v>
      </c>
      <c r="D38" s="4">
        <v>2</v>
      </c>
      <c r="E38" s="4" t="s">
        <v>32</v>
      </c>
      <c r="F38" s="4" t="s">
        <v>32</v>
      </c>
      <c r="G38" s="4" t="s">
        <v>32</v>
      </c>
      <c r="H38" s="4">
        <v>5</v>
      </c>
      <c r="I38" s="4">
        <v>17</v>
      </c>
      <c r="J38" s="4" t="s">
        <v>32</v>
      </c>
      <c r="K38" s="4">
        <v>1</v>
      </c>
      <c r="L38" s="4">
        <v>11</v>
      </c>
      <c r="M38" s="4" t="s">
        <v>32</v>
      </c>
      <c r="N38" s="4" t="s">
        <v>32</v>
      </c>
      <c r="O38" s="4">
        <v>13</v>
      </c>
      <c r="P38" s="4">
        <v>2</v>
      </c>
      <c r="Q38" s="4" t="s">
        <v>32</v>
      </c>
    </row>
    <row r="39" spans="1:17" ht="12" customHeight="1">
      <c r="A39" s="220"/>
      <c r="B39" s="27" t="s">
        <v>294</v>
      </c>
      <c r="C39" s="4">
        <f t="shared" si="2"/>
        <v>18</v>
      </c>
      <c r="D39" s="4" t="s">
        <v>0</v>
      </c>
      <c r="E39" s="4" t="s">
        <v>0</v>
      </c>
      <c r="F39" s="4" t="s">
        <v>0</v>
      </c>
      <c r="G39" s="4" t="s">
        <v>0</v>
      </c>
      <c r="H39" s="4">
        <v>2</v>
      </c>
      <c r="I39" s="4">
        <v>6</v>
      </c>
      <c r="J39" s="4" t="s">
        <v>0</v>
      </c>
      <c r="K39" s="4">
        <v>1</v>
      </c>
      <c r="L39" s="4">
        <v>6</v>
      </c>
      <c r="M39" s="4" t="s">
        <v>0</v>
      </c>
      <c r="N39" s="4" t="s">
        <v>0</v>
      </c>
      <c r="O39" s="4">
        <v>3</v>
      </c>
      <c r="P39" s="4" t="s">
        <v>0</v>
      </c>
      <c r="Q39" s="4" t="s">
        <v>0</v>
      </c>
    </row>
    <row r="40" spans="1:17" ht="12" customHeight="1">
      <c r="A40" s="220">
        <v>13</v>
      </c>
      <c r="B40" s="27" t="s">
        <v>291</v>
      </c>
      <c r="C40" s="4">
        <f t="shared" si="2"/>
        <v>109</v>
      </c>
      <c r="D40" s="4">
        <v>1</v>
      </c>
      <c r="E40" s="4" t="s">
        <v>552</v>
      </c>
      <c r="F40" s="4" t="s">
        <v>552</v>
      </c>
      <c r="G40" s="4" t="s">
        <v>552</v>
      </c>
      <c r="H40" s="4">
        <v>11</v>
      </c>
      <c r="I40" s="4">
        <v>62</v>
      </c>
      <c r="J40" s="4" t="s">
        <v>552</v>
      </c>
      <c r="K40" s="4">
        <v>1</v>
      </c>
      <c r="L40" s="4">
        <v>8</v>
      </c>
      <c r="M40" s="4" t="s">
        <v>552</v>
      </c>
      <c r="N40" s="4">
        <v>1</v>
      </c>
      <c r="O40" s="4">
        <v>20</v>
      </c>
      <c r="P40" s="4">
        <v>5</v>
      </c>
      <c r="Q40" s="4" t="s">
        <v>552</v>
      </c>
    </row>
    <row r="41" spans="1:17" ht="12" customHeight="1">
      <c r="A41" s="220"/>
      <c r="B41" s="27" t="s">
        <v>292</v>
      </c>
      <c r="C41" s="4">
        <f t="shared" si="2"/>
        <v>65</v>
      </c>
      <c r="D41" s="4">
        <v>2</v>
      </c>
      <c r="E41" s="4">
        <v>1</v>
      </c>
      <c r="F41" s="4" t="s">
        <v>32</v>
      </c>
      <c r="G41" s="4" t="s">
        <v>32</v>
      </c>
      <c r="H41" s="4">
        <v>11</v>
      </c>
      <c r="I41" s="4">
        <v>28</v>
      </c>
      <c r="J41" s="4" t="s">
        <v>32</v>
      </c>
      <c r="K41" s="4" t="s">
        <v>32</v>
      </c>
      <c r="L41" s="4">
        <v>9</v>
      </c>
      <c r="M41" s="4" t="s">
        <v>32</v>
      </c>
      <c r="N41" s="4" t="s">
        <v>32</v>
      </c>
      <c r="O41" s="4">
        <v>13</v>
      </c>
      <c r="P41" s="4">
        <v>1</v>
      </c>
      <c r="Q41" s="4" t="s">
        <v>32</v>
      </c>
    </row>
    <row r="42" spans="1:17" ht="12" customHeight="1">
      <c r="A42" s="220"/>
      <c r="B42" s="27" t="s">
        <v>294</v>
      </c>
      <c r="C42" s="4">
        <f t="shared" si="2"/>
        <v>14</v>
      </c>
      <c r="D42" s="4" t="s">
        <v>0</v>
      </c>
      <c r="E42" s="4" t="s">
        <v>0</v>
      </c>
      <c r="F42" s="4" t="s">
        <v>0</v>
      </c>
      <c r="G42" s="4" t="s">
        <v>0</v>
      </c>
      <c r="H42" s="4">
        <v>2</v>
      </c>
      <c r="I42" s="4">
        <v>9</v>
      </c>
      <c r="J42" s="4" t="s">
        <v>0</v>
      </c>
      <c r="K42" s="4">
        <v>1</v>
      </c>
      <c r="L42" s="4">
        <v>1</v>
      </c>
      <c r="M42" s="4" t="s">
        <v>0</v>
      </c>
      <c r="N42" s="4" t="s">
        <v>0</v>
      </c>
      <c r="O42" s="4">
        <v>1</v>
      </c>
      <c r="P42" s="4" t="s">
        <v>0</v>
      </c>
      <c r="Q42" s="4" t="s">
        <v>0</v>
      </c>
    </row>
    <row r="43" spans="1:17" ht="12" customHeight="1">
      <c r="A43" s="220">
        <v>14</v>
      </c>
      <c r="B43" s="27" t="s">
        <v>291</v>
      </c>
      <c r="C43" s="4">
        <f t="shared" si="2"/>
        <v>82</v>
      </c>
      <c r="D43" s="4" t="s">
        <v>552</v>
      </c>
      <c r="E43" s="4" t="s">
        <v>552</v>
      </c>
      <c r="F43" s="4" t="s">
        <v>552</v>
      </c>
      <c r="G43" s="4" t="s">
        <v>552</v>
      </c>
      <c r="H43" s="4">
        <v>7</v>
      </c>
      <c r="I43" s="4">
        <v>33</v>
      </c>
      <c r="J43" s="4" t="s">
        <v>552</v>
      </c>
      <c r="K43" s="4">
        <v>1</v>
      </c>
      <c r="L43" s="4">
        <v>11</v>
      </c>
      <c r="M43" s="4" t="s">
        <v>552</v>
      </c>
      <c r="N43" s="4" t="s">
        <v>552</v>
      </c>
      <c r="O43" s="4">
        <v>26</v>
      </c>
      <c r="P43" s="4">
        <v>4</v>
      </c>
      <c r="Q43" s="4" t="s">
        <v>552</v>
      </c>
    </row>
    <row r="44" spans="1:17" ht="12" customHeight="1">
      <c r="A44" s="220"/>
      <c r="B44" s="27" t="s">
        <v>292</v>
      </c>
      <c r="C44" s="4">
        <f t="shared" si="2"/>
        <v>58</v>
      </c>
      <c r="D44" s="4">
        <v>1</v>
      </c>
      <c r="E44" s="4" t="s">
        <v>32</v>
      </c>
      <c r="F44" s="4" t="s">
        <v>32</v>
      </c>
      <c r="G44" s="4" t="s">
        <v>32</v>
      </c>
      <c r="H44" s="4">
        <v>4</v>
      </c>
      <c r="I44" s="4">
        <v>16</v>
      </c>
      <c r="J44" s="4" t="s">
        <v>32</v>
      </c>
      <c r="K44" s="4" t="s">
        <v>32</v>
      </c>
      <c r="L44" s="4">
        <v>9</v>
      </c>
      <c r="M44" s="4" t="s">
        <v>32</v>
      </c>
      <c r="N44" s="4" t="s">
        <v>32</v>
      </c>
      <c r="O44" s="4">
        <v>24</v>
      </c>
      <c r="P44" s="4">
        <v>4</v>
      </c>
      <c r="Q44" s="4" t="s">
        <v>32</v>
      </c>
    </row>
    <row r="45" spans="1:17" ht="12" customHeight="1">
      <c r="A45" s="220"/>
      <c r="B45" s="27" t="s">
        <v>294</v>
      </c>
      <c r="C45" s="4">
        <f t="shared" si="2"/>
        <v>16</v>
      </c>
      <c r="D45" s="4" t="s">
        <v>0</v>
      </c>
      <c r="E45" s="4" t="s">
        <v>0</v>
      </c>
      <c r="F45" s="4" t="s">
        <v>0</v>
      </c>
      <c r="G45" s="4" t="s">
        <v>0</v>
      </c>
      <c r="H45" s="4">
        <v>2</v>
      </c>
      <c r="I45" s="4">
        <v>9</v>
      </c>
      <c r="J45" s="4">
        <v>1</v>
      </c>
      <c r="K45" s="4" t="s">
        <v>0</v>
      </c>
      <c r="L45" s="4">
        <v>1</v>
      </c>
      <c r="M45" s="4" t="s">
        <v>0</v>
      </c>
      <c r="N45" s="4" t="s">
        <v>0</v>
      </c>
      <c r="O45" s="4">
        <v>3</v>
      </c>
      <c r="P45" s="4" t="s">
        <v>0</v>
      </c>
      <c r="Q45" s="4" t="s">
        <v>0</v>
      </c>
    </row>
    <row r="46" spans="1:17" ht="12" customHeight="1">
      <c r="A46" s="220">
        <v>15</v>
      </c>
      <c r="B46" s="27" t="s">
        <v>291</v>
      </c>
      <c r="C46" s="4">
        <f t="shared" si="2"/>
        <v>73</v>
      </c>
      <c r="D46" s="4" t="s">
        <v>552</v>
      </c>
      <c r="E46" s="4" t="s">
        <v>552</v>
      </c>
      <c r="F46" s="4" t="s">
        <v>552</v>
      </c>
      <c r="G46" s="4" t="s">
        <v>552</v>
      </c>
      <c r="H46" s="4">
        <v>3</v>
      </c>
      <c r="I46" s="4">
        <v>30</v>
      </c>
      <c r="J46" s="4" t="s">
        <v>552</v>
      </c>
      <c r="K46" s="4">
        <v>3</v>
      </c>
      <c r="L46" s="4">
        <v>27</v>
      </c>
      <c r="M46" s="4" t="s">
        <v>552</v>
      </c>
      <c r="N46" s="4" t="s">
        <v>552</v>
      </c>
      <c r="O46" s="4">
        <v>2</v>
      </c>
      <c r="P46" s="4">
        <v>6</v>
      </c>
      <c r="Q46" s="4">
        <v>2</v>
      </c>
    </row>
    <row r="47" spans="1:17" ht="12" customHeight="1">
      <c r="A47" s="220"/>
      <c r="B47" s="27" t="s">
        <v>292</v>
      </c>
      <c r="C47" s="4">
        <f t="shared" si="2"/>
        <v>46</v>
      </c>
      <c r="D47" s="4" t="s">
        <v>32</v>
      </c>
      <c r="E47" s="4" t="s">
        <v>32</v>
      </c>
      <c r="F47" s="4" t="s">
        <v>32</v>
      </c>
      <c r="G47" s="4" t="s">
        <v>32</v>
      </c>
      <c r="H47" s="4">
        <v>10</v>
      </c>
      <c r="I47" s="4">
        <v>13</v>
      </c>
      <c r="J47" s="4" t="s">
        <v>32</v>
      </c>
      <c r="K47" s="4">
        <v>1</v>
      </c>
      <c r="L47" s="4">
        <v>5</v>
      </c>
      <c r="M47" s="4" t="s">
        <v>32</v>
      </c>
      <c r="N47" s="4" t="s">
        <v>32</v>
      </c>
      <c r="O47" s="4">
        <v>14</v>
      </c>
      <c r="P47" s="4">
        <v>3</v>
      </c>
      <c r="Q47" s="4" t="s">
        <v>32</v>
      </c>
    </row>
    <row r="48" spans="1:17" ht="12" customHeight="1">
      <c r="A48" s="220"/>
      <c r="B48" s="27" t="s">
        <v>294</v>
      </c>
      <c r="C48" s="4">
        <f t="shared" si="2"/>
        <v>9</v>
      </c>
      <c r="D48" s="4" t="s">
        <v>0</v>
      </c>
      <c r="E48" s="4" t="s">
        <v>0</v>
      </c>
      <c r="F48" s="4" t="s">
        <v>0</v>
      </c>
      <c r="G48" s="4" t="s">
        <v>0</v>
      </c>
      <c r="H48" s="4">
        <v>1</v>
      </c>
      <c r="I48" s="4">
        <v>2</v>
      </c>
      <c r="J48" s="4" t="s">
        <v>0</v>
      </c>
      <c r="K48" s="4" t="s">
        <v>0</v>
      </c>
      <c r="L48" s="4">
        <v>4</v>
      </c>
      <c r="M48" s="4" t="s">
        <v>0</v>
      </c>
      <c r="N48" s="4" t="s">
        <v>0</v>
      </c>
      <c r="O48" s="4" t="s">
        <v>0</v>
      </c>
      <c r="P48" s="4" t="s">
        <v>0</v>
      </c>
      <c r="Q48" s="4">
        <v>2</v>
      </c>
    </row>
    <row r="49" spans="1:17" ht="12" customHeight="1">
      <c r="A49" s="220">
        <v>16</v>
      </c>
      <c r="B49" s="27" t="s">
        <v>291</v>
      </c>
      <c r="C49" s="4">
        <f>SUM(D49:Q49)</f>
        <v>85</v>
      </c>
      <c r="D49" s="4">
        <v>2</v>
      </c>
      <c r="E49" s="4" t="s">
        <v>552</v>
      </c>
      <c r="F49" s="4" t="s">
        <v>552</v>
      </c>
      <c r="G49" s="4" t="s">
        <v>552</v>
      </c>
      <c r="H49" s="4">
        <v>2</v>
      </c>
      <c r="I49" s="4">
        <v>45</v>
      </c>
      <c r="J49" s="4" t="s">
        <v>552</v>
      </c>
      <c r="K49" s="4" t="s">
        <v>552</v>
      </c>
      <c r="L49" s="4">
        <v>21</v>
      </c>
      <c r="M49" s="4" t="s">
        <v>552</v>
      </c>
      <c r="N49" s="4" t="s">
        <v>552</v>
      </c>
      <c r="O49" s="4">
        <v>13</v>
      </c>
      <c r="P49" s="4">
        <v>2</v>
      </c>
      <c r="Q49" s="4" t="s">
        <v>552</v>
      </c>
    </row>
    <row r="50" spans="1:17" ht="12" customHeight="1">
      <c r="A50" s="220"/>
      <c r="B50" s="27" t="s">
        <v>292</v>
      </c>
      <c r="C50" s="4">
        <f>SUM(D50:Q50)</f>
        <v>62</v>
      </c>
      <c r="D50" s="4">
        <v>1</v>
      </c>
      <c r="E50" s="4" t="s">
        <v>32</v>
      </c>
      <c r="F50" s="4" t="s">
        <v>32</v>
      </c>
      <c r="G50" s="4" t="s">
        <v>32</v>
      </c>
      <c r="H50" s="4">
        <v>8</v>
      </c>
      <c r="I50" s="4">
        <v>27</v>
      </c>
      <c r="J50" s="4" t="s">
        <v>32</v>
      </c>
      <c r="K50" s="4" t="s">
        <v>32</v>
      </c>
      <c r="L50" s="4">
        <v>8</v>
      </c>
      <c r="M50" s="4" t="s">
        <v>32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20"/>
      <c r="B51" s="27" t="s">
        <v>294</v>
      </c>
      <c r="C51" s="18">
        <f>SUM(D51:Q51)</f>
        <v>14</v>
      </c>
      <c r="D51" s="18" t="s">
        <v>0</v>
      </c>
      <c r="E51" s="18" t="s">
        <v>0</v>
      </c>
      <c r="F51" s="18" t="s">
        <v>0</v>
      </c>
      <c r="G51" s="18" t="s">
        <v>0</v>
      </c>
      <c r="H51" s="18" t="s">
        <v>0</v>
      </c>
      <c r="I51" s="18">
        <v>8</v>
      </c>
      <c r="J51" s="18" t="s">
        <v>0</v>
      </c>
      <c r="K51" s="18">
        <v>1</v>
      </c>
      <c r="L51" s="18">
        <v>1</v>
      </c>
      <c r="M51" s="18" t="s">
        <v>0</v>
      </c>
      <c r="N51" s="18" t="s">
        <v>0</v>
      </c>
      <c r="O51" s="18">
        <v>3</v>
      </c>
      <c r="P51" s="18" t="s">
        <v>0</v>
      </c>
      <c r="Q51" s="18">
        <v>1</v>
      </c>
    </row>
    <row r="52" spans="1:17" ht="12" customHeight="1">
      <c r="A52" s="220">
        <v>17</v>
      </c>
      <c r="B52" s="27" t="s">
        <v>291</v>
      </c>
      <c r="C52" s="18">
        <f t="shared" si="2"/>
        <v>0</v>
      </c>
      <c r="D52" s="18" t="s">
        <v>552</v>
      </c>
      <c r="E52" s="18" t="s">
        <v>552</v>
      </c>
      <c r="F52" s="18" t="s">
        <v>552</v>
      </c>
      <c r="G52" s="18" t="s">
        <v>552</v>
      </c>
      <c r="H52" s="18" t="s">
        <v>552</v>
      </c>
      <c r="I52" s="18" t="s">
        <v>552</v>
      </c>
      <c r="J52" s="18" t="s">
        <v>552</v>
      </c>
      <c r="K52" s="18" t="s">
        <v>552</v>
      </c>
      <c r="L52" s="18" t="s">
        <v>552</v>
      </c>
      <c r="M52" s="18" t="s">
        <v>552</v>
      </c>
      <c r="N52" s="18" t="s">
        <v>552</v>
      </c>
      <c r="O52" s="18" t="s">
        <v>552</v>
      </c>
      <c r="P52" s="18" t="s">
        <v>552</v>
      </c>
      <c r="Q52" s="18" t="s">
        <v>552</v>
      </c>
    </row>
    <row r="53" spans="1:17" ht="12" customHeight="1">
      <c r="A53" s="220"/>
      <c r="B53" s="27" t="s">
        <v>292</v>
      </c>
      <c r="C53" s="18">
        <f t="shared" si="2"/>
        <v>0</v>
      </c>
      <c r="D53" s="18" t="s">
        <v>32</v>
      </c>
      <c r="E53" s="18" t="s">
        <v>32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18" t="s">
        <v>32</v>
      </c>
      <c r="M53" s="18" t="s">
        <v>32</v>
      </c>
      <c r="N53" s="18" t="s">
        <v>32</v>
      </c>
      <c r="O53" s="18" t="s">
        <v>32</v>
      </c>
      <c r="P53" s="18" t="s">
        <v>32</v>
      </c>
      <c r="Q53" s="18" t="s">
        <v>32</v>
      </c>
    </row>
    <row r="54" spans="1:17" ht="12" customHeight="1" thickBot="1">
      <c r="A54" s="221"/>
      <c r="B54" s="30" t="s">
        <v>294</v>
      </c>
      <c r="C54" s="20">
        <f t="shared" si="2"/>
        <v>0</v>
      </c>
      <c r="D54" s="20" t="s">
        <v>0</v>
      </c>
      <c r="E54" s="20" t="s">
        <v>0</v>
      </c>
      <c r="F54" s="20" t="s">
        <v>0</v>
      </c>
      <c r="G54" s="20" t="s">
        <v>0</v>
      </c>
      <c r="H54" s="20" t="s">
        <v>0</v>
      </c>
      <c r="I54" s="20" t="s">
        <v>0</v>
      </c>
      <c r="J54" s="20" t="s">
        <v>0</v>
      </c>
      <c r="K54" s="20" t="s">
        <v>0</v>
      </c>
      <c r="L54" s="20" t="s">
        <v>0</v>
      </c>
      <c r="M54" s="20" t="s">
        <v>0</v>
      </c>
      <c r="N54" s="20" t="s">
        <v>0</v>
      </c>
      <c r="O54" s="20" t="s">
        <v>0</v>
      </c>
      <c r="P54" s="20" t="s">
        <v>0</v>
      </c>
      <c r="Q54" s="20" t="s">
        <v>0</v>
      </c>
    </row>
    <row r="55" spans="1:17">
      <c r="A55" s="4" t="s">
        <v>334</v>
      </c>
      <c r="B55" s="23" t="s">
        <v>372</v>
      </c>
    </row>
    <row r="56" spans="1:17">
      <c r="B56" s="23" t="s">
        <v>373</v>
      </c>
    </row>
  </sheetData>
  <mergeCells count="48">
    <mergeCell ref="O31:O33"/>
    <mergeCell ref="P31:P33"/>
    <mergeCell ref="A46:A48"/>
    <mergeCell ref="A52:A54"/>
    <mergeCell ref="A34:A36"/>
    <mergeCell ref="A37:A39"/>
    <mergeCell ref="A40:A42"/>
    <mergeCell ref="A43:A45"/>
    <mergeCell ref="A49:A51"/>
    <mergeCell ref="Q30:Q33"/>
    <mergeCell ref="D31:D33"/>
    <mergeCell ref="E31:E33"/>
    <mergeCell ref="F31:F33"/>
    <mergeCell ref="G31:G33"/>
    <mergeCell ref="H31:H33"/>
    <mergeCell ref="I31:I33"/>
    <mergeCell ref="J31:J33"/>
    <mergeCell ref="K31:K33"/>
    <mergeCell ref="L31:L33"/>
    <mergeCell ref="M3:M5"/>
    <mergeCell ref="N3:N5"/>
    <mergeCell ref="O3:O5"/>
    <mergeCell ref="P3:P5"/>
    <mergeCell ref="A30:A33"/>
    <mergeCell ref="B30:B33"/>
    <mergeCell ref="C30:C33"/>
    <mergeCell ref="A24:A26"/>
    <mergeCell ref="M31:M33"/>
    <mergeCell ref="N31:N33"/>
    <mergeCell ref="Q2:Q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C3:C5"/>
    <mergeCell ref="A21:A23"/>
    <mergeCell ref="A9:A11"/>
    <mergeCell ref="A12:A14"/>
    <mergeCell ref="A15:A17"/>
    <mergeCell ref="A18:A20"/>
    <mergeCell ref="A2:A5"/>
    <mergeCell ref="B2:B5"/>
    <mergeCell ref="A6:A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6</v>
      </c>
      <c r="W1" s="4" t="s">
        <v>245</v>
      </c>
    </row>
    <row r="2" spans="1:23">
      <c r="A2" s="209" t="s">
        <v>343</v>
      </c>
      <c r="B2" s="214"/>
      <c r="C2" s="214" t="s">
        <v>474</v>
      </c>
      <c r="D2" s="214"/>
      <c r="E2" s="214"/>
      <c r="F2" s="214" t="s">
        <v>297</v>
      </c>
      <c r="G2" s="32"/>
      <c r="H2" s="33"/>
      <c r="I2" s="33"/>
      <c r="J2" s="33" t="s">
        <v>478</v>
      </c>
      <c r="K2" s="33"/>
      <c r="L2" s="33"/>
      <c r="M2" s="33"/>
      <c r="N2" s="33"/>
      <c r="O2" s="5"/>
      <c r="P2" s="214" t="s">
        <v>306</v>
      </c>
      <c r="Q2" s="214"/>
      <c r="R2" s="214"/>
      <c r="S2" s="214" t="s">
        <v>300</v>
      </c>
      <c r="T2" s="214"/>
      <c r="U2" s="214"/>
      <c r="V2" s="273" t="s">
        <v>479</v>
      </c>
      <c r="W2" s="272" t="s">
        <v>480</v>
      </c>
    </row>
    <row r="3" spans="1:23">
      <c r="A3" s="241"/>
      <c r="B3" s="206"/>
      <c r="C3" s="206" t="s">
        <v>303</v>
      </c>
      <c r="D3" s="206" t="s">
        <v>457</v>
      </c>
      <c r="E3" s="206" t="s">
        <v>458</v>
      </c>
      <c r="F3" s="206"/>
      <c r="G3" s="206" t="s">
        <v>295</v>
      </c>
      <c r="H3" s="206"/>
      <c r="I3" s="206"/>
      <c r="J3" s="206" t="s">
        <v>475</v>
      </c>
      <c r="K3" s="206"/>
      <c r="L3" s="206" t="s">
        <v>476</v>
      </c>
      <c r="M3" s="207"/>
      <c r="N3" s="215" t="s">
        <v>477</v>
      </c>
      <c r="O3" s="206"/>
      <c r="P3" s="206" t="s">
        <v>303</v>
      </c>
      <c r="Q3" s="206" t="s">
        <v>298</v>
      </c>
      <c r="R3" s="206" t="s">
        <v>299</v>
      </c>
      <c r="S3" s="206" t="s">
        <v>303</v>
      </c>
      <c r="T3" s="206" t="s">
        <v>298</v>
      </c>
      <c r="U3" s="206" t="s">
        <v>299</v>
      </c>
      <c r="V3" s="206"/>
      <c r="W3" s="207"/>
    </row>
    <row r="4" spans="1:23">
      <c r="A4" s="211"/>
      <c r="B4" s="206"/>
      <c r="C4" s="206"/>
      <c r="D4" s="206"/>
      <c r="E4" s="206"/>
      <c r="F4" s="206"/>
      <c r="G4" s="9" t="s">
        <v>303</v>
      </c>
      <c r="H4" s="9" t="s">
        <v>298</v>
      </c>
      <c r="I4" s="9" t="s">
        <v>299</v>
      </c>
      <c r="J4" s="9" t="s">
        <v>298</v>
      </c>
      <c r="K4" s="9" t="s">
        <v>299</v>
      </c>
      <c r="L4" s="9" t="s">
        <v>298</v>
      </c>
      <c r="M4" s="10" t="s">
        <v>299</v>
      </c>
      <c r="N4" s="8" t="s">
        <v>298</v>
      </c>
      <c r="O4" s="9" t="s">
        <v>299</v>
      </c>
      <c r="P4" s="206"/>
      <c r="Q4" s="206"/>
      <c r="R4" s="206"/>
      <c r="S4" s="206"/>
      <c r="T4" s="206"/>
      <c r="U4" s="206"/>
      <c r="V4" s="206"/>
      <c r="W4" s="207"/>
    </row>
    <row r="5" spans="1:23" ht="19.5" customHeight="1">
      <c r="A5" s="38" t="s">
        <v>606</v>
      </c>
      <c r="B5" s="27" t="s">
        <v>291</v>
      </c>
      <c r="C5" s="41">
        <f>SUM(D5:E5)</f>
        <v>5</v>
      </c>
      <c r="D5" s="41" t="s">
        <v>552</v>
      </c>
      <c r="E5" s="41">
        <f>SUM(E24:E27)</f>
        <v>5</v>
      </c>
      <c r="F5" s="41">
        <f>SUM(F24:F27)</f>
        <v>35</v>
      </c>
      <c r="G5" s="41">
        <f>SUM(H5:I5)</f>
        <v>859</v>
      </c>
      <c r="H5" s="66">
        <f t="shared" ref="H5:I9" si="0">SUM(J5,L5,N5)</f>
        <v>413</v>
      </c>
      <c r="I5" s="66">
        <f t="shared" si="0"/>
        <v>446</v>
      </c>
      <c r="J5" s="41">
        <f>SUM(J24:J27)</f>
        <v>130</v>
      </c>
      <c r="K5" s="41">
        <f t="shared" ref="K5:U5" si="1">SUM(K24:K27)</f>
        <v>118</v>
      </c>
      <c r="L5" s="41">
        <f t="shared" si="1"/>
        <v>161</v>
      </c>
      <c r="M5" s="41">
        <f t="shared" si="1"/>
        <v>144</v>
      </c>
      <c r="N5" s="41">
        <f t="shared" si="1"/>
        <v>122</v>
      </c>
      <c r="O5" s="41">
        <f t="shared" si="1"/>
        <v>184</v>
      </c>
      <c r="P5" s="41">
        <f>SUM(Q5:R5)</f>
        <v>54</v>
      </c>
      <c r="Q5" s="41">
        <f t="shared" si="1"/>
        <v>6</v>
      </c>
      <c r="R5" s="41">
        <f t="shared" si="1"/>
        <v>48</v>
      </c>
      <c r="S5" s="41">
        <f>SUM(T5:U5)</f>
        <v>11</v>
      </c>
      <c r="T5" s="41">
        <f t="shared" si="1"/>
        <v>6</v>
      </c>
      <c r="U5" s="41">
        <f t="shared" si="1"/>
        <v>5</v>
      </c>
      <c r="V5" s="13">
        <f>G5/P5</f>
        <v>15.907407407407407</v>
      </c>
      <c r="W5" s="13">
        <f>G5/F5</f>
        <v>24.542857142857144</v>
      </c>
    </row>
    <row r="6" spans="1:23" ht="19.5" customHeight="1">
      <c r="A6" s="12">
        <v>14</v>
      </c>
      <c r="B6" s="27" t="s">
        <v>291</v>
      </c>
      <c r="C6" s="41">
        <f>SUM(D6:E6)</f>
        <v>5</v>
      </c>
      <c r="D6" s="41" t="s">
        <v>552</v>
      </c>
      <c r="E6" s="41">
        <f>SUM(E28:E31)</f>
        <v>5</v>
      </c>
      <c r="F6" s="41">
        <f>SUM(F28:F31)</f>
        <v>36</v>
      </c>
      <c r="G6" s="41">
        <f>SUM(H6:I6)</f>
        <v>842</v>
      </c>
      <c r="H6" s="41">
        <f t="shared" si="0"/>
        <v>442</v>
      </c>
      <c r="I6" s="41">
        <f t="shared" si="0"/>
        <v>400</v>
      </c>
      <c r="J6" s="41">
        <f t="shared" ref="J6:O6" si="2">SUM(J28:J31)</f>
        <v>136</v>
      </c>
      <c r="K6" s="41">
        <f t="shared" si="2"/>
        <v>127</v>
      </c>
      <c r="L6" s="41">
        <f t="shared" si="2"/>
        <v>145</v>
      </c>
      <c r="M6" s="41">
        <f t="shared" si="2"/>
        <v>135</v>
      </c>
      <c r="N6" s="41">
        <f t="shared" si="2"/>
        <v>161</v>
      </c>
      <c r="O6" s="41">
        <f t="shared" si="2"/>
        <v>138</v>
      </c>
      <c r="P6" s="41">
        <f>SUM(Q6:R6)</f>
        <v>56</v>
      </c>
      <c r="Q6" s="41">
        <f>SUM(Q28:Q31)</f>
        <v>6</v>
      </c>
      <c r="R6" s="41">
        <f>SUM(R28:R31)</f>
        <v>50</v>
      </c>
      <c r="S6" s="41">
        <f>SUM(T6:U6)</f>
        <v>12</v>
      </c>
      <c r="T6" s="41">
        <f>SUM(T28:T31)</f>
        <v>5</v>
      </c>
      <c r="U6" s="41">
        <f>SUM(U28:U31)</f>
        <v>7</v>
      </c>
      <c r="V6" s="13">
        <f>G6/P6</f>
        <v>15.035714285714286</v>
      </c>
      <c r="W6" s="13">
        <f>G6/F6</f>
        <v>23.388888888888889</v>
      </c>
    </row>
    <row r="7" spans="1:23" ht="19.5" customHeight="1">
      <c r="A7" s="12">
        <v>15</v>
      </c>
      <c r="B7" s="27" t="s">
        <v>291</v>
      </c>
      <c r="C7" s="41">
        <f>SUM(D7:E7)</f>
        <v>6</v>
      </c>
      <c r="D7" s="41" t="s">
        <v>552</v>
      </c>
      <c r="E7" s="41">
        <f>SUM(E32:E35)</f>
        <v>6</v>
      </c>
      <c r="F7" s="41">
        <f>SUM(F32:F35)</f>
        <v>39</v>
      </c>
      <c r="G7" s="41">
        <f>SUM(H7:I7)</f>
        <v>815</v>
      </c>
      <c r="H7" s="41">
        <f t="shared" si="0"/>
        <v>411</v>
      </c>
      <c r="I7" s="41">
        <f t="shared" si="0"/>
        <v>404</v>
      </c>
      <c r="J7" s="41">
        <f t="shared" ref="J7:O7" si="3">SUM(J32:J35)</f>
        <v>109</v>
      </c>
      <c r="K7" s="41">
        <f t="shared" si="3"/>
        <v>126</v>
      </c>
      <c r="L7" s="41">
        <f t="shared" si="3"/>
        <v>154</v>
      </c>
      <c r="M7" s="41">
        <f t="shared" si="3"/>
        <v>138</v>
      </c>
      <c r="N7" s="41">
        <f t="shared" si="3"/>
        <v>148</v>
      </c>
      <c r="O7" s="41">
        <f t="shared" si="3"/>
        <v>140</v>
      </c>
      <c r="P7" s="41">
        <f>SUM(Q7:R7)</f>
        <v>59</v>
      </c>
      <c r="Q7" s="41">
        <f>SUM(Q32:Q35)</f>
        <v>5</v>
      </c>
      <c r="R7" s="41">
        <f>SUM(R32:R35)</f>
        <v>54</v>
      </c>
      <c r="S7" s="41">
        <f>SUM(T7:U7)</f>
        <v>13</v>
      </c>
      <c r="T7" s="41">
        <f>SUM(T32:T35)</f>
        <v>6</v>
      </c>
      <c r="U7" s="41">
        <f>SUM(U32:U35)</f>
        <v>7</v>
      </c>
      <c r="V7" s="13">
        <f>G7/P7</f>
        <v>13.813559322033898</v>
      </c>
      <c r="W7" s="13">
        <f>G7/F7</f>
        <v>20.897435897435898</v>
      </c>
    </row>
    <row r="8" spans="1:23" ht="19.5" customHeight="1">
      <c r="A8" s="12">
        <v>16</v>
      </c>
      <c r="B8" s="27" t="s">
        <v>291</v>
      </c>
      <c r="C8" s="41">
        <f>SUM(D8:E8)</f>
        <v>6</v>
      </c>
      <c r="D8" s="41" t="s">
        <v>552</v>
      </c>
      <c r="E8" s="41">
        <f>SUM(E36:E39)</f>
        <v>6</v>
      </c>
      <c r="F8" s="41">
        <f>SUM(F36:F39)</f>
        <v>39</v>
      </c>
      <c r="G8" s="41">
        <f>SUM(H8:I8)</f>
        <v>797</v>
      </c>
      <c r="H8" s="41">
        <f t="shared" si="0"/>
        <v>419</v>
      </c>
      <c r="I8" s="41">
        <f t="shared" si="0"/>
        <v>378</v>
      </c>
      <c r="J8" s="41">
        <f t="shared" ref="J8:O8" si="4">SUM(J36:J39)</f>
        <v>124</v>
      </c>
      <c r="K8" s="41">
        <f t="shared" si="4"/>
        <v>94</v>
      </c>
      <c r="L8" s="41">
        <f t="shared" si="4"/>
        <v>131</v>
      </c>
      <c r="M8" s="41">
        <f t="shared" si="4"/>
        <v>151</v>
      </c>
      <c r="N8" s="41">
        <f t="shared" si="4"/>
        <v>164</v>
      </c>
      <c r="O8" s="41">
        <f t="shared" si="4"/>
        <v>133</v>
      </c>
      <c r="P8" s="41">
        <f>SUM(Q8:R8)</f>
        <v>61</v>
      </c>
      <c r="Q8" s="41">
        <f>SUM(Q36:Q39)</f>
        <v>5</v>
      </c>
      <c r="R8" s="41">
        <f>SUM(R36:R39)</f>
        <v>56</v>
      </c>
      <c r="S8" s="41">
        <f>SUM(T8:U8)</f>
        <v>13</v>
      </c>
      <c r="T8" s="41">
        <f>SUM(T36:T39)</f>
        <v>6</v>
      </c>
      <c r="U8" s="41">
        <f>SUM(U36:U39)</f>
        <v>7</v>
      </c>
      <c r="V8" s="13">
        <f>G8/P8</f>
        <v>13.065573770491802</v>
      </c>
      <c r="W8" s="13">
        <f>G8/F8</f>
        <v>20.435897435897434</v>
      </c>
    </row>
    <row r="9" spans="1:23" ht="19.5" customHeight="1" thickBot="1">
      <c r="A9" s="48">
        <v>17</v>
      </c>
      <c r="B9" s="30" t="s">
        <v>294</v>
      </c>
      <c r="C9" s="58">
        <f>SUM(D9:E9)</f>
        <v>6</v>
      </c>
      <c r="D9" s="58" t="s">
        <v>0</v>
      </c>
      <c r="E9" s="58">
        <v>6</v>
      </c>
      <c r="F9" s="58">
        <v>40</v>
      </c>
      <c r="G9" s="58">
        <f>SUM(H9:I9)</f>
        <v>829</v>
      </c>
      <c r="H9" s="58">
        <f t="shared" si="0"/>
        <v>432</v>
      </c>
      <c r="I9" s="58">
        <f t="shared" si="0"/>
        <v>397</v>
      </c>
      <c r="J9" s="58">
        <v>161</v>
      </c>
      <c r="K9" s="58">
        <v>135</v>
      </c>
      <c r="L9" s="58">
        <v>139</v>
      </c>
      <c r="M9" s="58">
        <v>104</v>
      </c>
      <c r="N9" s="58">
        <v>132</v>
      </c>
      <c r="O9" s="58">
        <v>158</v>
      </c>
      <c r="P9" s="58">
        <f>SUM(Q9:R9)</f>
        <v>61</v>
      </c>
      <c r="Q9" s="58">
        <v>5</v>
      </c>
      <c r="R9" s="58">
        <v>56</v>
      </c>
      <c r="S9" s="58">
        <f>SUM(T9:U9)</f>
        <v>12</v>
      </c>
      <c r="T9" s="58">
        <v>6</v>
      </c>
      <c r="U9" s="58">
        <v>6</v>
      </c>
      <c r="V9" s="22">
        <f>G9/P9</f>
        <v>13.590163934426229</v>
      </c>
      <c r="W9" s="22">
        <f>G9/F9</f>
        <v>20.725000000000001</v>
      </c>
    </row>
    <row r="10" spans="1:23" ht="16.5" customHeight="1">
      <c r="A10" s="23" t="s">
        <v>302</v>
      </c>
    </row>
    <row r="12" spans="1:23" ht="14.25" thickBot="1">
      <c r="A12" s="1" t="s">
        <v>6</v>
      </c>
    </row>
    <row r="13" spans="1:23">
      <c r="A13" s="222" t="s">
        <v>343</v>
      </c>
      <c r="B13" s="214"/>
      <c r="C13" s="214" t="s">
        <v>474</v>
      </c>
      <c r="D13" s="214"/>
      <c r="E13" s="214"/>
      <c r="F13" s="214" t="s">
        <v>297</v>
      </c>
      <c r="G13" s="214" t="s">
        <v>478</v>
      </c>
      <c r="H13" s="214"/>
      <c r="I13" s="214"/>
      <c r="J13" s="214"/>
      <c r="K13" s="214"/>
      <c r="L13" s="214"/>
      <c r="M13" s="214"/>
      <c r="N13" s="214"/>
      <c r="O13" s="214"/>
      <c r="P13" s="214" t="s">
        <v>306</v>
      </c>
      <c r="Q13" s="214"/>
      <c r="R13" s="214"/>
      <c r="S13" s="214" t="s">
        <v>300</v>
      </c>
      <c r="T13" s="214"/>
      <c r="U13" s="214"/>
      <c r="V13" s="273" t="s">
        <v>479</v>
      </c>
      <c r="W13" s="272" t="s">
        <v>480</v>
      </c>
    </row>
    <row r="14" spans="1:23">
      <c r="A14" s="249"/>
      <c r="B14" s="206"/>
      <c r="C14" s="206" t="s">
        <v>303</v>
      </c>
      <c r="D14" s="206" t="s">
        <v>457</v>
      </c>
      <c r="E14" s="206" t="s">
        <v>458</v>
      </c>
      <c r="F14" s="206"/>
      <c r="G14" s="206" t="s">
        <v>295</v>
      </c>
      <c r="H14" s="206"/>
      <c r="I14" s="206"/>
      <c r="J14" s="206" t="s">
        <v>475</v>
      </c>
      <c r="K14" s="206"/>
      <c r="L14" s="206" t="s">
        <v>476</v>
      </c>
      <c r="M14" s="206"/>
      <c r="N14" s="206" t="s">
        <v>477</v>
      </c>
      <c r="O14" s="206"/>
      <c r="P14" s="206" t="s">
        <v>303</v>
      </c>
      <c r="Q14" s="206" t="s">
        <v>298</v>
      </c>
      <c r="R14" s="206" t="s">
        <v>299</v>
      </c>
      <c r="S14" s="206" t="s">
        <v>303</v>
      </c>
      <c r="T14" s="206" t="s">
        <v>298</v>
      </c>
      <c r="U14" s="206" t="s">
        <v>299</v>
      </c>
      <c r="V14" s="206"/>
      <c r="W14" s="207"/>
    </row>
    <row r="15" spans="1:23">
      <c r="A15" s="223"/>
      <c r="B15" s="206"/>
      <c r="C15" s="206"/>
      <c r="D15" s="206"/>
      <c r="E15" s="206"/>
      <c r="F15" s="206"/>
      <c r="G15" s="9" t="s">
        <v>303</v>
      </c>
      <c r="H15" s="9" t="s">
        <v>298</v>
      </c>
      <c r="I15" s="9" t="s">
        <v>299</v>
      </c>
      <c r="J15" s="9" t="s">
        <v>298</v>
      </c>
      <c r="K15" s="9" t="s">
        <v>299</v>
      </c>
      <c r="L15" s="9" t="s">
        <v>298</v>
      </c>
      <c r="M15" s="9" t="s">
        <v>299</v>
      </c>
      <c r="N15" s="9" t="s">
        <v>298</v>
      </c>
      <c r="O15" s="9" t="s">
        <v>299</v>
      </c>
      <c r="P15" s="206"/>
      <c r="Q15" s="206"/>
      <c r="R15" s="206"/>
      <c r="S15" s="206"/>
      <c r="T15" s="206"/>
      <c r="U15" s="206"/>
      <c r="V15" s="206"/>
      <c r="W15" s="207"/>
    </row>
    <row r="16" spans="1:23">
      <c r="A16" s="248" t="s">
        <v>335</v>
      </c>
      <c r="B16" s="27" t="s">
        <v>291</v>
      </c>
      <c r="C16" s="41">
        <f>SUM(D16:E16)</f>
        <v>3</v>
      </c>
      <c r="D16" s="41" t="s">
        <v>552</v>
      </c>
      <c r="E16" s="41">
        <v>3</v>
      </c>
      <c r="F16" s="41">
        <v>29</v>
      </c>
      <c r="G16" s="41">
        <f>SUM(H16:I16)</f>
        <v>748</v>
      </c>
      <c r="H16" s="41">
        <f>SUM(J16,L16,N16)</f>
        <v>353</v>
      </c>
      <c r="I16" s="41">
        <f>SUM(K16,M16,O16)</f>
        <v>395</v>
      </c>
      <c r="J16" s="41">
        <v>89</v>
      </c>
      <c r="K16" s="41">
        <v>143</v>
      </c>
      <c r="L16" s="41">
        <v>125</v>
      </c>
      <c r="M16" s="41">
        <v>121</v>
      </c>
      <c r="N16" s="41">
        <v>139</v>
      </c>
      <c r="O16" s="41">
        <v>131</v>
      </c>
      <c r="P16" s="41">
        <f>SUM(Q16:R16)</f>
        <v>44</v>
      </c>
      <c r="Q16" s="41">
        <v>5</v>
      </c>
      <c r="R16" s="41">
        <v>39</v>
      </c>
      <c r="S16" s="41">
        <f>SUM(T16:U16)</f>
        <v>9</v>
      </c>
      <c r="T16" s="41">
        <v>5</v>
      </c>
      <c r="U16" s="41">
        <v>4</v>
      </c>
      <c r="V16" s="13">
        <f>G16/P16</f>
        <v>17</v>
      </c>
      <c r="W16" s="13">
        <f>G16/F16</f>
        <v>25.793103448275861</v>
      </c>
    </row>
    <row r="17" spans="1:23">
      <c r="A17" s="248"/>
      <c r="B17" s="27" t="s">
        <v>292</v>
      </c>
      <c r="C17" s="41" t="s">
        <v>32</v>
      </c>
      <c r="D17" s="41" t="s">
        <v>32</v>
      </c>
      <c r="E17" s="41" t="s">
        <v>32</v>
      </c>
      <c r="F17" s="41" t="s">
        <v>32</v>
      </c>
      <c r="G17" s="41" t="s">
        <v>32</v>
      </c>
      <c r="H17" s="41" t="s">
        <v>32</v>
      </c>
      <c r="I17" s="41" t="s">
        <v>32</v>
      </c>
      <c r="J17" s="41" t="s">
        <v>32</v>
      </c>
      <c r="K17" s="41" t="s">
        <v>32</v>
      </c>
      <c r="L17" s="41" t="s">
        <v>32</v>
      </c>
      <c r="M17" s="41" t="s">
        <v>32</v>
      </c>
      <c r="N17" s="41" t="s">
        <v>32</v>
      </c>
      <c r="O17" s="41" t="s">
        <v>32</v>
      </c>
      <c r="P17" s="41" t="s">
        <v>32</v>
      </c>
      <c r="Q17" s="41" t="s">
        <v>32</v>
      </c>
      <c r="R17" s="41" t="s">
        <v>32</v>
      </c>
      <c r="S17" s="41" t="s">
        <v>32</v>
      </c>
      <c r="T17" s="41" t="s">
        <v>32</v>
      </c>
      <c r="U17" s="41" t="s">
        <v>32</v>
      </c>
      <c r="V17" s="41" t="s">
        <v>32</v>
      </c>
      <c r="W17" s="41" t="s">
        <v>32</v>
      </c>
    </row>
    <row r="18" spans="1:23">
      <c r="A18" s="248"/>
      <c r="B18" s="27" t="s">
        <v>293</v>
      </c>
      <c r="C18" s="41">
        <f t="shared" ref="C18:C43" si="5">SUM(D18:E18)</f>
        <v>1</v>
      </c>
      <c r="D18" s="41" t="s">
        <v>33</v>
      </c>
      <c r="E18" s="41">
        <v>1</v>
      </c>
      <c r="F18" s="41">
        <v>3</v>
      </c>
      <c r="G18" s="41">
        <f t="shared" ref="G18:G43" si="6">SUM(H18:I18)</f>
        <v>47</v>
      </c>
      <c r="H18" s="41">
        <f t="shared" ref="H18:H43" si="7">SUM(J18,L18,N18)</f>
        <v>17</v>
      </c>
      <c r="I18" s="41">
        <f t="shared" ref="I18:I43" si="8">SUM(K18,M18,O18)</f>
        <v>30</v>
      </c>
      <c r="J18" s="41">
        <v>3</v>
      </c>
      <c r="K18" s="41">
        <v>7</v>
      </c>
      <c r="L18" s="41">
        <v>4</v>
      </c>
      <c r="M18" s="41">
        <v>13</v>
      </c>
      <c r="N18" s="41">
        <v>10</v>
      </c>
      <c r="O18" s="41">
        <v>10</v>
      </c>
      <c r="P18" s="41">
        <f t="shared" ref="P18:P43" si="9">SUM(Q18:R18)</f>
        <v>4</v>
      </c>
      <c r="Q18" s="41">
        <v>1</v>
      </c>
      <c r="R18" s="41">
        <v>3</v>
      </c>
      <c r="S18" s="41">
        <f t="shared" ref="S18:S43" si="10">SUM(T18:U18)</f>
        <v>3</v>
      </c>
      <c r="T18" s="41">
        <v>2</v>
      </c>
      <c r="U18" s="41">
        <v>1</v>
      </c>
      <c r="V18" s="13">
        <f t="shared" ref="V18:V43" si="11">G18/P18</f>
        <v>11.75</v>
      </c>
      <c r="W18" s="13">
        <f t="shared" ref="W18:W43" si="12">G18/F18</f>
        <v>15.666666666666666</v>
      </c>
    </row>
    <row r="19" spans="1:23">
      <c r="A19" s="248"/>
      <c r="B19" s="27" t="s">
        <v>294</v>
      </c>
      <c r="C19" s="41">
        <f t="shared" si="5"/>
        <v>1</v>
      </c>
      <c r="D19" s="41" t="s">
        <v>0</v>
      </c>
      <c r="E19" s="41">
        <v>1</v>
      </c>
      <c r="F19" s="41">
        <v>3</v>
      </c>
      <c r="G19" s="41">
        <f t="shared" si="6"/>
        <v>63</v>
      </c>
      <c r="H19" s="41">
        <f t="shared" si="7"/>
        <v>32</v>
      </c>
      <c r="I19" s="41">
        <f t="shared" si="8"/>
        <v>31</v>
      </c>
      <c r="J19" s="41">
        <v>9</v>
      </c>
      <c r="K19" s="41">
        <v>10</v>
      </c>
      <c r="L19" s="41">
        <v>14</v>
      </c>
      <c r="M19" s="41">
        <v>10</v>
      </c>
      <c r="N19" s="41">
        <v>9</v>
      </c>
      <c r="O19" s="41">
        <v>11</v>
      </c>
      <c r="P19" s="41">
        <f t="shared" si="9"/>
        <v>5</v>
      </c>
      <c r="Q19" s="41" t="s">
        <v>0</v>
      </c>
      <c r="R19" s="41">
        <v>5</v>
      </c>
      <c r="S19" s="41">
        <f t="shared" si="10"/>
        <v>1</v>
      </c>
      <c r="T19" s="41">
        <v>1</v>
      </c>
      <c r="U19" s="41" t="s">
        <v>0</v>
      </c>
      <c r="V19" s="13">
        <f t="shared" si="11"/>
        <v>12.6</v>
      </c>
      <c r="W19" s="13">
        <f t="shared" si="12"/>
        <v>21</v>
      </c>
    </row>
    <row r="20" spans="1:23">
      <c r="A20" s="220">
        <v>12</v>
      </c>
      <c r="B20" s="27" t="s">
        <v>291</v>
      </c>
      <c r="C20" s="41">
        <f t="shared" si="5"/>
        <v>3</v>
      </c>
      <c r="D20" s="41" t="s">
        <v>552</v>
      </c>
      <c r="E20" s="41">
        <v>3</v>
      </c>
      <c r="F20" s="41">
        <v>29</v>
      </c>
      <c r="G20" s="41">
        <f t="shared" si="6"/>
        <v>727</v>
      </c>
      <c r="H20" s="41">
        <f t="shared" si="7"/>
        <v>346</v>
      </c>
      <c r="I20" s="41">
        <f t="shared" si="8"/>
        <v>381</v>
      </c>
      <c r="J20" s="41">
        <v>115</v>
      </c>
      <c r="K20" s="41">
        <v>99</v>
      </c>
      <c r="L20" s="41">
        <v>107</v>
      </c>
      <c r="M20" s="41">
        <v>160</v>
      </c>
      <c r="N20" s="41">
        <v>124</v>
      </c>
      <c r="O20" s="41">
        <v>122</v>
      </c>
      <c r="P20" s="41">
        <f t="shared" si="9"/>
        <v>45</v>
      </c>
      <c r="Q20" s="41">
        <v>5</v>
      </c>
      <c r="R20" s="41">
        <v>40</v>
      </c>
      <c r="S20" s="41">
        <f t="shared" si="10"/>
        <v>8</v>
      </c>
      <c r="T20" s="41">
        <v>4</v>
      </c>
      <c r="U20" s="41">
        <v>4</v>
      </c>
      <c r="V20" s="13">
        <f t="shared" si="11"/>
        <v>16.155555555555555</v>
      </c>
      <c r="W20" s="13">
        <f t="shared" si="12"/>
        <v>25.068965517241381</v>
      </c>
    </row>
    <row r="21" spans="1:23">
      <c r="A21" s="220"/>
      <c r="B21" s="27" t="s">
        <v>292</v>
      </c>
      <c r="C21" s="41" t="s">
        <v>32</v>
      </c>
      <c r="D21" s="41" t="s">
        <v>32</v>
      </c>
      <c r="E21" s="41" t="s">
        <v>32</v>
      </c>
      <c r="F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1" t="s">
        <v>32</v>
      </c>
      <c r="L21" s="41" t="s">
        <v>32</v>
      </c>
      <c r="M21" s="41" t="s">
        <v>32</v>
      </c>
      <c r="N21" s="41" t="s">
        <v>32</v>
      </c>
      <c r="O21" s="41" t="s">
        <v>32</v>
      </c>
      <c r="P21" s="41" t="s">
        <v>32</v>
      </c>
      <c r="Q21" s="41" t="s">
        <v>32</v>
      </c>
      <c r="R21" s="41" t="s">
        <v>32</v>
      </c>
      <c r="S21" s="41" t="s">
        <v>32</v>
      </c>
      <c r="T21" s="41" t="s">
        <v>32</v>
      </c>
      <c r="U21" s="41" t="s">
        <v>32</v>
      </c>
      <c r="V21" s="41" t="s">
        <v>32</v>
      </c>
      <c r="W21" s="41" t="s">
        <v>32</v>
      </c>
    </row>
    <row r="22" spans="1:23">
      <c r="A22" s="220"/>
      <c r="B22" s="27" t="s">
        <v>293</v>
      </c>
      <c r="C22" s="41">
        <f t="shared" si="5"/>
        <v>1</v>
      </c>
      <c r="D22" s="41" t="s">
        <v>33</v>
      </c>
      <c r="E22" s="41">
        <v>1</v>
      </c>
      <c r="F22" s="41">
        <v>3</v>
      </c>
      <c r="G22" s="41">
        <f t="shared" si="6"/>
        <v>40</v>
      </c>
      <c r="H22" s="41">
        <f t="shared" si="7"/>
        <v>16</v>
      </c>
      <c r="I22" s="41">
        <f t="shared" si="8"/>
        <v>24</v>
      </c>
      <c r="J22" s="41">
        <v>6</v>
      </c>
      <c r="K22" s="41">
        <v>3</v>
      </c>
      <c r="L22" s="41">
        <v>6</v>
      </c>
      <c r="M22" s="41">
        <v>8</v>
      </c>
      <c r="N22" s="41">
        <v>4</v>
      </c>
      <c r="O22" s="41">
        <v>13</v>
      </c>
      <c r="P22" s="41">
        <f t="shared" si="9"/>
        <v>4</v>
      </c>
      <c r="Q22" s="41">
        <v>1</v>
      </c>
      <c r="R22" s="41">
        <v>3</v>
      </c>
      <c r="S22" s="41">
        <f t="shared" si="10"/>
        <v>3</v>
      </c>
      <c r="T22" s="41">
        <v>2</v>
      </c>
      <c r="U22" s="41">
        <v>1</v>
      </c>
      <c r="V22" s="13">
        <f t="shared" si="11"/>
        <v>10</v>
      </c>
      <c r="W22" s="13">
        <f t="shared" si="12"/>
        <v>13.333333333333334</v>
      </c>
    </row>
    <row r="23" spans="1:23">
      <c r="A23" s="220"/>
      <c r="B23" s="27" t="s">
        <v>294</v>
      </c>
      <c r="C23" s="41">
        <f t="shared" si="5"/>
        <v>1</v>
      </c>
      <c r="D23" s="41" t="s">
        <v>0</v>
      </c>
      <c r="E23" s="41">
        <v>1</v>
      </c>
      <c r="F23" s="41">
        <v>3</v>
      </c>
      <c r="G23" s="41">
        <f t="shared" si="6"/>
        <v>71</v>
      </c>
      <c r="H23" s="41">
        <f t="shared" si="7"/>
        <v>35</v>
      </c>
      <c r="I23" s="41">
        <f t="shared" si="8"/>
        <v>36</v>
      </c>
      <c r="J23" s="41">
        <v>10</v>
      </c>
      <c r="K23" s="41">
        <v>14</v>
      </c>
      <c r="L23" s="41">
        <v>9</v>
      </c>
      <c r="M23" s="41">
        <v>13</v>
      </c>
      <c r="N23" s="41">
        <v>16</v>
      </c>
      <c r="O23" s="41">
        <v>9</v>
      </c>
      <c r="P23" s="41">
        <f t="shared" si="9"/>
        <v>5</v>
      </c>
      <c r="Q23" s="41" t="s">
        <v>0</v>
      </c>
      <c r="R23" s="41">
        <v>5</v>
      </c>
      <c r="S23" s="41">
        <f t="shared" si="10"/>
        <v>1</v>
      </c>
      <c r="T23" s="41">
        <v>1</v>
      </c>
      <c r="U23" s="41" t="s">
        <v>0</v>
      </c>
      <c r="V23" s="13">
        <f t="shared" si="11"/>
        <v>14.2</v>
      </c>
      <c r="W23" s="13">
        <f t="shared" si="12"/>
        <v>23.666666666666668</v>
      </c>
    </row>
    <row r="24" spans="1:23">
      <c r="A24" s="220">
        <v>13</v>
      </c>
      <c r="B24" s="27" t="s">
        <v>291</v>
      </c>
      <c r="C24" s="41">
        <f t="shared" si="5"/>
        <v>3</v>
      </c>
      <c r="D24" s="41" t="s">
        <v>552</v>
      </c>
      <c r="E24" s="41">
        <v>3</v>
      </c>
      <c r="F24" s="41">
        <v>29</v>
      </c>
      <c r="G24" s="41">
        <f t="shared" si="6"/>
        <v>747</v>
      </c>
      <c r="H24" s="41">
        <f t="shared" si="7"/>
        <v>357</v>
      </c>
      <c r="I24" s="41">
        <f t="shared" si="8"/>
        <v>390</v>
      </c>
      <c r="J24" s="41">
        <v>109</v>
      </c>
      <c r="K24" s="41">
        <v>100</v>
      </c>
      <c r="L24" s="41">
        <v>142</v>
      </c>
      <c r="M24" s="41">
        <v>127</v>
      </c>
      <c r="N24" s="41">
        <v>106</v>
      </c>
      <c r="O24" s="41">
        <v>163</v>
      </c>
      <c r="P24" s="41">
        <f t="shared" si="9"/>
        <v>45</v>
      </c>
      <c r="Q24" s="41">
        <v>5</v>
      </c>
      <c r="R24" s="41">
        <v>40</v>
      </c>
      <c r="S24" s="41">
        <f t="shared" si="10"/>
        <v>7</v>
      </c>
      <c r="T24" s="41">
        <v>3</v>
      </c>
      <c r="U24" s="41">
        <v>4</v>
      </c>
      <c r="V24" s="13">
        <f t="shared" si="11"/>
        <v>16.600000000000001</v>
      </c>
      <c r="W24" s="13">
        <f t="shared" si="12"/>
        <v>25.758620689655171</v>
      </c>
    </row>
    <row r="25" spans="1:23">
      <c r="A25" s="220"/>
      <c r="B25" s="27" t="s">
        <v>292</v>
      </c>
      <c r="C25" s="41" t="s">
        <v>32</v>
      </c>
      <c r="D25" s="41" t="s">
        <v>32</v>
      </c>
      <c r="E25" s="41" t="s">
        <v>32</v>
      </c>
      <c r="F25" s="41" t="s">
        <v>32</v>
      </c>
      <c r="G25" s="41" t="s">
        <v>32</v>
      </c>
      <c r="H25" s="41" t="s">
        <v>32</v>
      </c>
      <c r="I25" s="41" t="s">
        <v>32</v>
      </c>
      <c r="J25" s="41" t="s">
        <v>32</v>
      </c>
      <c r="K25" s="41" t="s">
        <v>32</v>
      </c>
      <c r="L25" s="41" t="s">
        <v>32</v>
      </c>
      <c r="M25" s="41" t="s">
        <v>32</v>
      </c>
      <c r="N25" s="41" t="s">
        <v>32</v>
      </c>
      <c r="O25" s="41" t="s">
        <v>32</v>
      </c>
      <c r="P25" s="41" t="s">
        <v>32</v>
      </c>
      <c r="Q25" s="41" t="s">
        <v>32</v>
      </c>
      <c r="R25" s="41" t="s">
        <v>32</v>
      </c>
      <c r="S25" s="41" t="s">
        <v>32</v>
      </c>
      <c r="T25" s="41" t="s">
        <v>32</v>
      </c>
      <c r="U25" s="41" t="s">
        <v>32</v>
      </c>
      <c r="V25" s="41" t="s">
        <v>32</v>
      </c>
      <c r="W25" s="41" t="s">
        <v>32</v>
      </c>
    </row>
    <row r="26" spans="1:23">
      <c r="A26" s="220"/>
      <c r="B26" s="27" t="s">
        <v>293</v>
      </c>
      <c r="C26" s="41">
        <f t="shared" si="5"/>
        <v>1</v>
      </c>
      <c r="D26" s="41" t="s">
        <v>33</v>
      </c>
      <c r="E26" s="41">
        <v>1</v>
      </c>
      <c r="F26" s="41">
        <v>3</v>
      </c>
      <c r="G26" s="41">
        <f t="shared" si="6"/>
        <v>42</v>
      </c>
      <c r="H26" s="41">
        <f t="shared" si="7"/>
        <v>24</v>
      </c>
      <c r="I26" s="41">
        <f t="shared" si="8"/>
        <v>18</v>
      </c>
      <c r="J26" s="41">
        <v>10</v>
      </c>
      <c r="K26" s="41">
        <v>6</v>
      </c>
      <c r="L26" s="41">
        <v>7</v>
      </c>
      <c r="M26" s="41">
        <v>4</v>
      </c>
      <c r="N26" s="41">
        <v>7</v>
      </c>
      <c r="O26" s="41">
        <v>8</v>
      </c>
      <c r="P26" s="41">
        <f t="shared" si="9"/>
        <v>4</v>
      </c>
      <c r="Q26" s="41">
        <v>1</v>
      </c>
      <c r="R26" s="41">
        <v>3</v>
      </c>
      <c r="S26" s="41">
        <f t="shared" si="10"/>
        <v>3</v>
      </c>
      <c r="T26" s="41">
        <v>2</v>
      </c>
      <c r="U26" s="41">
        <v>1</v>
      </c>
      <c r="V26" s="13">
        <f t="shared" si="11"/>
        <v>10.5</v>
      </c>
      <c r="W26" s="13">
        <f t="shared" si="12"/>
        <v>14</v>
      </c>
    </row>
    <row r="27" spans="1:23">
      <c r="A27" s="220"/>
      <c r="B27" s="27" t="s">
        <v>294</v>
      </c>
      <c r="C27" s="41">
        <f t="shared" si="5"/>
        <v>1</v>
      </c>
      <c r="D27" s="41" t="s">
        <v>0</v>
      </c>
      <c r="E27" s="41">
        <v>1</v>
      </c>
      <c r="F27" s="41">
        <v>3</v>
      </c>
      <c r="G27" s="41">
        <f t="shared" si="6"/>
        <v>70</v>
      </c>
      <c r="H27" s="41">
        <f t="shared" si="7"/>
        <v>32</v>
      </c>
      <c r="I27" s="41">
        <f t="shared" si="8"/>
        <v>38</v>
      </c>
      <c r="J27" s="41">
        <v>11</v>
      </c>
      <c r="K27" s="41">
        <v>12</v>
      </c>
      <c r="L27" s="41">
        <v>12</v>
      </c>
      <c r="M27" s="41">
        <v>13</v>
      </c>
      <c r="N27" s="41">
        <v>9</v>
      </c>
      <c r="O27" s="41">
        <v>13</v>
      </c>
      <c r="P27" s="41">
        <f t="shared" si="9"/>
        <v>5</v>
      </c>
      <c r="Q27" s="41" t="s">
        <v>0</v>
      </c>
      <c r="R27" s="41">
        <v>5</v>
      </c>
      <c r="S27" s="41">
        <f t="shared" si="10"/>
        <v>1</v>
      </c>
      <c r="T27" s="41">
        <v>1</v>
      </c>
      <c r="U27" s="41" t="s">
        <v>0</v>
      </c>
      <c r="V27" s="13">
        <f t="shared" si="11"/>
        <v>14</v>
      </c>
      <c r="W27" s="13">
        <f t="shared" si="12"/>
        <v>23.333333333333332</v>
      </c>
    </row>
    <row r="28" spans="1:23">
      <c r="A28" s="220">
        <v>14</v>
      </c>
      <c r="B28" s="27" t="s">
        <v>291</v>
      </c>
      <c r="C28" s="41">
        <f t="shared" si="5"/>
        <v>3</v>
      </c>
      <c r="D28" s="41" t="s">
        <v>552</v>
      </c>
      <c r="E28" s="41">
        <v>3</v>
      </c>
      <c r="F28" s="41">
        <v>30</v>
      </c>
      <c r="G28" s="41">
        <f t="shared" si="6"/>
        <v>730</v>
      </c>
      <c r="H28" s="41">
        <f t="shared" si="7"/>
        <v>381</v>
      </c>
      <c r="I28" s="41">
        <f t="shared" si="8"/>
        <v>349</v>
      </c>
      <c r="J28" s="41">
        <v>114</v>
      </c>
      <c r="K28" s="41">
        <v>116</v>
      </c>
      <c r="L28" s="41">
        <v>123</v>
      </c>
      <c r="M28" s="41">
        <v>116</v>
      </c>
      <c r="N28" s="41">
        <v>144</v>
      </c>
      <c r="O28" s="41">
        <v>117</v>
      </c>
      <c r="P28" s="41">
        <f t="shared" si="9"/>
        <v>46</v>
      </c>
      <c r="Q28" s="41">
        <v>5</v>
      </c>
      <c r="R28" s="41">
        <v>41</v>
      </c>
      <c r="S28" s="41">
        <f t="shared" si="10"/>
        <v>10</v>
      </c>
      <c r="T28" s="41">
        <v>4</v>
      </c>
      <c r="U28" s="41">
        <v>6</v>
      </c>
      <c r="V28" s="13">
        <f t="shared" si="11"/>
        <v>15.869565217391305</v>
      </c>
      <c r="W28" s="13">
        <f t="shared" si="12"/>
        <v>24.333333333333332</v>
      </c>
    </row>
    <row r="29" spans="1:23">
      <c r="A29" s="220"/>
      <c r="B29" s="27" t="s">
        <v>292</v>
      </c>
      <c r="C29" s="41" t="s">
        <v>32</v>
      </c>
      <c r="D29" s="41" t="s">
        <v>32</v>
      </c>
      <c r="E29" s="41" t="s">
        <v>32</v>
      </c>
      <c r="F29" s="41" t="s">
        <v>32</v>
      </c>
      <c r="G29" s="41" t="s">
        <v>32</v>
      </c>
      <c r="H29" s="41" t="s">
        <v>32</v>
      </c>
      <c r="I29" s="41" t="s">
        <v>32</v>
      </c>
      <c r="J29" s="41" t="s">
        <v>32</v>
      </c>
      <c r="K29" s="41" t="s">
        <v>32</v>
      </c>
      <c r="L29" s="41" t="s">
        <v>32</v>
      </c>
      <c r="M29" s="41" t="s">
        <v>32</v>
      </c>
      <c r="N29" s="41" t="s">
        <v>32</v>
      </c>
      <c r="O29" s="41" t="s">
        <v>32</v>
      </c>
      <c r="P29" s="41" t="s">
        <v>32</v>
      </c>
      <c r="Q29" s="41" t="s">
        <v>32</v>
      </c>
      <c r="R29" s="41" t="s">
        <v>32</v>
      </c>
      <c r="S29" s="41" t="s">
        <v>32</v>
      </c>
      <c r="T29" s="41" t="s">
        <v>32</v>
      </c>
      <c r="U29" s="41" t="s">
        <v>32</v>
      </c>
      <c r="V29" s="41" t="s">
        <v>32</v>
      </c>
      <c r="W29" s="41" t="s">
        <v>32</v>
      </c>
    </row>
    <row r="30" spans="1:23">
      <c r="A30" s="220"/>
      <c r="B30" s="27" t="s">
        <v>293</v>
      </c>
      <c r="C30" s="41">
        <f t="shared" si="5"/>
        <v>1</v>
      </c>
      <c r="D30" s="41" t="s">
        <v>33</v>
      </c>
      <c r="E30" s="41">
        <v>1</v>
      </c>
      <c r="F30" s="41">
        <v>3</v>
      </c>
      <c r="G30" s="41">
        <f t="shared" si="6"/>
        <v>43</v>
      </c>
      <c r="H30" s="41">
        <f t="shared" si="7"/>
        <v>24</v>
      </c>
      <c r="I30" s="41">
        <f t="shared" si="8"/>
        <v>19</v>
      </c>
      <c r="J30" s="41">
        <v>8</v>
      </c>
      <c r="K30" s="41">
        <v>6</v>
      </c>
      <c r="L30" s="41">
        <v>10</v>
      </c>
      <c r="M30" s="41">
        <v>7</v>
      </c>
      <c r="N30" s="41">
        <v>6</v>
      </c>
      <c r="O30" s="41">
        <v>6</v>
      </c>
      <c r="P30" s="41">
        <f t="shared" si="9"/>
        <v>4</v>
      </c>
      <c r="Q30" s="41">
        <v>1</v>
      </c>
      <c r="R30" s="41">
        <v>3</v>
      </c>
      <c r="S30" s="41">
        <f t="shared" si="10"/>
        <v>1</v>
      </c>
      <c r="T30" s="41" t="s">
        <v>33</v>
      </c>
      <c r="U30" s="41">
        <v>1</v>
      </c>
      <c r="V30" s="13">
        <f t="shared" si="11"/>
        <v>10.75</v>
      </c>
      <c r="W30" s="13">
        <f t="shared" si="12"/>
        <v>14.333333333333334</v>
      </c>
    </row>
    <row r="31" spans="1:23">
      <c r="A31" s="220"/>
      <c r="B31" s="27" t="s">
        <v>294</v>
      </c>
      <c r="C31" s="41">
        <f t="shared" si="5"/>
        <v>1</v>
      </c>
      <c r="D31" s="41" t="s">
        <v>0</v>
      </c>
      <c r="E31" s="41">
        <v>1</v>
      </c>
      <c r="F31" s="41">
        <v>3</v>
      </c>
      <c r="G31" s="41">
        <f t="shared" si="6"/>
        <v>69</v>
      </c>
      <c r="H31" s="41">
        <f t="shared" si="7"/>
        <v>37</v>
      </c>
      <c r="I31" s="41">
        <f t="shared" si="8"/>
        <v>32</v>
      </c>
      <c r="J31" s="41">
        <v>14</v>
      </c>
      <c r="K31" s="41">
        <v>5</v>
      </c>
      <c r="L31" s="41">
        <v>12</v>
      </c>
      <c r="M31" s="41">
        <v>12</v>
      </c>
      <c r="N31" s="41">
        <v>11</v>
      </c>
      <c r="O31" s="41">
        <v>15</v>
      </c>
      <c r="P31" s="41">
        <f t="shared" si="9"/>
        <v>6</v>
      </c>
      <c r="Q31" s="41" t="s">
        <v>0</v>
      </c>
      <c r="R31" s="41">
        <v>6</v>
      </c>
      <c r="S31" s="41">
        <f t="shared" si="10"/>
        <v>1</v>
      </c>
      <c r="T31" s="41">
        <v>1</v>
      </c>
      <c r="U31" s="41" t="s">
        <v>0</v>
      </c>
      <c r="V31" s="13">
        <f t="shared" si="11"/>
        <v>11.5</v>
      </c>
      <c r="W31" s="13">
        <f t="shared" si="12"/>
        <v>23</v>
      </c>
    </row>
    <row r="32" spans="1:23">
      <c r="A32" s="220">
        <v>15</v>
      </c>
      <c r="B32" s="27" t="s">
        <v>291</v>
      </c>
      <c r="C32" s="41">
        <f t="shared" si="5"/>
        <v>3</v>
      </c>
      <c r="D32" s="41" t="s">
        <v>552</v>
      </c>
      <c r="E32" s="41">
        <v>3</v>
      </c>
      <c r="F32" s="41">
        <v>30</v>
      </c>
      <c r="G32" s="41">
        <f t="shared" si="6"/>
        <v>681</v>
      </c>
      <c r="H32" s="41">
        <f t="shared" si="7"/>
        <v>332</v>
      </c>
      <c r="I32" s="41">
        <f t="shared" si="8"/>
        <v>349</v>
      </c>
      <c r="J32" s="41">
        <v>86</v>
      </c>
      <c r="K32" s="41">
        <v>105</v>
      </c>
      <c r="L32" s="41">
        <v>123</v>
      </c>
      <c r="M32" s="41">
        <v>127</v>
      </c>
      <c r="N32" s="41">
        <v>123</v>
      </c>
      <c r="O32" s="41">
        <v>117</v>
      </c>
      <c r="P32" s="41">
        <f t="shared" si="9"/>
        <v>44</v>
      </c>
      <c r="Q32" s="41">
        <v>3</v>
      </c>
      <c r="R32" s="41">
        <v>41</v>
      </c>
      <c r="S32" s="41">
        <f t="shared" si="10"/>
        <v>10</v>
      </c>
      <c r="T32" s="41">
        <v>4</v>
      </c>
      <c r="U32" s="41">
        <v>6</v>
      </c>
      <c r="V32" s="13">
        <f t="shared" si="11"/>
        <v>15.477272727272727</v>
      </c>
      <c r="W32" s="13">
        <f t="shared" si="12"/>
        <v>22.7</v>
      </c>
    </row>
    <row r="33" spans="1:23">
      <c r="A33" s="220"/>
      <c r="B33" s="27" t="s">
        <v>292</v>
      </c>
      <c r="C33" s="41">
        <f t="shared" si="5"/>
        <v>1</v>
      </c>
      <c r="D33" s="41" t="s">
        <v>32</v>
      </c>
      <c r="E33" s="41">
        <v>1</v>
      </c>
      <c r="F33" s="41">
        <v>3</v>
      </c>
      <c r="G33" s="41">
        <f t="shared" si="6"/>
        <v>35</v>
      </c>
      <c r="H33" s="41">
        <f t="shared" si="7"/>
        <v>21</v>
      </c>
      <c r="I33" s="41">
        <f t="shared" si="8"/>
        <v>14</v>
      </c>
      <c r="J33" s="41">
        <v>10</v>
      </c>
      <c r="K33" s="41">
        <v>8</v>
      </c>
      <c r="L33" s="41">
        <v>9</v>
      </c>
      <c r="M33" s="41">
        <v>3</v>
      </c>
      <c r="N33" s="41">
        <v>2</v>
      </c>
      <c r="O33" s="41">
        <v>3</v>
      </c>
      <c r="P33" s="41">
        <f t="shared" si="9"/>
        <v>6</v>
      </c>
      <c r="Q33" s="41">
        <v>1</v>
      </c>
      <c r="R33" s="41">
        <v>5</v>
      </c>
      <c r="S33" s="41">
        <f t="shared" si="10"/>
        <v>1</v>
      </c>
      <c r="T33" s="41">
        <v>1</v>
      </c>
      <c r="U33" s="41" t="s">
        <v>32</v>
      </c>
      <c r="V33" s="13">
        <f t="shared" si="11"/>
        <v>5.833333333333333</v>
      </c>
      <c r="W33" s="13">
        <f t="shared" si="12"/>
        <v>11.666666666666666</v>
      </c>
    </row>
    <row r="34" spans="1:23">
      <c r="A34" s="220"/>
      <c r="B34" s="27" t="s">
        <v>293</v>
      </c>
      <c r="C34" s="41">
        <f t="shared" si="5"/>
        <v>1</v>
      </c>
      <c r="D34" s="41" t="s">
        <v>33</v>
      </c>
      <c r="E34" s="41">
        <v>1</v>
      </c>
      <c r="F34" s="41">
        <v>3</v>
      </c>
      <c r="G34" s="41">
        <f t="shared" si="6"/>
        <v>36</v>
      </c>
      <c r="H34" s="41">
        <f t="shared" si="7"/>
        <v>24</v>
      </c>
      <c r="I34" s="41">
        <f t="shared" si="8"/>
        <v>12</v>
      </c>
      <c r="J34" s="41">
        <v>5</v>
      </c>
      <c r="K34" s="41">
        <v>2</v>
      </c>
      <c r="L34" s="41">
        <v>8</v>
      </c>
      <c r="M34" s="41">
        <v>3</v>
      </c>
      <c r="N34" s="41">
        <v>11</v>
      </c>
      <c r="O34" s="41">
        <v>7</v>
      </c>
      <c r="P34" s="41">
        <f t="shared" si="9"/>
        <v>4</v>
      </c>
      <c r="Q34" s="41">
        <v>1</v>
      </c>
      <c r="R34" s="41">
        <v>3</v>
      </c>
      <c r="S34" s="41">
        <f t="shared" si="10"/>
        <v>1</v>
      </c>
      <c r="T34" s="41" t="s">
        <v>33</v>
      </c>
      <c r="U34" s="41">
        <v>1</v>
      </c>
      <c r="V34" s="13">
        <f t="shared" si="11"/>
        <v>9</v>
      </c>
      <c r="W34" s="13">
        <f t="shared" si="12"/>
        <v>12</v>
      </c>
    </row>
    <row r="35" spans="1:23">
      <c r="A35" s="220"/>
      <c r="B35" s="27" t="s">
        <v>294</v>
      </c>
      <c r="C35" s="41">
        <f t="shared" si="5"/>
        <v>1</v>
      </c>
      <c r="D35" s="41" t="s">
        <v>0</v>
      </c>
      <c r="E35" s="41">
        <v>1</v>
      </c>
      <c r="F35" s="41">
        <v>3</v>
      </c>
      <c r="G35" s="41">
        <f t="shared" si="6"/>
        <v>63</v>
      </c>
      <c r="H35" s="41">
        <f t="shared" si="7"/>
        <v>34</v>
      </c>
      <c r="I35" s="41">
        <f t="shared" si="8"/>
        <v>29</v>
      </c>
      <c r="J35" s="41">
        <v>8</v>
      </c>
      <c r="K35" s="41">
        <v>11</v>
      </c>
      <c r="L35" s="41">
        <v>14</v>
      </c>
      <c r="M35" s="41">
        <v>5</v>
      </c>
      <c r="N35" s="41">
        <v>12</v>
      </c>
      <c r="O35" s="41">
        <v>13</v>
      </c>
      <c r="P35" s="41">
        <f t="shared" si="9"/>
        <v>5</v>
      </c>
      <c r="Q35" s="41" t="s">
        <v>0</v>
      </c>
      <c r="R35" s="41">
        <v>5</v>
      </c>
      <c r="S35" s="41">
        <f t="shared" si="10"/>
        <v>1</v>
      </c>
      <c r="T35" s="41">
        <v>1</v>
      </c>
      <c r="U35" s="41" t="s">
        <v>0</v>
      </c>
      <c r="V35" s="13">
        <f t="shared" si="11"/>
        <v>12.6</v>
      </c>
      <c r="W35" s="13">
        <f t="shared" si="12"/>
        <v>21</v>
      </c>
    </row>
    <row r="36" spans="1:23">
      <c r="A36" s="220">
        <v>16</v>
      </c>
      <c r="B36" s="27" t="s">
        <v>291</v>
      </c>
      <c r="C36" s="41">
        <f>SUM(D36:E36)</f>
        <v>3</v>
      </c>
      <c r="D36" s="41" t="s">
        <v>552</v>
      </c>
      <c r="E36" s="41">
        <v>3</v>
      </c>
      <c r="F36" s="41">
        <v>29</v>
      </c>
      <c r="G36" s="41">
        <f>SUM(H36:I36)</f>
        <v>639</v>
      </c>
      <c r="H36" s="41">
        <f t="shared" ref="H36:I39" si="13">SUM(J36,L36,N36)</f>
        <v>322</v>
      </c>
      <c r="I36" s="41">
        <f t="shared" si="13"/>
        <v>317</v>
      </c>
      <c r="J36" s="41">
        <v>85</v>
      </c>
      <c r="K36" s="41">
        <v>74</v>
      </c>
      <c r="L36" s="41">
        <v>105</v>
      </c>
      <c r="M36" s="41">
        <v>122</v>
      </c>
      <c r="N36" s="41">
        <v>132</v>
      </c>
      <c r="O36" s="41">
        <v>121</v>
      </c>
      <c r="P36" s="41">
        <f>SUM(Q36:R36)</f>
        <v>43</v>
      </c>
      <c r="Q36" s="41">
        <v>3</v>
      </c>
      <c r="R36" s="41">
        <v>40</v>
      </c>
      <c r="S36" s="41">
        <f>SUM(T36:U36)</f>
        <v>10</v>
      </c>
      <c r="T36" s="41">
        <v>4</v>
      </c>
      <c r="U36" s="41">
        <v>6</v>
      </c>
      <c r="V36" s="13">
        <f>G36/P36</f>
        <v>14.86046511627907</v>
      </c>
      <c r="W36" s="13">
        <f>G36/F36</f>
        <v>22.03448275862069</v>
      </c>
    </row>
    <row r="37" spans="1:23">
      <c r="A37" s="220"/>
      <c r="B37" s="27" t="s">
        <v>292</v>
      </c>
      <c r="C37" s="41">
        <f>SUM(D37:E37)</f>
        <v>1</v>
      </c>
      <c r="D37" s="41" t="s">
        <v>32</v>
      </c>
      <c r="E37" s="41">
        <v>1</v>
      </c>
      <c r="F37" s="41">
        <v>4</v>
      </c>
      <c r="G37" s="41">
        <f>SUM(H37:I37)</f>
        <v>65</v>
      </c>
      <c r="H37" s="41">
        <f t="shared" si="13"/>
        <v>42</v>
      </c>
      <c r="I37" s="41">
        <f t="shared" si="13"/>
        <v>23</v>
      </c>
      <c r="J37" s="41">
        <v>19</v>
      </c>
      <c r="K37" s="41">
        <v>8</v>
      </c>
      <c r="L37" s="41">
        <v>13</v>
      </c>
      <c r="M37" s="41">
        <v>12</v>
      </c>
      <c r="N37" s="41">
        <v>10</v>
      </c>
      <c r="O37" s="41">
        <v>3</v>
      </c>
      <c r="P37" s="41">
        <f>SUM(Q37:R37)</f>
        <v>8</v>
      </c>
      <c r="Q37" s="41">
        <v>1</v>
      </c>
      <c r="R37" s="41">
        <v>7</v>
      </c>
      <c r="S37" s="41">
        <f>SUM(T37:U37)</f>
        <v>1</v>
      </c>
      <c r="T37" s="41">
        <v>1</v>
      </c>
      <c r="U37" s="41" t="s">
        <v>32</v>
      </c>
      <c r="V37" s="13">
        <f>G37/P37</f>
        <v>8.125</v>
      </c>
      <c r="W37" s="13">
        <f>G37/F37</f>
        <v>16.25</v>
      </c>
    </row>
    <row r="38" spans="1:23">
      <c r="A38" s="220"/>
      <c r="B38" s="27" t="s">
        <v>293</v>
      </c>
      <c r="C38" s="41">
        <f>SUM(D38:E38)</f>
        <v>1</v>
      </c>
      <c r="D38" s="41" t="s">
        <v>33</v>
      </c>
      <c r="E38" s="41">
        <v>1</v>
      </c>
      <c r="F38" s="41">
        <v>3</v>
      </c>
      <c r="G38" s="41">
        <f>SUM(H38:I38)</f>
        <v>29</v>
      </c>
      <c r="H38" s="41">
        <f t="shared" si="13"/>
        <v>21</v>
      </c>
      <c r="I38" s="41">
        <f t="shared" si="13"/>
        <v>8</v>
      </c>
      <c r="J38" s="41">
        <v>7</v>
      </c>
      <c r="K38" s="41">
        <v>2</v>
      </c>
      <c r="L38" s="41">
        <v>6</v>
      </c>
      <c r="M38" s="41">
        <v>3</v>
      </c>
      <c r="N38" s="41">
        <v>8</v>
      </c>
      <c r="O38" s="41">
        <v>3</v>
      </c>
      <c r="P38" s="41">
        <f>SUM(Q38:R38)</f>
        <v>4</v>
      </c>
      <c r="Q38" s="41">
        <v>1</v>
      </c>
      <c r="R38" s="41">
        <v>3</v>
      </c>
      <c r="S38" s="41">
        <f>SUM(T38:U38)</f>
        <v>1</v>
      </c>
      <c r="T38" s="41" t="s">
        <v>33</v>
      </c>
      <c r="U38" s="41">
        <v>1</v>
      </c>
      <c r="V38" s="13">
        <f>G38/P38</f>
        <v>7.25</v>
      </c>
      <c r="W38" s="13">
        <f>G38/F38</f>
        <v>9.6666666666666661</v>
      </c>
    </row>
    <row r="39" spans="1:23">
      <c r="A39" s="220"/>
      <c r="B39" s="27" t="s">
        <v>294</v>
      </c>
      <c r="C39" s="41">
        <f>SUM(D39:E39)</f>
        <v>1</v>
      </c>
      <c r="D39" s="41" t="s">
        <v>0</v>
      </c>
      <c r="E39" s="41">
        <v>1</v>
      </c>
      <c r="F39" s="41">
        <v>3</v>
      </c>
      <c r="G39" s="41">
        <f>SUM(H39:I39)</f>
        <v>64</v>
      </c>
      <c r="H39" s="41">
        <f t="shared" si="13"/>
        <v>34</v>
      </c>
      <c r="I39" s="41">
        <f t="shared" si="13"/>
        <v>30</v>
      </c>
      <c r="J39" s="41">
        <v>13</v>
      </c>
      <c r="K39" s="41">
        <v>10</v>
      </c>
      <c r="L39" s="41">
        <v>7</v>
      </c>
      <c r="M39" s="41">
        <v>14</v>
      </c>
      <c r="N39" s="41">
        <v>14</v>
      </c>
      <c r="O39" s="41">
        <v>6</v>
      </c>
      <c r="P39" s="41">
        <f>SUM(Q39:R39)</f>
        <v>6</v>
      </c>
      <c r="Q39" s="41" t="s">
        <v>0</v>
      </c>
      <c r="R39" s="41">
        <v>6</v>
      </c>
      <c r="S39" s="41">
        <f>SUM(T39:U39)</f>
        <v>1</v>
      </c>
      <c r="T39" s="41">
        <v>1</v>
      </c>
      <c r="U39" s="41" t="s">
        <v>0</v>
      </c>
      <c r="V39" s="13">
        <f>G39/P39</f>
        <v>10.666666666666666</v>
      </c>
      <c r="W39" s="13">
        <f>G39/F39</f>
        <v>21.333333333333332</v>
      </c>
    </row>
    <row r="40" spans="1:23">
      <c r="A40" s="220">
        <v>17</v>
      </c>
      <c r="B40" s="27" t="s">
        <v>291</v>
      </c>
      <c r="C40" s="41">
        <f t="shared" si="5"/>
        <v>0</v>
      </c>
      <c r="D40" s="41"/>
      <c r="E40" s="41"/>
      <c r="F40" s="41"/>
      <c r="G40" s="41">
        <f t="shared" si="6"/>
        <v>0</v>
      </c>
      <c r="H40" s="41">
        <f t="shared" si="7"/>
        <v>0</v>
      </c>
      <c r="I40" s="41">
        <f t="shared" si="8"/>
        <v>0</v>
      </c>
      <c r="J40" s="41"/>
      <c r="K40" s="41"/>
      <c r="L40" s="41"/>
      <c r="M40" s="41"/>
      <c r="N40" s="41"/>
      <c r="O40" s="41"/>
      <c r="P40" s="41">
        <f t="shared" si="9"/>
        <v>0</v>
      </c>
      <c r="Q40" s="41"/>
      <c r="R40" s="41"/>
      <c r="S40" s="41">
        <f t="shared" si="10"/>
        <v>0</v>
      </c>
      <c r="T40" s="41"/>
      <c r="U40" s="41"/>
      <c r="V40" s="13" t="e">
        <f t="shared" si="11"/>
        <v>#DIV/0!</v>
      </c>
      <c r="W40" s="13" t="e">
        <f t="shared" si="12"/>
        <v>#DIV/0!</v>
      </c>
    </row>
    <row r="41" spans="1:23">
      <c r="A41" s="220"/>
      <c r="B41" s="27" t="s">
        <v>292</v>
      </c>
      <c r="C41" s="41">
        <f t="shared" si="5"/>
        <v>0</v>
      </c>
      <c r="D41" s="41"/>
      <c r="E41" s="41"/>
      <c r="F41" s="41"/>
      <c r="G41" s="41">
        <f t="shared" si="6"/>
        <v>0</v>
      </c>
      <c r="H41" s="41">
        <f t="shared" si="7"/>
        <v>0</v>
      </c>
      <c r="I41" s="41">
        <f t="shared" si="8"/>
        <v>0</v>
      </c>
      <c r="J41" s="41"/>
      <c r="K41" s="41"/>
      <c r="L41" s="41"/>
      <c r="M41" s="41"/>
      <c r="N41" s="41"/>
      <c r="O41" s="41"/>
      <c r="P41" s="41">
        <f t="shared" si="9"/>
        <v>0</v>
      </c>
      <c r="Q41" s="41"/>
      <c r="R41" s="41"/>
      <c r="S41" s="41">
        <f t="shared" si="10"/>
        <v>0</v>
      </c>
      <c r="T41" s="41"/>
      <c r="U41" s="41"/>
      <c r="V41" s="13" t="e">
        <f t="shared" si="11"/>
        <v>#DIV/0!</v>
      </c>
      <c r="W41" s="13" t="e">
        <f t="shared" si="12"/>
        <v>#DIV/0!</v>
      </c>
    </row>
    <row r="42" spans="1:23">
      <c r="A42" s="220"/>
      <c r="B42" s="27" t="s">
        <v>293</v>
      </c>
      <c r="C42" s="41">
        <f t="shared" si="5"/>
        <v>0</v>
      </c>
      <c r="D42" s="41"/>
      <c r="E42" s="41"/>
      <c r="F42" s="41"/>
      <c r="G42" s="41">
        <f t="shared" si="6"/>
        <v>0</v>
      </c>
      <c r="H42" s="41">
        <f t="shared" si="7"/>
        <v>0</v>
      </c>
      <c r="I42" s="41">
        <f t="shared" si="8"/>
        <v>0</v>
      </c>
      <c r="J42" s="41"/>
      <c r="K42" s="41"/>
      <c r="L42" s="41"/>
      <c r="M42" s="41"/>
      <c r="N42" s="41"/>
      <c r="O42" s="41"/>
      <c r="P42" s="41">
        <f t="shared" si="9"/>
        <v>0</v>
      </c>
      <c r="Q42" s="41"/>
      <c r="R42" s="41"/>
      <c r="S42" s="41">
        <f t="shared" si="10"/>
        <v>0</v>
      </c>
      <c r="T42" s="41"/>
      <c r="U42" s="41"/>
      <c r="V42" s="13" t="e">
        <f t="shared" si="11"/>
        <v>#DIV/0!</v>
      </c>
      <c r="W42" s="13" t="e">
        <f t="shared" si="12"/>
        <v>#DIV/0!</v>
      </c>
    </row>
    <row r="43" spans="1:23" ht="14.25" thickBot="1">
      <c r="A43" s="221"/>
      <c r="B43" s="30" t="s">
        <v>294</v>
      </c>
      <c r="C43" s="58">
        <f t="shared" si="5"/>
        <v>0</v>
      </c>
      <c r="D43" s="58"/>
      <c r="E43" s="58"/>
      <c r="F43" s="58"/>
      <c r="G43" s="58">
        <f t="shared" si="6"/>
        <v>0</v>
      </c>
      <c r="H43" s="58">
        <f t="shared" si="7"/>
        <v>0</v>
      </c>
      <c r="I43" s="58">
        <f t="shared" si="8"/>
        <v>0</v>
      </c>
      <c r="J43" s="58"/>
      <c r="K43" s="58"/>
      <c r="L43" s="58"/>
      <c r="M43" s="58"/>
      <c r="N43" s="58"/>
      <c r="O43" s="58"/>
      <c r="P43" s="58">
        <f t="shared" si="9"/>
        <v>0</v>
      </c>
      <c r="Q43" s="58"/>
      <c r="R43" s="58"/>
      <c r="S43" s="58">
        <f t="shared" si="10"/>
        <v>0</v>
      </c>
      <c r="T43" s="58"/>
      <c r="U43" s="58"/>
      <c r="V43" s="22" t="e">
        <f t="shared" si="11"/>
        <v>#DIV/0!</v>
      </c>
      <c r="W43" s="22" t="e">
        <f t="shared" si="12"/>
        <v>#DIV/0!</v>
      </c>
    </row>
    <row r="44" spans="1:23">
      <c r="A44" s="4"/>
      <c r="B44" s="23" t="s">
        <v>302</v>
      </c>
    </row>
  </sheetData>
  <mergeCells count="50"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  <mergeCell ref="F13:F15"/>
    <mergeCell ref="G14:I14"/>
    <mergeCell ref="J14:K14"/>
    <mergeCell ref="L14:M14"/>
    <mergeCell ref="N14:O14"/>
    <mergeCell ref="G13:O13"/>
    <mergeCell ref="A16:A19"/>
    <mergeCell ref="A20:A23"/>
    <mergeCell ref="A24:A27"/>
    <mergeCell ref="A28:A31"/>
    <mergeCell ref="A32:A35"/>
    <mergeCell ref="A40:A43"/>
    <mergeCell ref="A36:A39"/>
    <mergeCell ref="A2:A4"/>
    <mergeCell ref="B2:B4"/>
    <mergeCell ref="C2:E2"/>
    <mergeCell ref="F2:F4"/>
    <mergeCell ref="A13:A15"/>
    <mergeCell ref="B13:B15"/>
    <mergeCell ref="C14:C15"/>
    <mergeCell ref="D14:D15"/>
    <mergeCell ref="E14:E15"/>
    <mergeCell ref="C13:E13"/>
    <mergeCell ref="P2:R2"/>
    <mergeCell ref="S2:U2"/>
    <mergeCell ref="V2:V4"/>
    <mergeCell ref="R3:R4"/>
    <mergeCell ref="S3:S4"/>
    <mergeCell ref="T3:T4"/>
    <mergeCell ref="U3:U4"/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14</v>
      </c>
      <c r="H1" s="31" t="s">
        <v>487</v>
      </c>
      <c r="AB1" s="4" t="s">
        <v>10</v>
      </c>
    </row>
    <row r="2" spans="1:32">
      <c r="A2" s="209" t="s">
        <v>343</v>
      </c>
      <c r="B2" s="214"/>
      <c r="C2" s="214" t="s">
        <v>296</v>
      </c>
      <c r="D2" s="214"/>
      <c r="E2" s="214"/>
      <c r="F2" s="32"/>
      <c r="G2" s="33"/>
      <c r="H2" s="33"/>
      <c r="I2" s="33"/>
      <c r="J2" s="33"/>
      <c r="K2" s="33"/>
      <c r="L2" s="33"/>
      <c r="M2" s="235" t="s">
        <v>331</v>
      </c>
      <c r="N2" s="235"/>
      <c r="O2" s="33"/>
      <c r="P2" s="33"/>
      <c r="Q2" s="33"/>
      <c r="R2" s="33"/>
      <c r="S2" s="33"/>
      <c r="T2" s="5"/>
      <c r="U2" s="214" t="s">
        <v>486</v>
      </c>
      <c r="V2" s="214"/>
      <c r="W2" s="214" t="s">
        <v>306</v>
      </c>
      <c r="X2" s="214"/>
      <c r="Y2" s="214"/>
      <c r="Z2" s="214" t="s">
        <v>300</v>
      </c>
      <c r="AA2" s="214"/>
      <c r="AB2" s="234"/>
      <c r="AC2" s="15"/>
      <c r="AD2" s="15"/>
      <c r="AE2" s="15"/>
      <c r="AF2" s="15"/>
    </row>
    <row r="3" spans="1:32">
      <c r="A3" s="241"/>
      <c r="B3" s="200"/>
      <c r="C3" s="206" t="s">
        <v>303</v>
      </c>
      <c r="D3" s="206" t="s">
        <v>457</v>
      </c>
      <c r="E3" s="206" t="s">
        <v>458</v>
      </c>
      <c r="F3" s="206" t="s">
        <v>295</v>
      </c>
      <c r="G3" s="206"/>
      <c r="H3" s="206"/>
      <c r="I3" s="206"/>
      <c r="J3" s="206"/>
      <c r="K3" s="206"/>
      <c r="L3" s="206"/>
      <c r="M3" s="206" t="s">
        <v>482</v>
      </c>
      <c r="N3" s="207"/>
      <c r="O3" s="215" t="s">
        <v>483</v>
      </c>
      <c r="P3" s="206"/>
      <c r="Q3" s="206" t="s">
        <v>484</v>
      </c>
      <c r="R3" s="206"/>
      <c r="S3" s="206" t="s">
        <v>485</v>
      </c>
      <c r="T3" s="206" t="s">
        <v>305</v>
      </c>
      <c r="U3" s="206" t="s">
        <v>298</v>
      </c>
      <c r="V3" s="206" t="s">
        <v>299</v>
      </c>
      <c r="W3" s="206" t="s">
        <v>303</v>
      </c>
      <c r="X3" s="206" t="s">
        <v>298</v>
      </c>
      <c r="Y3" s="206" t="s">
        <v>299</v>
      </c>
      <c r="Z3" s="206" t="s">
        <v>303</v>
      </c>
      <c r="AA3" s="206" t="s">
        <v>298</v>
      </c>
      <c r="AB3" s="207" t="s">
        <v>299</v>
      </c>
      <c r="AC3" s="15"/>
      <c r="AD3" s="15"/>
      <c r="AE3" s="15"/>
      <c r="AF3" s="15"/>
    </row>
    <row r="4" spans="1:32">
      <c r="A4" s="241"/>
      <c r="B4" s="206"/>
      <c r="C4" s="206"/>
      <c r="D4" s="206"/>
      <c r="E4" s="206"/>
      <c r="F4" s="206" t="s">
        <v>303</v>
      </c>
      <c r="G4" s="206" t="s">
        <v>298</v>
      </c>
      <c r="H4" s="206" t="s">
        <v>299</v>
      </c>
      <c r="I4" s="206" t="s">
        <v>457</v>
      </c>
      <c r="J4" s="206"/>
      <c r="K4" s="206" t="s">
        <v>458</v>
      </c>
      <c r="L4" s="206"/>
      <c r="M4" s="206" t="s">
        <v>298</v>
      </c>
      <c r="N4" s="207" t="s">
        <v>299</v>
      </c>
      <c r="O4" s="215" t="s">
        <v>298</v>
      </c>
      <c r="P4" s="206" t="s">
        <v>299</v>
      </c>
      <c r="Q4" s="206" t="s">
        <v>298</v>
      </c>
      <c r="R4" s="206" t="s">
        <v>299</v>
      </c>
      <c r="S4" s="206"/>
      <c r="T4" s="206"/>
      <c r="U4" s="206"/>
      <c r="V4" s="206"/>
      <c r="W4" s="206"/>
      <c r="X4" s="206"/>
      <c r="Y4" s="206"/>
      <c r="Z4" s="206"/>
      <c r="AA4" s="206"/>
      <c r="AB4" s="207"/>
      <c r="AC4" s="15"/>
      <c r="AD4" s="15"/>
      <c r="AE4" s="15"/>
      <c r="AF4" s="15"/>
    </row>
    <row r="5" spans="1:32">
      <c r="A5" s="211"/>
      <c r="B5" s="206"/>
      <c r="C5" s="206"/>
      <c r="D5" s="206"/>
      <c r="E5" s="206"/>
      <c r="F5" s="206"/>
      <c r="G5" s="206"/>
      <c r="H5" s="206"/>
      <c r="I5" s="9" t="s">
        <v>298</v>
      </c>
      <c r="J5" s="9" t="s">
        <v>299</v>
      </c>
      <c r="K5" s="9" t="s">
        <v>298</v>
      </c>
      <c r="L5" s="9" t="s">
        <v>299</v>
      </c>
      <c r="M5" s="206"/>
      <c r="N5" s="207"/>
      <c r="O5" s="215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7"/>
      <c r="AC5" s="15"/>
      <c r="AD5" s="15"/>
      <c r="AE5" s="15"/>
      <c r="AF5" s="15"/>
    </row>
    <row r="6" spans="1:32" hidden="1">
      <c r="A6" s="40" t="s">
        <v>335</v>
      </c>
      <c r="B6" s="27" t="s">
        <v>291</v>
      </c>
      <c r="C6" s="45">
        <f t="shared" ref="C6:C11" si="0">SUM(D6:E6)</f>
        <v>1</v>
      </c>
      <c r="D6" s="45" t="s">
        <v>552</v>
      </c>
      <c r="E6" s="45">
        <v>1</v>
      </c>
      <c r="F6" s="45">
        <f t="shared" ref="F6:F11" si="1">SUM(G6:H6)</f>
        <v>62</v>
      </c>
      <c r="G6" s="45">
        <f>SUM(I6,K6)</f>
        <v>42</v>
      </c>
      <c r="H6" s="45">
        <f>SUM(J6,L6)</f>
        <v>20</v>
      </c>
      <c r="I6" s="45" t="s">
        <v>552</v>
      </c>
      <c r="J6" s="45" t="s">
        <v>552</v>
      </c>
      <c r="K6" s="45">
        <v>42</v>
      </c>
      <c r="L6" s="45">
        <v>20</v>
      </c>
      <c r="M6" s="45" t="s">
        <v>552</v>
      </c>
      <c r="N6" s="45" t="s">
        <v>552</v>
      </c>
      <c r="O6" s="45">
        <v>42</v>
      </c>
      <c r="P6" s="45">
        <v>20</v>
      </c>
      <c r="Q6" s="45" t="s">
        <v>552</v>
      </c>
      <c r="R6" s="45" t="s">
        <v>552</v>
      </c>
      <c r="S6" s="45">
        <v>62</v>
      </c>
      <c r="T6" s="45" t="s">
        <v>552</v>
      </c>
      <c r="U6" s="45">
        <v>25</v>
      </c>
      <c r="V6" s="45">
        <v>12</v>
      </c>
      <c r="W6" s="45">
        <f t="shared" ref="W6:W12" si="2">SUM(X6:Y6)</f>
        <v>9</v>
      </c>
      <c r="X6" s="45">
        <v>5</v>
      </c>
      <c r="Y6" s="45">
        <v>4</v>
      </c>
      <c r="Z6" s="45" t="s">
        <v>552</v>
      </c>
      <c r="AA6" s="45" t="s">
        <v>552</v>
      </c>
      <c r="AB6" s="45" t="s">
        <v>552</v>
      </c>
      <c r="AC6" s="15"/>
      <c r="AD6" s="15"/>
      <c r="AE6" s="15"/>
      <c r="AF6" s="15"/>
    </row>
    <row r="7" spans="1:32" hidden="1">
      <c r="A7" s="11">
        <v>12</v>
      </c>
      <c r="B7" s="27" t="s">
        <v>291</v>
      </c>
      <c r="C7" s="45">
        <f t="shared" si="0"/>
        <v>2</v>
      </c>
      <c r="D7" s="45" t="s">
        <v>552</v>
      </c>
      <c r="E7" s="45">
        <v>2</v>
      </c>
      <c r="F7" s="45">
        <f t="shared" si="1"/>
        <v>98</v>
      </c>
      <c r="G7" s="45">
        <f>SUM(I7,K7)</f>
        <v>70</v>
      </c>
      <c r="H7" s="45">
        <f>SUM(J7,L7)</f>
        <v>28</v>
      </c>
      <c r="I7" s="45" t="s">
        <v>552</v>
      </c>
      <c r="J7" s="45" t="s">
        <v>552</v>
      </c>
      <c r="K7" s="45">
        <v>70</v>
      </c>
      <c r="L7" s="45">
        <v>28</v>
      </c>
      <c r="M7" s="45" t="s">
        <v>552</v>
      </c>
      <c r="N7" s="45" t="s">
        <v>552</v>
      </c>
      <c r="O7" s="45">
        <v>70</v>
      </c>
      <c r="P7" s="45">
        <v>28</v>
      </c>
      <c r="Q7" s="45" t="s">
        <v>552</v>
      </c>
      <c r="R7" s="45" t="s">
        <v>552</v>
      </c>
      <c r="S7" s="45">
        <v>98</v>
      </c>
      <c r="T7" s="45" t="s">
        <v>552</v>
      </c>
      <c r="U7" s="45">
        <v>32</v>
      </c>
      <c r="V7" s="45">
        <v>16</v>
      </c>
      <c r="W7" s="45">
        <f t="shared" si="2"/>
        <v>15</v>
      </c>
      <c r="X7" s="45">
        <v>11</v>
      </c>
      <c r="Y7" s="45">
        <v>4</v>
      </c>
      <c r="Z7" s="45">
        <f t="shared" ref="Z7:Z12" si="3">SUM(AA7:AB7)</f>
        <v>3</v>
      </c>
      <c r="AA7" s="45">
        <v>2</v>
      </c>
      <c r="AB7" s="45">
        <v>1</v>
      </c>
      <c r="AC7" s="15"/>
      <c r="AD7" s="15"/>
      <c r="AE7" s="15"/>
      <c r="AF7" s="15"/>
    </row>
    <row r="8" spans="1:32" ht="19.5" customHeight="1">
      <c r="A8" s="12" t="s">
        <v>606</v>
      </c>
      <c r="B8" s="27" t="s">
        <v>291</v>
      </c>
      <c r="C8" s="45">
        <f t="shared" si="0"/>
        <v>3</v>
      </c>
      <c r="D8" s="45" t="s">
        <v>552</v>
      </c>
      <c r="E8" s="45">
        <f>SUM(E24:E25)</f>
        <v>3</v>
      </c>
      <c r="F8" s="45">
        <f t="shared" si="1"/>
        <v>482</v>
      </c>
      <c r="G8" s="45">
        <f>SUM(G24:G25)</f>
        <v>129</v>
      </c>
      <c r="H8" s="45">
        <f>SUM(H24:H25)</f>
        <v>353</v>
      </c>
      <c r="I8" s="45" t="s">
        <v>552</v>
      </c>
      <c r="J8" s="45" t="s">
        <v>552</v>
      </c>
      <c r="K8" s="45">
        <f>SUM(K24:K25)</f>
        <v>129</v>
      </c>
      <c r="L8" s="45">
        <f>SUM(L24:L25)</f>
        <v>353</v>
      </c>
      <c r="M8" s="45" t="s">
        <v>552</v>
      </c>
      <c r="N8" s="45" t="s">
        <v>552</v>
      </c>
      <c r="O8" s="45">
        <f>SUM(O24:O25)</f>
        <v>129</v>
      </c>
      <c r="P8" s="45">
        <f>SUM(P24:P25)</f>
        <v>353</v>
      </c>
      <c r="Q8" s="45" t="s">
        <v>552</v>
      </c>
      <c r="R8" s="45" t="s">
        <v>552</v>
      </c>
      <c r="S8" s="45">
        <f>SUM(S24:S25)</f>
        <v>482</v>
      </c>
      <c r="T8" s="45" t="s">
        <v>552</v>
      </c>
      <c r="U8" s="45">
        <f>SUM(U24:U25)</f>
        <v>28</v>
      </c>
      <c r="V8" s="45">
        <f>SUM(V24:V25)</f>
        <v>12</v>
      </c>
      <c r="W8" s="45">
        <f t="shared" si="2"/>
        <v>33</v>
      </c>
      <c r="X8" s="45">
        <f>SUM(X24:X25)</f>
        <v>9</v>
      </c>
      <c r="Y8" s="45">
        <f>SUM(Y24:Y25)</f>
        <v>24</v>
      </c>
      <c r="Z8" s="45">
        <f t="shared" si="3"/>
        <v>11</v>
      </c>
      <c r="AA8" s="45">
        <f>SUM(AA24:AA25)</f>
        <v>6</v>
      </c>
      <c r="AB8" s="45">
        <f>SUM(AB24:AB25)</f>
        <v>5</v>
      </c>
      <c r="AC8" s="15"/>
      <c r="AD8" s="15"/>
      <c r="AE8" s="15"/>
      <c r="AF8" s="15"/>
    </row>
    <row r="9" spans="1:32" ht="19.5" customHeight="1">
      <c r="A9" s="12">
        <v>14</v>
      </c>
      <c r="B9" s="27" t="s">
        <v>291</v>
      </c>
      <c r="C9" s="45">
        <f t="shared" si="0"/>
        <v>3</v>
      </c>
      <c r="D9" s="45" t="s">
        <v>552</v>
      </c>
      <c r="E9" s="45">
        <f>SUM(E26:E27)</f>
        <v>3</v>
      </c>
      <c r="F9" s="45">
        <f t="shared" si="1"/>
        <v>466</v>
      </c>
      <c r="G9" s="45">
        <f>SUM(G26:G27)</f>
        <v>130</v>
      </c>
      <c r="H9" s="45">
        <f>SUM(H26:H27)</f>
        <v>336</v>
      </c>
      <c r="I9" s="45" t="s">
        <v>552</v>
      </c>
      <c r="J9" s="45" t="s">
        <v>552</v>
      </c>
      <c r="K9" s="45">
        <f>SUM(K26:K27)</f>
        <v>130</v>
      </c>
      <c r="L9" s="45">
        <f>SUM(L26:L27)</f>
        <v>336</v>
      </c>
      <c r="M9" s="45" t="s">
        <v>552</v>
      </c>
      <c r="N9" s="45" t="s">
        <v>552</v>
      </c>
      <c r="O9" s="45">
        <f>SUM(O26:O27)</f>
        <v>130</v>
      </c>
      <c r="P9" s="45">
        <f>SUM(P26:P27)</f>
        <v>336</v>
      </c>
      <c r="Q9" s="45" t="s">
        <v>552</v>
      </c>
      <c r="R9" s="45" t="s">
        <v>552</v>
      </c>
      <c r="S9" s="45">
        <f>SUM(S26:S27)</f>
        <v>466</v>
      </c>
      <c r="T9" s="45" t="s">
        <v>552</v>
      </c>
      <c r="U9" s="45">
        <f>SUM(U26:U27)</f>
        <v>53</v>
      </c>
      <c r="V9" s="45">
        <f>SUM(V26:V27)</f>
        <v>24</v>
      </c>
      <c r="W9" s="45">
        <f t="shared" si="2"/>
        <v>31</v>
      </c>
      <c r="X9" s="45">
        <f>SUM(X26:X27)</f>
        <v>8</v>
      </c>
      <c r="Y9" s="45">
        <f>SUM(Y26:Y27)</f>
        <v>23</v>
      </c>
      <c r="Z9" s="45">
        <f t="shared" si="3"/>
        <v>11</v>
      </c>
      <c r="AA9" s="45">
        <f>SUM(AA26:AA27)</f>
        <v>6</v>
      </c>
      <c r="AB9" s="45">
        <f>SUM(AB26:AB27)</f>
        <v>5</v>
      </c>
      <c r="AC9" s="15"/>
      <c r="AD9" s="15"/>
      <c r="AE9" s="15"/>
      <c r="AF9" s="15"/>
    </row>
    <row r="10" spans="1:32" ht="19.5" customHeight="1">
      <c r="A10" s="12">
        <v>15</v>
      </c>
      <c r="B10" s="27" t="s">
        <v>291</v>
      </c>
      <c r="C10" s="45">
        <f t="shared" si="0"/>
        <v>3</v>
      </c>
      <c r="D10" s="45" t="s">
        <v>552</v>
      </c>
      <c r="E10" s="45">
        <f>SUM(E28:E29)</f>
        <v>3</v>
      </c>
      <c r="F10" s="45">
        <f t="shared" si="1"/>
        <v>415</v>
      </c>
      <c r="G10" s="45">
        <f>SUM(G28:G29)</f>
        <v>79</v>
      </c>
      <c r="H10" s="45">
        <f>SUM(H28:H29)</f>
        <v>336</v>
      </c>
      <c r="I10" s="45" t="s">
        <v>552</v>
      </c>
      <c r="J10" s="45" t="s">
        <v>552</v>
      </c>
      <c r="K10" s="45">
        <f>SUM(K28:K29)</f>
        <v>79</v>
      </c>
      <c r="L10" s="45">
        <f>SUM(L28:L29)</f>
        <v>336</v>
      </c>
      <c r="M10" s="45" t="s">
        <v>552</v>
      </c>
      <c r="N10" s="45" t="s">
        <v>552</v>
      </c>
      <c r="O10" s="45">
        <f>SUM(O28:O29)</f>
        <v>79</v>
      </c>
      <c r="P10" s="45">
        <f>SUM(P28:P29)</f>
        <v>336</v>
      </c>
      <c r="Q10" s="45" t="s">
        <v>552</v>
      </c>
      <c r="R10" s="45" t="s">
        <v>552</v>
      </c>
      <c r="S10" s="45">
        <f>SUM(S28:S29)</f>
        <v>415</v>
      </c>
      <c r="T10" s="45" t="s">
        <v>552</v>
      </c>
      <c r="U10" s="45">
        <f>SUM(U28:U29)</f>
        <v>59</v>
      </c>
      <c r="V10" s="45">
        <f>SUM(V28:V29)</f>
        <v>15</v>
      </c>
      <c r="W10" s="45">
        <f t="shared" si="2"/>
        <v>32</v>
      </c>
      <c r="X10" s="45">
        <f>SUM(X28:X29)</f>
        <v>6</v>
      </c>
      <c r="Y10" s="45">
        <f>SUM(Y28:Y29)</f>
        <v>26</v>
      </c>
      <c r="Z10" s="45">
        <f t="shared" si="3"/>
        <v>12</v>
      </c>
      <c r="AA10" s="45">
        <f>SUM(AA28:AA29)</f>
        <v>6</v>
      </c>
      <c r="AB10" s="45">
        <f>SUM(AB28:AB29)</f>
        <v>6</v>
      </c>
      <c r="AC10" s="15"/>
      <c r="AD10" s="15"/>
      <c r="AE10" s="15"/>
      <c r="AF10" s="15"/>
    </row>
    <row r="11" spans="1:32" ht="19.5" customHeight="1">
      <c r="A11" s="12">
        <v>16</v>
      </c>
      <c r="B11" s="27" t="s">
        <v>291</v>
      </c>
      <c r="C11" s="45">
        <f t="shared" si="0"/>
        <v>3</v>
      </c>
      <c r="D11" s="45" t="s">
        <v>552</v>
      </c>
      <c r="E11" s="45">
        <f>SUM(E30:E31)</f>
        <v>3</v>
      </c>
      <c r="F11" s="45">
        <f t="shared" si="1"/>
        <v>355</v>
      </c>
      <c r="G11" s="45">
        <f>SUM(G30:G31)</f>
        <v>70</v>
      </c>
      <c r="H11" s="45">
        <f>SUM(H30:H31)</f>
        <v>285</v>
      </c>
      <c r="I11" s="45" t="s">
        <v>552</v>
      </c>
      <c r="J11" s="45" t="s">
        <v>552</v>
      </c>
      <c r="K11" s="45">
        <f>SUM(K30:K31)</f>
        <v>70</v>
      </c>
      <c r="L11" s="45">
        <f>SUM(L30:L31)</f>
        <v>285</v>
      </c>
      <c r="M11" s="45" t="s">
        <v>552</v>
      </c>
      <c r="N11" s="45" t="s">
        <v>552</v>
      </c>
      <c r="O11" s="45">
        <f>SUM(O30:O31)</f>
        <v>70</v>
      </c>
      <c r="P11" s="45">
        <f>SUM(P30:P31)</f>
        <v>285</v>
      </c>
      <c r="Q11" s="45" t="s">
        <v>552</v>
      </c>
      <c r="R11" s="45" t="s">
        <v>552</v>
      </c>
      <c r="S11" s="45">
        <f>SUM(S30:S31)</f>
        <v>355</v>
      </c>
      <c r="T11" s="45" t="s">
        <v>552</v>
      </c>
      <c r="U11" s="45">
        <f>SUM(U30:U31)</f>
        <v>0</v>
      </c>
      <c r="V11" s="45">
        <f>SUM(V30:V31)</f>
        <v>0</v>
      </c>
      <c r="W11" s="45">
        <f t="shared" si="2"/>
        <v>31</v>
      </c>
      <c r="X11" s="45">
        <f>SUM(X30:X31)</f>
        <v>9</v>
      </c>
      <c r="Y11" s="45">
        <f>SUM(Y30:Y31)</f>
        <v>22</v>
      </c>
      <c r="Z11" s="45">
        <f t="shared" si="3"/>
        <v>12</v>
      </c>
      <c r="AA11" s="45">
        <f>SUM(AA30:AA31)</f>
        <v>6</v>
      </c>
      <c r="AB11" s="45">
        <f>SUM(AB30:AB31)</f>
        <v>6</v>
      </c>
      <c r="AC11" s="15"/>
      <c r="AD11" s="15"/>
      <c r="AE11" s="15"/>
      <c r="AF11" s="15"/>
    </row>
    <row r="12" spans="1:32" ht="19.5" customHeight="1" thickBot="1">
      <c r="A12" s="48">
        <v>17</v>
      </c>
      <c r="B12" s="30" t="s">
        <v>291</v>
      </c>
      <c r="C12" s="46">
        <v>3</v>
      </c>
      <c r="D12" s="46" t="s">
        <v>552</v>
      </c>
      <c r="E12" s="46">
        <v>3</v>
      </c>
      <c r="F12" s="46">
        <v>314</v>
      </c>
      <c r="G12" s="46">
        <v>67</v>
      </c>
      <c r="H12" s="46">
        <v>247</v>
      </c>
      <c r="I12" s="46" t="s">
        <v>552</v>
      </c>
      <c r="J12" s="46" t="s">
        <v>552</v>
      </c>
      <c r="K12" s="46">
        <v>67</v>
      </c>
      <c r="L12" s="46">
        <v>247</v>
      </c>
      <c r="M12" s="46" t="s">
        <v>552</v>
      </c>
      <c r="N12" s="46" t="s">
        <v>552</v>
      </c>
      <c r="O12" s="46">
        <v>67</v>
      </c>
      <c r="P12" s="46">
        <v>247</v>
      </c>
      <c r="Q12" s="46" t="s">
        <v>552</v>
      </c>
      <c r="R12" s="46" t="s">
        <v>552</v>
      </c>
      <c r="S12" s="46">
        <v>314</v>
      </c>
      <c r="T12" s="46" t="s">
        <v>552</v>
      </c>
      <c r="U12" s="46">
        <f>SUM(U32:U33)</f>
        <v>0</v>
      </c>
      <c r="V12" s="46">
        <f>SUM(V32:V33)</f>
        <v>0</v>
      </c>
      <c r="W12" s="46">
        <f t="shared" si="2"/>
        <v>31</v>
      </c>
      <c r="X12" s="46">
        <v>9</v>
      </c>
      <c r="Y12" s="46">
        <v>22</v>
      </c>
      <c r="Z12" s="46">
        <f t="shared" si="3"/>
        <v>10</v>
      </c>
      <c r="AA12" s="46">
        <v>5</v>
      </c>
      <c r="AB12" s="46">
        <v>5</v>
      </c>
      <c r="AC12" s="15"/>
      <c r="AD12" s="15"/>
      <c r="AE12" s="15"/>
      <c r="AF12" s="15"/>
    </row>
    <row r="13" spans="1:32">
      <c r="A13" s="23" t="s">
        <v>302</v>
      </c>
    </row>
    <row r="15" spans="1:32" ht="18" customHeight="1" thickBot="1">
      <c r="A15" s="1" t="s">
        <v>481</v>
      </c>
      <c r="H15" s="31" t="s">
        <v>487</v>
      </c>
    </row>
    <row r="16" spans="1:32">
      <c r="A16" s="222" t="s">
        <v>343</v>
      </c>
      <c r="B16" s="214"/>
      <c r="C16" s="212" t="s">
        <v>296</v>
      </c>
      <c r="D16" s="212"/>
      <c r="E16" s="212"/>
      <c r="F16" s="212" t="s">
        <v>331</v>
      </c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 t="s">
        <v>486</v>
      </c>
      <c r="V16" s="212"/>
      <c r="W16" s="212" t="s">
        <v>306</v>
      </c>
      <c r="X16" s="212"/>
      <c r="Y16" s="212"/>
      <c r="Z16" s="212" t="s">
        <v>300</v>
      </c>
      <c r="AA16" s="212"/>
      <c r="AB16" s="276"/>
      <c r="AC16" s="15"/>
      <c r="AD16" s="15"/>
      <c r="AE16" s="15"/>
      <c r="AF16" s="15"/>
    </row>
    <row r="17" spans="1:32">
      <c r="A17" s="274"/>
      <c r="B17" s="200"/>
      <c r="C17" s="213" t="s">
        <v>303</v>
      </c>
      <c r="D17" s="213" t="s">
        <v>457</v>
      </c>
      <c r="E17" s="213" t="s">
        <v>458</v>
      </c>
      <c r="F17" s="213" t="s">
        <v>295</v>
      </c>
      <c r="G17" s="213"/>
      <c r="H17" s="213"/>
      <c r="I17" s="213"/>
      <c r="J17" s="213"/>
      <c r="K17" s="213"/>
      <c r="L17" s="213"/>
      <c r="M17" s="213" t="s">
        <v>482</v>
      </c>
      <c r="N17" s="213"/>
      <c r="O17" s="213" t="s">
        <v>483</v>
      </c>
      <c r="P17" s="213"/>
      <c r="Q17" s="213" t="s">
        <v>484</v>
      </c>
      <c r="R17" s="213"/>
      <c r="S17" s="213" t="s">
        <v>485</v>
      </c>
      <c r="T17" s="213" t="s">
        <v>305</v>
      </c>
      <c r="U17" s="213" t="s">
        <v>298</v>
      </c>
      <c r="V17" s="213" t="s">
        <v>299</v>
      </c>
      <c r="W17" s="213" t="s">
        <v>303</v>
      </c>
      <c r="X17" s="213" t="s">
        <v>298</v>
      </c>
      <c r="Y17" s="213" t="s">
        <v>299</v>
      </c>
      <c r="Z17" s="213" t="s">
        <v>303</v>
      </c>
      <c r="AA17" s="213" t="s">
        <v>298</v>
      </c>
      <c r="AB17" s="275" t="s">
        <v>299</v>
      </c>
      <c r="AC17" s="15"/>
      <c r="AD17" s="15"/>
      <c r="AE17" s="15"/>
      <c r="AF17" s="15"/>
    </row>
    <row r="18" spans="1:32">
      <c r="A18" s="249"/>
      <c r="B18" s="206"/>
      <c r="C18" s="213"/>
      <c r="D18" s="213"/>
      <c r="E18" s="213"/>
      <c r="F18" s="213" t="s">
        <v>303</v>
      </c>
      <c r="G18" s="213" t="s">
        <v>298</v>
      </c>
      <c r="H18" s="213" t="s">
        <v>299</v>
      </c>
      <c r="I18" s="213" t="s">
        <v>457</v>
      </c>
      <c r="J18" s="213"/>
      <c r="K18" s="213" t="s">
        <v>458</v>
      </c>
      <c r="L18" s="213"/>
      <c r="M18" s="213" t="s">
        <v>298</v>
      </c>
      <c r="N18" s="213" t="s">
        <v>299</v>
      </c>
      <c r="O18" s="213" t="s">
        <v>298</v>
      </c>
      <c r="P18" s="213" t="s">
        <v>299</v>
      </c>
      <c r="Q18" s="213" t="s">
        <v>298</v>
      </c>
      <c r="R18" s="213" t="s">
        <v>299</v>
      </c>
      <c r="S18" s="213"/>
      <c r="T18" s="213"/>
      <c r="U18" s="213"/>
      <c r="V18" s="213"/>
      <c r="W18" s="213"/>
      <c r="X18" s="213"/>
      <c r="Y18" s="213"/>
      <c r="Z18" s="213"/>
      <c r="AA18" s="213"/>
      <c r="AB18" s="275"/>
      <c r="AC18" s="15"/>
      <c r="AD18" s="15"/>
      <c r="AE18" s="15"/>
      <c r="AF18" s="15"/>
    </row>
    <row r="19" spans="1:32">
      <c r="A19" s="223"/>
      <c r="B19" s="206"/>
      <c r="C19" s="213"/>
      <c r="D19" s="213"/>
      <c r="E19" s="213"/>
      <c r="F19" s="213"/>
      <c r="G19" s="213"/>
      <c r="H19" s="213"/>
      <c r="I19" s="24" t="s">
        <v>298</v>
      </c>
      <c r="J19" s="24" t="s">
        <v>299</v>
      </c>
      <c r="K19" s="24" t="s">
        <v>298</v>
      </c>
      <c r="L19" s="24" t="s">
        <v>299</v>
      </c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75"/>
      <c r="AC19" s="15"/>
      <c r="AD19" s="15"/>
      <c r="AE19" s="15"/>
      <c r="AF19" s="15"/>
    </row>
    <row r="20" spans="1:32">
      <c r="A20" s="248" t="s">
        <v>335</v>
      </c>
      <c r="B20" s="27" t="s">
        <v>291</v>
      </c>
      <c r="C20" s="45">
        <f>SUM(D20:E20)</f>
        <v>1</v>
      </c>
      <c r="D20" s="45" t="s">
        <v>552</v>
      </c>
      <c r="E20" s="45">
        <v>1</v>
      </c>
      <c r="F20" s="45">
        <f>SUM(G20:H20)</f>
        <v>62</v>
      </c>
      <c r="G20" s="45">
        <f>SUM(I20,K20)</f>
        <v>42</v>
      </c>
      <c r="H20" s="45">
        <f>SUM(J20,L20)</f>
        <v>20</v>
      </c>
      <c r="I20" s="45" t="s">
        <v>552</v>
      </c>
      <c r="J20" s="45" t="s">
        <v>552</v>
      </c>
      <c r="K20" s="45">
        <v>42</v>
      </c>
      <c r="L20" s="45">
        <v>20</v>
      </c>
      <c r="M20" s="45" t="s">
        <v>552</v>
      </c>
      <c r="N20" s="45" t="s">
        <v>552</v>
      </c>
      <c r="O20" s="45">
        <v>42</v>
      </c>
      <c r="P20" s="45">
        <v>20</v>
      </c>
      <c r="Q20" s="45" t="s">
        <v>552</v>
      </c>
      <c r="R20" s="45" t="s">
        <v>552</v>
      </c>
      <c r="S20" s="45">
        <v>62</v>
      </c>
      <c r="T20" s="45" t="s">
        <v>552</v>
      </c>
      <c r="U20" s="45">
        <v>25</v>
      </c>
      <c r="V20" s="45">
        <v>12</v>
      </c>
      <c r="W20" s="45">
        <f>SUM(X20:Y20)</f>
        <v>9</v>
      </c>
      <c r="X20" s="45">
        <v>5</v>
      </c>
      <c r="Y20" s="45">
        <v>4</v>
      </c>
      <c r="Z20" s="45" t="s">
        <v>552</v>
      </c>
      <c r="AA20" s="45" t="s">
        <v>552</v>
      </c>
      <c r="AB20" s="45" t="s">
        <v>552</v>
      </c>
      <c r="AC20" s="15"/>
      <c r="AD20" s="15"/>
      <c r="AE20" s="15"/>
      <c r="AF20" s="15"/>
    </row>
    <row r="21" spans="1:32">
      <c r="A21" s="248"/>
      <c r="B21" s="27" t="s">
        <v>292</v>
      </c>
      <c r="C21" s="45">
        <f t="shared" ref="C21:C33" si="4">SUM(D21:E21)</f>
        <v>1</v>
      </c>
      <c r="D21" s="45" t="s">
        <v>32</v>
      </c>
      <c r="E21" s="45">
        <v>1</v>
      </c>
      <c r="F21" s="45">
        <f t="shared" ref="F21:F33" si="5">SUM(G21:H21)</f>
        <v>356</v>
      </c>
      <c r="G21" s="45">
        <f t="shared" ref="G21:G33" si="6">SUM(I21,K21)</f>
        <v>19</v>
      </c>
      <c r="H21" s="45">
        <f t="shared" ref="H21:H33" si="7">SUM(J21,L21)</f>
        <v>337</v>
      </c>
      <c r="I21" s="45" t="s">
        <v>32</v>
      </c>
      <c r="J21" s="45" t="s">
        <v>32</v>
      </c>
      <c r="K21" s="45">
        <v>19</v>
      </c>
      <c r="L21" s="45">
        <v>337</v>
      </c>
      <c r="M21" s="45" t="s">
        <v>32</v>
      </c>
      <c r="N21" s="45" t="s">
        <v>32</v>
      </c>
      <c r="O21" s="45">
        <v>19</v>
      </c>
      <c r="P21" s="45">
        <v>337</v>
      </c>
      <c r="Q21" s="45" t="s">
        <v>32</v>
      </c>
      <c r="R21" s="45" t="s">
        <v>32</v>
      </c>
      <c r="S21" s="45">
        <v>356</v>
      </c>
      <c r="T21" s="45" t="s">
        <v>32</v>
      </c>
      <c r="U21" s="45"/>
      <c r="V21" s="45"/>
      <c r="W21" s="45">
        <f t="shared" ref="W21:W33" si="8">SUM(X21:Y21)</f>
        <v>17</v>
      </c>
      <c r="X21" s="45">
        <v>1</v>
      </c>
      <c r="Y21" s="45">
        <v>16</v>
      </c>
      <c r="Z21" s="45">
        <f t="shared" ref="Z21:Z33" si="9">SUM(AA21:AB21)</f>
        <v>11</v>
      </c>
      <c r="AA21" s="45">
        <v>5</v>
      </c>
      <c r="AB21" s="45">
        <v>6</v>
      </c>
      <c r="AC21" s="15"/>
      <c r="AD21" s="15"/>
      <c r="AE21" s="15"/>
      <c r="AF21" s="15"/>
    </row>
    <row r="22" spans="1:32">
      <c r="A22" s="220">
        <v>12</v>
      </c>
      <c r="B22" s="27" t="s">
        <v>291</v>
      </c>
      <c r="C22" s="45">
        <f t="shared" si="4"/>
        <v>2</v>
      </c>
      <c r="D22" s="45" t="s">
        <v>552</v>
      </c>
      <c r="E22" s="45">
        <v>2</v>
      </c>
      <c r="F22" s="45">
        <f t="shared" si="5"/>
        <v>98</v>
      </c>
      <c r="G22" s="45">
        <f t="shared" si="6"/>
        <v>70</v>
      </c>
      <c r="H22" s="45">
        <f t="shared" si="7"/>
        <v>28</v>
      </c>
      <c r="I22" s="45" t="s">
        <v>552</v>
      </c>
      <c r="J22" s="45" t="s">
        <v>552</v>
      </c>
      <c r="K22" s="45">
        <v>70</v>
      </c>
      <c r="L22" s="45">
        <v>28</v>
      </c>
      <c r="M22" s="45" t="s">
        <v>552</v>
      </c>
      <c r="N22" s="45" t="s">
        <v>552</v>
      </c>
      <c r="O22" s="45">
        <v>70</v>
      </c>
      <c r="P22" s="45">
        <v>28</v>
      </c>
      <c r="Q22" s="45" t="s">
        <v>552</v>
      </c>
      <c r="R22" s="45" t="s">
        <v>552</v>
      </c>
      <c r="S22" s="45">
        <v>98</v>
      </c>
      <c r="T22" s="45" t="s">
        <v>552</v>
      </c>
      <c r="U22" s="45">
        <v>32</v>
      </c>
      <c r="V22" s="45">
        <v>16</v>
      </c>
      <c r="W22" s="45">
        <f t="shared" si="8"/>
        <v>15</v>
      </c>
      <c r="X22" s="45">
        <v>11</v>
      </c>
      <c r="Y22" s="45">
        <v>4</v>
      </c>
      <c r="Z22" s="45">
        <f t="shared" si="9"/>
        <v>3</v>
      </c>
      <c r="AA22" s="45">
        <v>2</v>
      </c>
      <c r="AB22" s="45">
        <v>1</v>
      </c>
      <c r="AC22" s="15"/>
      <c r="AD22" s="15"/>
      <c r="AE22" s="15"/>
      <c r="AF22" s="15"/>
    </row>
    <row r="23" spans="1:32">
      <c r="A23" s="220"/>
      <c r="B23" s="27" t="s">
        <v>292</v>
      </c>
      <c r="C23" s="45">
        <f t="shared" si="4"/>
        <v>1</v>
      </c>
      <c r="D23" s="45" t="s">
        <v>32</v>
      </c>
      <c r="E23" s="45">
        <v>1</v>
      </c>
      <c r="F23" s="45">
        <f t="shared" si="5"/>
        <v>344</v>
      </c>
      <c r="G23" s="45">
        <f t="shared" si="6"/>
        <v>18</v>
      </c>
      <c r="H23" s="45">
        <f t="shared" si="7"/>
        <v>326</v>
      </c>
      <c r="I23" s="45" t="s">
        <v>32</v>
      </c>
      <c r="J23" s="45" t="s">
        <v>32</v>
      </c>
      <c r="K23" s="45">
        <v>18</v>
      </c>
      <c r="L23" s="45">
        <v>326</v>
      </c>
      <c r="M23" s="45" t="s">
        <v>32</v>
      </c>
      <c r="N23" s="45" t="s">
        <v>32</v>
      </c>
      <c r="O23" s="45">
        <v>18</v>
      </c>
      <c r="P23" s="45">
        <v>326</v>
      </c>
      <c r="Q23" s="45" t="s">
        <v>32</v>
      </c>
      <c r="R23" s="45" t="s">
        <v>32</v>
      </c>
      <c r="S23" s="45">
        <v>344</v>
      </c>
      <c r="T23" s="45" t="s">
        <v>32</v>
      </c>
      <c r="U23" s="45"/>
      <c r="V23" s="45"/>
      <c r="W23" s="45">
        <f t="shared" si="8"/>
        <v>18</v>
      </c>
      <c r="X23" s="45">
        <v>1</v>
      </c>
      <c r="Y23" s="45">
        <v>17</v>
      </c>
      <c r="Z23" s="45">
        <f t="shared" si="9"/>
        <v>10</v>
      </c>
      <c r="AA23" s="45">
        <v>5</v>
      </c>
      <c r="AB23" s="45">
        <v>5</v>
      </c>
      <c r="AC23" s="15"/>
      <c r="AD23" s="15"/>
      <c r="AE23" s="15"/>
      <c r="AF23" s="15"/>
    </row>
    <row r="24" spans="1:32">
      <c r="A24" s="220">
        <v>13</v>
      </c>
      <c r="B24" s="27" t="s">
        <v>291</v>
      </c>
      <c r="C24" s="45">
        <f t="shared" si="4"/>
        <v>2</v>
      </c>
      <c r="D24" s="45" t="s">
        <v>552</v>
      </c>
      <c r="E24" s="45">
        <v>2</v>
      </c>
      <c r="F24" s="45">
        <f t="shared" si="5"/>
        <v>144</v>
      </c>
      <c r="G24" s="45">
        <f t="shared" si="6"/>
        <v>108</v>
      </c>
      <c r="H24" s="45">
        <f t="shared" si="7"/>
        <v>36</v>
      </c>
      <c r="I24" s="45" t="s">
        <v>552</v>
      </c>
      <c r="J24" s="45" t="s">
        <v>552</v>
      </c>
      <c r="K24" s="45">
        <v>108</v>
      </c>
      <c r="L24" s="45">
        <v>36</v>
      </c>
      <c r="M24" s="45" t="s">
        <v>552</v>
      </c>
      <c r="N24" s="45" t="s">
        <v>552</v>
      </c>
      <c r="O24" s="45">
        <v>108</v>
      </c>
      <c r="P24" s="45">
        <v>36</v>
      </c>
      <c r="Q24" s="45" t="s">
        <v>552</v>
      </c>
      <c r="R24" s="45" t="s">
        <v>552</v>
      </c>
      <c r="S24" s="45">
        <v>144</v>
      </c>
      <c r="T24" s="45" t="s">
        <v>552</v>
      </c>
      <c r="U24" s="45">
        <v>28</v>
      </c>
      <c r="V24" s="45">
        <v>12</v>
      </c>
      <c r="W24" s="45">
        <f t="shared" si="8"/>
        <v>14</v>
      </c>
      <c r="X24" s="45">
        <v>8</v>
      </c>
      <c r="Y24" s="45">
        <v>6</v>
      </c>
      <c r="Z24" s="45">
        <f t="shared" si="9"/>
        <v>2</v>
      </c>
      <c r="AA24" s="45">
        <v>1</v>
      </c>
      <c r="AB24" s="45">
        <v>1</v>
      </c>
      <c r="AC24" s="15"/>
      <c r="AD24" s="15"/>
      <c r="AE24" s="15"/>
      <c r="AF24" s="15"/>
    </row>
    <row r="25" spans="1:32">
      <c r="A25" s="220"/>
      <c r="B25" s="27" t="s">
        <v>292</v>
      </c>
      <c r="C25" s="45">
        <f t="shared" si="4"/>
        <v>1</v>
      </c>
      <c r="D25" s="45" t="s">
        <v>32</v>
      </c>
      <c r="E25" s="45">
        <v>1</v>
      </c>
      <c r="F25" s="45">
        <f t="shared" si="5"/>
        <v>338</v>
      </c>
      <c r="G25" s="45">
        <f t="shared" si="6"/>
        <v>21</v>
      </c>
      <c r="H25" s="45">
        <f t="shared" si="7"/>
        <v>317</v>
      </c>
      <c r="I25" s="45" t="s">
        <v>32</v>
      </c>
      <c r="J25" s="45" t="s">
        <v>32</v>
      </c>
      <c r="K25" s="45">
        <v>21</v>
      </c>
      <c r="L25" s="45">
        <v>317</v>
      </c>
      <c r="M25" s="45" t="s">
        <v>32</v>
      </c>
      <c r="N25" s="45" t="s">
        <v>32</v>
      </c>
      <c r="O25" s="45">
        <v>21</v>
      </c>
      <c r="P25" s="45">
        <v>317</v>
      </c>
      <c r="Q25" s="45" t="s">
        <v>32</v>
      </c>
      <c r="R25" s="45" t="s">
        <v>32</v>
      </c>
      <c r="S25" s="45">
        <v>338</v>
      </c>
      <c r="T25" s="45" t="s">
        <v>32</v>
      </c>
      <c r="U25" s="45"/>
      <c r="V25" s="45"/>
      <c r="W25" s="45">
        <f t="shared" si="8"/>
        <v>19</v>
      </c>
      <c r="X25" s="45">
        <v>1</v>
      </c>
      <c r="Y25" s="45">
        <v>18</v>
      </c>
      <c r="Z25" s="45">
        <f t="shared" si="9"/>
        <v>9</v>
      </c>
      <c r="AA25" s="45">
        <v>5</v>
      </c>
      <c r="AB25" s="45">
        <v>4</v>
      </c>
      <c r="AC25" s="15"/>
      <c r="AD25" s="15"/>
      <c r="AE25" s="15"/>
      <c r="AF25" s="15"/>
    </row>
    <row r="26" spans="1:32">
      <c r="A26" s="220">
        <v>14</v>
      </c>
      <c r="B26" s="27" t="s">
        <v>291</v>
      </c>
      <c r="C26" s="45">
        <f t="shared" si="4"/>
        <v>2</v>
      </c>
      <c r="D26" s="45" t="s">
        <v>552</v>
      </c>
      <c r="E26" s="45">
        <v>2</v>
      </c>
      <c r="F26" s="45">
        <f t="shared" si="5"/>
        <v>131</v>
      </c>
      <c r="G26" s="45">
        <f t="shared" si="6"/>
        <v>107</v>
      </c>
      <c r="H26" s="45">
        <f t="shared" si="7"/>
        <v>24</v>
      </c>
      <c r="I26" s="45" t="s">
        <v>552</v>
      </c>
      <c r="J26" s="45" t="s">
        <v>552</v>
      </c>
      <c r="K26" s="45">
        <v>107</v>
      </c>
      <c r="L26" s="45">
        <v>24</v>
      </c>
      <c r="M26" s="45" t="s">
        <v>552</v>
      </c>
      <c r="N26" s="45" t="s">
        <v>552</v>
      </c>
      <c r="O26" s="45">
        <v>107</v>
      </c>
      <c r="P26" s="45">
        <v>24</v>
      </c>
      <c r="Q26" s="45" t="s">
        <v>552</v>
      </c>
      <c r="R26" s="45" t="s">
        <v>552</v>
      </c>
      <c r="S26" s="45">
        <v>131</v>
      </c>
      <c r="T26" s="45" t="s">
        <v>552</v>
      </c>
      <c r="U26" s="45">
        <v>53</v>
      </c>
      <c r="V26" s="45">
        <v>24</v>
      </c>
      <c r="W26" s="45">
        <f t="shared" si="8"/>
        <v>12</v>
      </c>
      <c r="X26" s="45">
        <v>7</v>
      </c>
      <c r="Y26" s="45">
        <v>5</v>
      </c>
      <c r="Z26" s="45">
        <f t="shared" si="9"/>
        <v>2</v>
      </c>
      <c r="AA26" s="45">
        <v>1</v>
      </c>
      <c r="AB26" s="45">
        <v>1</v>
      </c>
      <c r="AC26" s="15"/>
      <c r="AD26" s="15"/>
      <c r="AE26" s="15"/>
      <c r="AF26" s="15"/>
    </row>
    <row r="27" spans="1:32">
      <c r="A27" s="220"/>
      <c r="B27" s="27" t="s">
        <v>292</v>
      </c>
      <c r="C27" s="45">
        <f t="shared" si="4"/>
        <v>1</v>
      </c>
      <c r="D27" s="45" t="s">
        <v>32</v>
      </c>
      <c r="E27" s="45">
        <v>1</v>
      </c>
      <c r="F27" s="45">
        <f t="shared" si="5"/>
        <v>335</v>
      </c>
      <c r="G27" s="45">
        <f t="shared" si="6"/>
        <v>23</v>
      </c>
      <c r="H27" s="45">
        <f t="shared" si="7"/>
        <v>312</v>
      </c>
      <c r="I27" s="45" t="s">
        <v>32</v>
      </c>
      <c r="J27" s="45" t="s">
        <v>32</v>
      </c>
      <c r="K27" s="45">
        <v>23</v>
      </c>
      <c r="L27" s="45">
        <v>312</v>
      </c>
      <c r="M27" s="45" t="s">
        <v>32</v>
      </c>
      <c r="N27" s="45" t="s">
        <v>32</v>
      </c>
      <c r="O27" s="45">
        <v>23</v>
      </c>
      <c r="P27" s="45">
        <v>312</v>
      </c>
      <c r="Q27" s="45" t="s">
        <v>32</v>
      </c>
      <c r="R27" s="45" t="s">
        <v>32</v>
      </c>
      <c r="S27" s="45">
        <v>335</v>
      </c>
      <c r="T27" s="45" t="s">
        <v>32</v>
      </c>
      <c r="U27" s="45"/>
      <c r="V27" s="45"/>
      <c r="W27" s="45">
        <f t="shared" si="8"/>
        <v>19</v>
      </c>
      <c r="X27" s="45">
        <v>1</v>
      </c>
      <c r="Y27" s="45">
        <v>18</v>
      </c>
      <c r="Z27" s="45">
        <f t="shared" si="9"/>
        <v>9</v>
      </c>
      <c r="AA27" s="45">
        <v>5</v>
      </c>
      <c r="AB27" s="45">
        <v>4</v>
      </c>
      <c r="AC27" s="15"/>
      <c r="AD27" s="15"/>
      <c r="AE27" s="15"/>
      <c r="AF27" s="15"/>
    </row>
    <row r="28" spans="1:32">
      <c r="A28" s="220">
        <v>15</v>
      </c>
      <c r="B28" s="27" t="s">
        <v>291</v>
      </c>
      <c r="C28" s="45">
        <f t="shared" si="4"/>
        <v>2</v>
      </c>
      <c r="D28" s="45" t="s">
        <v>552</v>
      </c>
      <c r="E28" s="45">
        <v>2</v>
      </c>
      <c r="F28" s="45">
        <f t="shared" si="5"/>
        <v>67</v>
      </c>
      <c r="G28" s="45">
        <f t="shared" si="6"/>
        <v>48</v>
      </c>
      <c r="H28" s="45">
        <f t="shared" si="7"/>
        <v>19</v>
      </c>
      <c r="I28" s="45" t="s">
        <v>552</v>
      </c>
      <c r="J28" s="45" t="s">
        <v>552</v>
      </c>
      <c r="K28" s="45">
        <v>48</v>
      </c>
      <c r="L28" s="45">
        <v>19</v>
      </c>
      <c r="M28" s="45" t="s">
        <v>552</v>
      </c>
      <c r="N28" s="45" t="s">
        <v>552</v>
      </c>
      <c r="O28" s="45">
        <v>48</v>
      </c>
      <c r="P28" s="45">
        <v>19</v>
      </c>
      <c r="Q28" s="45" t="s">
        <v>552</v>
      </c>
      <c r="R28" s="45" t="s">
        <v>552</v>
      </c>
      <c r="S28" s="45">
        <v>67</v>
      </c>
      <c r="T28" s="45" t="s">
        <v>552</v>
      </c>
      <c r="U28" s="45">
        <v>59</v>
      </c>
      <c r="V28" s="45">
        <v>15</v>
      </c>
      <c r="W28" s="45">
        <f t="shared" si="8"/>
        <v>13</v>
      </c>
      <c r="X28" s="45">
        <v>5</v>
      </c>
      <c r="Y28" s="45">
        <v>8</v>
      </c>
      <c r="Z28" s="45">
        <f t="shared" si="9"/>
        <v>2</v>
      </c>
      <c r="AA28" s="45">
        <v>1</v>
      </c>
      <c r="AB28" s="45">
        <v>1</v>
      </c>
      <c r="AC28" s="15"/>
      <c r="AD28" s="15"/>
      <c r="AE28" s="15"/>
      <c r="AF28" s="15"/>
    </row>
    <row r="29" spans="1:32">
      <c r="A29" s="220"/>
      <c r="B29" s="27" t="s">
        <v>292</v>
      </c>
      <c r="C29" s="45">
        <f t="shared" si="4"/>
        <v>1</v>
      </c>
      <c r="D29" s="45" t="s">
        <v>32</v>
      </c>
      <c r="E29" s="45">
        <v>1</v>
      </c>
      <c r="F29" s="45">
        <f t="shared" si="5"/>
        <v>348</v>
      </c>
      <c r="G29" s="45">
        <f t="shared" si="6"/>
        <v>31</v>
      </c>
      <c r="H29" s="45">
        <f t="shared" si="7"/>
        <v>317</v>
      </c>
      <c r="I29" s="45" t="s">
        <v>32</v>
      </c>
      <c r="J29" s="45" t="s">
        <v>32</v>
      </c>
      <c r="K29" s="45">
        <v>31</v>
      </c>
      <c r="L29" s="45">
        <v>317</v>
      </c>
      <c r="M29" s="45" t="s">
        <v>32</v>
      </c>
      <c r="N29" s="45" t="s">
        <v>32</v>
      </c>
      <c r="O29" s="45">
        <v>31</v>
      </c>
      <c r="P29" s="45">
        <v>317</v>
      </c>
      <c r="Q29" s="45" t="s">
        <v>32</v>
      </c>
      <c r="R29" s="45" t="s">
        <v>32</v>
      </c>
      <c r="S29" s="45">
        <v>348</v>
      </c>
      <c r="T29" s="45" t="s">
        <v>32</v>
      </c>
      <c r="U29" s="45"/>
      <c r="V29" s="45"/>
      <c r="W29" s="45">
        <f t="shared" si="8"/>
        <v>19</v>
      </c>
      <c r="X29" s="45">
        <v>1</v>
      </c>
      <c r="Y29" s="45">
        <v>18</v>
      </c>
      <c r="Z29" s="45">
        <f t="shared" si="9"/>
        <v>10</v>
      </c>
      <c r="AA29" s="45">
        <v>5</v>
      </c>
      <c r="AB29" s="45">
        <v>5</v>
      </c>
      <c r="AC29" s="15"/>
      <c r="AD29" s="15"/>
      <c r="AE29" s="15"/>
      <c r="AF29" s="15"/>
    </row>
    <row r="30" spans="1:32">
      <c r="A30" s="220">
        <v>16</v>
      </c>
      <c r="B30" s="27" t="s">
        <v>291</v>
      </c>
      <c r="C30" s="45">
        <f>SUM(D30:E30)</f>
        <v>2</v>
      </c>
      <c r="D30" s="45" t="s">
        <v>552</v>
      </c>
      <c r="E30" s="45">
        <v>2</v>
      </c>
      <c r="F30" s="45">
        <f>SUM(G30:H30)</f>
        <v>49</v>
      </c>
      <c r="G30" s="45">
        <f>SUM(I30,K30)</f>
        <v>35</v>
      </c>
      <c r="H30" s="45">
        <f>SUM(J30,L30)</f>
        <v>14</v>
      </c>
      <c r="I30" s="45" t="s">
        <v>552</v>
      </c>
      <c r="J30" s="45" t="s">
        <v>552</v>
      </c>
      <c r="K30" s="45">
        <v>35</v>
      </c>
      <c r="L30" s="45">
        <v>14</v>
      </c>
      <c r="M30" s="45" t="s">
        <v>552</v>
      </c>
      <c r="N30" s="45" t="s">
        <v>552</v>
      </c>
      <c r="O30" s="45">
        <v>35</v>
      </c>
      <c r="P30" s="45">
        <v>14</v>
      </c>
      <c r="Q30" s="45" t="s">
        <v>552</v>
      </c>
      <c r="R30" s="45" t="s">
        <v>552</v>
      </c>
      <c r="S30" s="45">
        <v>49</v>
      </c>
      <c r="T30" s="45" t="s">
        <v>552</v>
      </c>
      <c r="U30" s="45"/>
      <c r="V30" s="45"/>
      <c r="W30" s="45">
        <f>SUM(X30:Y30)</f>
        <v>12</v>
      </c>
      <c r="X30" s="45">
        <v>8</v>
      </c>
      <c r="Y30" s="45">
        <v>4</v>
      </c>
      <c r="Z30" s="45">
        <f>SUM(AA30:AB30)</f>
        <v>2</v>
      </c>
      <c r="AA30" s="45">
        <v>1</v>
      </c>
      <c r="AB30" s="45">
        <v>1</v>
      </c>
      <c r="AC30" s="15"/>
      <c r="AD30" s="15"/>
      <c r="AE30" s="15"/>
      <c r="AF30" s="15"/>
    </row>
    <row r="31" spans="1:32">
      <c r="A31" s="220"/>
      <c r="B31" s="27" t="s">
        <v>292</v>
      </c>
      <c r="C31" s="45">
        <f>SUM(D31:E31)</f>
        <v>1</v>
      </c>
      <c r="D31" s="45" t="s">
        <v>32</v>
      </c>
      <c r="E31" s="45">
        <v>1</v>
      </c>
      <c r="F31" s="45">
        <f>SUM(G31:H31)</f>
        <v>306</v>
      </c>
      <c r="G31" s="45">
        <f>SUM(I31,K31)</f>
        <v>35</v>
      </c>
      <c r="H31" s="45">
        <f>SUM(J31,L31)</f>
        <v>271</v>
      </c>
      <c r="I31" s="45" t="s">
        <v>32</v>
      </c>
      <c r="J31" s="45" t="s">
        <v>32</v>
      </c>
      <c r="K31" s="45">
        <v>35</v>
      </c>
      <c r="L31" s="45">
        <v>271</v>
      </c>
      <c r="M31" s="45" t="s">
        <v>32</v>
      </c>
      <c r="N31" s="45" t="s">
        <v>32</v>
      </c>
      <c r="O31" s="45">
        <v>35</v>
      </c>
      <c r="P31" s="45">
        <v>271</v>
      </c>
      <c r="Q31" s="45" t="s">
        <v>32</v>
      </c>
      <c r="R31" s="45" t="s">
        <v>32</v>
      </c>
      <c r="S31" s="45">
        <v>306</v>
      </c>
      <c r="T31" s="45" t="s">
        <v>32</v>
      </c>
      <c r="U31" s="45"/>
      <c r="V31" s="45"/>
      <c r="W31" s="45">
        <f>SUM(X31:Y31)</f>
        <v>19</v>
      </c>
      <c r="X31" s="45">
        <v>1</v>
      </c>
      <c r="Y31" s="45">
        <v>18</v>
      </c>
      <c r="Z31" s="45">
        <f>SUM(AA31:AB31)</f>
        <v>10</v>
      </c>
      <c r="AA31" s="45">
        <v>5</v>
      </c>
      <c r="AB31" s="45">
        <v>5</v>
      </c>
      <c r="AC31" s="15"/>
      <c r="AD31" s="15"/>
      <c r="AE31" s="15"/>
      <c r="AF31" s="15"/>
    </row>
    <row r="32" spans="1:32">
      <c r="A32" s="220">
        <v>17</v>
      </c>
      <c r="B32" s="27" t="s">
        <v>291</v>
      </c>
      <c r="C32" s="45">
        <f t="shared" si="4"/>
        <v>0</v>
      </c>
      <c r="D32" s="45"/>
      <c r="E32" s="45"/>
      <c r="F32" s="45">
        <f t="shared" si="5"/>
        <v>0</v>
      </c>
      <c r="G32" s="45">
        <f t="shared" si="6"/>
        <v>0</v>
      </c>
      <c r="H32" s="45">
        <f t="shared" si="7"/>
        <v>0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 t="s">
        <v>552</v>
      </c>
      <c r="U32" s="45"/>
      <c r="V32" s="45"/>
      <c r="W32" s="45">
        <f t="shared" si="8"/>
        <v>0</v>
      </c>
      <c r="X32" s="45"/>
      <c r="Y32" s="45"/>
      <c r="Z32" s="45">
        <f t="shared" si="9"/>
        <v>0</v>
      </c>
      <c r="AA32" s="45"/>
      <c r="AB32" s="45"/>
      <c r="AC32" s="15"/>
      <c r="AD32" s="15"/>
      <c r="AE32" s="15"/>
      <c r="AF32" s="15"/>
    </row>
    <row r="33" spans="1:32" ht="14.25" thickBot="1">
      <c r="A33" s="221"/>
      <c r="B33" s="30" t="s">
        <v>292</v>
      </c>
      <c r="C33" s="46">
        <f t="shared" si="4"/>
        <v>0</v>
      </c>
      <c r="D33" s="46"/>
      <c r="E33" s="46"/>
      <c r="F33" s="46">
        <f t="shared" si="5"/>
        <v>0</v>
      </c>
      <c r="G33" s="46">
        <f t="shared" si="6"/>
        <v>0</v>
      </c>
      <c r="H33" s="46">
        <f t="shared" si="7"/>
        <v>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 t="s">
        <v>32</v>
      </c>
      <c r="U33" s="46"/>
      <c r="V33" s="46"/>
      <c r="W33" s="46">
        <f t="shared" si="8"/>
        <v>0</v>
      </c>
      <c r="X33" s="46"/>
      <c r="Y33" s="46"/>
      <c r="Z33" s="46">
        <f t="shared" si="9"/>
        <v>0</v>
      </c>
      <c r="AA33" s="46"/>
      <c r="AB33" s="46"/>
      <c r="AC33" s="15"/>
      <c r="AD33" s="15"/>
      <c r="AE33" s="15"/>
      <c r="AF33" s="15"/>
    </row>
    <row r="34" spans="1:32">
      <c r="A34" s="4"/>
      <c r="B34" s="23" t="s">
        <v>302</v>
      </c>
    </row>
  </sheetData>
  <mergeCells count="77">
    <mergeCell ref="C16:E16"/>
    <mergeCell ref="T3:T5"/>
    <mergeCell ref="U2:V2"/>
    <mergeCell ref="V3:V5"/>
    <mergeCell ref="N4:N5"/>
    <mergeCell ref="O4:O5"/>
    <mergeCell ref="S17:S19"/>
    <mergeCell ref="T17:T19"/>
    <mergeCell ref="U17:U19"/>
    <mergeCell ref="V17:V19"/>
    <mergeCell ref="M2:N2"/>
    <mergeCell ref="U16:V16"/>
    <mergeCell ref="F16:T16"/>
    <mergeCell ref="AB17:AB19"/>
    <mergeCell ref="Z16:AB16"/>
    <mergeCell ref="W16:Y16"/>
    <mergeCell ref="W17:W19"/>
    <mergeCell ref="X17:X19"/>
    <mergeCell ref="Y17:Y19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R18:R19"/>
    <mergeCell ref="F18:F19"/>
    <mergeCell ref="F17:L17"/>
    <mergeCell ref="G18:G19"/>
    <mergeCell ref="H18:H19"/>
    <mergeCell ref="I18:J18"/>
    <mergeCell ref="K18:L18"/>
    <mergeCell ref="A28:A29"/>
    <mergeCell ref="A32:A33"/>
    <mergeCell ref="A30:A31"/>
    <mergeCell ref="C17:C19"/>
    <mergeCell ref="D17:D19"/>
    <mergeCell ref="E17:E19"/>
    <mergeCell ref="A16:A19"/>
    <mergeCell ref="B16:B19"/>
    <mergeCell ref="A20:A21"/>
    <mergeCell ref="A22:A23"/>
    <mergeCell ref="A24:A25"/>
    <mergeCell ref="A26:A27"/>
    <mergeCell ref="A2:A5"/>
    <mergeCell ref="B2:B5"/>
    <mergeCell ref="C2:E2"/>
    <mergeCell ref="S3:S5"/>
    <mergeCell ref="F4:F5"/>
    <mergeCell ref="G4:G5"/>
    <mergeCell ref="H4:H5"/>
    <mergeCell ref="I4:J4"/>
    <mergeCell ref="K4:L4"/>
    <mergeCell ref="M4:M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AA3:AA5"/>
    <mergeCell ref="AB3:AB5"/>
    <mergeCell ref="P4:P5"/>
    <mergeCell ref="Q4:Q5"/>
    <mergeCell ref="R4:R5"/>
    <mergeCell ref="W3:W5"/>
    <mergeCell ref="X3:X5"/>
    <mergeCell ref="Y3:Y5"/>
    <mergeCell ref="Z3:Z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15</v>
      </c>
      <c r="P1" s="4" t="s">
        <v>307</v>
      </c>
    </row>
    <row r="2" spans="1:16" ht="23.25" customHeight="1">
      <c r="A2" s="247" t="s">
        <v>343</v>
      </c>
      <c r="B2" s="240" t="s">
        <v>296</v>
      </c>
      <c r="C2" s="240" t="s">
        <v>490</v>
      </c>
      <c r="D2" s="273" t="s">
        <v>489</v>
      </c>
      <c r="E2" s="214"/>
      <c r="F2" s="214"/>
      <c r="G2" s="277" t="s">
        <v>75</v>
      </c>
      <c r="H2" s="214" t="s">
        <v>493</v>
      </c>
      <c r="I2" s="214"/>
      <c r="J2" s="214"/>
      <c r="K2" s="214"/>
      <c r="L2" s="214"/>
      <c r="M2" s="214" t="s">
        <v>496</v>
      </c>
      <c r="N2" s="214"/>
      <c r="O2" s="214"/>
      <c r="P2" s="234"/>
    </row>
    <row r="3" spans="1:16" ht="23.25" customHeight="1">
      <c r="A3" s="215"/>
      <c r="B3" s="226"/>
      <c r="C3" s="226"/>
      <c r="D3" s="206"/>
      <c r="E3" s="206"/>
      <c r="F3" s="206"/>
      <c r="G3" s="278"/>
      <c r="H3" s="206" t="s">
        <v>295</v>
      </c>
      <c r="I3" s="206" t="s">
        <v>491</v>
      </c>
      <c r="J3" s="206"/>
      <c r="K3" s="206" t="s">
        <v>492</v>
      </c>
      <c r="L3" s="206"/>
      <c r="M3" s="206" t="s">
        <v>295</v>
      </c>
      <c r="N3" s="281" t="s">
        <v>551</v>
      </c>
      <c r="O3" s="279" t="s">
        <v>494</v>
      </c>
      <c r="P3" s="280" t="s">
        <v>495</v>
      </c>
    </row>
    <row r="4" spans="1:16" ht="23.25" customHeight="1">
      <c r="A4" s="215"/>
      <c r="B4" s="226"/>
      <c r="C4" s="226"/>
      <c r="D4" s="9" t="s">
        <v>295</v>
      </c>
      <c r="E4" s="9" t="s">
        <v>298</v>
      </c>
      <c r="F4" s="9" t="s">
        <v>299</v>
      </c>
      <c r="G4" s="278"/>
      <c r="H4" s="206"/>
      <c r="I4" s="9" t="s">
        <v>298</v>
      </c>
      <c r="J4" s="9" t="s">
        <v>299</v>
      </c>
      <c r="K4" s="9" t="s">
        <v>298</v>
      </c>
      <c r="L4" s="9" t="s">
        <v>299</v>
      </c>
      <c r="M4" s="206"/>
      <c r="N4" s="200"/>
      <c r="O4" s="206"/>
      <c r="P4" s="207"/>
    </row>
    <row r="5" spans="1:16" ht="21.75" hidden="1" customHeight="1">
      <c r="A5" s="11" t="s">
        <v>488</v>
      </c>
      <c r="B5" s="68">
        <v>1</v>
      </c>
      <c r="C5" s="41">
        <v>1</v>
      </c>
      <c r="D5" s="41">
        <f>SUM(E5:F5)</f>
        <v>16</v>
      </c>
      <c r="E5" s="41">
        <v>15</v>
      </c>
      <c r="F5" s="41">
        <v>1</v>
      </c>
      <c r="G5" s="41">
        <v>15</v>
      </c>
      <c r="H5" s="41">
        <f>SUM(I5:L5)</f>
        <v>334</v>
      </c>
      <c r="I5" s="41">
        <v>86</v>
      </c>
      <c r="J5" s="41">
        <v>65</v>
      </c>
      <c r="K5" s="41">
        <v>103</v>
      </c>
      <c r="L5" s="41">
        <v>80</v>
      </c>
      <c r="M5" s="41">
        <f>SUM(N5:P5)</f>
        <v>193</v>
      </c>
      <c r="N5" s="41">
        <v>127</v>
      </c>
      <c r="O5" s="41">
        <v>11</v>
      </c>
      <c r="P5" s="41">
        <v>55</v>
      </c>
    </row>
    <row r="6" spans="1:16" ht="24" customHeight="1">
      <c r="A6" s="41" t="s">
        <v>606</v>
      </c>
      <c r="B6" s="69">
        <v>1</v>
      </c>
      <c r="C6" s="41">
        <v>1</v>
      </c>
      <c r="D6" s="41">
        <f>SUM(E6:F6)</f>
        <v>14</v>
      </c>
      <c r="E6" s="41">
        <v>14</v>
      </c>
      <c r="F6" s="41">
        <v>0</v>
      </c>
      <c r="G6" s="41">
        <v>12</v>
      </c>
      <c r="H6" s="41">
        <f>SUM(I6:L6)</f>
        <v>249</v>
      </c>
      <c r="I6" s="41">
        <v>46</v>
      </c>
      <c r="J6" s="41">
        <v>59</v>
      </c>
      <c r="K6" s="41">
        <v>84</v>
      </c>
      <c r="L6" s="41">
        <v>60</v>
      </c>
      <c r="M6" s="41">
        <f>SUM(N6:P6)</f>
        <v>127</v>
      </c>
      <c r="N6" s="41">
        <v>96</v>
      </c>
      <c r="O6" s="41">
        <v>6</v>
      </c>
      <c r="P6" s="41">
        <v>25</v>
      </c>
    </row>
    <row r="7" spans="1:16" ht="24" customHeight="1">
      <c r="A7" s="41">
        <v>14</v>
      </c>
      <c r="B7" s="69">
        <v>1</v>
      </c>
      <c r="C7" s="41">
        <v>2</v>
      </c>
      <c r="D7" s="41">
        <f>SUM(E7:F7)</f>
        <v>15</v>
      </c>
      <c r="E7" s="41">
        <v>15</v>
      </c>
      <c r="F7" s="41">
        <v>0</v>
      </c>
      <c r="G7" s="41">
        <v>12</v>
      </c>
      <c r="H7" s="41">
        <f>SUM(I7:L7)</f>
        <v>278</v>
      </c>
      <c r="I7" s="41">
        <v>91</v>
      </c>
      <c r="J7" s="41">
        <v>85</v>
      </c>
      <c r="K7" s="41">
        <v>45</v>
      </c>
      <c r="L7" s="41">
        <v>57</v>
      </c>
      <c r="M7" s="41">
        <f>SUM(N7:P7)</f>
        <v>89</v>
      </c>
      <c r="N7" s="41">
        <v>62</v>
      </c>
      <c r="O7" s="41">
        <v>0</v>
      </c>
      <c r="P7" s="41">
        <v>27</v>
      </c>
    </row>
    <row r="8" spans="1:16" ht="24" customHeight="1">
      <c r="A8" s="41">
        <v>15</v>
      </c>
      <c r="B8" s="69">
        <v>1</v>
      </c>
      <c r="C8" s="41">
        <v>2</v>
      </c>
      <c r="D8" s="41">
        <f>SUM(E8:F8)</f>
        <v>15</v>
      </c>
      <c r="E8" s="41">
        <v>15</v>
      </c>
      <c r="F8" s="41">
        <v>0</v>
      </c>
      <c r="G8" s="41">
        <v>11</v>
      </c>
      <c r="H8" s="41">
        <f>SUM(I8:L8)</f>
        <v>294</v>
      </c>
      <c r="I8" s="41">
        <v>63</v>
      </c>
      <c r="J8" s="41">
        <v>65</v>
      </c>
      <c r="K8" s="41">
        <v>84</v>
      </c>
      <c r="L8" s="41">
        <v>82</v>
      </c>
      <c r="M8" s="41">
        <f>SUM(N8:P8)</f>
        <v>151</v>
      </c>
      <c r="N8" s="41">
        <v>98</v>
      </c>
      <c r="O8" s="41">
        <v>4</v>
      </c>
      <c r="P8" s="41">
        <v>49</v>
      </c>
    </row>
    <row r="9" spans="1:16" ht="24" customHeight="1">
      <c r="A9" s="41">
        <v>16</v>
      </c>
      <c r="B9" s="69">
        <v>1</v>
      </c>
      <c r="C9" s="41">
        <v>2</v>
      </c>
      <c r="D9" s="41">
        <f>SUM(E9:F9)</f>
        <v>17</v>
      </c>
      <c r="E9" s="41">
        <v>17</v>
      </c>
      <c r="F9" s="41">
        <v>0</v>
      </c>
      <c r="G9" s="41">
        <v>9</v>
      </c>
      <c r="H9" s="41">
        <f>SUM(I9:L9)</f>
        <v>261</v>
      </c>
      <c r="I9" s="41">
        <v>58</v>
      </c>
      <c r="J9" s="41">
        <v>81</v>
      </c>
      <c r="K9" s="41">
        <v>62</v>
      </c>
      <c r="L9" s="41">
        <v>60</v>
      </c>
      <c r="M9" s="41">
        <v>107</v>
      </c>
      <c r="N9" s="41">
        <v>72</v>
      </c>
      <c r="O9" s="41">
        <v>2</v>
      </c>
      <c r="P9" s="41">
        <v>33</v>
      </c>
    </row>
    <row r="10" spans="1:16" ht="24" customHeight="1" thickBot="1">
      <c r="A10" s="58">
        <v>17</v>
      </c>
      <c r="B10" s="57">
        <v>1</v>
      </c>
      <c r="C10" s="58">
        <v>2</v>
      </c>
      <c r="D10" s="58">
        <v>18</v>
      </c>
      <c r="E10" s="58">
        <v>16</v>
      </c>
      <c r="F10" s="58">
        <v>2</v>
      </c>
      <c r="G10" s="58">
        <v>9</v>
      </c>
      <c r="H10" s="58">
        <v>248</v>
      </c>
      <c r="I10" s="58">
        <v>58</v>
      </c>
      <c r="J10" s="58">
        <v>58</v>
      </c>
      <c r="K10" s="58">
        <v>57</v>
      </c>
      <c r="L10" s="58">
        <v>69</v>
      </c>
      <c r="M10" s="58">
        <v>107</v>
      </c>
      <c r="N10" s="58">
        <v>74</v>
      </c>
      <c r="O10" s="58">
        <v>7</v>
      </c>
      <c r="P10" s="58">
        <v>26</v>
      </c>
    </row>
    <row r="11" spans="1:16" ht="16.5" customHeight="1">
      <c r="A11" s="23" t="s">
        <v>497</v>
      </c>
    </row>
  </sheetData>
  <mergeCells count="14">
    <mergeCell ref="I3:J3"/>
    <mergeCell ref="K3:L3"/>
    <mergeCell ref="H2:L2"/>
    <mergeCell ref="M2:P2"/>
    <mergeCell ref="M3:M4"/>
    <mergeCell ref="O3:O4"/>
    <mergeCell ref="P3:P4"/>
    <mergeCell ref="N3:N4"/>
    <mergeCell ref="B2:B4"/>
    <mergeCell ref="C2:C4"/>
    <mergeCell ref="D2:F3"/>
    <mergeCell ref="A2:A4"/>
    <mergeCell ref="G2:G4"/>
    <mergeCell ref="H3:H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20-31</vt:lpstr>
      <vt:lpstr>20-32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'20-32'!Print_Area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2007-04-22T11:02:01Z</cp:lastPrinted>
  <dcterms:created xsi:type="dcterms:W3CDTF">1997-01-08T22:48:59Z</dcterms:created>
  <dcterms:modified xsi:type="dcterms:W3CDTF">2023-03-09T05:31:21Z</dcterms:modified>
</cp:coreProperties>
</file>