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1C80328-964B-46A2-A124-B536B23BEEC6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1.2.3" sheetId="27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E9" i="2" l="1"/>
  <c r="M10" i="2"/>
  <c r="I9" i="2"/>
  <c r="K9" i="2"/>
  <c r="C9" i="2"/>
  <c r="F9" i="2" s="1"/>
  <c r="E8" i="2"/>
  <c r="M9" i="2"/>
  <c r="I8" i="2"/>
  <c r="K8" i="2"/>
  <c r="C8" i="2"/>
  <c r="F8" i="2" s="1"/>
  <c r="L8" i="2"/>
  <c r="E7" i="2"/>
  <c r="M8" i="2"/>
  <c r="I7" i="2"/>
  <c r="K7" i="2"/>
  <c r="C7" i="2"/>
  <c r="F7" i="2"/>
  <c r="J7" i="2"/>
  <c r="L7" i="2"/>
  <c r="D7" i="2" s="1"/>
  <c r="E6" i="2"/>
  <c r="F6" i="2" s="1"/>
  <c r="M7" i="2"/>
  <c r="I6" i="2"/>
  <c r="J6" i="2" s="1"/>
  <c r="K6" i="2"/>
  <c r="L6" i="2" s="1"/>
  <c r="C6" i="2"/>
  <c r="E5" i="2"/>
  <c r="M6" i="2"/>
  <c r="I5" i="2"/>
  <c r="K5" i="2"/>
  <c r="C5" i="2"/>
  <c r="F5" i="2"/>
  <c r="J5" i="2"/>
  <c r="L5" i="2"/>
  <c r="D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P7" i="22"/>
  <c r="R7" i="22"/>
  <c r="Q6" i="22"/>
  <c r="P6" i="22"/>
  <c r="R6" i="22"/>
  <c r="Q5" i="22"/>
  <c r="P5" i="22"/>
  <c r="R5" i="22"/>
  <c r="Q4" i="22"/>
  <c r="P4" i="22"/>
  <c r="R4" i="22"/>
  <c r="N8" i="22"/>
  <c r="M8" i="22"/>
  <c r="O8" i="22"/>
  <c r="N7" i="22"/>
  <c r="M7" i="22"/>
  <c r="O7" i="22"/>
  <c r="N6" i="22"/>
  <c r="O6" i="22" s="1"/>
  <c r="M6" i="22"/>
  <c r="N5" i="22"/>
  <c r="O5" i="22" s="1"/>
  <c r="M5" i="22"/>
  <c r="N4" i="22"/>
  <c r="M4" i="22"/>
  <c r="O4" i="22"/>
  <c r="K8" i="22"/>
  <c r="J8" i="22"/>
  <c r="L8" i="22" s="1"/>
  <c r="K7" i="22"/>
  <c r="J7" i="22"/>
  <c r="L7" i="22" s="1"/>
  <c r="K6" i="22"/>
  <c r="J6" i="22"/>
  <c r="L6" i="22"/>
  <c r="K5" i="22"/>
  <c r="J5" i="22"/>
  <c r="L5" i="22"/>
  <c r="K4" i="22"/>
  <c r="J4" i="22"/>
  <c r="L4" i="22"/>
  <c r="E31" i="22"/>
  <c r="E8" i="22"/>
  <c r="D31" i="22"/>
  <c r="D8" i="22" s="1"/>
  <c r="F8" i="22" s="1"/>
  <c r="E27" i="22"/>
  <c r="E7" i="22" s="1"/>
  <c r="E28" i="22"/>
  <c r="F28" i="22" s="1"/>
  <c r="E29" i="22"/>
  <c r="F29" i="22" s="1"/>
  <c r="E30" i="22"/>
  <c r="D27" i="22"/>
  <c r="D7" i="22" s="1"/>
  <c r="D28" i="22"/>
  <c r="D29" i="22"/>
  <c r="D30" i="22"/>
  <c r="E23" i="22"/>
  <c r="F23" i="22" s="1"/>
  <c r="E24" i="22"/>
  <c r="E25" i="22"/>
  <c r="E26" i="22"/>
  <c r="E6" i="22"/>
  <c r="D23" i="22"/>
  <c r="D24" i="22"/>
  <c r="F24" i="22" s="1"/>
  <c r="D25" i="22"/>
  <c r="D26" i="22"/>
  <c r="D6" i="22"/>
  <c r="F6" i="22" s="1"/>
  <c r="E19" i="22"/>
  <c r="E20" i="22"/>
  <c r="E21" i="22"/>
  <c r="F21" i="22" s="1"/>
  <c r="E22" i="22"/>
  <c r="F22" i="22" s="1"/>
  <c r="E5" i="22"/>
  <c r="D19" i="22"/>
  <c r="D20" i="22"/>
  <c r="F20" i="22" s="1"/>
  <c r="D21" i="22"/>
  <c r="D22" i="22"/>
  <c r="D5" i="22"/>
  <c r="F5" i="22"/>
  <c r="E15" i="22"/>
  <c r="E4" i="22" s="1"/>
  <c r="E16" i="22"/>
  <c r="F16" i="22" s="1"/>
  <c r="E17" i="22"/>
  <c r="E18" i="22"/>
  <c r="D15" i="22"/>
  <c r="D4" i="22" s="1"/>
  <c r="D16" i="22"/>
  <c r="D17" i="22"/>
  <c r="D18" i="22"/>
  <c r="H8" i="22"/>
  <c r="G8" i="22"/>
  <c r="I8" i="22" s="1"/>
  <c r="H7" i="22"/>
  <c r="G7" i="22"/>
  <c r="I7" i="22"/>
  <c r="H6" i="22"/>
  <c r="G6" i="22"/>
  <c r="I6" i="22"/>
  <c r="H5" i="22"/>
  <c r="G5" i="22"/>
  <c r="I5" i="22"/>
  <c r="H4" i="22"/>
  <c r="G4" i="22"/>
  <c r="I4" i="22"/>
  <c r="E4" i="16"/>
  <c r="C4" i="16"/>
  <c r="R31" i="22"/>
  <c r="O31" i="22"/>
  <c r="L31" i="22"/>
  <c r="I31" i="22"/>
  <c r="F31" i="22"/>
  <c r="R30" i="22"/>
  <c r="O30" i="22"/>
  <c r="L30" i="22"/>
  <c r="I30" i="22"/>
  <c r="F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F26" i="22"/>
  <c r="R25" i="22"/>
  <c r="O25" i="22"/>
  <c r="L25" i="22"/>
  <c r="I25" i="22"/>
  <c r="F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F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H126" i="13"/>
  <c r="G126" i="13"/>
  <c r="E126" i="13" s="1"/>
  <c r="F126" i="13"/>
  <c r="D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D111" i="13" s="1"/>
  <c r="G111" i="13"/>
  <c r="F111" i="13"/>
  <c r="E110" i="13"/>
  <c r="D110" i="13"/>
  <c r="E109" i="13"/>
  <c r="D109" i="13"/>
  <c r="E108" i="13"/>
  <c r="D108" i="13"/>
  <c r="E107" i="13"/>
  <c r="D107" i="13"/>
  <c r="I106" i="13"/>
  <c r="H106" i="13"/>
  <c r="G106" i="13"/>
  <c r="F106" i="13"/>
  <c r="E106" i="13"/>
  <c r="D106" i="13"/>
  <c r="E105" i="13"/>
  <c r="D105" i="13"/>
  <c r="E104" i="13"/>
  <c r="D104" i="13"/>
  <c r="E103" i="13"/>
  <c r="D103" i="13"/>
  <c r="E102" i="13"/>
  <c r="D102" i="13"/>
  <c r="I101" i="13"/>
  <c r="E101" i="13" s="1"/>
  <c r="H101" i="13"/>
  <c r="D101" i="13" s="1"/>
  <c r="G101" i="13"/>
  <c r="F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H91" i="13"/>
  <c r="G91" i="13"/>
  <c r="F91" i="13"/>
  <c r="E91" i="13"/>
  <c r="D91" i="13"/>
  <c r="E90" i="13"/>
  <c r="D90" i="13"/>
  <c r="E89" i="13"/>
  <c r="D89" i="13"/>
  <c r="E88" i="13"/>
  <c r="D88" i="13"/>
  <c r="E87" i="13"/>
  <c r="D87" i="13"/>
  <c r="I86" i="13"/>
  <c r="H86" i="13"/>
  <c r="G86" i="13"/>
  <c r="F86" i="13"/>
  <c r="E86" i="13"/>
  <c r="D86" i="13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E65" i="13" s="1"/>
  <c r="H65" i="13"/>
  <c r="G65" i="13"/>
  <c r="F65" i="13"/>
  <c r="D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H55" i="13"/>
  <c r="D55" i="13" s="1"/>
  <c r="G55" i="13"/>
  <c r="F55" i="13"/>
  <c r="E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H45" i="13"/>
  <c r="G45" i="13"/>
  <c r="E45" i="13" s="1"/>
  <c r="F45" i="13"/>
  <c r="D45" i="13"/>
  <c r="I32" i="13"/>
  <c r="E32" i="13" s="1"/>
  <c r="H32" i="13"/>
  <c r="D32" i="13" s="1"/>
  <c r="G32" i="13"/>
  <c r="G28" i="13" s="1"/>
  <c r="F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F28" i="13"/>
  <c r="I26" i="13"/>
  <c r="I22" i="13" s="1"/>
  <c r="H26" i="13"/>
  <c r="D26" i="13" s="1"/>
  <c r="G26" i="13"/>
  <c r="G22" i="13" s="1"/>
  <c r="F26" i="13"/>
  <c r="F22" i="13" s="1"/>
  <c r="E26" i="13"/>
  <c r="I25" i="13"/>
  <c r="H25" i="13"/>
  <c r="G25" i="13"/>
  <c r="F25" i="13"/>
  <c r="D25" i="13" s="1"/>
  <c r="E25" i="13"/>
  <c r="I24" i="13"/>
  <c r="E24" i="13" s="1"/>
  <c r="H24" i="13"/>
  <c r="G24" i="13"/>
  <c r="F24" i="13"/>
  <c r="D24" i="13"/>
  <c r="I23" i="13"/>
  <c r="H23" i="13"/>
  <c r="G23" i="13"/>
  <c r="F23" i="13"/>
  <c r="E23" i="13"/>
  <c r="D23" i="13"/>
  <c r="I20" i="13"/>
  <c r="H20" i="13"/>
  <c r="H16" i="13" s="1"/>
  <c r="D16" i="13" s="1"/>
  <c r="G20" i="13"/>
  <c r="G16" i="13" s="1"/>
  <c r="F20" i="13"/>
  <c r="F16" i="13" s="1"/>
  <c r="E20" i="13"/>
  <c r="D20" i="13"/>
  <c r="I19" i="13"/>
  <c r="E19" i="13" s="1"/>
  <c r="H19" i="13"/>
  <c r="G19" i="13"/>
  <c r="F19" i="13"/>
  <c r="D19" i="13"/>
  <c r="I18" i="13"/>
  <c r="H18" i="13"/>
  <c r="G18" i="13"/>
  <c r="F18" i="13"/>
  <c r="E18" i="13"/>
  <c r="D18" i="13"/>
  <c r="I17" i="13"/>
  <c r="H17" i="13"/>
  <c r="G17" i="13"/>
  <c r="F17" i="13"/>
  <c r="E17" i="13"/>
  <c r="D17" i="13"/>
  <c r="H14" i="13"/>
  <c r="F14" i="13"/>
  <c r="E14" i="13"/>
  <c r="D14" i="13"/>
  <c r="I13" i="13"/>
  <c r="I10" i="13" s="1"/>
  <c r="H13" i="13"/>
  <c r="D13" i="13" s="1"/>
  <c r="G13" i="13"/>
  <c r="G10" i="13" s="1"/>
  <c r="F13" i="13"/>
  <c r="F10" i="13" s="1"/>
  <c r="E13" i="13"/>
  <c r="I12" i="13"/>
  <c r="H12" i="13"/>
  <c r="G12" i="13"/>
  <c r="F12" i="13"/>
  <c r="D12" i="13" s="1"/>
  <c r="E12" i="13"/>
  <c r="I11" i="13"/>
  <c r="H11" i="13"/>
  <c r="G11" i="13"/>
  <c r="F11" i="13"/>
  <c r="E11" i="13"/>
  <c r="D11" i="13"/>
  <c r="I8" i="13"/>
  <c r="H8" i="13"/>
  <c r="F8" i="13"/>
  <c r="E8" i="13"/>
  <c r="D8" i="13"/>
  <c r="I7" i="13"/>
  <c r="H7" i="13"/>
  <c r="G7" i="13"/>
  <c r="F7" i="13"/>
  <c r="F4" i="13" s="1"/>
  <c r="E7" i="13"/>
  <c r="D7" i="13"/>
  <c r="I6" i="13"/>
  <c r="E6" i="13" s="1"/>
  <c r="H6" i="13"/>
  <c r="D6" i="13" s="1"/>
  <c r="G6" i="13"/>
  <c r="F6" i="13"/>
  <c r="I5" i="13"/>
  <c r="E5" i="13" s="1"/>
  <c r="H5" i="13"/>
  <c r="G5" i="13"/>
  <c r="G4" i="13" s="1"/>
  <c r="F5" i="13"/>
  <c r="D5" i="13"/>
  <c r="M38" i="5"/>
  <c r="H38" i="5"/>
  <c r="D38" i="5"/>
  <c r="C38" i="5"/>
  <c r="M37" i="5"/>
  <c r="H37" i="5"/>
  <c r="D37" i="5"/>
  <c r="C37" i="5" s="1"/>
  <c r="M36" i="5"/>
  <c r="H36" i="5"/>
  <c r="D36" i="5"/>
  <c r="C36" i="5"/>
  <c r="M35" i="5"/>
  <c r="H35" i="5"/>
  <c r="D35" i="5"/>
  <c r="C35" i="5"/>
  <c r="M34" i="5"/>
  <c r="H34" i="5"/>
  <c r="D34" i="5"/>
  <c r="C34" i="5" s="1"/>
  <c r="M33" i="5"/>
  <c r="H33" i="5"/>
  <c r="D33" i="5"/>
  <c r="C33" i="5"/>
  <c r="M32" i="5"/>
  <c r="H32" i="5"/>
  <c r="D32" i="5"/>
  <c r="C32" i="5" s="1"/>
  <c r="M31" i="5"/>
  <c r="H31" i="5"/>
  <c r="D31" i="5"/>
  <c r="C31" i="5"/>
  <c r="M30" i="5"/>
  <c r="H30" i="5"/>
  <c r="D30" i="5"/>
  <c r="C30" i="5"/>
  <c r="M29" i="5"/>
  <c r="H29" i="5"/>
  <c r="D29" i="5"/>
  <c r="C29" i="5" s="1"/>
  <c r="M28" i="5"/>
  <c r="H28" i="5"/>
  <c r="D28" i="5"/>
  <c r="C28" i="5"/>
  <c r="M27" i="5"/>
  <c r="H27" i="5"/>
  <c r="D27" i="5"/>
  <c r="C27" i="5"/>
  <c r="M26" i="5"/>
  <c r="H26" i="5"/>
  <c r="D26" i="5"/>
  <c r="C26" i="5" s="1"/>
  <c r="M25" i="5"/>
  <c r="H25" i="5"/>
  <c r="D25" i="5"/>
  <c r="C25" i="5" s="1"/>
  <c r="M24" i="5"/>
  <c r="H24" i="5"/>
  <c r="D24" i="5"/>
  <c r="C24" i="5"/>
  <c r="M23" i="5"/>
  <c r="H23" i="5"/>
  <c r="D23" i="5"/>
  <c r="C23" i="5"/>
  <c r="M22" i="5"/>
  <c r="H22" i="5"/>
  <c r="D22" i="5"/>
  <c r="C22" i="5"/>
  <c r="M21" i="5"/>
  <c r="H21" i="5"/>
  <c r="D21" i="5"/>
  <c r="C21" i="5" s="1"/>
  <c r="M20" i="5"/>
  <c r="H20" i="5"/>
  <c r="D20" i="5"/>
  <c r="C20" i="5"/>
  <c r="M19" i="5"/>
  <c r="H19" i="5"/>
  <c r="D19" i="5"/>
  <c r="C19" i="5"/>
  <c r="M18" i="5"/>
  <c r="H18" i="5"/>
  <c r="D18" i="5"/>
  <c r="C18" i="5" s="1"/>
  <c r="M17" i="5"/>
  <c r="H17" i="5"/>
  <c r="D17" i="5"/>
  <c r="C17" i="5"/>
  <c r="M16" i="5"/>
  <c r="H16" i="5"/>
  <c r="D16" i="5"/>
  <c r="C16" i="5"/>
  <c r="M15" i="5"/>
  <c r="H15" i="5"/>
  <c r="D15" i="5"/>
  <c r="C15" i="5"/>
  <c r="P9" i="5"/>
  <c r="L9" i="5"/>
  <c r="K9" i="5"/>
  <c r="H9" i="5"/>
  <c r="G9" i="5"/>
  <c r="F9" i="5"/>
  <c r="E9" i="5"/>
  <c r="D9" i="5" s="1"/>
  <c r="C9" i="5" s="1"/>
  <c r="P8" i="5"/>
  <c r="N8" i="5"/>
  <c r="M8" i="5"/>
  <c r="L8" i="5"/>
  <c r="K8" i="5"/>
  <c r="H8" i="5"/>
  <c r="G8" i="5"/>
  <c r="F8" i="5"/>
  <c r="D8" i="5" s="1"/>
  <c r="C8" i="5" s="1"/>
  <c r="E8" i="5"/>
  <c r="P7" i="5"/>
  <c r="N7" i="5"/>
  <c r="M7" i="5" s="1"/>
  <c r="C7" i="5" s="1"/>
  <c r="L7" i="5"/>
  <c r="K7" i="5"/>
  <c r="H7" i="5"/>
  <c r="G7" i="5"/>
  <c r="F7" i="5"/>
  <c r="E7" i="5"/>
  <c r="D7" i="5"/>
  <c r="P6" i="5"/>
  <c r="O6" i="5"/>
  <c r="N6" i="5"/>
  <c r="M6" i="5"/>
  <c r="L6" i="5"/>
  <c r="K6" i="5"/>
  <c r="H6" i="5"/>
  <c r="G6" i="5"/>
  <c r="F6" i="5"/>
  <c r="E6" i="5"/>
  <c r="D6" i="5"/>
  <c r="C6" i="5"/>
  <c r="P5" i="5"/>
  <c r="O5" i="5"/>
  <c r="N5" i="5"/>
  <c r="M5" i="5"/>
  <c r="L5" i="5"/>
  <c r="K5" i="5"/>
  <c r="H5" i="5"/>
  <c r="G5" i="5"/>
  <c r="D5" i="5" s="1"/>
  <c r="C5" i="5" s="1"/>
  <c r="F5" i="5"/>
  <c r="E5" i="5"/>
  <c r="P4" i="5"/>
  <c r="O4" i="5"/>
  <c r="N4" i="5"/>
  <c r="M4" i="5" s="1"/>
  <c r="C4" i="5" s="1"/>
  <c r="L4" i="5"/>
  <c r="K4" i="5"/>
  <c r="J4" i="5"/>
  <c r="I4" i="5"/>
  <c r="H4" i="5"/>
  <c r="G4" i="5"/>
  <c r="F4" i="5"/>
  <c r="E4" i="5"/>
  <c r="D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 s="1"/>
  <c r="J35" i="2"/>
  <c r="F35" i="2"/>
  <c r="C34" i="2"/>
  <c r="L34" i="2"/>
  <c r="J34" i="2"/>
  <c r="F34" i="2"/>
  <c r="C33" i="2"/>
  <c r="L33" i="2"/>
  <c r="J33" i="2"/>
  <c r="F33" i="2"/>
  <c r="C32" i="2"/>
  <c r="L32" i="2"/>
  <c r="J32" i="2"/>
  <c r="F32" i="2"/>
  <c r="C31" i="2"/>
  <c r="F31" i="2" s="1"/>
  <c r="L31" i="2"/>
  <c r="J31" i="2"/>
  <c r="C30" i="2"/>
  <c r="L30" i="2"/>
  <c r="J30" i="2"/>
  <c r="F30" i="2"/>
  <c r="C29" i="2"/>
  <c r="L29" i="2"/>
  <c r="J29" i="2"/>
  <c r="F29" i="2"/>
  <c r="C28" i="2"/>
  <c r="L28" i="2"/>
  <c r="J28" i="2"/>
  <c r="F28" i="2"/>
  <c r="C27" i="2"/>
  <c r="L27" i="2"/>
  <c r="J27" i="2"/>
  <c r="F27" i="2"/>
  <c r="C26" i="2"/>
  <c r="L26" i="2"/>
  <c r="J26" i="2"/>
  <c r="F26" i="2"/>
  <c r="C25" i="2"/>
  <c r="L25" i="2"/>
  <c r="J25" i="2"/>
  <c r="F25" i="2"/>
  <c r="C24" i="2"/>
  <c r="L24" i="2"/>
  <c r="J24" i="2"/>
  <c r="F24" i="2"/>
  <c r="C23" i="2"/>
  <c r="F23" i="2" s="1"/>
  <c r="L23" i="2"/>
  <c r="J23" i="2"/>
  <c r="C22" i="2"/>
  <c r="L22" i="2"/>
  <c r="J22" i="2"/>
  <c r="F22" i="2"/>
  <c r="C21" i="2"/>
  <c r="L21" i="2"/>
  <c r="J21" i="2"/>
  <c r="F21" i="2"/>
  <c r="C20" i="2"/>
  <c r="L20" i="2"/>
  <c r="J20" i="2"/>
  <c r="F20" i="2"/>
  <c r="C19" i="2"/>
  <c r="L19" i="2"/>
  <c r="J19" i="2"/>
  <c r="F19" i="2"/>
  <c r="C18" i="2"/>
  <c r="L18" i="2"/>
  <c r="J18" i="2"/>
  <c r="F18" i="2"/>
  <c r="C17" i="2"/>
  <c r="L17" i="2"/>
  <c r="J17" i="2"/>
  <c r="F17" i="2"/>
  <c r="C16" i="2"/>
  <c r="L16" i="2"/>
  <c r="J16" i="2"/>
  <c r="F16" i="2"/>
  <c r="C15" i="2"/>
  <c r="F15" i="2" s="1"/>
  <c r="L15" i="2"/>
  <c r="J15" i="2"/>
  <c r="E4" i="2"/>
  <c r="F4" i="2" s="1"/>
  <c r="C4" i="2"/>
  <c r="L4" i="2"/>
  <c r="J4" i="2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7" i="23"/>
  <c r="C16" i="23"/>
  <c r="C15" i="23"/>
  <c r="C14" i="23"/>
  <c r="D6" i="2" l="1"/>
  <c r="E10" i="13"/>
  <c r="E22" i="13"/>
  <c r="F7" i="22"/>
  <c r="F4" i="22"/>
  <c r="H28" i="13"/>
  <c r="D28" i="13" s="1"/>
  <c r="I28" i="13"/>
  <c r="E28" i="13" s="1"/>
  <c r="H22" i="13"/>
  <c r="D22" i="13" s="1"/>
  <c r="F27" i="22"/>
  <c r="I16" i="13"/>
  <c r="E16" i="13" s="1"/>
  <c r="J8" i="2"/>
  <c r="D8" i="2" s="1"/>
  <c r="H10" i="13"/>
  <c r="D10" i="13" s="1"/>
  <c r="F15" i="22"/>
  <c r="H4" i="13"/>
  <c r="D4" i="13" s="1"/>
  <c r="I4" i="13"/>
  <c r="E4" i="13" s="1"/>
  <c r="L9" i="2"/>
  <c r="J9" i="2"/>
  <c r="D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<sst xmlns="http://schemas.openxmlformats.org/spreadsheetml/2006/main" count="622" uniqueCount="171">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</sst>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#,##0.0;[Red]\-#,##0.0"/>
    <numFmt numFmtId="179" formatCode="0.0_ "/>
    <numFmt numFmtId="180" formatCode="0_);[Red]\(0\)"/>
    <numFmt numFmtId="181" formatCode="#,##0_);[Red]\(#,##0\)"/>
    <numFmt numFmtId="182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82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5" fillId="0" borderId="1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9" fontId="5" fillId="0" borderId="18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2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9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81" fontId="7" fillId="0" borderId="9" xfId="2" applyNumberFormat="1" applyFont="1" applyBorder="1" applyAlignment="1">
      <alignment vertical="center"/>
    </xf>
    <xf numFmtId="181" fontId="7" fillId="0" borderId="32" xfId="2" applyNumberFormat="1" applyFont="1" applyBorder="1" applyAlignment="1">
      <alignment vertical="center"/>
    </xf>
    <xf numFmtId="180" fontId="7" fillId="0" borderId="32" xfId="2" applyNumberFormat="1" applyFont="1" applyBorder="1" applyAlignment="1">
      <alignment vertical="center"/>
    </xf>
    <xf numFmtId="181" fontId="7" fillId="0" borderId="16" xfId="2" applyNumberFormat="1" applyFont="1" applyBorder="1" applyAlignment="1">
      <alignment vertical="center"/>
    </xf>
    <xf numFmtId="181" fontId="7" fillId="0" borderId="0" xfId="2" applyNumberFormat="1" applyFont="1" applyBorder="1" applyAlignment="1">
      <alignment vertical="center"/>
    </xf>
    <xf numFmtId="180" fontId="7" fillId="0" borderId="0" xfId="2" applyNumberFormat="1" applyFont="1" applyBorder="1" applyAlignment="1">
      <alignment vertical="center"/>
    </xf>
    <xf numFmtId="181" fontId="7" fillId="0" borderId="33" xfId="2" applyNumberFormat="1" applyFont="1" applyBorder="1" applyAlignment="1">
      <alignment vertical="center"/>
    </xf>
    <xf numFmtId="181" fontId="7" fillId="0" borderId="28" xfId="2" applyNumberFormat="1" applyFont="1" applyBorder="1" applyAlignment="1">
      <alignment vertical="center"/>
    </xf>
    <xf numFmtId="180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81" fontId="7" fillId="0" borderId="34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180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81" fontId="7" fillId="0" borderId="31" xfId="2" applyNumberFormat="1" applyFont="1" applyBorder="1" applyAlignment="1">
      <alignment vertical="center"/>
    </xf>
    <xf numFmtId="181" fontId="7" fillId="0" borderId="40" xfId="2" applyNumberFormat="1" applyFont="1" applyBorder="1" applyAlignment="1">
      <alignment vertical="center"/>
    </xf>
    <xf numFmtId="181" fontId="7" fillId="0" borderId="30" xfId="2" applyNumberFormat="1" applyFont="1" applyBorder="1" applyAlignment="1">
      <alignment vertical="center"/>
    </xf>
    <xf numFmtId="181" fontId="7" fillId="0" borderId="7" xfId="2" applyNumberFormat="1" applyFont="1" applyBorder="1" applyAlignment="1">
      <alignment vertical="center"/>
    </xf>
    <xf numFmtId="180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81" fontId="7" fillId="0" borderId="44" xfId="2" applyNumberFormat="1" applyFont="1" applyBorder="1" applyAlignment="1">
      <alignment vertical="center"/>
    </xf>
    <xf numFmtId="181" fontId="7" fillId="0" borderId="45" xfId="2" applyNumberFormat="1" applyFont="1" applyBorder="1" applyAlignment="1">
      <alignment vertical="center"/>
    </xf>
    <xf numFmtId="181" fontId="7" fillId="0" borderId="46" xfId="2" applyNumberFormat="1" applyFont="1" applyBorder="1" applyAlignment="1">
      <alignment vertical="center"/>
    </xf>
    <xf numFmtId="181" fontId="7" fillId="0" borderId="47" xfId="2" applyNumberFormat="1" applyFont="1" applyBorder="1" applyAlignment="1">
      <alignment vertical="center"/>
    </xf>
    <xf numFmtId="181" fontId="7" fillId="0" borderId="48" xfId="2" applyNumberFormat="1" applyFont="1" applyBorder="1" applyAlignment="1">
      <alignment vertical="center"/>
    </xf>
    <xf numFmtId="180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49" xfId="2" applyNumberFormat="1" applyFont="1" applyBorder="1" applyAlignment="1">
      <alignment vertical="center"/>
    </xf>
    <xf numFmtId="181" fontId="7" fillId="0" borderId="50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81" fontId="7" fillId="0" borderId="55" xfId="2" applyNumberFormat="1" applyFont="1" applyBorder="1" applyAlignment="1">
      <alignment vertical="center"/>
    </xf>
    <xf numFmtId="181" fontId="7" fillId="0" borderId="56" xfId="2" applyNumberFormat="1" applyFont="1" applyBorder="1" applyAlignment="1">
      <alignment vertical="center"/>
    </xf>
    <xf numFmtId="181" fontId="7" fillId="0" borderId="57" xfId="2" applyNumberFormat="1" applyFont="1" applyBorder="1" applyAlignment="1">
      <alignment vertical="center"/>
    </xf>
    <xf numFmtId="181" fontId="7" fillId="0" borderId="58" xfId="2" applyNumberFormat="1" applyFont="1" applyBorder="1" applyAlignment="1">
      <alignment vertical="center"/>
    </xf>
    <xf numFmtId="181" fontId="7" fillId="0" borderId="59" xfId="2" applyNumberFormat="1" applyFont="1" applyBorder="1" applyAlignment="1">
      <alignment vertical="center"/>
    </xf>
    <xf numFmtId="180" fontId="7" fillId="0" borderId="18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81" fontId="7" fillId="0" borderId="62" xfId="2" applyNumberFormat="1" applyFont="1" applyBorder="1" applyAlignment="1">
      <alignment vertical="center"/>
    </xf>
    <xf numFmtId="181" fontId="7" fillId="0" borderId="63" xfId="2" applyNumberFormat="1" applyFont="1" applyBorder="1" applyAlignment="1">
      <alignment vertical="center"/>
    </xf>
    <xf numFmtId="181" fontId="7" fillId="0" borderId="64" xfId="2" applyNumberFormat="1" applyFont="1" applyBorder="1" applyAlignment="1">
      <alignment vertical="center"/>
    </xf>
    <xf numFmtId="181" fontId="7" fillId="0" borderId="65" xfId="2" applyNumberFormat="1" applyFont="1" applyBorder="1" applyAlignment="1">
      <alignment vertical="center"/>
    </xf>
    <xf numFmtId="180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2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82" fontId="7" fillId="0" borderId="1" xfId="1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181" fontId="7" fillId="0" borderId="3" xfId="0" applyNumberFormat="1" applyFont="1" applyBorder="1" applyAlignment="1">
      <alignment horizontal="center" vertical="center"/>
    </xf>
    <xf numFmtId="181" fontId="5" fillId="0" borderId="103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14</xdr:row>
          <xdr:rowOff>76200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22C445C3-072A-4DAB-812F-D42B5F4681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1.基'!$A$1:$I$9" spid="_x0000_s102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0</xdr:row>
          <xdr:rowOff>9525</xdr:rowOff>
        </xdr:from>
        <xdr:to>
          <xdr:col>19</xdr:col>
          <xdr:colOff>457200</xdr:colOff>
          <xdr:row>14</xdr:row>
          <xdr:rowOff>85725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2C7B82C3-A5CA-4473-847D-435A77675F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1.基'!$J$1:$R$9" spid="_x0000_s1025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7975" y="9525"/>
              <a:ext cx="6610350" cy="2476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123825</xdr:rowOff>
        </xdr:from>
        <xdr:to>
          <xdr:col>9</xdr:col>
          <xdr:colOff>447675</xdr:colOff>
          <xdr:row>54</xdr:row>
          <xdr:rowOff>152400</xdr:rowOff>
        </xdr:to>
        <xdr:pic>
          <xdr:nvPicPr>
            <xdr:cNvPr id="10243" name="Picture 3">
              <a:extLst>
                <a:ext uri="{FF2B5EF4-FFF2-40B4-BE49-F238E27FC236}">
                  <a16:creationId xmlns:a16="http://schemas.microsoft.com/office/drawing/2014/main" id="{512BEBBE-528A-42EC-AB7A-1BC0F64B396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2.基'!$A$1:$I$33" spid="_x0000_s1025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524125"/>
              <a:ext cx="6619875" cy="6886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</xdr:row>
          <xdr:rowOff>114300</xdr:rowOff>
        </xdr:from>
        <xdr:to>
          <xdr:col>19</xdr:col>
          <xdr:colOff>400050</xdr:colOff>
          <xdr:row>55</xdr:row>
          <xdr:rowOff>152400</xdr:rowOff>
        </xdr:to>
        <xdr:pic>
          <xdr:nvPicPr>
            <xdr:cNvPr id="10244" name="Picture 4">
              <a:extLst>
                <a:ext uri="{FF2B5EF4-FFF2-40B4-BE49-F238E27FC236}">
                  <a16:creationId xmlns:a16="http://schemas.microsoft.com/office/drawing/2014/main" id="{E261645B-A5DA-4CC4-B0B7-702955A73C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3.基'!$A$1:$F$36" spid="_x0000_s1025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57975" y="2514600"/>
              <a:ext cx="6553200" cy="70675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D5331DBB-9A99-497F-BD46-6566AA5252BA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102B43A5-0873-48DA-BFD6-71C6724D4402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9" width="9" style="1"/>
    <col min="20" max="20" width="6.12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" sqref="C1"/>
    </sheetView>
  </sheetViews>
  <sheetFormatPr defaultRowHeight="13.5"/>
  <cols>
    <col min="1" max="1" width="18.125" style="3" customWidth="1"/>
    <col min="2" max="2" width="14.625" style="3" customWidth="1"/>
    <col min="3" max="3" width="19.375" style="3" customWidth="1"/>
    <col min="4" max="4" width="7.625" style="3" customWidth="1"/>
    <col min="5" max="5" width="16.375" style="3" customWidth="1"/>
    <col min="6" max="6" width="10.625" style="3" customWidth="1"/>
    <col min="7" max="16384" width="9" style="3"/>
  </cols>
  <sheetData>
    <row r="1" spans="1:6" ht="18.75" customHeight="1" thickBot="1">
      <c r="A1" s="2" t="s">
        <v>170</v>
      </c>
      <c r="F1" s="138" t="s">
        <v>63</v>
      </c>
    </row>
    <row r="2" spans="1:6" ht="22.5" customHeight="1">
      <c r="A2" s="336" t="s">
        <v>41</v>
      </c>
      <c r="B2" s="319" t="s">
        <v>53</v>
      </c>
      <c r="C2" s="320" t="s">
        <v>57</v>
      </c>
      <c r="D2" s="335"/>
      <c r="E2" s="335"/>
      <c r="F2" s="335"/>
    </row>
    <row r="3" spans="1:6" ht="22.5" customHeight="1">
      <c r="A3" s="390"/>
      <c r="B3" s="321"/>
      <c r="C3" s="340" t="s">
        <v>55</v>
      </c>
      <c r="D3" s="390"/>
      <c r="E3" s="340" t="s">
        <v>56</v>
      </c>
      <c r="F3" s="392"/>
    </row>
    <row r="4" spans="1:6" ht="32.25" customHeight="1">
      <c r="A4" s="10"/>
      <c r="B4" s="220" t="s">
        <v>14</v>
      </c>
      <c r="C4" s="221">
        <f>SUM(C6:C7)</f>
        <v>137.89999999999998</v>
      </c>
      <c r="D4" s="7"/>
      <c r="E4" s="221">
        <f>SUM(E6:E7)</f>
        <v>482.77</v>
      </c>
      <c r="F4" s="7"/>
    </row>
    <row r="5" spans="1:6">
      <c r="A5" s="10"/>
      <c r="B5" s="261"/>
      <c r="C5" s="221"/>
      <c r="D5" s="7"/>
      <c r="E5" s="221"/>
      <c r="F5" s="7"/>
    </row>
    <row r="6" spans="1:6" ht="36.75" customHeight="1">
      <c r="A6" s="270">
        <v>34036</v>
      </c>
      <c r="B6" s="262" t="s">
        <v>17</v>
      </c>
      <c r="C6" s="221">
        <v>118.57</v>
      </c>
      <c r="D6" s="7"/>
      <c r="E6" s="221">
        <v>423.99</v>
      </c>
      <c r="F6" s="7"/>
    </row>
    <row r="7" spans="1:6" ht="36.75" customHeight="1" thickBot="1">
      <c r="A7" s="146"/>
      <c r="B7" s="263" t="s">
        <v>54</v>
      </c>
      <c r="C7" s="266">
        <v>19.329999999999998</v>
      </c>
      <c r="D7" s="19"/>
      <c r="E7" s="266">
        <v>58.78</v>
      </c>
      <c r="F7" s="19"/>
    </row>
    <row r="8" spans="1:6" ht="16.5" customHeight="1">
      <c r="A8" s="264" t="s">
        <v>58</v>
      </c>
      <c r="B8" s="265"/>
      <c r="C8" s="10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3" customWidth="1"/>
    <col min="2" max="2" width="5.5" style="3" hidden="1" customWidth="1"/>
    <col min="3" max="3" width="5.375" style="3" customWidth="1"/>
    <col min="4" max="5" width="12.75" style="3" customWidth="1"/>
    <col min="6" max="6" width="12.75" style="4" customWidth="1"/>
    <col min="7" max="9" width="11.875" style="3" customWidth="1"/>
    <col min="10" max="11" width="9.625" style="5" customWidth="1"/>
    <col min="12" max="12" width="9.625" style="3" customWidth="1"/>
    <col min="13" max="14" width="9.625" style="5" customWidth="1"/>
    <col min="15" max="18" width="9.625" style="3" customWidth="1"/>
    <col min="19" max="16384" width="9" style="3"/>
  </cols>
  <sheetData>
    <row r="1" spans="1:19" ht="19.5" customHeight="1" thickBot="1">
      <c r="A1" s="2" t="s">
        <v>162</v>
      </c>
      <c r="R1" s="6" t="s">
        <v>157</v>
      </c>
      <c r="S1" s="7"/>
    </row>
    <row r="2" spans="1:19" ht="15" customHeight="1">
      <c r="A2" s="322" t="s">
        <v>158</v>
      </c>
      <c r="B2" s="322"/>
      <c r="C2" s="323"/>
      <c r="D2" s="319" t="s">
        <v>6</v>
      </c>
      <c r="E2" s="319" t="s">
        <v>7</v>
      </c>
      <c r="F2" s="317" t="s">
        <v>8</v>
      </c>
      <c r="G2" s="319" t="s">
        <v>10</v>
      </c>
      <c r="H2" s="319"/>
      <c r="I2" s="320"/>
      <c r="J2" s="335" t="s">
        <v>94</v>
      </c>
      <c r="K2" s="335"/>
      <c r="L2" s="336"/>
      <c r="M2" s="319" t="s">
        <v>160</v>
      </c>
      <c r="N2" s="319"/>
      <c r="O2" s="319"/>
      <c r="P2" s="319" t="s">
        <v>12</v>
      </c>
      <c r="Q2" s="319"/>
      <c r="R2" s="320"/>
      <c r="S2" s="10"/>
    </row>
    <row r="3" spans="1:19" ht="15" customHeight="1">
      <c r="A3" s="324"/>
      <c r="B3" s="324"/>
      <c r="C3" s="325"/>
      <c r="D3" s="321"/>
      <c r="E3" s="321"/>
      <c r="F3" s="318"/>
      <c r="G3" s="12" t="s">
        <v>9</v>
      </c>
      <c r="H3" s="12" t="s">
        <v>7</v>
      </c>
      <c r="I3" s="13" t="s">
        <v>8</v>
      </c>
      <c r="J3" s="14" t="s">
        <v>9</v>
      </c>
      <c r="K3" s="15" t="s">
        <v>7</v>
      </c>
      <c r="L3" s="12" t="s">
        <v>8</v>
      </c>
      <c r="M3" s="15" t="s">
        <v>9</v>
      </c>
      <c r="N3" s="15" t="s">
        <v>7</v>
      </c>
      <c r="O3" s="12" t="s">
        <v>8</v>
      </c>
      <c r="P3" s="12" t="s">
        <v>9</v>
      </c>
      <c r="Q3" s="12" t="s">
        <v>7</v>
      </c>
      <c r="R3" s="13" t="s">
        <v>8</v>
      </c>
    </row>
    <row r="4" spans="1:19" ht="26.25" customHeight="1">
      <c r="A4" s="337" t="s">
        <v>60</v>
      </c>
      <c r="B4" s="338"/>
      <c r="C4" s="339"/>
      <c r="D4" s="292">
        <f>SUM(D15:D18)</f>
        <v>2073.8000000000002</v>
      </c>
      <c r="E4" s="293">
        <f>SUM(E15:E18)</f>
        <v>1440.3000000000002</v>
      </c>
      <c r="F4" s="281">
        <f>E4/D4*100</f>
        <v>69.452213328189799</v>
      </c>
      <c r="G4" s="280">
        <f>SUM(G15:G18)</f>
        <v>49</v>
      </c>
      <c r="H4" s="280">
        <f>SUM(H15:H18)</f>
        <v>49</v>
      </c>
      <c r="I4" s="281">
        <f>H4/G4*100</f>
        <v>100</v>
      </c>
      <c r="J4" s="282">
        <f>SUM(J15:J18)</f>
        <v>65.8</v>
      </c>
      <c r="K4" s="282">
        <f>SUM(K15:K18)</f>
        <v>65.8</v>
      </c>
      <c r="L4" s="281">
        <f>K4/J4*100</f>
        <v>100</v>
      </c>
      <c r="M4" s="283">
        <f>SUM(M15:M18)</f>
        <v>129.69999999999999</v>
      </c>
      <c r="N4" s="283">
        <f>SUM(N15:N18)</f>
        <v>129.6</v>
      </c>
      <c r="O4" s="281">
        <f>N4/M4*100</f>
        <v>99.922898997686971</v>
      </c>
      <c r="P4" s="280">
        <f>SUM(P15:P18)</f>
        <v>1829.3000000000002</v>
      </c>
      <c r="Q4" s="280">
        <f>SUM(Q15:Q18)</f>
        <v>1195.9000000000001</v>
      </c>
      <c r="R4" s="281">
        <f>Q4/P4*100</f>
        <v>65.374733504619257</v>
      </c>
    </row>
    <row r="5" spans="1:19" ht="26.25" customHeight="1">
      <c r="A5" s="326">
        <v>14</v>
      </c>
      <c r="B5" s="327"/>
      <c r="C5" s="328"/>
      <c r="D5" s="294">
        <f>SUM(D19:D22)</f>
        <v>2080.5</v>
      </c>
      <c r="E5" s="295">
        <f>SUM(E19:E22)</f>
        <v>1464.8000000000002</v>
      </c>
      <c r="F5" s="285">
        <f>E5/D5*100</f>
        <v>70.406152367219434</v>
      </c>
      <c r="G5" s="284">
        <f>SUM(G19:G22)</f>
        <v>49</v>
      </c>
      <c r="H5" s="284">
        <f>SUM(H19:H22)</f>
        <v>49</v>
      </c>
      <c r="I5" s="285">
        <f>H5/G5*100</f>
        <v>100</v>
      </c>
      <c r="J5" s="286">
        <f>SUM(J19:J22)</f>
        <v>64.400000000000006</v>
      </c>
      <c r="K5" s="286">
        <f>SUM(K19:K22)</f>
        <v>64.400000000000006</v>
      </c>
      <c r="L5" s="285">
        <f>K5/J5*100</f>
        <v>100</v>
      </c>
      <c r="M5" s="287">
        <f>SUM(M19:M22)</f>
        <v>131.1</v>
      </c>
      <c r="N5" s="287">
        <f>SUM(N19:N22)</f>
        <v>131.1</v>
      </c>
      <c r="O5" s="285">
        <f>N5/M5*100</f>
        <v>100</v>
      </c>
      <c r="P5" s="284">
        <f>SUM(P19:P22)</f>
        <v>1836</v>
      </c>
      <c r="Q5" s="284">
        <f>SUM(Q19:Q22)</f>
        <v>1220.3000000000002</v>
      </c>
      <c r="R5" s="285">
        <f>Q5/P5*100</f>
        <v>66.465141612200441</v>
      </c>
    </row>
    <row r="6" spans="1:19" ht="26.25" customHeight="1">
      <c r="A6" s="326">
        <v>15</v>
      </c>
      <c r="B6" s="327"/>
      <c r="C6" s="328"/>
      <c r="D6" s="294">
        <f>SUM(D23:D26)</f>
        <v>2081.5699999999997</v>
      </c>
      <c r="E6" s="295">
        <f>SUM(E23:E26)</f>
        <v>1477.77</v>
      </c>
      <c r="F6" s="285">
        <f>E6/D6*100</f>
        <v>70.993048516264182</v>
      </c>
      <c r="G6" s="284">
        <f>SUM(G23:G26)</f>
        <v>46.269999999999996</v>
      </c>
      <c r="H6" s="284">
        <f>SUM(H23:H26)</f>
        <v>46.269999999999996</v>
      </c>
      <c r="I6" s="285">
        <f>H6/G6*100</f>
        <v>100</v>
      </c>
      <c r="J6" s="286">
        <f>SUM(J23:J26)</f>
        <v>65.900000000000006</v>
      </c>
      <c r="K6" s="286">
        <f>SUM(K23:K26)</f>
        <v>65.900000000000006</v>
      </c>
      <c r="L6" s="285">
        <f>K6/J6*100</f>
        <v>100</v>
      </c>
      <c r="M6" s="287">
        <f>SUM(M23:M26)</f>
        <v>128.6</v>
      </c>
      <c r="N6" s="287">
        <f>SUM(N23:N26)</f>
        <v>128.6</v>
      </c>
      <c r="O6" s="285">
        <f>N6/M6*100</f>
        <v>100</v>
      </c>
      <c r="P6" s="284">
        <f>SUM(P23:P26)</f>
        <v>1840.8000000000002</v>
      </c>
      <c r="Q6" s="284">
        <f>SUM(Q23:Q26)</f>
        <v>1237</v>
      </c>
      <c r="R6" s="285">
        <f>Q6/P6*100</f>
        <v>67.199043893959143</v>
      </c>
    </row>
    <row r="7" spans="1:19" ht="26.25" customHeight="1">
      <c r="A7" s="326">
        <v>16</v>
      </c>
      <c r="B7" s="327"/>
      <c r="C7" s="328"/>
      <c r="D7" s="294">
        <f>SUM(D27:D30)</f>
        <v>2100.1</v>
      </c>
      <c r="E7" s="295">
        <f>SUM(E27:E30)</f>
        <v>1515.8000000000002</v>
      </c>
      <c r="F7" s="285">
        <f>E7/D7*100</f>
        <v>72.177515356411618</v>
      </c>
      <c r="G7" s="284">
        <f>SUM(G27:G30)</f>
        <v>47.199999999999996</v>
      </c>
      <c r="H7" s="284">
        <f>SUM(H27:H30)</f>
        <v>47.199999999999996</v>
      </c>
      <c r="I7" s="285">
        <f>H7/G7*100</f>
        <v>100</v>
      </c>
      <c r="J7" s="286">
        <f>SUM(J27:J30)</f>
        <v>65.900000000000006</v>
      </c>
      <c r="K7" s="286">
        <f>SUM(K27:K30)</f>
        <v>65.900000000000006</v>
      </c>
      <c r="L7" s="285">
        <f>K7/J7*100</f>
        <v>100</v>
      </c>
      <c r="M7" s="287">
        <f>SUM(M27:M30)</f>
        <v>128.69999999999999</v>
      </c>
      <c r="N7" s="287">
        <f>SUM(N27:N30)</f>
        <v>128.69999999999999</v>
      </c>
      <c r="O7" s="285">
        <f>N7/M7*100</f>
        <v>100</v>
      </c>
      <c r="P7" s="284">
        <f>SUM(P27:P30)</f>
        <v>1858.3000000000002</v>
      </c>
      <c r="Q7" s="284">
        <f>SUM(Q27:Q30)</f>
        <v>1274</v>
      </c>
      <c r="R7" s="285">
        <f>Q7/P7*100</f>
        <v>68.557283538718167</v>
      </c>
    </row>
    <row r="8" spans="1:19" ht="26.25" customHeight="1" thickBot="1">
      <c r="A8" s="329">
        <v>17</v>
      </c>
      <c r="B8" s="330"/>
      <c r="C8" s="331"/>
      <c r="D8" s="296">
        <f>D31</f>
        <v>2105.6999999999998</v>
      </c>
      <c r="E8" s="297">
        <f>E31</f>
        <v>1526.7</v>
      </c>
      <c r="F8" s="289">
        <f>E8/D8*100</f>
        <v>72.503205584841155</v>
      </c>
      <c r="G8" s="288">
        <f>SUM(G31:G31)</f>
        <v>47.3</v>
      </c>
      <c r="H8" s="288">
        <f>SUM(H31:H31)</f>
        <v>47.3</v>
      </c>
      <c r="I8" s="289">
        <f>H8/G8*100</f>
        <v>100</v>
      </c>
      <c r="J8" s="290">
        <f>J31</f>
        <v>65.2</v>
      </c>
      <c r="K8" s="290">
        <f>K31</f>
        <v>65.2</v>
      </c>
      <c r="L8" s="289">
        <f>K8/J8*100</f>
        <v>100</v>
      </c>
      <c r="M8" s="291">
        <f>SUM(M31:M31)</f>
        <v>128.69999999999999</v>
      </c>
      <c r="N8" s="291">
        <f>SUM(N31:N31)</f>
        <v>128.69999999999999</v>
      </c>
      <c r="O8" s="289">
        <f>N8/M8*100</f>
        <v>100</v>
      </c>
      <c r="P8" s="288">
        <f>SUM(P31:P31)</f>
        <v>1864.5</v>
      </c>
      <c r="Q8" s="288">
        <f>SUM(Q31:Q31)</f>
        <v>1285.5</v>
      </c>
      <c r="R8" s="289">
        <f>Q8/P8*100</f>
        <v>68.946098149637976</v>
      </c>
    </row>
    <row r="9" spans="1:19">
      <c r="A9" s="20" t="s">
        <v>156</v>
      </c>
    </row>
    <row r="10" spans="1:19">
      <c r="A10" s="21"/>
    </row>
    <row r="11" spans="1:19">
      <c r="A11" s="21"/>
    </row>
    <row r="12" spans="1:19" ht="14.25" thickBot="1">
      <c r="A12" s="2" t="s">
        <v>95</v>
      </c>
      <c r="R12" s="6" t="s">
        <v>93</v>
      </c>
      <c r="S12" s="7"/>
    </row>
    <row r="13" spans="1:19" ht="15" customHeight="1">
      <c r="A13" s="332" t="s">
        <v>0</v>
      </c>
      <c r="B13" s="322"/>
      <c r="C13" s="323"/>
      <c r="D13" s="320" t="s">
        <v>6</v>
      </c>
      <c r="E13" s="319" t="s">
        <v>7</v>
      </c>
      <c r="F13" s="317" t="s">
        <v>8</v>
      </c>
      <c r="G13" s="319" t="s">
        <v>10</v>
      </c>
      <c r="H13" s="319"/>
      <c r="I13" s="319"/>
      <c r="J13" s="320" t="s">
        <v>94</v>
      </c>
      <c r="K13" s="335"/>
      <c r="L13" s="336"/>
      <c r="M13" s="319" t="s">
        <v>160</v>
      </c>
      <c r="N13" s="319"/>
      <c r="O13" s="319"/>
      <c r="P13" s="319" t="s">
        <v>12</v>
      </c>
      <c r="Q13" s="319"/>
      <c r="R13" s="334"/>
      <c r="S13" s="10"/>
    </row>
    <row r="14" spans="1:19" ht="15" customHeight="1">
      <c r="A14" s="333"/>
      <c r="B14" s="324"/>
      <c r="C14" s="325"/>
      <c r="D14" s="340"/>
      <c r="E14" s="321"/>
      <c r="F14" s="318"/>
      <c r="G14" s="12" t="s">
        <v>9</v>
      </c>
      <c r="H14" s="12" t="s">
        <v>7</v>
      </c>
      <c r="I14" s="12" t="s">
        <v>8</v>
      </c>
      <c r="J14" s="15" t="s">
        <v>9</v>
      </c>
      <c r="K14" s="15" t="s">
        <v>7</v>
      </c>
      <c r="L14" s="12" t="s">
        <v>8</v>
      </c>
      <c r="M14" s="15" t="s">
        <v>9</v>
      </c>
      <c r="N14" s="15" t="s">
        <v>7</v>
      </c>
      <c r="O14" s="12" t="s">
        <v>8</v>
      </c>
      <c r="P14" s="12" t="s">
        <v>9</v>
      </c>
      <c r="Q14" s="12" t="s">
        <v>7</v>
      </c>
      <c r="R14" s="22" t="s">
        <v>8</v>
      </c>
    </row>
    <row r="15" spans="1:19" ht="15" customHeight="1">
      <c r="A15" s="315" t="s">
        <v>65</v>
      </c>
      <c r="B15" s="23" t="s">
        <v>2</v>
      </c>
      <c r="C15" s="24" t="s">
        <v>17</v>
      </c>
      <c r="D15" s="298">
        <f>SUM(G15,J15,M15,P15)</f>
        <v>1160.3999999999999</v>
      </c>
      <c r="E15" s="299">
        <f>SUM(H15,K15,N15,Q15)</f>
        <v>761.8</v>
      </c>
      <c r="F15" s="300">
        <f>E15/D15</f>
        <v>0.65649775939331267</v>
      </c>
      <c r="G15" s="25">
        <v>35.6</v>
      </c>
      <c r="H15" s="25">
        <v>35.6</v>
      </c>
      <c r="I15" s="26">
        <f t="shared" ref="I15:I26" si="0">H15/G15*100</f>
        <v>100</v>
      </c>
      <c r="J15" s="27">
        <v>32.1</v>
      </c>
      <c r="K15" s="27">
        <v>32.1</v>
      </c>
      <c r="L15" s="26">
        <f t="shared" ref="L15:L31" si="1">K15/J15*100</f>
        <v>100</v>
      </c>
      <c r="M15" s="28">
        <v>50.4</v>
      </c>
      <c r="N15" s="28">
        <v>50.3</v>
      </c>
      <c r="O15" s="26">
        <f t="shared" ref="O15:O26" si="2">N15/M15*100</f>
        <v>99.801587301587304</v>
      </c>
      <c r="P15" s="29">
        <v>1042.3</v>
      </c>
      <c r="Q15" s="30">
        <v>643.79999999999995</v>
      </c>
      <c r="R15" s="31">
        <f t="shared" ref="R15:R26" si="3">Q15/P15*100</f>
        <v>61.767245514727044</v>
      </c>
    </row>
    <row r="16" spans="1:19" ht="15" customHeight="1">
      <c r="A16" s="315"/>
      <c r="B16" s="23" t="s">
        <v>3</v>
      </c>
      <c r="C16" s="32" t="s">
        <v>96</v>
      </c>
      <c r="D16" s="301">
        <f t="shared" ref="D16:E31" si="4">SUM(G16,J16,M16,P16)</f>
        <v>360.6</v>
      </c>
      <c r="E16" s="302">
        <f t="shared" si="4"/>
        <v>215.2</v>
      </c>
      <c r="F16" s="303">
        <f t="shared" ref="F16:F26" si="5">E16/D16</f>
        <v>0.59678313921242365</v>
      </c>
      <c r="G16" s="33">
        <v>3.6</v>
      </c>
      <c r="H16" s="33">
        <v>3.6</v>
      </c>
      <c r="I16" s="34">
        <f t="shared" si="0"/>
        <v>100</v>
      </c>
      <c r="J16" s="35">
        <v>27.4</v>
      </c>
      <c r="K16" s="35">
        <v>27.4</v>
      </c>
      <c r="L16" s="34">
        <f t="shared" si="1"/>
        <v>100</v>
      </c>
      <c r="M16" s="36">
        <v>9</v>
      </c>
      <c r="N16" s="36">
        <v>9</v>
      </c>
      <c r="O16" s="34">
        <f t="shared" si="2"/>
        <v>100</v>
      </c>
      <c r="P16" s="37">
        <v>320.60000000000002</v>
      </c>
      <c r="Q16" s="38">
        <v>175.2</v>
      </c>
      <c r="R16" s="39">
        <f t="shared" si="3"/>
        <v>54.647535870243289</v>
      </c>
    </row>
    <row r="17" spans="1:18" ht="15" customHeight="1">
      <c r="A17" s="315"/>
      <c r="B17" s="23" t="s">
        <v>4</v>
      </c>
      <c r="C17" s="32" t="s">
        <v>148</v>
      </c>
      <c r="D17" s="301">
        <f t="shared" si="4"/>
        <v>177.29999999999998</v>
      </c>
      <c r="E17" s="302">
        <f t="shared" si="4"/>
        <v>138.4</v>
      </c>
      <c r="F17" s="303">
        <f t="shared" si="5"/>
        <v>0.78059785673998883</v>
      </c>
      <c r="G17" s="33">
        <v>3.3</v>
      </c>
      <c r="H17" s="33">
        <v>3.3</v>
      </c>
      <c r="I17" s="34">
        <f t="shared" si="0"/>
        <v>100</v>
      </c>
      <c r="J17" s="35">
        <v>6.3</v>
      </c>
      <c r="K17" s="35">
        <v>6.3</v>
      </c>
      <c r="L17" s="34">
        <f t="shared" si="1"/>
        <v>100</v>
      </c>
      <c r="M17" s="36">
        <v>9.5</v>
      </c>
      <c r="N17" s="36">
        <v>9.5</v>
      </c>
      <c r="O17" s="34">
        <f t="shared" si="2"/>
        <v>100</v>
      </c>
      <c r="P17" s="37">
        <v>158.19999999999999</v>
      </c>
      <c r="Q17" s="38">
        <v>119.3</v>
      </c>
      <c r="R17" s="39">
        <f t="shared" si="3"/>
        <v>75.410872313527193</v>
      </c>
    </row>
    <row r="18" spans="1:18" ht="15" customHeight="1">
      <c r="A18" s="316"/>
      <c r="B18" s="40" t="s">
        <v>5</v>
      </c>
      <c r="C18" s="41" t="s">
        <v>20</v>
      </c>
      <c r="D18" s="304">
        <f t="shared" si="4"/>
        <v>375.5</v>
      </c>
      <c r="E18" s="305">
        <f t="shared" si="4"/>
        <v>324.90000000000003</v>
      </c>
      <c r="F18" s="306">
        <f t="shared" si="5"/>
        <v>0.86524633821571251</v>
      </c>
      <c r="G18" s="42">
        <v>6.5</v>
      </c>
      <c r="H18" s="42">
        <v>6.5</v>
      </c>
      <c r="I18" s="43">
        <f t="shared" si="0"/>
        <v>100</v>
      </c>
      <c r="J18" s="44">
        <v>0</v>
      </c>
      <c r="K18" s="44">
        <v>0</v>
      </c>
      <c r="L18" s="43" t="e">
        <f t="shared" si="1"/>
        <v>#DIV/0!</v>
      </c>
      <c r="M18" s="45">
        <v>60.8</v>
      </c>
      <c r="N18" s="45">
        <v>60.8</v>
      </c>
      <c r="O18" s="43">
        <f t="shared" si="2"/>
        <v>100</v>
      </c>
      <c r="P18" s="46">
        <v>308.2</v>
      </c>
      <c r="Q18" s="47">
        <v>257.60000000000002</v>
      </c>
      <c r="R18" s="48">
        <f t="shared" si="3"/>
        <v>83.582089552238813</v>
      </c>
    </row>
    <row r="19" spans="1:18" ht="15" customHeight="1">
      <c r="A19" s="315">
        <v>14</v>
      </c>
      <c r="B19" s="23" t="s">
        <v>2</v>
      </c>
      <c r="C19" s="24" t="s">
        <v>17</v>
      </c>
      <c r="D19" s="298">
        <f t="shared" si="4"/>
        <v>1166.0999999999999</v>
      </c>
      <c r="E19" s="299">
        <f t="shared" si="4"/>
        <v>781.30000000000007</v>
      </c>
      <c r="F19" s="300">
        <f t="shared" si="5"/>
        <v>0.67001114827201791</v>
      </c>
      <c r="G19" s="25">
        <v>35.6</v>
      </c>
      <c r="H19" s="25">
        <v>35.6</v>
      </c>
      <c r="I19" s="26">
        <f t="shared" si="0"/>
        <v>100</v>
      </c>
      <c r="J19" s="27">
        <v>31.5</v>
      </c>
      <c r="K19" s="27">
        <v>31.5</v>
      </c>
      <c r="L19" s="49">
        <f t="shared" si="1"/>
        <v>100</v>
      </c>
      <c r="M19" s="28">
        <v>52</v>
      </c>
      <c r="N19" s="28">
        <v>52</v>
      </c>
      <c r="O19" s="26">
        <f t="shared" si="2"/>
        <v>100</v>
      </c>
      <c r="P19" s="29">
        <v>1047</v>
      </c>
      <c r="Q19" s="30">
        <v>662.2</v>
      </c>
      <c r="R19" s="31">
        <f t="shared" si="3"/>
        <v>63.247373447946522</v>
      </c>
    </row>
    <row r="20" spans="1:18" ht="15" customHeight="1">
      <c r="A20" s="315"/>
      <c r="B20" s="23" t="s">
        <v>3</v>
      </c>
      <c r="C20" s="32" t="s">
        <v>96</v>
      </c>
      <c r="D20" s="301">
        <f t="shared" si="4"/>
        <v>360.7</v>
      </c>
      <c r="E20" s="302">
        <f t="shared" si="4"/>
        <v>216.8</v>
      </c>
      <c r="F20" s="303">
        <f t="shared" si="5"/>
        <v>0.60105350706958693</v>
      </c>
      <c r="G20" s="33">
        <v>3.6</v>
      </c>
      <c r="H20" s="33">
        <v>3.6</v>
      </c>
      <c r="I20" s="34">
        <f t="shared" si="0"/>
        <v>100</v>
      </c>
      <c r="J20" s="35">
        <v>27.4</v>
      </c>
      <c r="K20" s="35">
        <v>27.4</v>
      </c>
      <c r="L20" s="34">
        <f t="shared" si="1"/>
        <v>100</v>
      </c>
      <c r="M20" s="36">
        <v>8.8000000000000007</v>
      </c>
      <c r="N20" s="36">
        <v>8.8000000000000007</v>
      </c>
      <c r="O20" s="34">
        <f t="shared" si="2"/>
        <v>100</v>
      </c>
      <c r="P20" s="37">
        <v>320.89999999999998</v>
      </c>
      <c r="Q20" s="38">
        <v>177</v>
      </c>
      <c r="R20" s="39">
        <f t="shared" si="3"/>
        <v>55.15736989716423</v>
      </c>
    </row>
    <row r="21" spans="1:18" ht="15" customHeight="1">
      <c r="A21" s="315"/>
      <c r="B21" s="23" t="s">
        <v>4</v>
      </c>
      <c r="C21" s="32" t="s">
        <v>148</v>
      </c>
      <c r="D21" s="301">
        <f t="shared" si="4"/>
        <v>178.3</v>
      </c>
      <c r="E21" s="302">
        <f t="shared" si="4"/>
        <v>141.80000000000001</v>
      </c>
      <c r="F21" s="303">
        <f t="shared" si="5"/>
        <v>0.79528883903533376</v>
      </c>
      <c r="G21" s="33">
        <v>3.3</v>
      </c>
      <c r="H21" s="33">
        <v>3.3</v>
      </c>
      <c r="I21" s="34">
        <f t="shared" si="0"/>
        <v>100</v>
      </c>
      <c r="J21" s="35">
        <v>5.5</v>
      </c>
      <c r="K21" s="35">
        <v>5.5</v>
      </c>
      <c r="L21" s="34">
        <f t="shared" si="1"/>
        <v>100</v>
      </c>
      <c r="M21" s="36">
        <v>9.5</v>
      </c>
      <c r="N21" s="36">
        <v>9.5</v>
      </c>
      <c r="O21" s="34">
        <f t="shared" si="2"/>
        <v>100</v>
      </c>
      <c r="P21" s="37">
        <v>160</v>
      </c>
      <c r="Q21" s="38">
        <v>123.5</v>
      </c>
      <c r="R21" s="39">
        <f t="shared" si="3"/>
        <v>77.1875</v>
      </c>
    </row>
    <row r="22" spans="1:18" ht="15" customHeight="1">
      <c r="A22" s="315"/>
      <c r="B22" s="23" t="s">
        <v>5</v>
      </c>
      <c r="C22" s="41" t="s">
        <v>20</v>
      </c>
      <c r="D22" s="304">
        <f t="shared" si="4"/>
        <v>375.40000000000003</v>
      </c>
      <c r="E22" s="305">
        <f t="shared" si="4"/>
        <v>324.90000000000003</v>
      </c>
      <c r="F22" s="306">
        <f t="shared" si="5"/>
        <v>0.86547682472029841</v>
      </c>
      <c r="G22" s="42">
        <v>6.5</v>
      </c>
      <c r="H22" s="42">
        <v>6.5</v>
      </c>
      <c r="I22" s="43">
        <f t="shared" si="0"/>
        <v>100</v>
      </c>
      <c r="J22" s="44">
        <v>0</v>
      </c>
      <c r="K22" s="44">
        <v>0</v>
      </c>
      <c r="L22" s="43" t="e">
        <f t="shared" si="1"/>
        <v>#DIV/0!</v>
      </c>
      <c r="M22" s="45">
        <v>60.8</v>
      </c>
      <c r="N22" s="45">
        <v>60.8</v>
      </c>
      <c r="O22" s="43">
        <f t="shared" si="2"/>
        <v>100</v>
      </c>
      <c r="P22" s="46">
        <v>308.10000000000002</v>
      </c>
      <c r="Q22" s="47">
        <v>257.60000000000002</v>
      </c>
      <c r="R22" s="48">
        <f t="shared" si="3"/>
        <v>83.609217786432978</v>
      </c>
    </row>
    <row r="23" spans="1:18" ht="15" customHeight="1">
      <c r="A23" s="314">
        <v>15</v>
      </c>
      <c r="B23" s="51" t="s">
        <v>2</v>
      </c>
      <c r="C23" s="24" t="s">
        <v>17</v>
      </c>
      <c r="D23" s="298">
        <f t="shared" si="4"/>
        <v>1165.7</v>
      </c>
      <c r="E23" s="299">
        <f t="shared" si="4"/>
        <v>792.4</v>
      </c>
      <c r="F23" s="307">
        <f t="shared" si="5"/>
        <v>0.67976323239255376</v>
      </c>
      <c r="G23" s="25">
        <v>32.799999999999997</v>
      </c>
      <c r="H23" s="25">
        <v>32.799999999999997</v>
      </c>
      <c r="I23" s="26">
        <f t="shared" si="0"/>
        <v>100</v>
      </c>
      <c r="J23" s="27">
        <v>32</v>
      </c>
      <c r="K23" s="27">
        <v>32</v>
      </c>
      <c r="L23" s="49">
        <f t="shared" si="1"/>
        <v>100</v>
      </c>
      <c r="M23" s="28">
        <v>49.5</v>
      </c>
      <c r="N23" s="28">
        <v>49.5</v>
      </c>
      <c r="O23" s="26">
        <f t="shared" si="2"/>
        <v>100</v>
      </c>
      <c r="P23" s="29">
        <v>1051.4000000000001</v>
      </c>
      <c r="Q23" s="30">
        <v>678.1</v>
      </c>
      <c r="R23" s="31">
        <f t="shared" si="3"/>
        <v>64.494959102149508</v>
      </c>
    </row>
    <row r="24" spans="1:18" ht="15" customHeight="1">
      <c r="A24" s="315"/>
      <c r="B24" s="23" t="s">
        <v>3</v>
      </c>
      <c r="C24" s="32" t="s">
        <v>96</v>
      </c>
      <c r="D24" s="301">
        <f t="shared" si="4"/>
        <v>361.935</v>
      </c>
      <c r="E24" s="302">
        <f t="shared" si="4"/>
        <v>218.33499999999998</v>
      </c>
      <c r="F24" s="303">
        <f t="shared" si="5"/>
        <v>0.60324367635072584</v>
      </c>
      <c r="G24" s="52">
        <v>3.6349999999999998</v>
      </c>
      <c r="H24" s="52">
        <v>3.6349999999999998</v>
      </c>
      <c r="I24" s="34">
        <f t="shared" si="0"/>
        <v>100</v>
      </c>
      <c r="J24" s="35">
        <v>28.4</v>
      </c>
      <c r="K24" s="35">
        <v>28.4</v>
      </c>
      <c r="L24" s="34">
        <f t="shared" si="1"/>
        <v>100</v>
      </c>
      <c r="M24" s="36">
        <v>8.8000000000000007</v>
      </c>
      <c r="N24" s="36">
        <v>8.8000000000000007</v>
      </c>
      <c r="O24" s="34">
        <f t="shared" si="2"/>
        <v>100</v>
      </c>
      <c r="P24" s="37">
        <v>321.10000000000002</v>
      </c>
      <c r="Q24" s="38">
        <v>177.5</v>
      </c>
      <c r="R24" s="39">
        <f t="shared" si="3"/>
        <v>55.278729367798185</v>
      </c>
    </row>
    <row r="25" spans="1:18" ht="15" customHeight="1">
      <c r="A25" s="315"/>
      <c r="B25" s="23" t="s">
        <v>4</v>
      </c>
      <c r="C25" s="32" t="s">
        <v>148</v>
      </c>
      <c r="D25" s="301">
        <f t="shared" si="4"/>
        <v>178.52199999999999</v>
      </c>
      <c r="E25" s="302">
        <f t="shared" si="4"/>
        <v>142.22200000000001</v>
      </c>
      <c r="F25" s="303">
        <f t="shared" si="5"/>
        <v>0.79666371651673196</v>
      </c>
      <c r="G25" s="52">
        <v>3.3220000000000001</v>
      </c>
      <c r="H25" s="52">
        <v>3.3220000000000001</v>
      </c>
      <c r="I25" s="34">
        <f t="shared" si="0"/>
        <v>100</v>
      </c>
      <c r="J25" s="35">
        <v>5.5</v>
      </c>
      <c r="K25" s="35">
        <v>5.5</v>
      </c>
      <c r="L25" s="34">
        <f t="shared" si="1"/>
        <v>100</v>
      </c>
      <c r="M25" s="36">
        <v>9.5</v>
      </c>
      <c r="N25" s="36">
        <v>9.5</v>
      </c>
      <c r="O25" s="34">
        <f t="shared" si="2"/>
        <v>100</v>
      </c>
      <c r="P25" s="37">
        <v>160.19999999999999</v>
      </c>
      <c r="Q25" s="38">
        <v>123.9</v>
      </c>
      <c r="R25" s="39">
        <f t="shared" si="3"/>
        <v>77.340823970037462</v>
      </c>
    </row>
    <row r="26" spans="1:18" ht="15" customHeight="1">
      <c r="A26" s="316"/>
      <c r="B26" s="40" t="s">
        <v>5</v>
      </c>
      <c r="C26" s="41" t="s">
        <v>20</v>
      </c>
      <c r="D26" s="304">
        <f t="shared" si="4"/>
        <v>375.41300000000001</v>
      </c>
      <c r="E26" s="305">
        <f t="shared" si="4"/>
        <v>324.81299999999999</v>
      </c>
      <c r="F26" s="308">
        <f t="shared" si="5"/>
        <v>0.86521510975911853</v>
      </c>
      <c r="G26" s="53">
        <v>6.5129999999999999</v>
      </c>
      <c r="H26" s="53">
        <v>6.5129999999999999</v>
      </c>
      <c r="I26" s="43">
        <f t="shared" si="0"/>
        <v>100</v>
      </c>
      <c r="J26" s="44">
        <v>0</v>
      </c>
      <c r="K26" s="44">
        <v>0</v>
      </c>
      <c r="L26" s="43" t="e">
        <f t="shared" si="1"/>
        <v>#DIV/0!</v>
      </c>
      <c r="M26" s="45">
        <v>60.8</v>
      </c>
      <c r="N26" s="45">
        <v>60.8</v>
      </c>
      <c r="O26" s="43">
        <f t="shared" si="2"/>
        <v>100</v>
      </c>
      <c r="P26" s="46">
        <v>308.10000000000002</v>
      </c>
      <c r="Q26" s="47">
        <v>257.5</v>
      </c>
      <c r="R26" s="48">
        <f t="shared" si="3"/>
        <v>83.576760791950662</v>
      </c>
    </row>
    <row r="27" spans="1:18" ht="15" customHeight="1">
      <c r="A27" s="315">
        <v>16</v>
      </c>
      <c r="B27" s="23" t="s">
        <v>2</v>
      </c>
      <c r="C27" s="24" t="s">
        <v>17</v>
      </c>
      <c r="D27" s="298">
        <f t="shared" si="4"/>
        <v>1184.5999999999999</v>
      </c>
      <c r="E27" s="299">
        <f t="shared" si="4"/>
        <v>828.3</v>
      </c>
      <c r="F27" s="307">
        <f>E27/D27</f>
        <v>0.69922336653722772</v>
      </c>
      <c r="G27" s="25">
        <v>33.799999999999997</v>
      </c>
      <c r="H27" s="25">
        <v>33.799999999999997</v>
      </c>
      <c r="I27" s="54">
        <f>H27/G27</f>
        <v>1</v>
      </c>
      <c r="J27" s="27">
        <v>32</v>
      </c>
      <c r="K27" s="27">
        <v>32</v>
      </c>
      <c r="L27" s="49">
        <f t="shared" si="1"/>
        <v>100</v>
      </c>
      <c r="M27" s="28">
        <v>49.5</v>
      </c>
      <c r="N27" s="28">
        <v>49.5</v>
      </c>
      <c r="O27" s="54">
        <f>N27/M27</f>
        <v>1</v>
      </c>
      <c r="P27" s="30">
        <v>1069.3</v>
      </c>
      <c r="Q27" s="30">
        <v>713</v>
      </c>
      <c r="R27" s="31">
        <f>Q27/P27*100</f>
        <v>66.679135883288126</v>
      </c>
    </row>
    <row r="28" spans="1:18" ht="15" customHeight="1">
      <c r="A28" s="315"/>
      <c r="B28" s="23" t="s">
        <v>3</v>
      </c>
      <c r="C28" s="32" t="s">
        <v>96</v>
      </c>
      <c r="D28" s="301">
        <f t="shared" si="4"/>
        <v>361.59999999999997</v>
      </c>
      <c r="E28" s="302">
        <f t="shared" si="4"/>
        <v>218.4</v>
      </c>
      <c r="F28" s="303">
        <f>E28/D28</f>
        <v>0.60398230088495586</v>
      </c>
      <c r="G28" s="33">
        <v>3.6</v>
      </c>
      <c r="H28" s="33">
        <v>3.6</v>
      </c>
      <c r="I28" s="55">
        <f>H28/G28</f>
        <v>1</v>
      </c>
      <c r="J28" s="35">
        <v>28.4</v>
      </c>
      <c r="K28" s="35">
        <v>28.4</v>
      </c>
      <c r="L28" s="34">
        <f t="shared" si="1"/>
        <v>100</v>
      </c>
      <c r="M28" s="36">
        <v>8.9</v>
      </c>
      <c r="N28" s="36">
        <v>8.9</v>
      </c>
      <c r="O28" s="55">
        <f>N28/M28</f>
        <v>1</v>
      </c>
      <c r="P28" s="38">
        <v>320.7</v>
      </c>
      <c r="Q28" s="38">
        <v>177.5</v>
      </c>
      <c r="R28" s="39">
        <f>Q28/P28*100</f>
        <v>55.34767695665731</v>
      </c>
    </row>
    <row r="29" spans="1:18" ht="15" customHeight="1">
      <c r="A29" s="315"/>
      <c r="B29" s="23" t="s">
        <v>4</v>
      </c>
      <c r="C29" s="32" t="s">
        <v>148</v>
      </c>
      <c r="D29" s="301">
        <f t="shared" si="4"/>
        <v>178.5</v>
      </c>
      <c r="E29" s="302">
        <f t="shared" si="4"/>
        <v>144.20000000000002</v>
      </c>
      <c r="F29" s="303">
        <f>E29/D29</f>
        <v>0.80784313725490209</v>
      </c>
      <c r="G29" s="33">
        <v>3.3</v>
      </c>
      <c r="H29" s="33">
        <v>3.3</v>
      </c>
      <c r="I29" s="55">
        <f>H29/G29</f>
        <v>1</v>
      </c>
      <c r="J29" s="35">
        <v>5.5</v>
      </c>
      <c r="K29" s="35">
        <v>5.5</v>
      </c>
      <c r="L29" s="34">
        <f t="shared" si="1"/>
        <v>100</v>
      </c>
      <c r="M29" s="36">
        <v>9.5</v>
      </c>
      <c r="N29" s="36">
        <v>9.5</v>
      </c>
      <c r="O29" s="55">
        <f>N29/M29</f>
        <v>1</v>
      </c>
      <c r="P29" s="38">
        <v>160.19999999999999</v>
      </c>
      <c r="Q29" s="38">
        <v>125.9</v>
      </c>
      <c r="R29" s="39">
        <f>Q29/P29*100</f>
        <v>78.589263420724109</v>
      </c>
    </row>
    <row r="30" spans="1:18" ht="15" customHeight="1">
      <c r="A30" s="315"/>
      <c r="B30" s="23" t="s">
        <v>5</v>
      </c>
      <c r="C30" s="41" t="s">
        <v>20</v>
      </c>
      <c r="D30" s="304">
        <f t="shared" si="4"/>
        <v>375.40000000000003</v>
      </c>
      <c r="E30" s="305">
        <f t="shared" si="4"/>
        <v>324.90000000000003</v>
      </c>
      <c r="F30" s="308">
        <f>E30/D30</f>
        <v>0.86547682472029841</v>
      </c>
      <c r="G30" s="42">
        <v>6.5</v>
      </c>
      <c r="H30" s="42">
        <v>6.5</v>
      </c>
      <c r="I30" s="56">
        <f>H30/G30</f>
        <v>1</v>
      </c>
      <c r="J30" s="44">
        <v>0</v>
      </c>
      <c r="K30" s="44">
        <v>0</v>
      </c>
      <c r="L30" s="43" t="e">
        <f t="shared" si="1"/>
        <v>#DIV/0!</v>
      </c>
      <c r="M30" s="45">
        <v>60.8</v>
      </c>
      <c r="N30" s="45">
        <v>60.8</v>
      </c>
      <c r="O30" s="56">
        <f>N30/M30</f>
        <v>1</v>
      </c>
      <c r="P30" s="47">
        <v>308.10000000000002</v>
      </c>
      <c r="Q30" s="47">
        <v>257.60000000000002</v>
      </c>
      <c r="R30" s="48">
        <f>Q30/P30*100</f>
        <v>83.609217786432978</v>
      </c>
    </row>
    <row r="31" spans="1:18" ht="60" customHeight="1" thickBot="1">
      <c r="A31" s="57">
        <v>17</v>
      </c>
      <c r="B31" s="58" t="s">
        <v>2</v>
      </c>
      <c r="C31" s="59" t="s">
        <v>17</v>
      </c>
      <c r="D31" s="309">
        <f>SUM(G31,J31,M31,P31)</f>
        <v>2105.6999999999998</v>
      </c>
      <c r="E31" s="310">
        <f t="shared" si="4"/>
        <v>1526.7</v>
      </c>
      <c r="F31" s="311">
        <f>E31/D31</f>
        <v>0.72503205584841157</v>
      </c>
      <c r="G31" s="60">
        <v>47.3</v>
      </c>
      <c r="H31" s="60">
        <v>47.3</v>
      </c>
      <c r="I31" s="61">
        <f>H31/G31</f>
        <v>1</v>
      </c>
      <c r="J31" s="62">
        <v>65.2</v>
      </c>
      <c r="K31" s="62">
        <v>65.2</v>
      </c>
      <c r="L31" s="63">
        <f t="shared" si="1"/>
        <v>100</v>
      </c>
      <c r="M31" s="64">
        <v>128.69999999999999</v>
      </c>
      <c r="N31" s="64">
        <v>128.69999999999999</v>
      </c>
      <c r="O31" s="61">
        <f>N31/M31</f>
        <v>1</v>
      </c>
      <c r="P31" s="65">
        <v>1864.5</v>
      </c>
      <c r="Q31" s="65">
        <v>1285.5</v>
      </c>
      <c r="R31" s="66">
        <f>Q31/P31*100</f>
        <v>68.946098149637976</v>
      </c>
    </row>
    <row r="32" spans="1:18" ht="18" customHeight="1">
      <c r="A32" s="67" t="s">
        <v>64</v>
      </c>
      <c r="B32" s="68" t="s">
        <v>13</v>
      </c>
      <c r="C32" s="68"/>
      <c r="D32" s="10"/>
      <c r="E32" s="10"/>
      <c r="F32" s="69"/>
      <c r="G32" s="10"/>
      <c r="H32" s="10"/>
      <c r="I32" s="10"/>
      <c r="J32" s="18"/>
      <c r="K32" s="18"/>
      <c r="L32" s="10"/>
      <c r="M32" s="18"/>
      <c r="N32" s="18"/>
      <c r="O32" s="10"/>
      <c r="P32" s="10"/>
      <c r="Q32" s="10"/>
      <c r="R32" s="10"/>
    </row>
    <row r="33" spans="2:3" ht="18" customHeight="1">
      <c r="B33" s="21"/>
      <c r="C33" s="21"/>
    </row>
  </sheetData>
  <mergeCells count="25"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E13:E14"/>
    <mergeCell ref="F13:F14"/>
    <mergeCell ref="G13:I13"/>
    <mergeCell ref="D13:D14"/>
    <mergeCell ref="M13:O13"/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A19:A2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3" customWidth="1"/>
    <col min="2" max="2" width="4.875" style="3" customWidth="1"/>
    <col min="3" max="3" width="12.375" style="3" customWidth="1"/>
    <col min="4" max="8" width="10.25" style="70" customWidth="1"/>
    <col min="9" max="9" width="10.25" style="94" customWidth="1"/>
    <col min="10" max="16384" width="9" style="3"/>
  </cols>
  <sheetData>
    <row r="1" spans="1:9" ht="19.5" customHeight="1" thickBot="1">
      <c r="A1" s="2" t="s">
        <v>163</v>
      </c>
      <c r="I1" s="71" t="s">
        <v>155</v>
      </c>
    </row>
    <row r="2" spans="1:9" ht="20.100000000000001" customHeight="1">
      <c r="A2" s="347" t="s">
        <v>16</v>
      </c>
      <c r="B2" s="323"/>
      <c r="C2" s="8"/>
      <c r="D2" s="344" t="s">
        <v>14</v>
      </c>
      <c r="E2" s="346"/>
      <c r="F2" s="344" t="s">
        <v>21</v>
      </c>
      <c r="G2" s="346"/>
      <c r="H2" s="344" t="s">
        <v>22</v>
      </c>
      <c r="I2" s="345"/>
    </row>
    <row r="3" spans="1:9" ht="20.100000000000001" customHeight="1">
      <c r="A3" s="348"/>
      <c r="B3" s="325"/>
      <c r="C3" s="11"/>
      <c r="D3" s="74" t="s">
        <v>23</v>
      </c>
      <c r="E3" s="75" t="s">
        <v>24</v>
      </c>
      <c r="F3" s="76" t="s">
        <v>23</v>
      </c>
      <c r="G3" s="77" t="s">
        <v>24</v>
      </c>
      <c r="H3" s="76" t="s">
        <v>23</v>
      </c>
      <c r="I3" s="78" t="s">
        <v>24</v>
      </c>
    </row>
    <row r="4" spans="1:9" ht="17.25" customHeight="1">
      <c r="A4" s="341" t="s">
        <v>66</v>
      </c>
      <c r="B4" s="342"/>
      <c r="C4" s="12" t="s">
        <v>14</v>
      </c>
      <c r="D4" s="79">
        <f>SUM(H4,F4)</f>
        <v>909</v>
      </c>
      <c r="E4" s="80">
        <f t="shared" ref="D4:E8" si="0">SUM(I4,G4)</f>
        <v>11896.6</v>
      </c>
      <c r="F4" s="80">
        <f>SUM(F5:F8)</f>
        <v>891</v>
      </c>
      <c r="G4" s="80">
        <f>SUM(G5:G8)</f>
        <v>11554.5</v>
      </c>
      <c r="H4" s="80">
        <f>SUM(H5:H8)</f>
        <v>18</v>
      </c>
      <c r="I4" s="81">
        <f>SUM(I5:I8)</f>
        <v>342.1</v>
      </c>
    </row>
    <row r="5" spans="1:9" ht="17.25" customHeight="1">
      <c r="A5" s="341"/>
      <c r="B5" s="342"/>
      <c r="C5" s="12" t="s">
        <v>10</v>
      </c>
      <c r="D5" s="82">
        <f t="shared" si="0"/>
        <v>29</v>
      </c>
      <c r="E5" s="83">
        <f t="shared" si="0"/>
        <v>1409.9999999999998</v>
      </c>
      <c r="F5" s="83">
        <f t="shared" ref="F5:I8" si="1">F46+F51+F56+F61</f>
        <v>29</v>
      </c>
      <c r="G5" s="83">
        <f t="shared" si="1"/>
        <v>1409.9999999999998</v>
      </c>
      <c r="H5" s="83">
        <f t="shared" si="1"/>
        <v>0</v>
      </c>
      <c r="I5" s="84">
        <f t="shared" si="1"/>
        <v>0</v>
      </c>
    </row>
    <row r="6" spans="1:9" ht="17.25" customHeight="1">
      <c r="A6" s="341"/>
      <c r="B6" s="342"/>
      <c r="C6" s="12" t="s">
        <v>94</v>
      </c>
      <c r="D6" s="82">
        <f t="shared" si="0"/>
        <v>39</v>
      </c>
      <c r="E6" s="83">
        <f t="shared" si="0"/>
        <v>917.5</v>
      </c>
      <c r="F6" s="83">
        <f t="shared" si="1"/>
        <v>39</v>
      </c>
      <c r="G6" s="83">
        <f t="shared" si="1"/>
        <v>917.5</v>
      </c>
      <c r="H6" s="83">
        <f t="shared" si="1"/>
        <v>0</v>
      </c>
      <c r="I6" s="84">
        <f t="shared" si="1"/>
        <v>0</v>
      </c>
    </row>
    <row r="7" spans="1:9" ht="17.25" customHeight="1">
      <c r="A7" s="341"/>
      <c r="B7" s="342"/>
      <c r="C7" s="12" t="s">
        <v>160</v>
      </c>
      <c r="D7" s="82">
        <f t="shared" si="0"/>
        <v>63</v>
      </c>
      <c r="E7" s="83">
        <f t="shared" si="0"/>
        <v>1331</v>
      </c>
      <c r="F7" s="83">
        <f t="shared" si="1"/>
        <v>63</v>
      </c>
      <c r="G7" s="83">
        <f t="shared" si="1"/>
        <v>1331</v>
      </c>
      <c r="H7" s="83">
        <f t="shared" si="1"/>
        <v>0</v>
      </c>
      <c r="I7" s="84">
        <f t="shared" si="1"/>
        <v>0</v>
      </c>
    </row>
    <row r="8" spans="1:9" ht="17.25" customHeight="1">
      <c r="A8" s="341"/>
      <c r="B8" s="342"/>
      <c r="C8" s="12" t="s">
        <v>12</v>
      </c>
      <c r="D8" s="85">
        <f t="shared" si="0"/>
        <v>778</v>
      </c>
      <c r="E8" s="86">
        <f t="shared" si="0"/>
        <v>8238.1</v>
      </c>
      <c r="F8" s="86">
        <f t="shared" si="1"/>
        <v>760</v>
      </c>
      <c r="G8" s="86">
        <v>7896</v>
      </c>
      <c r="H8" s="86">
        <f t="shared" si="1"/>
        <v>18</v>
      </c>
      <c r="I8" s="87">
        <f t="shared" si="1"/>
        <v>342.1</v>
      </c>
    </row>
    <row r="9" spans="1:9" ht="7.5" customHeight="1">
      <c r="A9" s="88"/>
      <c r="B9" s="89"/>
      <c r="C9" s="17"/>
      <c r="D9" s="83"/>
      <c r="E9" s="83"/>
      <c r="F9" s="83"/>
      <c r="G9" s="83"/>
      <c r="H9" s="83"/>
      <c r="I9" s="84"/>
    </row>
    <row r="10" spans="1:9" ht="17.25" customHeight="1">
      <c r="A10" s="341">
        <v>14</v>
      </c>
      <c r="B10" s="342"/>
      <c r="C10" s="12" t="s">
        <v>14</v>
      </c>
      <c r="D10" s="79">
        <f t="shared" ref="D10:E14" si="2">SUM(H10,F10)</f>
        <v>909</v>
      </c>
      <c r="E10" s="80">
        <f t="shared" si="2"/>
        <v>12389.8</v>
      </c>
      <c r="F10" s="80">
        <f>SUM(F11:F14)</f>
        <v>891</v>
      </c>
      <c r="G10" s="80">
        <f>SUM(G11:G14)</f>
        <v>12047.8</v>
      </c>
      <c r="H10" s="80">
        <f>SUM(H11:H14)</f>
        <v>18</v>
      </c>
      <c r="I10" s="81">
        <f>SUM(I11:I14)</f>
        <v>342</v>
      </c>
    </row>
    <row r="11" spans="1:9" ht="17.25" customHeight="1">
      <c r="A11" s="341"/>
      <c r="B11" s="342"/>
      <c r="C11" s="12" t="s">
        <v>10</v>
      </c>
      <c r="D11" s="82">
        <f t="shared" si="2"/>
        <v>29</v>
      </c>
      <c r="E11" s="83">
        <f t="shared" si="2"/>
        <v>1409.9999999999998</v>
      </c>
      <c r="F11" s="83">
        <f t="shared" ref="F11:I14" si="3">F66+F71+F76+F81</f>
        <v>29</v>
      </c>
      <c r="G11" s="83">
        <f t="shared" si="3"/>
        <v>1409.9999999999998</v>
      </c>
      <c r="H11" s="83">
        <f t="shared" si="3"/>
        <v>0</v>
      </c>
      <c r="I11" s="84">
        <f t="shared" si="3"/>
        <v>0</v>
      </c>
    </row>
    <row r="12" spans="1:9" ht="17.25" customHeight="1">
      <c r="A12" s="341"/>
      <c r="B12" s="342"/>
      <c r="C12" s="12" t="s">
        <v>94</v>
      </c>
      <c r="D12" s="82">
        <f t="shared" si="2"/>
        <v>39</v>
      </c>
      <c r="E12" s="83">
        <f t="shared" si="2"/>
        <v>917.5</v>
      </c>
      <c r="F12" s="83">
        <f t="shared" si="3"/>
        <v>39</v>
      </c>
      <c r="G12" s="83">
        <f t="shared" si="3"/>
        <v>917.5</v>
      </c>
      <c r="H12" s="83">
        <f t="shared" si="3"/>
        <v>0</v>
      </c>
      <c r="I12" s="84">
        <f t="shared" si="3"/>
        <v>0</v>
      </c>
    </row>
    <row r="13" spans="1:9" ht="17.25" customHeight="1">
      <c r="A13" s="341"/>
      <c r="B13" s="342"/>
      <c r="C13" s="12" t="s">
        <v>160</v>
      </c>
      <c r="D13" s="82">
        <f t="shared" si="2"/>
        <v>64</v>
      </c>
      <c r="E13" s="83">
        <f t="shared" si="2"/>
        <v>1741.3000000000002</v>
      </c>
      <c r="F13" s="83">
        <f t="shared" si="3"/>
        <v>64</v>
      </c>
      <c r="G13" s="83">
        <f t="shared" si="3"/>
        <v>1741.3000000000002</v>
      </c>
      <c r="H13" s="83">
        <f t="shared" si="3"/>
        <v>0</v>
      </c>
      <c r="I13" s="84">
        <f t="shared" si="3"/>
        <v>0</v>
      </c>
    </row>
    <row r="14" spans="1:9" ht="17.25" customHeight="1">
      <c r="A14" s="341"/>
      <c r="B14" s="342"/>
      <c r="C14" s="12" t="s">
        <v>12</v>
      </c>
      <c r="D14" s="85">
        <f t="shared" si="2"/>
        <v>777</v>
      </c>
      <c r="E14" s="86">
        <f t="shared" si="2"/>
        <v>8321</v>
      </c>
      <c r="F14" s="86">
        <f t="shared" si="3"/>
        <v>759</v>
      </c>
      <c r="G14" s="86">
        <v>7979</v>
      </c>
      <c r="H14" s="86">
        <f t="shared" si="3"/>
        <v>18</v>
      </c>
      <c r="I14" s="87">
        <v>342</v>
      </c>
    </row>
    <row r="15" spans="1:9" ht="8.25" customHeight="1">
      <c r="A15" s="88"/>
      <c r="B15" s="89"/>
      <c r="C15" s="17"/>
      <c r="D15" s="83"/>
      <c r="E15" s="83"/>
      <c r="F15" s="83"/>
      <c r="G15" s="83"/>
      <c r="H15" s="83"/>
      <c r="I15" s="84"/>
    </row>
    <row r="16" spans="1:9" ht="17.25" customHeight="1">
      <c r="A16" s="341">
        <v>15</v>
      </c>
      <c r="B16" s="342"/>
      <c r="C16" s="12" t="s">
        <v>14</v>
      </c>
      <c r="D16" s="79">
        <f t="shared" ref="D16:E20" si="4">SUM(H16,F16)</f>
        <v>902</v>
      </c>
      <c r="E16" s="80">
        <f t="shared" si="4"/>
        <v>12552.300000000001</v>
      </c>
      <c r="F16" s="80">
        <f>SUM(F17:F20)</f>
        <v>886</v>
      </c>
      <c r="G16" s="80">
        <f>SUM(G17:G20)</f>
        <v>12237.2</v>
      </c>
      <c r="H16" s="80">
        <f>SUM(H17:H20)</f>
        <v>16</v>
      </c>
      <c r="I16" s="81">
        <f>SUM(I17:I20)</f>
        <v>315.10000000000002</v>
      </c>
    </row>
    <row r="17" spans="1:9" ht="17.25" customHeight="1">
      <c r="A17" s="341"/>
      <c r="B17" s="342"/>
      <c r="C17" s="12" t="s">
        <v>10</v>
      </c>
      <c r="D17" s="82">
        <f t="shared" si="4"/>
        <v>29</v>
      </c>
      <c r="E17" s="83">
        <f t="shared" si="4"/>
        <v>2068.1999999999998</v>
      </c>
      <c r="F17" s="83">
        <f t="shared" ref="F17:I20" si="5">F87+F92+F97+F102</f>
        <v>29</v>
      </c>
      <c r="G17" s="83">
        <f t="shared" si="5"/>
        <v>2068.1999999999998</v>
      </c>
      <c r="H17" s="83">
        <f t="shared" si="5"/>
        <v>0</v>
      </c>
      <c r="I17" s="84">
        <f t="shared" si="5"/>
        <v>0</v>
      </c>
    </row>
    <row r="18" spans="1:9" ht="17.25" customHeight="1">
      <c r="A18" s="341"/>
      <c r="B18" s="342"/>
      <c r="C18" s="12" t="s">
        <v>94</v>
      </c>
      <c r="D18" s="82">
        <f t="shared" si="4"/>
        <v>40</v>
      </c>
      <c r="E18" s="83">
        <f t="shared" si="4"/>
        <v>972</v>
      </c>
      <c r="F18" s="83">
        <f t="shared" si="5"/>
        <v>40</v>
      </c>
      <c r="G18" s="83">
        <f t="shared" si="5"/>
        <v>972</v>
      </c>
      <c r="H18" s="83">
        <f t="shared" si="5"/>
        <v>0</v>
      </c>
      <c r="I18" s="84">
        <f t="shared" si="5"/>
        <v>0</v>
      </c>
    </row>
    <row r="19" spans="1:9" ht="17.25" customHeight="1">
      <c r="A19" s="341"/>
      <c r="B19" s="342"/>
      <c r="C19" s="12" t="s">
        <v>160</v>
      </c>
      <c r="D19" s="82">
        <f t="shared" si="4"/>
        <v>64</v>
      </c>
      <c r="E19" s="83">
        <f t="shared" si="4"/>
        <v>1207.8</v>
      </c>
      <c r="F19" s="83">
        <f t="shared" si="5"/>
        <v>64</v>
      </c>
      <c r="G19" s="83">
        <f t="shared" si="5"/>
        <v>1207.8</v>
      </c>
      <c r="H19" s="83">
        <f t="shared" si="5"/>
        <v>0</v>
      </c>
      <c r="I19" s="84">
        <f t="shared" si="5"/>
        <v>0</v>
      </c>
    </row>
    <row r="20" spans="1:9" ht="17.25" customHeight="1">
      <c r="A20" s="341"/>
      <c r="B20" s="342"/>
      <c r="C20" s="12" t="s">
        <v>12</v>
      </c>
      <c r="D20" s="85">
        <f t="shared" si="4"/>
        <v>769</v>
      </c>
      <c r="E20" s="86">
        <f t="shared" si="4"/>
        <v>8304.3000000000011</v>
      </c>
      <c r="F20" s="86">
        <f t="shared" si="5"/>
        <v>753</v>
      </c>
      <c r="G20" s="86">
        <f t="shared" si="5"/>
        <v>7989.2000000000007</v>
      </c>
      <c r="H20" s="86">
        <f t="shared" si="5"/>
        <v>16</v>
      </c>
      <c r="I20" s="87">
        <f t="shared" si="5"/>
        <v>315.10000000000002</v>
      </c>
    </row>
    <row r="21" spans="1:9" ht="8.25" customHeight="1">
      <c r="A21" s="88"/>
      <c r="B21" s="88"/>
      <c r="C21" s="17"/>
      <c r="D21" s="83"/>
      <c r="E21" s="83"/>
      <c r="F21" s="83"/>
      <c r="G21" s="83"/>
      <c r="H21" s="83"/>
      <c r="I21" s="84"/>
    </row>
    <row r="22" spans="1:9" ht="17.25" customHeight="1">
      <c r="A22" s="341">
        <v>16</v>
      </c>
      <c r="B22" s="342"/>
      <c r="C22" s="12" t="s">
        <v>14</v>
      </c>
      <c r="D22" s="79">
        <f t="shared" ref="D22:E26" si="6">SUM(H22,F22)</f>
        <v>909</v>
      </c>
      <c r="E22" s="80">
        <f t="shared" si="6"/>
        <v>12676.800000000001</v>
      </c>
      <c r="F22" s="80">
        <f>SUM(F23:F26)</f>
        <v>893</v>
      </c>
      <c r="G22" s="80">
        <f>SUM(G23:G26)</f>
        <v>12361.7</v>
      </c>
      <c r="H22" s="80">
        <f>SUM(H23:H26)</f>
        <v>16</v>
      </c>
      <c r="I22" s="81">
        <f>SUM(I23:I26)</f>
        <v>315.10000000000002</v>
      </c>
    </row>
    <row r="23" spans="1:9" ht="17.25" customHeight="1">
      <c r="A23" s="341"/>
      <c r="B23" s="342"/>
      <c r="C23" s="12" t="s">
        <v>10</v>
      </c>
      <c r="D23" s="82">
        <f t="shared" si="6"/>
        <v>30</v>
      </c>
      <c r="E23" s="83">
        <f t="shared" si="6"/>
        <v>2118.6999999999998</v>
      </c>
      <c r="F23" s="83">
        <f t="shared" ref="F23:I26" si="7">F107+F112+F117+F122</f>
        <v>30</v>
      </c>
      <c r="G23" s="83">
        <f t="shared" si="7"/>
        <v>2118.6999999999998</v>
      </c>
      <c r="H23" s="83">
        <f t="shared" si="7"/>
        <v>0</v>
      </c>
      <c r="I23" s="84">
        <f t="shared" si="7"/>
        <v>0</v>
      </c>
    </row>
    <row r="24" spans="1:9" ht="17.25" customHeight="1">
      <c r="A24" s="341"/>
      <c r="B24" s="342"/>
      <c r="C24" s="12" t="s">
        <v>94</v>
      </c>
      <c r="D24" s="82">
        <f t="shared" si="6"/>
        <v>40</v>
      </c>
      <c r="E24" s="83">
        <f t="shared" si="6"/>
        <v>972</v>
      </c>
      <c r="F24" s="83">
        <f t="shared" si="7"/>
        <v>40</v>
      </c>
      <c r="G24" s="83">
        <f t="shared" si="7"/>
        <v>972</v>
      </c>
      <c r="H24" s="83">
        <f t="shared" si="7"/>
        <v>0</v>
      </c>
      <c r="I24" s="84">
        <f t="shared" si="7"/>
        <v>0</v>
      </c>
    </row>
    <row r="25" spans="1:9" ht="17.25" customHeight="1">
      <c r="A25" s="341"/>
      <c r="B25" s="342"/>
      <c r="C25" s="12" t="s">
        <v>160</v>
      </c>
      <c r="D25" s="82">
        <f t="shared" si="6"/>
        <v>64</v>
      </c>
      <c r="E25" s="83">
        <f t="shared" si="6"/>
        <v>1207.8</v>
      </c>
      <c r="F25" s="83">
        <f t="shared" si="7"/>
        <v>64</v>
      </c>
      <c r="G25" s="83">
        <f t="shared" si="7"/>
        <v>1207.8</v>
      </c>
      <c r="H25" s="83">
        <f t="shared" si="7"/>
        <v>0</v>
      </c>
      <c r="I25" s="84">
        <f t="shared" si="7"/>
        <v>0</v>
      </c>
    </row>
    <row r="26" spans="1:9" ht="17.25" customHeight="1">
      <c r="A26" s="341"/>
      <c r="B26" s="342"/>
      <c r="C26" s="12" t="s">
        <v>12</v>
      </c>
      <c r="D26" s="85">
        <f t="shared" si="6"/>
        <v>775</v>
      </c>
      <c r="E26" s="86">
        <f t="shared" si="6"/>
        <v>8378.3000000000011</v>
      </c>
      <c r="F26" s="86">
        <f t="shared" si="7"/>
        <v>759</v>
      </c>
      <c r="G26" s="86">
        <f t="shared" si="7"/>
        <v>8063.2000000000007</v>
      </c>
      <c r="H26" s="86">
        <f t="shared" si="7"/>
        <v>16</v>
      </c>
      <c r="I26" s="87">
        <f t="shared" si="7"/>
        <v>315.10000000000002</v>
      </c>
    </row>
    <row r="27" spans="1:9" ht="8.25" customHeight="1">
      <c r="A27" s="88"/>
      <c r="B27" s="89"/>
      <c r="C27" s="17"/>
      <c r="D27" s="83"/>
      <c r="E27" s="83"/>
      <c r="F27" s="83"/>
      <c r="G27" s="83"/>
      <c r="H27" s="83"/>
      <c r="I27" s="84"/>
    </row>
    <row r="28" spans="1:9" ht="17.25" customHeight="1">
      <c r="A28" s="341">
        <v>17</v>
      </c>
      <c r="B28" s="342"/>
      <c r="C28" s="12" t="s">
        <v>14</v>
      </c>
      <c r="D28" s="79">
        <f t="shared" ref="D28:E32" si="8">SUM(H28,F28)</f>
        <v>905</v>
      </c>
      <c r="E28" s="80">
        <f t="shared" si="8"/>
        <v>12660.5</v>
      </c>
      <c r="F28" s="80">
        <f>SUM(F29:F32)</f>
        <v>890</v>
      </c>
      <c r="G28" s="80">
        <f>SUM(G29:G32)</f>
        <v>12354.5</v>
      </c>
      <c r="H28" s="80">
        <f>SUM(H29:H32)</f>
        <v>15</v>
      </c>
      <c r="I28" s="81">
        <f>SUM(I29:I32)</f>
        <v>306</v>
      </c>
    </row>
    <row r="29" spans="1:9" ht="17.25" customHeight="1">
      <c r="A29" s="341"/>
      <c r="B29" s="342"/>
      <c r="C29" s="12" t="s">
        <v>10</v>
      </c>
      <c r="D29" s="82">
        <f t="shared" si="8"/>
        <v>30</v>
      </c>
      <c r="E29" s="83">
        <f t="shared" si="8"/>
        <v>2118.6999999999998</v>
      </c>
      <c r="F29" s="83">
        <f t="shared" ref="F29:I32" si="9">F127</f>
        <v>30</v>
      </c>
      <c r="G29" s="83">
        <f t="shared" si="9"/>
        <v>2118.6999999999998</v>
      </c>
      <c r="H29" s="83">
        <f t="shared" si="9"/>
        <v>0</v>
      </c>
      <c r="I29" s="84">
        <f t="shared" si="9"/>
        <v>0</v>
      </c>
    </row>
    <row r="30" spans="1:9" ht="17.25" customHeight="1">
      <c r="A30" s="341"/>
      <c r="B30" s="342"/>
      <c r="C30" s="12" t="s">
        <v>94</v>
      </c>
      <c r="D30" s="82">
        <f t="shared" si="8"/>
        <v>39</v>
      </c>
      <c r="E30" s="83">
        <f t="shared" si="8"/>
        <v>952</v>
      </c>
      <c r="F30" s="83">
        <f t="shared" si="9"/>
        <v>39</v>
      </c>
      <c r="G30" s="83">
        <f t="shared" si="9"/>
        <v>952</v>
      </c>
      <c r="H30" s="83">
        <f t="shared" si="9"/>
        <v>0</v>
      </c>
      <c r="I30" s="84">
        <f t="shared" si="9"/>
        <v>0</v>
      </c>
    </row>
    <row r="31" spans="1:9" ht="17.25" customHeight="1">
      <c r="A31" s="341"/>
      <c r="B31" s="342"/>
      <c r="C31" s="12" t="s">
        <v>160</v>
      </c>
      <c r="D31" s="82">
        <f t="shared" si="8"/>
        <v>64</v>
      </c>
      <c r="E31" s="83">
        <f t="shared" si="8"/>
        <v>1207.8</v>
      </c>
      <c r="F31" s="83">
        <f t="shared" si="9"/>
        <v>64</v>
      </c>
      <c r="G31" s="83">
        <f t="shared" si="9"/>
        <v>1207.8</v>
      </c>
      <c r="H31" s="83">
        <f t="shared" si="9"/>
        <v>0</v>
      </c>
      <c r="I31" s="84">
        <f t="shared" si="9"/>
        <v>0</v>
      </c>
    </row>
    <row r="32" spans="1:9" ht="17.25" customHeight="1" thickBot="1">
      <c r="A32" s="356"/>
      <c r="B32" s="357"/>
      <c r="C32" s="90" t="s">
        <v>12</v>
      </c>
      <c r="D32" s="91">
        <f t="shared" si="8"/>
        <v>772</v>
      </c>
      <c r="E32" s="92">
        <f t="shared" si="8"/>
        <v>8382</v>
      </c>
      <c r="F32" s="92">
        <f t="shared" si="9"/>
        <v>757</v>
      </c>
      <c r="G32" s="92">
        <f t="shared" si="9"/>
        <v>8076</v>
      </c>
      <c r="H32" s="92">
        <f t="shared" si="9"/>
        <v>15</v>
      </c>
      <c r="I32" s="93">
        <f t="shared" si="9"/>
        <v>306</v>
      </c>
    </row>
    <row r="33" spans="1:9" ht="20.100000000000001" customHeight="1">
      <c r="A33" s="21" t="s">
        <v>156</v>
      </c>
    </row>
    <row r="34" spans="1:9" ht="20.25" customHeight="1">
      <c r="A34" s="21"/>
    </row>
    <row r="35" spans="1:9" ht="17.100000000000001" customHeight="1">
      <c r="A35" s="21"/>
    </row>
    <row r="36" spans="1:9" ht="17.100000000000001" customHeight="1">
      <c r="A36" s="21"/>
    </row>
    <row r="37" spans="1:9" ht="17.100000000000001" customHeight="1">
      <c r="A37" s="21"/>
    </row>
    <row r="38" spans="1:9" ht="17.100000000000001" customHeight="1">
      <c r="A38" s="21"/>
    </row>
    <row r="39" spans="1:9" ht="17.100000000000001" customHeight="1">
      <c r="A39" s="21"/>
    </row>
    <row r="40" spans="1:9" ht="17.100000000000001" customHeight="1">
      <c r="A40" s="21"/>
    </row>
    <row r="41" spans="1:9" ht="17.100000000000001" customHeight="1">
      <c r="A41" s="21"/>
    </row>
    <row r="42" spans="1:9" ht="17.100000000000001" customHeight="1" thickBot="1">
      <c r="A42" s="2" t="s">
        <v>98</v>
      </c>
      <c r="I42" s="71" t="s">
        <v>97</v>
      </c>
    </row>
    <row r="43" spans="1:9" ht="17.100000000000001" customHeight="1">
      <c r="A43" s="95" t="s">
        <v>16</v>
      </c>
      <c r="B43" s="72"/>
      <c r="C43" s="8"/>
      <c r="D43" s="96" t="s">
        <v>14</v>
      </c>
      <c r="E43" s="96"/>
      <c r="F43" s="96" t="s">
        <v>21</v>
      </c>
      <c r="G43" s="96"/>
      <c r="H43" s="96" t="s">
        <v>22</v>
      </c>
      <c r="I43" s="97"/>
    </row>
    <row r="44" spans="1:9" ht="17.100000000000001" customHeight="1">
      <c r="A44" s="98"/>
      <c r="B44" s="73"/>
      <c r="C44" s="11"/>
      <c r="D44" s="99" t="s">
        <v>23</v>
      </c>
      <c r="E44" s="99" t="s">
        <v>24</v>
      </c>
      <c r="F44" s="99" t="s">
        <v>23</v>
      </c>
      <c r="G44" s="99" t="s">
        <v>24</v>
      </c>
      <c r="H44" s="99" t="s">
        <v>23</v>
      </c>
      <c r="I44" s="100" t="s">
        <v>24</v>
      </c>
    </row>
    <row r="45" spans="1:9" ht="17.100000000000001" customHeight="1">
      <c r="A45" s="101" t="s">
        <v>99</v>
      </c>
      <c r="B45" s="349" t="s">
        <v>17</v>
      </c>
      <c r="C45" s="12" t="s">
        <v>14</v>
      </c>
      <c r="D45" s="102">
        <f>SUM(H45,F45)</f>
        <v>488</v>
      </c>
      <c r="E45" s="103">
        <f>SUM(I45,G45)</f>
        <v>7123</v>
      </c>
      <c r="F45" s="104">
        <f>SUM(F46:F49)</f>
        <v>473</v>
      </c>
      <c r="G45" s="105">
        <f>SUM(G46:G49)</f>
        <v>6825</v>
      </c>
      <c r="H45" s="102">
        <f>SUM(H46:H49)</f>
        <v>15</v>
      </c>
      <c r="I45" s="106">
        <f>SUM(I46:I49)</f>
        <v>298</v>
      </c>
    </row>
    <row r="46" spans="1:9" ht="17.100000000000001" customHeight="1">
      <c r="A46" s="107"/>
      <c r="B46" s="350"/>
      <c r="C46" s="108" t="s">
        <v>10</v>
      </c>
      <c r="D46" s="109">
        <f t="shared" ref="D46:E49" si="10">F46+H46</f>
        <v>24</v>
      </c>
      <c r="E46" s="110">
        <f t="shared" si="10"/>
        <v>1058.5999999999999</v>
      </c>
      <c r="F46" s="111">
        <v>24</v>
      </c>
      <c r="G46" s="112">
        <v>1058.5999999999999</v>
      </c>
      <c r="H46" s="113">
        <v>0</v>
      </c>
      <c r="I46" s="114">
        <v>0</v>
      </c>
    </row>
    <row r="47" spans="1:9" ht="17.100000000000001" customHeight="1">
      <c r="A47" s="107"/>
      <c r="B47" s="350"/>
      <c r="C47" s="115" t="s">
        <v>94</v>
      </c>
      <c r="D47" s="116">
        <f t="shared" si="10"/>
        <v>13</v>
      </c>
      <c r="E47" s="117">
        <f t="shared" si="10"/>
        <v>471</v>
      </c>
      <c r="F47" s="118">
        <v>13</v>
      </c>
      <c r="G47" s="119">
        <v>471</v>
      </c>
      <c r="H47" s="120">
        <v>0</v>
      </c>
      <c r="I47" s="121">
        <v>0</v>
      </c>
    </row>
    <row r="48" spans="1:9" ht="17.100000000000001" customHeight="1">
      <c r="A48" s="107"/>
      <c r="B48" s="350"/>
      <c r="C48" s="115" t="s">
        <v>11</v>
      </c>
      <c r="D48" s="116">
        <f t="shared" si="10"/>
        <v>29</v>
      </c>
      <c r="E48" s="117">
        <f t="shared" si="10"/>
        <v>844.4</v>
      </c>
      <c r="F48" s="118">
        <v>29</v>
      </c>
      <c r="G48" s="119">
        <v>844.4</v>
      </c>
      <c r="H48" s="120">
        <v>0</v>
      </c>
      <c r="I48" s="121">
        <v>0</v>
      </c>
    </row>
    <row r="49" spans="1:9" ht="17.100000000000001" customHeight="1">
      <c r="A49" s="107"/>
      <c r="B49" s="351"/>
      <c r="C49" s="122" t="s">
        <v>12</v>
      </c>
      <c r="D49" s="123">
        <f t="shared" si="10"/>
        <v>422</v>
      </c>
      <c r="E49" s="124">
        <f t="shared" si="10"/>
        <v>4749</v>
      </c>
      <c r="F49" s="125">
        <v>407</v>
      </c>
      <c r="G49" s="126">
        <v>4451</v>
      </c>
      <c r="H49" s="127">
        <v>15</v>
      </c>
      <c r="I49" s="128">
        <v>298</v>
      </c>
    </row>
    <row r="50" spans="1:9" ht="17.100000000000001" customHeight="1">
      <c r="A50" s="107"/>
      <c r="B50" s="343" t="s">
        <v>18</v>
      </c>
      <c r="C50" s="12" t="s">
        <v>14</v>
      </c>
      <c r="D50" s="102">
        <f>SUM(H50,F50)</f>
        <v>200</v>
      </c>
      <c r="E50" s="103">
        <f>SUM(I50,G50)</f>
        <v>1653.6</v>
      </c>
      <c r="F50" s="104">
        <f>SUM(F51:F54)</f>
        <v>199</v>
      </c>
      <c r="G50" s="105">
        <f>SUM(G51:G54)</f>
        <v>1644.6</v>
      </c>
      <c r="H50" s="102">
        <f>SUM(H51:H54)</f>
        <v>1</v>
      </c>
      <c r="I50" s="106">
        <f>SUM(I51:I54)</f>
        <v>9</v>
      </c>
    </row>
    <row r="51" spans="1:9" ht="17.100000000000001" customHeight="1">
      <c r="A51" s="107"/>
      <c r="B51" s="343"/>
      <c r="C51" s="108" t="s">
        <v>10</v>
      </c>
      <c r="D51" s="109">
        <f t="shared" ref="D51:E54" si="11">F51+H51</f>
        <v>0</v>
      </c>
      <c r="E51" s="110">
        <f t="shared" si="11"/>
        <v>0</v>
      </c>
      <c r="F51" s="111">
        <v>0</v>
      </c>
      <c r="G51" s="112">
        <v>0</v>
      </c>
      <c r="H51" s="113">
        <v>0</v>
      </c>
      <c r="I51" s="114">
        <v>0</v>
      </c>
    </row>
    <row r="52" spans="1:9" ht="17.100000000000001" customHeight="1">
      <c r="A52" s="107"/>
      <c r="B52" s="343"/>
      <c r="C52" s="115" t="s">
        <v>94</v>
      </c>
      <c r="D52" s="116">
        <f t="shared" si="11"/>
        <v>21</v>
      </c>
      <c r="E52" s="117">
        <f t="shared" si="11"/>
        <v>288.60000000000002</v>
      </c>
      <c r="F52" s="118">
        <v>21</v>
      </c>
      <c r="G52" s="119">
        <v>288.60000000000002</v>
      </c>
      <c r="H52" s="120">
        <v>0</v>
      </c>
      <c r="I52" s="121">
        <v>0</v>
      </c>
    </row>
    <row r="53" spans="1:9" ht="17.100000000000001" customHeight="1">
      <c r="A53" s="107"/>
      <c r="B53" s="343"/>
      <c r="C53" s="115" t="s">
        <v>11</v>
      </c>
      <c r="D53" s="116">
        <f t="shared" si="11"/>
        <v>5</v>
      </c>
      <c r="E53" s="117">
        <f t="shared" si="11"/>
        <v>48</v>
      </c>
      <c r="F53" s="118">
        <v>5</v>
      </c>
      <c r="G53" s="119">
        <v>48</v>
      </c>
      <c r="H53" s="120">
        <v>0</v>
      </c>
      <c r="I53" s="121">
        <v>0</v>
      </c>
    </row>
    <row r="54" spans="1:9" ht="17.100000000000001" customHeight="1">
      <c r="A54" s="107"/>
      <c r="B54" s="343"/>
      <c r="C54" s="122" t="s">
        <v>12</v>
      </c>
      <c r="D54" s="123">
        <f t="shared" si="11"/>
        <v>174</v>
      </c>
      <c r="E54" s="124">
        <f t="shared" si="11"/>
        <v>1317</v>
      </c>
      <c r="F54" s="125">
        <v>173</v>
      </c>
      <c r="G54" s="126">
        <v>1308</v>
      </c>
      <c r="H54" s="127">
        <v>1</v>
      </c>
      <c r="I54" s="128">
        <v>9</v>
      </c>
    </row>
    <row r="55" spans="1:9" ht="17.100000000000001" customHeight="1">
      <c r="A55" s="107"/>
      <c r="B55" s="349" t="s">
        <v>19</v>
      </c>
      <c r="C55" s="12" t="s">
        <v>14</v>
      </c>
      <c r="D55" s="129">
        <f>SUM(H55,F55)</f>
        <v>67</v>
      </c>
      <c r="E55" s="103">
        <f>SUM(I55,G55)</f>
        <v>956.5</v>
      </c>
      <c r="F55" s="104">
        <f>SUM(F56:F59)</f>
        <v>65</v>
      </c>
      <c r="G55" s="105">
        <f>SUM(G56:G59)</f>
        <v>921.4</v>
      </c>
      <c r="H55" s="102">
        <f>SUM(H56:H59)</f>
        <v>2</v>
      </c>
      <c r="I55" s="106">
        <f>SUM(I56:I59)</f>
        <v>35.1</v>
      </c>
    </row>
    <row r="56" spans="1:9" ht="17.100000000000001" customHeight="1">
      <c r="A56" s="107"/>
      <c r="B56" s="352"/>
      <c r="C56" s="108" t="s">
        <v>10</v>
      </c>
      <c r="D56" s="109">
        <f t="shared" ref="D56:E59" si="12">F56+H56</f>
        <v>2</v>
      </c>
      <c r="E56" s="110">
        <f t="shared" si="12"/>
        <v>38.6</v>
      </c>
      <c r="F56" s="111">
        <v>2</v>
      </c>
      <c r="G56" s="112">
        <v>38.6</v>
      </c>
      <c r="H56" s="113">
        <v>0</v>
      </c>
      <c r="I56" s="114">
        <v>0</v>
      </c>
    </row>
    <row r="57" spans="1:9" ht="17.100000000000001" customHeight="1">
      <c r="A57" s="107"/>
      <c r="B57" s="352"/>
      <c r="C57" s="115" t="s">
        <v>94</v>
      </c>
      <c r="D57" s="116">
        <f t="shared" si="12"/>
        <v>5</v>
      </c>
      <c r="E57" s="117">
        <f t="shared" si="12"/>
        <v>157.9</v>
      </c>
      <c r="F57" s="118">
        <v>5</v>
      </c>
      <c r="G57" s="119">
        <v>157.9</v>
      </c>
      <c r="H57" s="120">
        <v>0</v>
      </c>
      <c r="I57" s="121">
        <v>0</v>
      </c>
    </row>
    <row r="58" spans="1:9" ht="17.100000000000001" customHeight="1">
      <c r="A58" s="107"/>
      <c r="B58" s="352"/>
      <c r="C58" s="115" t="s">
        <v>11</v>
      </c>
      <c r="D58" s="116">
        <f t="shared" si="12"/>
        <v>5</v>
      </c>
      <c r="E58" s="117">
        <f t="shared" si="12"/>
        <v>91</v>
      </c>
      <c r="F58" s="118">
        <v>5</v>
      </c>
      <c r="G58" s="119">
        <v>91</v>
      </c>
      <c r="H58" s="120">
        <v>0</v>
      </c>
      <c r="I58" s="121">
        <v>0</v>
      </c>
    </row>
    <row r="59" spans="1:9" ht="17.100000000000001" customHeight="1">
      <c r="A59" s="107"/>
      <c r="B59" s="353"/>
      <c r="C59" s="122" t="s">
        <v>12</v>
      </c>
      <c r="D59" s="123">
        <f t="shared" si="12"/>
        <v>55</v>
      </c>
      <c r="E59" s="124">
        <f t="shared" si="12"/>
        <v>669</v>
      </c>
      <c r="F59" s="125">
        <v>53</v>
      </c>
      <c r="G59" s="126">
        <v>633.9</v>
      </c>
      <c r="H59" s="127">
        <v>2</v>
      </c>
      <c r="I59" s="128">
        <v>35.1</v>
      </c>
    </row>
    <row r="60" spans="1:9" ht="17.100000000000001" customHeight="1">
      <c r="A60" s="107"/>
      <c r="B60" s="343" t="s">
        <v>20</v>
      </c>
      <c r="C60" s="12" t="s">
        <v>14</v>
      </c>
      <c r="D60" s="102">
        <f>SUM(H60,F60)</f>
        <v>154</v>
      </c>
      <c r="E60" s="103">
        <f>SUM(I60,G60)</f>
        <v>2249.4</v>
      </c>
      <c r="F60" s="104">
        <f>SUM(F61:F64)</f>
        <v>154</v>
      </c>
      <c r="G60" s="105">
        <f>SUM(G61:G64)</f>
        <v>2249.4</v>
      </c>
      <c r="H60" s="102">
        <f>SUM(H61:H64)</f>
        <v>0</v>
      </c>
      <c r="I60" s="106">
        <f>SUM(I61:I64)</f>
        <v>0</v>
      </c>
    </row>
    <row r="61" spans="1:9" ht="17.100000000000001" customHeight="1">
      <c r="A61" s="107"/>
      <c r="B61" s="354"/>
      <c r="C61" s="108" t="s">
        <v>10</v>
      </c>
      <c r="D61" s="109">
        <f t="shared" ref="D61:E64" si="13">F61+H61</f>
        <v>3</v>
      </c>
      <c r="E61" s="110">
        <f t="shared" si="13"/>
        <v>312.8</v>
      </c>
      <c r="F61" s="111">
        <v>3</v>
      </c>
      <c r="G61" s="112">
        <v>312.8</v>
      </c>
      <c r="H61" s="113">
        <v>0</v>
      </c>
      <c r="I61" s="114">
        <v>0</v>
      </c>
    </row>
    <row r="62" spans="1:9" ht="17.100000000000001" customHeight="1">
      <c r="A62" s="107"/>
      <c r="B62" s="354"/>
      <c r="C62" s="115" t="s">
        <v>94</v>
      </c>
      <c r="D62" s="116">
        <f t="shared" si="13"/>
        <v>0</v>
      </c>
      <c r="E62" s="117">
        <f t="shared" si="13"/>
        <v>0</v>
      </c>
      <c r="F62" s="118">
        <v>0</v>
      </c>
      <c r="G62" s="119">
        <v>0</v>
      </c>
      <c r="H62" s="120">
        <v>0</v>
      </c>
      <c r="I62" s="121">
        <v>0</v>
      </c>
    </row>
    <row r="63" spans="1:9" ht="17.100000000000001" customHeight="1">
      <c r="A63" s="107"/>
      <c r="B63" s="354"/>
      <c r="C63" s="115" t="s">
        <v>11</v>
      </c>
      <c r="D63" s="116">
        <f t="shared" si="13"/>
        <v>24</v>
      </c>
      <c r="E63" s="117">
        <f t="shared" si="13"/>
        <v>347.6</v>
      </c>
      <c r="F63" s="118">
        <v>24</v>
      </c>
      <c r="G63" s="119">
        <v>347.6</v>
      </c>
      <c r="H63" s="120">
        <v>0</v>
      </c>
      <c r="I63" s="121">
        <v>0</v>
      </c>
    </row>
    <row r="64" spans="1:9" ht="17.100000000000001" customHeight="1">
      <c r="A64" s="130"/>
      <c r="B64" s="355"/>
      <c r="C64" s="122" t="s">
        <v>12</v>
      </c>
      <c r="D64" s="123">
        <f t="shared" si="13"/>
        <v>127</v>
      </c>
      <c r="E64" s="124">
        <f t="shared" si="13"/>
        <v>1589</v>
      </c>
      <c r="F64" s="125">
        <v>127</v>
      </c>
      <c r="G64" s="126">
        <v>1589</v>
      </c>
      <c r="H64" s="127">
        <v>0</v>
      </c>
      <c r="I64" s="128">
        <v>0</v>
      </c>
    </row>
    <row r="65" spans="1:9" ht="17.100000000000001" customHeight="1">
      <c r="A65" s="101" t="s">
        <v>100</v>
      </c>
      <c r="B65" s="349" t="s">
        <v>17</v>
      </c>
      <c r="C65" s="12" t="s">
        <v>14</v>
      </c>
      <c r="D65" s="102">
        <f>SUM(H65,F65)</f>
        <v>489</v>
      </c>
      <c r="E65" s="103">
        <f>SUM(I65,G65)</f>
        <v>7503.5</v>
      </c>
      <c r="F65" s="104">
        <f>SUM(F66:F69)</f>
        <v>474</v>
      </c>
      <c r="G65" s="105">
        <f>SUM(G66:G69)</f>
        <v>7232.5</v>
      </c>
      <c r="H65" s="102">
        <f>SUM(H66:H69)</f>
        <v>15</v>
      </c>
      <c r="I65" s="106">
        <f>SUM(I66:I69)</f>
        <v>271</v>
      </c>
    </row>
    <row r="66" spans="1:9" ht="17.100000000000001" customHeight="1">
      <c r="A66" s="107"/>
      <c r="B66" s="350"/>
      <c r="C66" s="108" t="s">
        <v>10</v>
      </c>
      <c r="D66" s="109">
        <f t="shared" ref="D66:E69" si="14">F66+H66</f>
        <v>24</v>
      </c>
      <c r="E66" s="110">
        <f t="shared" si="14"/>
        <v>1058.5999999999999</v>
      </c>
      <c r="F66" s="111">
        <v>24</v>
      </c>
      <c r="G66" s="112">
        <v>1058.5999999999999</v>
      </c>
      <c r="H66" s="113">
        <v>0</v>
      </c>
      <c r="I66" s="114">
        <v>0</v>
      </c>
    </row>
    <row r="67" spans="1:9" ht="17.100000000000001" customHeight="1">
      <c r="A67" s="107"/>
      <c r="B67" s="350"/>
      <c r="C67" s="115" t="s">
        <v>94</v>
      </c>
      <c r="D67" s="116">
        <f t="shared" si="14"/>
        <v>13</v>
      </c>
      <c r="E67" s="117">
        <f t="shared" si="14"/>
        <v>471</v>
      </c>
      <c r="F67" s="118">
        <v>13</v>
      </c>
      <c r="G67" s="119">
        <v>471</v>
      </c>
      <c r="H67" s="120">
        <v>0</v>
      </c>
      <c r="I67" s="121">
        <v>0</v>
      </c>
    </row>
    <row r="68" spans="1:9" ht="17.100000000000001" customHeight="1">
      <c r="A68" s="107"/>
      <c r="B68" s="350"/>
      <c r="C68" s="115" t="s">
        <v>11</v>
      </c>
      <c r="D68" s="116">
        <f t="shared" si="14"/>
        <v>30</v>
      </c>
      <c r="E68" s="117">
        <f t="shared" si="14"/>
        <v>1251.9000000000001</v>
      </c>
      <c r="F68" s="118">
        <v>30</v>
      </c>
      <c r="G68" s="119">
        <v>1251.9000000000001</v>
      </c>
      <c r="H68" s="120">
        <v>0</v>
      </c>
      <c r="I68" s="121">
        <v>0</v>
      </c>
    </row>
    <row r="69" spans="1:9" ht="17.100000000000001" customHeight="1">
      <c r="A69" s="107"/>
      <c r="B69" s="351"/>
      <c r="C69" s="122" t="s">
        <v>12</v>
      </c>
      <c r="D69" s="123">
        <f t="shared" si="14"/>
        <v>422</v>
      </c>
      <c r="E69" s="124">
        <f t="shared" si="14"/>
        <v>4722</v>
      </c>
      <c r="F69" s="125">
        <v>407</v>
      </c>
      <c r="G69" s="126">
        <v>4451</v>
      </c>
      <c r="H69" s="127">
        <v>15</v>
      </c>
      <c r="I69" s="128">
        <v>271</v>
      </c>
    </row>
    <row r="70" spans="1:9" ht="17.100000000000001" customHeight="1">
      <c r="A70" s="107"/>
      <c r="B70" s="343" t="s">
        <v>18</v>
      </c>
      <c r="C70" s="12" t="s">
        <v>14</v>
      </c>
      <c r="D70" s="102">
        <f>SUM(H70,F70)</f>
        <v>199</v>
      </c>
      <c r="E70" s="103">
        <f>SUM(I70,G70)</f>
        <v>1650.6</v>
      </c>
      <c r="F70" s="104">
        <f>SUM(F71:F74)</f>
        <v>198</v>
      </c>
      <c r="G70" s="105">
        <f>SUM(G71:G74)</f>
        <v>1641.6</v>
      </c>
      <c r="H70" s="102">
        <f>SUM(H71:H74)</f>
        <v>1</v>
      </c>
      <c r="I70" s="106">
        <f>SUM(I71:I74)</f>
        <v>9</v>
      </c>
    </row>
    <row r="71" spans="1:9" ht="17.100000000000001" customHeight="1">
      <c r="A71" s="107"/>
      <c r="B71" s="343"/>
      <c r="C71" s="108" t="s">
        <v>10</v>
      </c>
      <c r="D71" s="109">
        <f t="shared" ref="D71:E74" si="15">F71+H71</f>
        <v>0</v>
      </c>
      <c r="E71" s="110">
        <f t="shared" si="15"/>
        <v>0</v>
      </c>
      <c r="F71" s="111">
        <v>0</v>
      </c>
      <c r="G71" s="112">
        <v>0</v>
      </c>
      <c r="H71" s="113">
        <v>0</v>
      </c>
      <c r="I71" s="114">
        <v>0</v>
      </c>
    </row>
    <row r="72" spans="1:9" ht="17.100000000000001" customHeight="1">
      <c r="A72" s="107"/>
      <c r="B72" s="343"/>
      <c r="C72" s="115" t="s">
        <v>94</v>
      </c>
      <c r="D72" s="116">
        <f t="shared" si="15"/>
        <v>21</v>
      </c>
      <c r="E72" s="117">
        <f t="shared" si="15"/>
        <v>288.60000000000002</v>
      </c>
      <c r="F72" s="118">
        <v>21</v>
      </c>
      <c r="G72" s="119">
        <v>288.60000000000002</v>
      </c>
      <c r="H72" s="120">
        <v>0</v>
      </c>
      <c r="I72" s="121">
        <v>0</v>
      </c>
    </row>
    <row r="73" spans="1:9" ht="17.100000000000001" customHeight="1">
      <c r="A73" s="107"/>
      <c r="B73" s="343"/>
      <c r="C73" s="115" t="s">
        <v>11</v>
      </c>
      <c r="D73" s="116">
        <f t="shared" si="15"/>
        <v>5</v>
      </c>
      <c r="E73" s="117">
        <f t="shared" si="15"/>
        <v>48</v>
      </c>
      <c r="F73" s="118">
        <v>5</v>
      </c>
      <c r="G73" s="119">
        <v>48</v>
      </c>
      <c r="H73" s="120">
        <v>0</v>
      </c>
      <c r="I73" s="121">
        <v>0</v>
      </c>
    </row>
    <row r="74" spans="1:9" ht="17.100000000000001" customHeight="1">
      <c r="A74" s="107"/>
      <c r="B74" s="343"/>
      <c r="C74" s="122" t="s">
        <v>12</v>
      </c>
      <c r="D74" s="123">
        <f t="shared" si="15"/>
        <v>173</v>
      </c>
      <c r="E74" s="124">
        <f t="shared" si="15"/>
        <v>1314</v>
      </c>
      <c r="F74" s="125">
        <v>172</v>
      </c>
      <c r="G74" s="126">
        <v>1305</v>
      </c>
      <c r="H74" s="127">
        <v>1</v>
      </c>
      <c r="I74" s="128">
        <v>9</v>
      </c>
    </row>
    <row r="75" spans="1:9" ht="17.100000000000001" customHeight="1">
      <c r="A75" s="107"/>
      <c r="B75" s="349" t="s">
        <v>19</v>
      </c>
      <c r="C75" s="12" t="s">
        <v>14</v>
      </c>
      <c r="D75" s="102">
        <f>SUM(H75,F75)</f>
        <v>67</v>
      </c>
      <c r="E75" s="103">
        <f>SUM(I75,G75)</f>
        <v>956.5</v>
      </c>
      <c r="F75" s="104">
        <f>SUM(F76:F79)</f>
        <v>65</v>
      </c>
      <c r="G75" s="105">
        <f>SUM(G76:G79)</f>
        <v>921.4</v>
      </c>
      <c r="H75" s="102">
        <f>SUM(H76:H79)</f>
        <v>2</v>
      </c>
      <c r="I75" s="106">
        <f>SUM(I76:I79)</f>
        <v>35.1</v>
      </c>
    </row>
    <row r="76" spans="1:9" ht="17.100000000000001" customHeight="1">
      <c r="A76" s="107"/>
      <c r="B76" s="352"/>
      <c r="C76" s="108" t="s">
        <v>10</v>
      </c>
      <c r="D76" s="109">
        <f t="shared" ref="D76:E79" si="16">F76+H76</f>
        <v>2</v>
      </c>
      <c r="E76" s="110">
        <f t="shared" si="16"/>
        <v>38.6</v>
      </c>
      <c r="F76" s="111">
        <v>2</v>
      </c>
      <c r="G76" s="112">
        <v>38.6</v>
      </c>
      <c r="H76" s="113">
        <v>0</v>
      </c>
      <c r="I76" s="114">
        <v>0</v>
      </c>
    </row>
    <row r="77" spans="1:9" s="10" customFormat="1" ht="17.100000000000001" customHeight="1">
      <c r="A77" s="107"/>
      <c r="B77" s="352"/>
      <c r="C77" s="115" t="s">
        <v>94</v>
      </c>
      <c r="D77" s="116">
        <f t="shared" si="16"/>
        <v>5</v>
      </c>
      <c r="E77" s="117">
        <f t="shared" si="16"/>
        <v>157.9</v>
      </c>
      <c r="F77" s="118">
        <v>5</v>
      </c>
      <c r="G77" s="119">
        <v>157.9</v>
      </c>
      <c r="H77" s="120">
        <v>0</v>
      </c>
      <c r="I77" s="121">
        <v>0</v>
      </c>
    </row>
    <row r="78" spans="1:9" ht="17.100000000000001" customHeight="1">
      <c r="A78" s="107"/>
      <c r="B78" s="352"/>
      <c r="C78" s="115" t="s">
        <v>11</v>
      </c>
      <c r="D78" s="116">
        <f t="shared" si="16"/>
        <v>5</v>
      </c>
      <c r="E78" s="117">
        <f t="shared" si="16"/>
        <v>91</v>
      </c>
      <c r="F78" s="118">
        <v>5</v>
      </c>
      <c r="G78" s="119">
        <v>91</v>
      </c>
      <c r="H78" s="120">
        <v>0</v>
      </c>
      <c r="I78" s="121">
        <v>0</v>
      </c>
    </row>
    <row r="79" spans="1:9" ht="17.100000000000001" customHeight="1">
      <c r="A79" s="107"/>
      <c r="B79" s="353"/>
      <c r="C79" s="122" t="s">
        <v>12</v>
      </c>
      <c r="D79" s="123">
        <f t="shared" si="16"/>
        <v>55</v>
      </c>
      <c r="E79" s="124">
        <f t="shared" si="16"/>
        <v>669</v>
      </c>
      <c r="F79" s="125">
        <v>53</v>
      </c>
      <c r="G79" s="126">
        <v>633.9</v>
      </c>
      <c r="H79" s="127">
        <v>2</v>
      </c>
      <c r="I79" s="128">
        <v>35.1</v>
      </c>
    </row>
    <row r="80" spans="1:9" ht="17.100000000000001" customHeight="1">
      <c r="A80" s="107"/>
      <c r="B80" s="343" t="s">
        <v>20</v>
      </c>
      <c r="C80" s="12" t="s">
        <v>14</v>
      </c>
      <c r="D80" s="102">
        <f>SUM(H80,F80)</f>
        <v>154</v>
      </c>
      <c r="E80" s="103">
        <f>SUM(I80,G80)</f>
        <v>2253.1000000000004</v>
      </c>
      <c r="F80" s="104">
        <f>SUM(F81:F84)</f>
        <v>154</v>
      </c>
      <c r="G80" s="105">
        <f>SUM(G81:G84)</f>
        <v>2253.1000000000004</v>
      </c>
      <c r="H80" s="102">
        <f>SUM(H81:H84)</f>
        <v>0</v>
      </c>
      <c r="I80" s="106">
        <f>SUM(I81:I84)</f>
        <v>0</v>
      </c>
    </row>
    <row r="81" spans="1:9" ht="17.100000000000001" customHeight="1">
      <c r="A81" s="107"/>
      <c r="B81" s="354"/>
      <c r="C81" s="108" t="s">
        <v>10</v>
      </c>
      <c r="D81" s="109">
        <f t="shared" ref="D81:E84" si="17">F81+H81</f>
        <v>3</v>
      </c>
      <c r="E81" s="110">
        <f t="shared" si="17"/>
        <v>312.8</v>
      </c>
      <c r="F81" s="111">
        <v>3</v>
      </c>
      <c r="G81" s="112">
        <v>312.8</v>
      </c>
      <c r="H81" s="113">
        <v>0</v>
      </c>
      <c r="I81" s="114">
        <v>0</v>
      </c>
    </row>
    <row r="82" spans="1:9" ht="17.100000000000001" customHeight="1">
      <c r="A82" s="107"/>
      <c r="B82" s="354"/>
      <c r="C82" s="115" t="s">
        <v>94</v>
      </c>
      <c r="D82" s="116">
        <f t="shared" si="17"/>
        <v>0</v>
      </c>
      <c r="E82" s="117">
        <f t="shared" si="17"/>
        <v>0</v>
      </c>
      <c r="F82" s="118">
        <v>0</v>
      </c>
      <c r="G82" s="119">
        <v>0</v>
      </c>
      <c r="H82" s="120">
        <v>0</v>
      </c>
      <c r="I82" s="121">
        <v>0</v>
      </c>
    </row>
    <row r="83" spans="1:9" ht="17.100000000000001" customHeight="1">
      <c r="A83" s="107"/>
      <c r="B83" s="354"/>
      <c r="C83" s="115" t="s">
        <v>11</v>
      </c>
      <c r="D83" s="116">
        <f t="shared" si="17"/>
        <v>24</v>
      </c>
      <c r="E83" s="117">
        <f t="shared" si="17"/>
        <v>350.4</v>
      </c>
      <c r="F83" s="118">
        <v>24</v>
      </c>
      <c r="G83" s="119">
        <v>350.4</v>
      </c>
      <c r="H83" s="120">
        <v>0</v>
      </c>
      <c r="I83" s="121">
        <v>0</v>
      </c>
    </row>
    <row r="84" spans="1:9" ht="17.100000000000001" customHeight="1">
      <c r="A84" s="130"/>
      <c r="B84" s="355"/>
      <c r="C84" s="122" t="s">
        <v>12</v>
      </c>
      <c r="D84" s="123">
        <f t="shared" si="17"/>
        <v>127</v>
      </c>
      <c r="E84" s="124">
        <f t="shared" si="17"/>
        <v>1589.9</v>
      </c>
      <c r="F84" s="125">
        <v>127</v>
      </c>
      <c r="G84" s="126">
        <v>1589.9</v>
      </c>
      <c r="H84" s="127">
        <v>0</v>
      </c>
      <c r="I84" s="128">
        <v>0</v>
      </c>
    </row>
    <row r="85" spans="1:9" ht="17.100000000000001" customHeight="1">
      <c r="A85" s="88"/>
      <c r="B85" s="16"/>
      <c r="C85" s="17"/>
      <c r="D85" s="83"/>
      <c r="E85" s="83"/>
      <c r="F85" s="83"/>
      <c r="G85" s="83"/>
      <c r="H85" s="83"/>
      <c r="I85" s="84"/>
    </row>
    <row r="86" spans="1:9" ht="17.100000000000001" customHeight="1">
      <c r="A86" s="101" t="s">
        <v>101</v>
      </c>
      <c r="B86" s="358" t="s">
        <v>17</v>
      </c>
      <c r="C86" s="12" t="s">
        <v>14</v>
      </c>
      <c r="D86" s="102">
        <f>SUM(H86,F86)</f>
        <v>482</v>
      </c>
      <c r="E86" s="103">
        <f>SUM(I86,G86)</f>
        <v>7629.2000000000007</v>
      </c>
      <c r="F86" s="104">
        <f>SUM(F87:F90)</f>
        <v>469</v>
      </c>
      <c r="G86" s="105">
        <f>SUM(G87:G90)</f>
        <v>7358.2000000000007</v>
      </c>
      <c r="H86" s="102">
        <f>SUM(H87:H90)</f>
        <v>13</v>
      </c>
      <c r="I86" s="106">
        <f>SUM(I87:I90)</f>
        <v>271</v>
      </c>
    </row>
    <row r="87" spans="1:9" ht="17.100000000000001" customHeight="1">
      <c r="A87" s="107"/>
      <c r="B87" s="354"/>
      <c r="C87" s="108" t="s">
        <v>10</v>
      </c>
      <c r="D87" s="109">
        <f t="shared" ref="D87:E90" si="18">F87+H87</f>
        <v>24</v>
      </c>
      <c r="E87" s="110">
        <f t="shared" si="18"/>
        <v>1716.8</v>
      </c>
      <c r="F87" s="111">
        <v>24</v>
      </c>
      <c r="G87" s="112">
        <v>1716.8</v>
      </c>
      <c r="H87" s="113">
        <v>0</v>
      </c>
      <c r="I87" s="114">
        <v>0</v>
      </c>
    </row>
    <row r="88" spans="1:9" ht="17.100000000000001" customHeight="1">
      <c r="A88" s="107"/>
      <c r="B88" s="354"/>
      <c r="C88" s="115" t="s">
        <v>94</v>
      </c>
      <c r="D88" s="116">
        <f t="shared" si="18"/>
        <v>13</v>
      </c>
      <c r="E88" s="117">
        <f t="shared" si="18"/>
        <v>471</v>
      </c>
      <c r="F88" s="118">
        <v>13</v>
      </c>
      <c r="G88" s="119">
        <v>471</v>
      </c>
      <c r="H88" s="120">
        <v>0</v>
      </c>
      <c r="I88" s="121">
        <v>0</v>
      </c>
    </row>
    <row r="89" spans="1:9" ht="17.100000000000001" customHeight="1">
      <c r="A89" s="107"/>
      <c r="B89" s="354"/>
      <c r="C89" s="115" t="s">
        <v>11</v>
      </c>
      <c r="D89" s="116">
        <f t="shared" si="18"/>
        <v>30</v>
      </c>
      <c r="E89" s="117">
        <f t="shared" si="18"/>
        <v>718.4</v>
      </c>
      <c r="F89" s="118">
        <v>30</v>
      </c>
      <c r="G89" s="119">
        <v>718.4</v>
      </c>
      <c r="H89" s="120">
        <v>0</v>
      </c>
      <c r="I89" s="121">
        <v>0</v>
      </c>
    </row>
    <row r="90" spans="1:9" ht="17.100000000000001" customHeight="1">
      <c r="A90" s="107"/>
      <c r="B90" s="354"/>
      <c r="C90" s="122" t="s">
        <v>12</v>
      </c>
      <c r="D90" s="123">
        <f t="shared" si="18"/>
        <v>415</v>
      </c>
      <c r="E90" s="124">
        <f t="shared" si="18"/>
        <v>4723</v>
      </c>
      <c r="F90" s="125">
        <v>402</v>
      </c>
      <c r="G90" s="126">
        <v>4452</v>
      </c>
      <c r="H90" s="127">
        <v>13</v>
      </c>
      <c r="I90" s="128">
        <v>271</v>
      </c>
    </row>
    <row r="91" spans="1:9" ht="17.100000000000001" customHeight="1">
      <c r="A91" s="107"/>
      <c r="B91" s="349" t="s">
        <v>18</v>
      </c>
      <c r="C91" s="12" t="s">
        <v>14</v>
      </c>
      <c r="D91" s="102">
        <f>SUM(H91,F91)</f>
        <v>200</v>
      </c>
      <c r="E91" s="103">
        <f>SUM(I91,G91)</f>
        <v>1715.1</v>
      </c>
      <c r="F91" s="104">
        <f>SUM(F92:F95)</f>
        <v>199</v>
      </c>
      <c r="G91" s="105">
        <f>SUM(G92:G95)</f>
        <v>1706.1</v>
      </c>
      <c r="H91" s="102">
        <f>SUM(H92:H95)</f>
        <v>1</v>
      </c>
      <c r="I91" s="106">
        <f>SUM(I92:I95)</f>
        <v>9</v>
      </c>
    </row>
    <row r="92" spans="1:9" ht="17.100000000000001" customHeight="1">
      <c r="A92" s="107"/>
      <c r="B92" s="352"/>
      <c r="C92" s="108" t="s">
        <v>10</v>
      </c>
      <c r="D92" s="109">
        <f t="shared" ref="D92:E95" si="19">F92+H92</f>
        <v>0</v>
      </c>
      <c r="E92" s="110">
        <f t="shared" si="19"/>
        <v>0</v>
      </c>
      <c r="F92" s="111">
        <v>0</v>
      </c>
      <c r="G92" s="112">
        <v>0</v>
      </c>
      <c r="H92" s="113">
        <v>0</v>
      </c>
      <c r="I92" s="114">
        <v>0</v>
      </c>
    </row>
    <row r="93" spans="1:9" ht="17.100000000000001" customHeight="1">
      <c r="A93" s="107"/>
      <c r="B93" s="352"/>
      <c r="C93" s="115" t="s">
        <v>94</v>
      </c>
      <c r="D93" s="116">
        <f t="shared" si="19"/>
        <v>22</v>
      </c>
      <c r="E93" s="117">
        <f t="shared" si="19"/>
        <v>343.1</v>
      </c>
      <c r="F93" s="118">
        <v>22</v>
      </c>
      <c r="G93" s="119">
        <v>343.1</v>
      </c>
      <c r="H93" s="120">
        <v>0</v>
      </c>
      <c r="I93" s="121">
        <v>0</v>
      </c>
    </row>
    <row r="94" spans="1:9" ht="17.100000000000001" customHeight="1">
      <c r="A94" s="107"/>
      <c r="B94" s="352"/>
      <c r="C94" s="115" t="s">
        <v>11</v>
      </c>
      <c r="D94" s="116">
        <f t="shared" si="19"/>
        <v>5</v>
      </c>
      <c r="E94" s="117">
        <f t="shared" si="19"/>
        <v>48</v>
      </c>
      <c r="F94" s="118">
        <v>5</v>
      </c>
      <c r="G94" s="119">
        <v>48</v>
      </c>
      <c r="H94" s="120">
        <v>0</v>
      </c>
      <c r="I94" s="121">
        <v>0</v>
      </c>
    </row>
    <row r="95" spans="1:9" ht="17.100000000000001" customHeight="1">
      <c r="A95" s="107"/>
      <c r="B95" s="353"/>
      <c r="C95" s="122" t="s">
        <v>12</v>
      </c>
      <c r="D95" s="123">
        <f t="shared" si="19"/>
        <v>173</v>
      </c>
      <c r="E95" s="124">
        <f t="shared" si="19"/>
        <v>1324</v>
      </c>
      <c r="F95" s="125">
        <v>172</v>
      </c>
      <c r="G95" s="126">
        <v>1315</v>
      </c>
      <c r="H95" s="127">
        <v>1</v>
      </c>
      <c r="I95" s="128">
        <v>9</v>
      </c>
    </row>
    <row r="96" spans="1:9" ht="17.100000000000001" customHeight="1">
      <c r="A96" s="107"/>
      <c r="B96" s="343" t="s">
        <v>19</v>
      </c>
      <c r="C96" s="12" t="s">
        <v>14</v>
      </c>
      <c r="D96" s="102">
        <f>SUM(H96,F96)</f>
        <v>66</v>
      </c>
      <c r="E96" s="103">
        <f>SUM(I96,G96)</f>
        <v>954.9</v>
      </c>
      <c r="F96" s="104">
        <f>SUM(F97:F100)</f>
        <v>64</v>
      </c>
      <c r="G96" s="105">
        <f>SUM(G97:G100)</f>
        <v>919.8</v>
      </c>
      <c r="H96" s="102">
        <f>SUM(H97:H100)</f>
        <v>2</v>
      </c>
      <c r="I96" s="106">
        <f>SUM(I97:I100)</f>
        <v>35.1</v>
      </c>
    </row>
    <row r="97" spans="1:9" ht="17.100000000000001" customHeight="1">
      <c r="A97" s="107"/>
      <c r="B97" s="343"/>
      <c r="C97" s="108" t="s">
        <v>10</v>
      </c>
      <c r="D97" s="113">
        <f t="shared" ref="D97:E100" si="20">F97+H97</f>
        <v>2</v>
      </c>
      <c r="E97" s="110">
        <f t="shared" si="20"/>
        <v>38.6</v>
      </c>
      <c r="F97" s="111">
        <v>2</v>
      </c>
      <c r="G97" s="112">
        <v>38.6</v>
      </c>
      <c r="H97" s="113">
        <v>0</v>
      </c>
      <c r="I97" s="114">
        <v>0</v>
      </c>
    </row>
    <row r="98" spans="1:9" ht="17.100000000000001" customHeight="1">
      <c r="A98" s="107"/>
      <c r="B98" s="343"/>
      <c r="C98" s="115" t="s">
        <v>94</v>
      </c>
      <c r="D98" s="120">
        <f t="shared" si="20"/>
        <v>5</v>
      </c>
      <c r="E98" s="117">
        <f t="shared" si="20"/>
        <v>157.9</v>
      </c>
      <c r="F98" s="118">
        <v>5</v>
      </c>
      <c r="G98" s="119">
        <v>157.9</v>
      </c>
      <c r="H98" s="120">
        <v>0</v>
      </c>
      <c r="I98" s="121">
        <v>0</v>
      </c>
    </row>
    <row r="99" spans="1:9" ht="17.100000000000001" customHeight="1">
      <c r="A99" s="107"/>
      <c r="B99" s="343"/>
      <c r="C99" s="115" t="s">
        <v>11</v>
      </c>
      <c r="D99" s="120">
        <f t="shared" si="20"/>
        <v>5</v>
      </c>
      <c r="E99" s="117">
        <f t="shared" si="20"/>
        <v>91</v>
      </c>
      <c r="F99" s="118">
        <v>5</v>
      </c>
      <c r="G99" s="119">
        <v>91</v>
      </c>
      <c r="H99" s="120">
        <v>0</v>
      </c>
      <c r="I99" s="121">
        <v>0</v>
      </c>
    </row>
    <row r="100" spans="1:9" ht="17.100000000000001" customHeight="1">
      <c r="A100" s="107"/>
      <c r="B100" s="343"/>
      <c r="C100" s="122" t="s">
        <v>12</v>
      </c>
      <c r="D100" s="127">
        <f t="shared" si="20"/>
        <v>54</v>
      </c>
      <c r="E100" s="124">
        <f t="shared" si="20"/>
        <v>667.4</v>
      </c>
      <c r="F100" s="125">
        <v>52</v>
      </c>
      <c r="G100" s="126">
        <v>632.29999999999995</v>
      </c>
      <c r="H100" s="127">
        <v>2</v>
      </c>
      <c r="I100" s="128">
        <v>35.1</v>
      </c>
    </row>
    <row r="101" spans="1:9" ht="17.100000000000001" customHeight="1">
      <c r="A101" s="107"/>
      <c r="B101" s="349" t="s">
        <v>20</v>
      </c>
      <c r="C101" s="12" t="s">
        <v>14</v>
      </c>
      <c r="D101" s="102">
        <f>SUM(H101,F101)</f>
        <v>154</v>
      </c>
      <c r="E101" s="103">
        <f>SUM(I101,G101)</f>
        <v>2253.1000000000004</v>
      </c>
      <c r="F101" s="104">
        <f>SUM(F102:F105)</f>
        <v>154</v>
      </c>
      <c r="G101" s="105">
        <f>SUM(G102:G105)</f>
        <v>2253.1000000000004</v>
      </c>
      <c r="H101" s="102">
        <f>SUM(H102:H105)</f>
        <v>0</v>
      </c>
      <c r="I101" s="106">
        <f>SUM(I102:I105)</f>
        <v>0</v>
      </c>
    </row>
    <row r="102" spans="1:9" ht="17.100000000000001" customHeight="1">
      <c r="A102" s="107"/>
      <c r="B102" s="350"/>
      <c r="C102" s="108" t="s">
        <v>10</v>
      </c>
      <c r="D102" s="113">
        <f t="shared" ref="D102:E105" si="21">F102+H102</f>
        <v>3</v>
      </c>
      <c r="E102" s="110">
        <f t="shared" si="21"/>
        <v>312.8</v>
      </c>
      <c r="F102" s="111">
        <v>3</v>
      </c>
      <c r="G102" s="112">
        <v>312.8</v>
      </c>
      <c r="H102" s="113">
        <v>0</v>
      </c>
      <c r="I102" s="114">
        <v>0</v>
      </c>
    </row>
    <row r="103" spans="1:9" ht="17.100000000000001" customHeight="1">
      <c r="A103" s="107"/>
      <c r="B103" s="350"/>
      <c r="C103" s="115" t="s">
        <v>94</v>
      </c>
      <c r="D103" s="120">
        <f t="shared" si="21"/>
        <v>0</v>
      </c>
      <c r="E103" s="117">
        <f t="shared" si="21"/>
        <v>0</v>
      </c>
      <c r="F103" s="118">
        <v>0</v>
      </c>
      <c r="G103" s="119">
        <v>0</v>
      </c>
      <c r="H103" s="120">
        <v>0</v>
      </c>
      <c r="I103" s="121">
        <v>0</v>
      </c>
    </row>
    <row r="104" spans="1:9" ht="17.100000000000001" customHeight="1">
      <c r="A104" s="107"/>
      <c r="B104" s="350"/>
      <c r="C104" s="115" t="s">
        <v>11</v>
      </c>
      <c r="D104" s="120">
        <f t="shared" si="21"/>
        <v>24</v>
      </c>
      <c r="E104" s="117">
        <f t="shared" si="21"/>
        <v>350.4</v>
      </c>
      <c r="F104" s="118">
        <v>24</v>
      </c>
      <c r="G104" s="119">
        <v>350.4</v>
      </c>
      <c r="H104" s="120">
        <v>0</v>
      </c>
      <c r="I104" s="121">
        <v>0</v>
      </c>
    </row>
    <row r="105" spans="1:9" ht="17.100000000000001" customHeight="1">
      <c r="A105" s="130"/>
      <c r="B105" s="351"/>
      <c r="C105" s="122" t="s">
        <v>12</v>
      </c>
      <c r="D105" s="127">
        <f t="shared" si="21"/>
        <v>127</v>
      </c>
      <c r="E105" s="124">
        <f t="shared" si="21"/>
        <v>1589.9</v>
      </c>
      <c r="F105" s="125">
        <v>127</v>
      </c>
      <c r="G105" s="126">
        <v>1589.9</v>
      </c>
      <c r="H105" s="127">
        <v>0</v>
      </c>
      <c r="I105" s="128">
        <v>0</v>
      </c>
    </row>
    <row r="106" spans="1:9" ht="17.100000000000001" customHeight="1">
      <c r="A106" s="101" t="s">
        <v>102</v>
      </c>
      <c r="B106" s="349" t="s">
        <v>17</v>
      </c>
      <c r="C106" s="12" t="s">
        <v>14</v>
      </c>
      <c r="D106" s="102">
        <f>SUM(H106,F106)</f>
        <v>489</v>
      </c>
      <c r="E106" s="103">
        <f>SUM(I106,G106)</f>
        <v>7753.7000000000007</v>
      </c>
      <c r="F106" s="104">
        <f>SUM(F107:F110)</f>
        <v>476</v>
      </c>
      <c r="G106" s="105">
        <f>SUM(G107:G110)</f>
        <v>7482.7000000000007</v>
      </c>
      <c r="H106" s="102">
        <f>SUM(H107:H110)</f>
        <v>13</v>
      </c>
      <c r="I106" s="106">
        <f>SUM(I107:I110)</f>
        <v>271</v>
      </c>
    </row>
    <row r="107" spans="1:9" ht="17.100000000000001" customHeight="1">
      <c r="A107" s="107"/>
      <c r="B107" s="350"/>
      <c r="C107" s="108" t="s">
        <v>10</v>
      </c>
      <c r="D107" s="113">
        <f t="shared" ref="D107:E110" si="22">F107+H107</f>
        <v>25</v>
      </c>
      <c r="E107" s="110">
        <f t="shared" si="22"/>
        <v>1767.3</v>
      </c>
      <c r="F107" s="111">
        <v>25</v>
      </c>
      <c r="G107" s="112">
        <v>1767.3</v>
      </c>
      <c r="H107" s="113">
        <v>0</v>
      </c>
      <c r="I107" s="114">
        <v>0</v>
      </c>
    </row>
    <row r="108" spans="1:9" ht="17.100000000000001" customHeight="1">
      <c r="A108" s="107"/>
      <c r="B108" s="350"/>
      <c r="C108" s="115" t="s">
        <v>94</v>
      </c>
      <c r="D108" s="120">
        <f t="shared" si="22"/>
        <v>13</v>
      </c>
      <c r="E108" s="117">
        <f t="shared" si="22"/>
        <v>471</v>
      </c>
      <c r="F108" s="118">
        <v>13</v>
      </c>
      <c r="G108" s="119">
        <v>471</v>
      </c>
      <c r="H108" s="120">
        <v>0</v>
      </c>
      <c r="I108" s="121">
        <v>0</v>
      </c>
    </row>
    <row r="109" spans="1:9" ht="17.100000000000001" customHeight="1">
      <c r="A109" s="107"/>
      <c r="B109" s="350"/>
      <c r="C109" s="115" t="s">
        <v>11</v>
      </c>
      <c r="D109" s="120">
        <f t="shared" si="22"/>
        <v>30</v>
      </c>
      <c r="E109" s="117">
        <f t="shared" si="22"/>
        <v>718.4</v>
      </c>
      <c r="F109" s="118">
        <v>30</v>
      </c>
      <c r="G109" s="119">
        <v>718.4</v>
      </c>
      <c r="H109" s="120">
        <v>0</v>
      </c>
      <c r="I109" s="121">
        <v>0</v>
      </c>
    </row>
    <row r="110" spans="1:9" ht="17.100000000000001" customHeight="1">
      <c r="A110" s="107"/>
      <c r="B110" s="351"/>
      <c r="C110" s="122" t="s">
        <v>12</v>
      </c>
      <c r="D110" s="127">
        <f t="shared" si="22"/>
        <v>421</v>
      </c>
      <c r="E110" s="124">
        <f t="shared" si="22"/>
        <v>4797</v>
      </c>
      <c r="F110" s="125">
        <v>408</v>
      </c>
      <c r="G110" s="126">
        <v>4526</v>
      </c>
      <c r="H110" s="127">
        <v>13</v>
      </c>
      <c r="I110" s="128">
        <v>271</v>
      </c>
    </row>
    <row r="111" spans="1:9" ht="17.100000000000001" customHeight="1">
      <c r="A111" s="107"/>
      <c r="B111" s="343" t="s">
        <v>18</v>
      </c>
      <c r="C111" s="12" t="s">
        <v>14</v>
      </c>
      <c r="D111" s="102">
        <f>SUM(H111,F111)</f>
        <v>200</v>
      </c>
      <c r="E111" s="103">
        <f>SUM(I111,G111)</f>
        <v>1715.1</v>
      </c>
      <c r="F111" s="104">
        <f>SUM(F112:F115)</f>
        <v>199</v>
      </c>
      <c r="G111" s="105">
        <f>SUM(G112:G115)</f>
        <v>1706.1</v>
      </c>
      <c r="H111" s="102">
        <f>SUM(H112:H115)</f>
        <v>1</v>
      </c>
      <c r="I111" s="106">
        <f>SUM(I112:I115)</f>
        <v>9</v>
      </c>
    </row>
    <row r="112" spans="1:9" ht="17.100000000000001" customHeight="1">
      <c r="A112" s="107"/>
      <c r="B112" s="343"/>
      <c r="C112" s="108" t="s">
        <v>10</v>
      </c>
      <c r="D112" s="113">
        <f t="shared" ref="D112:E115" si="23">F112+H112</f>
        <v>0</v>
      </c>
      <c r="E112" s="110">
        <f t="shared" si="23"/>
        <v>0</v>
      </c>
      <c r="F112" s="111">
        <v>0</v>
      </c>
      <c r="G112" s="112">
        <v>0</v>
      </c>
      <c r="H112" s="113">
        <v>0</v>
      </c>
      <c r="I112" s="114">
        <v>0</v>
      </c>
    </row>
    <row r="113" spans="1:9" ht="17.100000000000001" customHeight="1">
      <c r="A113" s="107"/>
      <c r="B113" s="343"/>
      <c r="C113" s="115" t="s">
        <v>94</v>
      </c>
      <c r="D113" s="120">
        <f t="shared" si="23"/>
        <v>22</v>
      </c>
      <c r="E113" s="117">
        <f t="shared" si="23"/>
        <v>343.1</v>
      </c>
      <c r="F113" s="118">
        <v>22</v>
      </c>
      <c r="G113" s="119">
        <v>343.1</v>
      </c>
      <c r="H113" s="120">
        <v>0</v>
      </c>
      <c r="I113" s="121">
        <v>0</v>
      </c>
    </row>
    <row r="114" spans="1:9" ht="17.100000000000001" customHeight="1">
      <c r="A114" s="107"/>
      <c r="B114" s="343"/>
      <c r="C114" s="115" t="s">
        <v>11</v>
      </c>
      <c r="D114" s="120">
        <f t="shared" si="23"/>
        <v>5</v>
      </c>
      <c r="E114" s="117">
        <f t="shared" si="23"/>
        <v>48</v>
      </c>
      <c r="F114" s="118">
        <v>5</v>
      </c>
      <c r="G114" s="119">
        <v>48</v>
      </c>
      <c r="H114" s="120">
        <v>0</v>
      </c>
      <c r="I114" s="121">
        <v>0</v>
      </c>
    </row>
    <row r="115" spans="1:9" ht="17.100000000000001" customHeight="1">
      <c r="A115" s="107"/>
      <c r="B115" s="343"/>
      <c r="C115" s="122" t="s">
        <v>12</v>
      </c>
      <c r="D115" s="127">
        <f t="shared" si="23"/>
        <v>173</v>
      </c>
      <c r="E115" s="124">
        <f t="shared" si="23"/>
        <v>1324</v>
      </c>
      <c r="F115" s="125">
        <v>172</v>
      </c>
      <c r="G115" s="126">
        <v>1315</v>
      </c>
      <c r="H115" s="127">
        <v>1</v>
      </c>
      <c r="I115" s="128">
        <v>9</v>
      </c>
    </row>
    <row r="116" spans="1:9" ht="17.100000000000001" customHeight="1">
      <c r="A116" s="107"/>
      <c r="B116" s="349" t="s">
        <v>19</v>
      </c>
      <c r="C116" s="12" t="s">
        <v>14</v>
      </c>
      <c r="D116" s="102">
        <f>SUM(H116,F116)</f>
        <v>66</v>
      </c>
      <c r="E116" s="103">
        <f>SUM(I116,G116)</f>
        <v>954.9</v>
      </c>
      <c r="F116" s="104">
        <f>SUM(F117:F120)</f>
        <v>64</v>
      </c>
      <c r="G116" s="105">
        <f>SUM(G117:G120)</f>
        <v>919.8</v>
      </c>
      <c r="H116" s="102">
        <f>SUM(H117:H120)</f>
        <v>2</v>
      </c>
      <c r="I116" s="106">
        <f>SUM(I117:I120)</f>
        <v>35.1</v>
      </c>
    </row>
    <row r="117" spans="1:9" ht="17.100000000000001" customHeight="1">
      <c r="A117" s="107"/>
      <c r="B117" s="352"/>
      <c r="C117" s="108" t="s">
        <v>10</v>
      </c>
      <c r="D117" s="113">
        <f t="shared" ref="D117:E120" si="24">F117+H117</f>
        <v>2</v>
      </c>
      <c r="E117" s="110">
        <f t="shared" si="24"/>
        <v>38.6</v>
      </c>
      <c r="F117" s="111">
        <v>2</v>
      </c>
      <c r="G117" s="112">
        <v>38.6</v>
      </c>
      <c r="H117" s="113">
        <v>0</v>
      </c>
      <c r="I117" s="114">
        <v>0</v>
      </c>
    </row>
    <row r="118" spans="1:9" ht="17.100000000000001" customHeight="1">
      <c r="A118" s="107"/>
      <c r="B118" s="352"/>
      <c r="C118" s="115" t="s">
        <v>94</v>
      </c>
      <c r="D118" s="120">
        <f t="shared" si="24"/>
        <v>5</v>
      </c>
      <c r="E118" s="117">
        <f t="shared" si="24"/>
        <v>157.9</v>
      </c>
      <c r="F118" s="118">
        <v>5</v>
      </c>
      <c r="G118" s="119">
        <v>157.9</v>
      </c>
      <c r="H118" s="120">
        <v>0</v>
      </c>
      <c r="I118" s="121">
        <v>0</v>
      </c>
    </row>
    <row r="119" spans="1:9" ht="17.100000000000001" customHeight="1">
      <c r="A119" s="107"/>
      <c r="B119" s="352"/>
      <c r="C119" s="115" t="s">
        <v>11</v>
      </c>
      <c r="D119" s="120">
        <f t="shared" si="24"/>
        <v>5</v>
      </c>
      <c r="E119" s="117">
        <f t="shared" si="24"/>
        <v>91</v>
      </c>
      <c r="F119" s="118">
        <v>5</v>
      </c>
      <c r="G119" s="119">
        <v>91</v>
      </c>
      <c r="H119" s="120">
        <v>0</v>
      </c>
      <c r="I119" s="121">
        <v>0</v>
      </c>
    </row>
    <row r="120" spans="1:9" ht="17.100000000000001" customHeight="1">
      <c r="A120" s="107"/>
      <c r="B120" s="353"/>
      <c r="C120" s="122" t="s">
        <v>12</v>
      </c>
      <c r="D120" s="127">
        <f t="shared" si="24"/>
        <v>54</v>
      </c>
      <c r="E120" s="124">
        <f t="shared" si="24"/>
        <v>667.4</v>
      </c>
      <c r="F120" s="125">
        <v>52</v>
      </c>
      <c r="G120" s="126">
        <v>632.29999999999995</v>
      </c>
      <c r="H120" s="127">
        <v>2</v>
      </c>
      <c r="I120" s="128">
        <v>35.1</v>
      </c>
    </row>
    <row r="121" spans="1:9" ht="17.100000000000001" customHeight="1">
      <c r="A121" s="107"/>
      <c r="B121" s="343" t="s">
        <v>20</v>
      </c>
      <c r="C121" s="12" t="s">
        <v>14</v>
      </c>
      <c r="D121" s="102">
        <f>SUM(H121,F121)</f>
        <v>154</v>
      </c>
      <c r="E121" s="103">
        <f>SUM(I121,G121)</f>
        <v>2253.1000000000004</v>
      </c>
      <c r="F121" s="104">
        <f>SUM(F122:F125)</f>
        <v>154</v>
      </c>
      <c r="G121" s="105">
        <f>SUM(G122:G125)</f>
        <v>2253.1000000000004</v>
      </c>
      <c r="H121" s="102">
        <f>SUM(H122:H125)</f>
        <v>0</v>
      </c>
      <c r="I121" s="106">
        <f>SUM(I122:I125)</f>
        <v>0</v>
      </c>
    </row>
    <row r="122" spans="1:9" ht="17.100000000000001" customHeight="1">
      <c r="A122" s="107"/>
      <c r="B122" s="354"/>
      <c r="C122" s="108" t="s">
        <v>10</v>
      </c>
      <c r="D122" s="113">
        <f t="shared" ref="D122:E125" si="25">F122+H122</f>
        <v>3</v>
      </c>
      <c r="E122" s="110">
        <f t="shared" si="25"/>
        <v>312.8</v>
      </c>
      <c r="F122" s="111">
        <v>3</v>
      </c>
      <c r="G122" s="112">
        <v>312.8</v>
      </c>
      <c r="H122" s="113">
        <v>0</v>
      </c>
      <c r="I122" s="114">
        <v>0</v>
      </c>
    </row>
    <row r="123" spans="1:9">
      <c r="A123" s="107"/>
      <c r="B123" s="354"/>
      <c r="C123" s="115" t="s">
        <v>94</v>
      </c>
      <c r="D123" s="120">
        <f t="shared" si="25"/>
        <v>0</v>
      </c>
      <c r="E123" s="117">
        <f t="shared" si="25"/>
        <v>0</v>
      </c>
      <c r="F123" s="118">
        <v>0</v>
      </c>
      <c r="G123" s="119">
        <v>0</v>
      </c>
      <c r="H123" s="120">
        <v>0</v>
      </c>
      <c r="I123" s="121">
        <v>0</v>
      </c>
    </row>
    <row r="124" spans="1:9">
      <c r="A124" s="107"/>
      <c r="B124" s="354"/>
      <c r="C124" s="115" t="s">
        <v>11</v>
      </c>
      <c r="D124" s="120">
        <f t="shared" si="25"/>
        <v>24</v>
      </c>
      <c r="E124" s="117">
        <f t="shared" si="25"/>
        <v>350.4</v>
      </c>
      <c r="F124" s="118">
        <v>24</v>
      </c>
      <c r="G124" s="119">
        <v>350.4</v>
      </c>
      <c r="H124" s="120">
        <v>0</v>
      </c>
      <c r="I124" s="121">
        <v>0</v>
      </c>
    </row>
    <row r="125" spans="1:9">
      <c r="A125" s="130"/>
      <c r="B125" s="355"/>
      <c r="C125" s="122" t="s">
        <v>12</v>
      </c>
      <c r="D125" s="127">
        <f t="shared" si="25"/>
        <v>127</v>
      </c>
      <c r="E125" s="124">
        <f t="shared" si="25"/>
        <v>1589.9</v>
      </c>
      <c r="F125" s="125">
        <v>127</v>
      </c>
      <c r="G125" s="126">
        <v>1589.9</v>
      </c>
      <c r="H125" s="127">
        <v>0</v>
      </c>
      <c r="I125" s="128">
        <v>0</v>
      </c>
    </row>
    <row r="126" spans="1:9">
      <c r="A126" s="101" t="s">
        <v>103</v>
      </c>
      <c r="B126" s="358" t="s">
        <v>17</v>
      </c>
      <c r="C126" s="12" t="s">
        <v>14</v>
      </c>
      <c r="D126" s="102">
        <f>SUM(H126,F126)</f>
        <v>905</v>
      </c>
      <c r="E126" s="103">
        <f>SUM(I126,G126)</f>
        <v>12660.5</v>
      </c>
      <c r="F126" s="104">
        <f>SUM(F127:F130)</f>
        <v>890</v>
      </c>
      <c r="G126" s="105">
        <f>SUM(G127:G130)</f>
        <v>12354.5</v>
      </c>
      <c r="H126" s="102">
        <f>SUM(H127:H130)</f>
        <v>15</v>
      </c>
      <c r="I126" s="106">
        <f>SUM(I127:I130)</f>
        <v>306</v>
      </c>
    </row>
    <row r="127" spans="1:9">
      <c r="A127" s="107"/>
      <c r="B127" s="354"/>
      <c r="C127" s="108" t="s">
        <v>10</v>
      </c>
      <c r="D127" s="113">
        <f t="shared" ref="D127:E130" si="26">F127+H127</f>
        <v>30</v>
      </c>
      <c r="E127" s="110">
        <f t="shared" si="26"/>
        <v>2118.6999999999998</v>
      </c>
      <c r="F127" s="111">
        <v>30</v>
      </c>
      <c r="G127" s="112">
        <v>2118.6999999999998</v>
      </c>
      <c r="H127" s="113">
        <v>0</v>
      </c>
      <c r="I127" s="114">
        <v>0</v>
      </c>
    </row>
    <row r="128" spans="1:9">
      <c r="A128" s="107"/>
      <c r="B128" s="354"/>
      <c r="C128" s="115" t="s">
        <v>94</v>
      </c>
      <c r="D128" s="120">
        <f t="shared" si="26"/>
        <v>39</v>
      </c>
      <c r="E128" s="117">
        <f t="shared" si="26"/>
        <v>952</v>
      </c>
      <c r="F128" s="118">
        <v>39</v>
      </c>
      <c r="G128" s="119">
        <v>952</v>
      </c>
      <c r="H128" s="120">
        <v>0</v>
      </c>
      <c r="I128" s="121">
        <v>0</v>
      </c>
    </row>
    <row r="129" spans="1:9">
      <c r="A129" s="107"/>
      <c r="B129" s="354"/>
      <c r="C129" s="115" t="s">
        <v>11</v>
      </c>
      <c r="D129" s="120">
        <f t="shared" si="26"/>
        <v>64</v>
      </c>
      <c r="E129" s="117">
        <f t="shared" si="26"/>
        <v>1207.8</v>
      </c>
      <c r="F129" s="118">
        <v>64</v>
      </c>
      <c r="G129" s="119">
        <v>1207.8</v>
      </c>
      <c r="H129" s="120">
        <v>0</v>
      </c>
      <c r="I129" s="121">
        <v>0</v>
      </c>
    </row>
    <row r="130" spans="1:9" ht="14.25" thickBot="1">
      <c r="A130" s="131"/>
      <c r="B130" s="359"/>
      <c r="C130" s="132" t="s">
        <v>12</v>
      </c>
      <c r="D130" s="133">
        <f t="shared" si="26"/>
        <v>772</v>
      </c>
      <c r="E130" s="134">
        <f t="shared" si="26"/>
        <v>8382</v>
      </c>
      <c r="F130" s="135">
        <v>757</v>
      </c>
      <c r="G130" s="136">
        <v>8076</v>
      </c>
      <c r="H130" s="133">
        <v>15</v>
      </c>
      <c r="I130" s="137">
        <v>306</v>
      </c>
    </row>
  </sheetData>
  <mergeCells count="26"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  <mergeCell ref="B65:B69"/>
    <mergeCell ref="B70:B74"/>
    <mergeCell ref="B75:B79"/>
    <mergeCell ref="B80:B84"/>
    <mergeCell ref="B55:B59"/>
    <mergeCell ref="B60:B64"/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A28:B32"/>
    <mergeCell ref="B45:B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1" sqref="C1"/>
    </sheetView>
  </sheetViews>
  <sheetFormatPr defaultRowHeight="13.5"/>
  <cols>
    <col min="1" max="1" width="15.5" style="3" customWidth="1"/>
    <col min="2" max="2" width="17.875" style="3" customWidth="1"/>
    <col min="3" max="4" width="17.625" style="3" customWidth="1"/>
    <col min="5" max="5" width="14" style="3" customWidth="1"/>
    <col min="6" max="6" width="3.25" style="3" customWidth="1"/>
    <col min="7" max="7" width="9" style="4"/>
    <col min="8" max="16384" width="9" style="3"/>
  </cols>
  <sheetData>
    <row r="1" spans="1:7" ht="20.25" customHeight="1" thickBot="1">
      <c r="A1" s="2" t="s">
        <v>164</v>
      </c>
      <c r="F1" s="138" t="s">
        <v>104</v>
      </c>
    </row>
    <row r="2" spans="1:7" ht="19.5" customHeight="1">
      <c r="A2" s="139" t="s">
        <v>105</v>
      </c>
      <c r="B2" s="140" t="s">
        <v>106</v>
      </c>
      <c r="C2" s="140" t="s">
        <v>107</v>
      </c>
      <c r="D2" s="140" t="s">
        <v>108</v>
      </c>
      <c r="E2" s="360" t="s">
        <v>109</v>
      </c>
      <c r="F2" s="361"/>
    </row>
    <row r="3" spans="1:7" ht="22.5" customHeight="1">
      <c r="A3" s="142" t="s">
        <v>110</v>
      </c>
      <c r="B3" s="143">
        <v>223430</v>
      </c>
      <c r="C3" s="143">
        <v>136100</v>
      </c>
      <c r="D3" s="143">
        <v>87330</v>
      </c>
      <c r="E3" s="271">
        <f>C3/B3*100</f>
        <v>60.913932775365886</v>
      </c>
      <c r="G3" s="269"/>
    </row>
    <row r="4" spans="1:7" ht="10.5" customHeight="1">
      <c r="B4" s="143"/>
      <c r="C4" s="143"/>
      <c r="D4" s="143"/>
      <c r="E4" s="271"/>
      <c r="G4" s="269"/>
    </row>
    <row r="5" spans="1:7" ht="15" customHeight="1">
      <c r="A5" s="144" t="s">
        <v>111</v>
      </c>
      <c r="B5" s="145">
        <v>16000</v>
      </c>
      <c r="C5" s="145">
        <v>3700</v>
      </c>
      <c r="D5" s="145">
        <v>12300</v>
      </c>
      <c r="E5" s="271">
        <f t="shared" ref="E5:E33" si="0">C5/B5*100</f>
        <v>23.125</v>
      </c>
      <c r="G5" s="269"/>
    </row>
    <row r="6" spans="1:7" ht="15" customHeight="1">
      <c r="A6" s="144" t="s">
        <v>112</v>
      </c>
      <c r="B6" s="145">
        <v>24090</v>
      </c>
      <c r="C6" s="145">
        <v>18400</v>
      </c>
      <c r="D6" s="145">
        <v>5690</v>
      </c>
      <c r="E6" s="271">
        <f t="shared" si="0"/>
        <v>76.380240763802405</v>
      </c>
      <c r="G6" s="269"/>
    </row>
    <row r="7" spans="1:7" ht="15" customHeight="1">
      <c r="A7" s="144" t="s">
        <v>113</v>
      </c>
      <c r="B7" s="145">
        <v>9200</v>
      </c>
      <c r="C7" s="145">
        <v>1400</v>
      </c>
      <c r="D7" s="145">
        <v>7800</v>
      </c>
      <c r="E7" s="271">
        <f t="shared" si="0"/>
        <v>15.217391304347828</v>
      </c>
      <c r="G7" s="269"/>
    </row>
    <row r="8" spans="1:7" ht="15" customHeight="1">
      <c r="A8" s="144" t="s">
        <v>114</v>
      </c>
      <c r="B8" s="145">
        <v>4000</v>
      </c>
      <c r="C8" s="145">
        <v>4000</v>
      </c>
      <c r="D8" s="145">
        <v>0</v>
      </c>
      <c r="E8" s="271">
        <f t="shared" si="0"/>
        <v>100</v>
      </c>
      <c r="G8" s="269"/>
    </row>
    <row r="9" spans="1:7" ht="15" customHeight="1">
      <c r="A9" s="144" t="s">
        <v>115</v>
      </c>
      <c r="B9" s="145">
        <v>12860</v>
      </c>
      <c r="C9" s="145">
        <v>10500</v>
      </c>
      <c r="D9" s="145">
        <v>2360</v>
      </c>
      <c r="E9" s="271">
        <f t="shared" si="0"/>
        <v>81.648522550544328</v>
      </c>
      <c r="G9" s="269"/>
    </row>
    <row r="10" spans="1:7" ht="15" customHeight="1">
      <c r="A10" s="144" t="s">
        <v>116</v>
      </c>
      <c r="B10" s="145">
        <v>8610</v>
      </c>
      <c r="C10" s="145">
        <v>4600</v>
      </c>
      <c r="D10" s="145">
        <v>4010</v>
      </c>
      <c r="E10" s="271">
        <f t="shared" si="0"/>
        <v>53.426248548199773</v>
      </c>
      <c r="G10" s="269"/>
    </row>
    <row r="11" spans="1:7" ht="15" customHeight="1">
      <c r="A11" s="144" t="s">
        <v>117</v>
      </c>
      <c r="B11" s="145">
        <v>3200</v>
      </c>
      <c r="C11" s="145">
        <v>3100</v>
      </c>
      <c r="D11" s="145">
        <v>100</v>
      </c>
      <c r="E11" s="271">
        <f t="shared" si="0"/>
        <v>96.875</v>
      </c>
      <c r="G11" s="269"/>
    </row>
    <row r="12" spans="1:7" ht="15" customHeight="1">
      <c r="A12" s="144" t="s">
        <v>118</v>
      </c>
      <c r="B12" s="145">
        <v>3000</v>
      </c>
      <c r="C12" s="145">
        <v>3000</v>
      </c>
      <c r="D12" s="145">
        <v>0</v>
      </c>
      <c r="E12" s="271">
        <f t="shared" si="0"/>
        <v>100</v>
      </c>
      <c r="G12" s="269"/>
    </row>
    <row r="13" spans="1:7" ht="15" customHeight="1">
      <c r="A13" s="144" t="s">
        <v>119</v>
      </c>
      <c r="B13" s="145">
        <v>1820</v>
      </c>
      <c r="C13" s="145">
        <v>0</v>
      </c>
      <c r="D13" s="145">
        <v>1820</v>
      </c>
      <c r="E13" s="271">
        <f t="shared" si="0"/>
        <v>0</v>
      </c>
      <c r="G13" s="269"/>
    </row>
    <row r="14" spans="1:7" ht="15" customHeight="1">
      <c r="A14" s="144" t="s">
        <v>120</v>
      </c>
      <c r="B14" s="145">
        <v>4550</v>
      </c>
      <c r="C14" s="145">
        <v>3200</v>
      </c>
      <c r="D14" s="145">
        <v>1350</v>
      </c>
      <c r="E14" s="271">
        <f t="shared" si="0"/>
        <v>70.329670329670336</v>
      </c>
      <c r="G14" s="269"/>
    </row>
    <row r="15" spans="1:7" ht="15" customHeight="1">
      <c r="A15" s="144" t="s">
        <v>121</v>
      </c>
      <c r="B15" s="145">
        <v>16800</v>
      </c>
      <c r="C15" s="145">
        <v>9200</v>
      </c>
      <c r="D15" s="145">
        <v>7600</v>
      </c>
      <c r="E15" s="271">
        <f t="shared" si="0"/>
        <v>54.761904761904766</v>
      </c>
      <c r="G15" s="269"/>
    </row>
    <row r="16" spans="1:7" ht="15" customHeight="1">
      <c r="A16" s="144" t="s">
        <v>122</v>
      </c>
      <c r="B16" s="145">
        <v>14700</v>
      </c>
      <c r="C16" s="145">
        <v>4900</v>
      </c>
      <c r="D16" s="145">
        <v>9800</v>
      </c>
      <c r="E16" s="271">
        <f t="shared" si="0"/>
        <v>33.333333333333329</v>
      </c>
      <c r="G16" s="269"/>
    </row>
    <row r="17" spans="1:7" ht="15" customHeight="1">
      <c r="A17" s="144" t="s">
        <v>123</v>
      </c>
      <c r="B17" s="145">
        <v>6050</v>
      </c>
      <c r="C17" s="145">
        <v>2600</v>
      </c>
      <c r="D17" s="145">
        <v>3450</v>
      </c>
      <c r="E17" s="271">
        <f t="shared" si="0"/>
        <v>42.97520661157025</v>
      </c>
      <c r="G17" s="269"/>
    </row>
    <row r="18" spans="1:7" ht="15" customHeight="1">
      <c r="A18" s="144" t="s">
        <v>124</v>
      </c>
      <c r="B18" s="145">
        <v>800</v>
      </c>
      <c r="C18" s="145">
        <v>500</v>
      </c>
      <c r="D18" s="145">
        <v>300</v>
      </c>
      <c r="E18" s="271">
        <f t="shared" si="0"/>
        <v>62.5</v>
      </c>
      <c r="G18" s="269"/>
    </row>
    <row r="19" spans="1:7" ht="15" customHeight="1">
      <c r="A19" s="144" t="s">
        <v>125</v>
      </c>
      <c r="B19" s="145">
        <v>1740</v>
      </c>
      <c r="C19" s="145">
        <v>500</v>
      </c>
      <c r="D19" s="145">
        <v>1240</v>
      </c>
      <c r="E19" s="271">
        <f t="shared" si="0"/>
        <v>28.735632183908045</v>
      </c>
      <c r="G19" s="269"/>
    </row>
    <row r="20" spans="1:7" ht="15" customHeight="1">
      <c r="A20" s="144" t="s">
        <v>126</v>
      </c>
      <c r="B20" s="145">
        <v>1280</v>
      </c>
      <c r="C20" s="145">
        <v>0</v>
      </c>
      <c r="D20" s="145">
        <v>1280</v>
      </c>
      <c r="E20" s="271">
        <f t="shared" si="0"/>
        <v>0</v>
      </c>
      <c r="G20" s="269"/>
    </row>
    <row r="21" spans="1:7" ht="15" customHeight="1">
      <c r="A21" s="144" t="s">
        <v>127</v>
      </c>
      <c r="B21" s="145">
        <v>2700</v>
      </c>
      <c r="C21" s="145">
        <v>300</v>
      </c>
      <c r="D21" s="145">
        <v>2400</v>
      </c>
      <c r="E21" s="271">
        <f t="shared" si="0"/>
        <v>11.111111111111111</v>
      </c>
      <c r="G21" s="269"/>
    </row>
    <row r="22" spans="1:7" ht="15" customHeight="1">
      <c r="A22" s="144" t="s">
        <v>128</v>
      </c>
      <c r="B22" s="145">
        <v>2980</v>
      </c>
      <c r="C22" s="145">
        <v>1800</v>
      </c>
      <c r="D22" s="145">
        <v>1180</v>
      </c>
      <c r="E22" s="271">
        <f t="shared" si="0"/>
        <v>60.402684563758392</v>
      </c>
      <c r="G22" s="269"/>
    </row>
    <row r="23" spans="1:7" ht="15" customHeight="1">
      <c r="A23" s="144" t="s">
        <v>129</v>
      </c>
      <c r="B23" s="145">
        <v>750</v>
      </c>
      <c r="C23" s="145">
        <v>500</v>
      </c>
      <c r="D23" s="145">
        <v>250</v>
      </c>
      <c r="E23" s="271">
        <f t="shared" si="0"/>
        <v>66.666666666666657</v>
      </c>
      <c r="G23" s="269"/>
    </row>
    <row r="24" spans="1:7" ht="15" customHeight="1">
      <c r="A24" s="144" t="s">
        <v>130</v>
      </c>
      <c r="B24" s="145">
        <v>21000</v>
      </c>
      <c r="C24" s="145">
        <v>16700</v>
      </c>
      <c r="D24" s="145">
        <v>4300</v>
      </c>
      <c r="E24" s="271">
        <f t="shared" si="0"/>
        <v>79.523809523809518</v>
      </c>
      <c r="G24" s="269"/>
    </row>
    <row r="25" spans="1:7" ht="15" customHeight="1">
      <c r="A25" s="144" t="s">
        <v>131</v>
      </c>
      <c r="B25" s="145">
        <v>18200</v>
      </c>
      <c r="C25" s="145">
        <v>15900</v>
      </c>
      <c r="D25" s="145">
        <v>2300</v>
      </c>
      <c r="E25" s="271">
        <f t="shared" si="0"/>
        <v>87.362637362637358</v>
      </c>
      <c r="G25" s="269"/>
    </row>
    <row r="26" spans="1:7" ht="15" customHeight="1">
      <c r="A26" s="144" t="s">
        <v>132</v>
      </c>
      <c r="B26" s="145">
        <v>5200</v>
      </c>
      <c r="C26" s="145">
        <v>4200</v>
      </c>
      <c r="D26" s="145">
        <v>1000</v>
      </c>
      <c r="E26" s="271">
        <f t="shared" si="0"/>
        <v>80.769230769230774</v>
      </c>
      <c r="G26" s="269"/>
    </row>
    <row r="27" spans="1:7" ht="15" customHeight="1">
      <c r="A27" s="144" t="s">
        <v>133</v>
      </c>
      <c r="B27" s="145">
        <v>16100</v>
      </c>
      <c r="C27" s="145">
        <v>9300</v>
      </c>
      <c r="D27" s="145">
        <v>6800</v>
      </c>
      <c r="E27" s="271">
        <f t="shared" si="0"/>
        <v>57.763975155279503</v>
      </c>
      <c r="G27" s="269"/>
    </row>
    <row r="28" spans="1:7" ht="15" customHeight="1">
      <c r="A28" s="144" t="s">
        <v>134</v>
      </c>
      <c r="B28" s="145">
        <v>1600</v>
      </c>
      <c r="C28" s="145">
        <v>900</v>
      </c>
      <c r="D28" s="145">
        <v>700</v>
      </c>
      <c r="E28" s="271">
        <f t="shared" si="0"/>
        <v>56.25</v>
      </c>
      <c r="G28" s="269"/>
    </row>
    <row r="29" spans="1:7" ht="15" customHeight="1">
      <c r="A29" s="144" t="s">
        <v>120</v>
      </c>
      <c r="B29" s="145">
        <v>3300</v>
      </c>
      <c r="C29" s="145">
        <v>2000</v>
      </c>
      <c r="D29" s="145">
        <v>1300</v>
      </c>
      <c r="E29" s="271">
        <f t="shared" si="0"/>
        <v>60.606060606060609</v>
      </c>
      <c r="G29" s="269"/>
    </row>
    <row r="30" spans="1:7" ht="15" customHeight="1">
      <c r="A30" s="144" t="s">
        <v>135</v>
      </c>
      <c r="B30" s="145">
        <v>2000</v>
      </c>
      <c r="C30" s="145">
        <v>900</v>
      </c>
      <c r="D30" s="145">
        <v>1100</v>
      </c>
      <c r="E30" s="271">
        <f t="shared" si="0"/>
        <v>45</v>
      </c>
      <c r="G30" s="269"/>
    </row>
    <row r="31" spans="1:7" ht="15" customHeight="1">
      <c r="A31" s="144" t="s">
        <v>136</v>
      </c>
      <c r="B31" s="145">
        <v>12200</v>
      </c>
      <c r="C31" s="145">
        <v>8000</v>
      </c>
      <c r="D31" s="145">
        <v>4200</v>
      </c>
      <c r="E31" s="271">
        <f t="shared" si="0"/>
        <v>65.573770491803273</v>
      </c>
      <c r="G31" s="269"/>
    </row>
    <row r="32" spans="1:7" ht="15" customHeight="1">
      <c r="A32" s="144" t="s">
        <v>137</v>
      </c>
      <c r="B32" s="145">
        <v>4800</v>
      </c>
      <c r="C32" s="145">
        <v>2100</v>
      </c>
      <c r="D32" s="145">
        <v>2700</v>
      </c>
      <c r="E32" s="271">
        <f t="shared" si="0"/>
        <v>43.75</v>
      </c>
      <c r="G32" s="269"/>
    </row>
    <row r="33" spans="1:7" ht="15" customHeight="1">
      <c r="A33" s="144" t="s">
        <v>138</v>
      </c>
      <c r="B33" s="145">
        <v>3900</v>
      </c>
      <c r="C33" s="145">
        <v>3900</v>
      </c>
      <c r="D33" s="145">
        <v>0</v>
      </c>
      <c r="E33" s="271">
        <f t="shared" si="0"/>
        <v>100</v>
      </c>
      <c r="G33" s="269"/>
    </row>
    <row r="34" spans="1:7" ht="15" customHeight="1" thickBot="1">
      <c r="A34" s="146"/>
      <c r="B34" s="147"/>
      <c r="C34" s="147"/>
      <c r="D34" s="147"/>
      <c r="E34" s="147"/>
      <c r="F34" s="312"/>
    </row>
    <row r="35" spans="1:7" ht="16.5" customHeight="1">
      <c r="A35" s="68" t="s">
        <v>147</v>
      </c>
      <c r="B35" s="145"/>
      <c r="C35" s="145"/>
      <c r="D35" s="145"/>
      <c r="E35" s="145"/>
      <c r="F35" s="313"/>
    </row>
    <row r="36" spans="1:7" ht="16.5" customHeight="1">
      <c r="A36" s="68" t="s">
        <v>139</v>
      </c>
      <c r="B36" s="145"/>
      <c r="C36" s="145"/>
      <c r="D36" s="145"/>
      <c r="E36" s="145"/>
      <c r="F36" s="313"/>
    </row>
    <row r="37" spans="1:7" ht="16.5" customHeight="1">
      <c r="B37" s="145"/>
      <c r="C37" s="145"/>
      <c r="D37" s="145"/>
      <c r="E37" s="145"/>
      <c r="F37" s="31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18.75" customHeight="1" thickBot="1">
      <c r="A1" s="148" t="s">
        <v>165</v>
      </c>
      <c r="B1" s="10"/>
      <c r="P1" s="138" t="s">
        <v>15</v>
      </c>
    </row>
    <row r="2" spans="1:16">
      <c r="A2" s="370" t="s">
        <v>158</v>
      </c>
      <c r="B2" s="367"/>
      <c r="C2" s="319" t="s">
        <v>14</v>
      </c>
      <c r="D2" s="319" t="s">
        <v>49</v>
      </c>
      <c r="E2" s="319"/>
      <c r="F2" s="319"/>
      <c r="G2" s="319"/>
      <c r="H2" s="320" t="s">
        <v>146</v>
      </c>
      <c r="I2" s="335"/>
      <c r="J2" s="335" t="s">
        <v>145</v>
      </c>
      <c r="K2" s="336"/>
      <c r="L2" s="319" t="s">
        <v>45</v>
      </c>
      <c r="M2" s="319" t="s">
        <v>51</v>
      </c>
      <c r="N2" s="319"/>
      <c r="O2" s="319"/>
      <c r="P2" s="320" t="s">
        <v>48</v>
      </c>
    </row>
    <row r="3" spans="1:16">
      <c r="A3" s="371"/>
      <c r="B3" s="368"/>
      <c r="C3" s="321"/>
      <c r="D3" s="12" t="s">
        <v>14</v>
      </c>
      <c r="E3" s="12" t="s">
        <v>42</v>
      </c>
      <c r="F3" s="12" t="s">
        <v>43</v>
      </c>
      <c r="G3" s="12" t="s">
        <v>44</v>
      </c>
      <c r="H3" s="12" t="s">
        <v>14</v>
      </c>
      <c r="I3" s="13" t="s">
        <v>52</v>
      </c>
      <c r="J3" s="186" t="s">
        <v>43</v>
      </c>
      <c r="K3" s="12" t="s">
        <v>44</v>
      </c>
      <c r="L3" s="321"/>
      <c r="M3" s="12" t="s">
        <v>14</v>
      </c>
      <c r="N3" s="12" t="s">
        <v>46</v>
      </c>
      <c r="O3" s="12" t="s">
        <v>47</v>
      </c>
      <c r="P3" s="340"/>
    </row>
    <row r="4" spans="1:16" ht="12" hidden="1" customHeight="1">
      <c r="A4" s="337" t="s">
        <v>1</v>
      </c>
      <c r="B4" s="373"/>
      <c r="C4" s="149">
        <f t="shared" ref="C4:C9" si="0">SUM(D4,H4,L4:L4,M4,P4)</f>
        <v>353</v>
      </c>
      <c r="D4" s="149">
        <f t="shared" ref="D4:D9" si="1">SUM(E4:G4)</f>
        <v>194</v>
      </c>
      <c r="E4" s="149">
        <f>SUM(E15:E18)</f>
        <v>39</v>
      </c>
      <c r="F4" s="149">
        <f>SUM(F15:F18)</f>
        <v>119</v>
      </c>
      <c r="G4" s="149">
        <f>SUM(G15:G18)</f>
        <v>36</v>
      </c>
      <c r="H4" s="149">
        <f t="shared" ref="H4:H9" si="2">SUM(I4:K4)</f>
        <v>7</v>
      </c>
      <c r="I4" s="149">
        <f>SUM(I15:I18)</f>
        <v>2</v>
      </c>
      <c r="J4" s="149">
        <f>SUM(J15:J18)</f>
        <v>1</v>
      </c>
      <c r="K4" s="149">
        <f>SUM(K15:K18)</f>
        <v>4</v>
      </c>
      <c r="L4" s="149">
        <f>SUM(L15:L18)</f>
        <v>17</v>
      </c>
      <c r="M4" s="149">
        <f>SUM(N4:O4)</f>
        <v>128</v>
      </c>
      <c r="N4" s="149">
        <f>SUM(N15:N18)</f>
        <v>99</v>
      </c>
      <c r="O4" s="149">
        <f>SUM(O15:O18)</f>
        <v>29</v>
      </c>
      <c r="P4" s="149">
        <f>SUM(P15:P18)</f>
        <v>7</v>
      </c>
    </row>
    <row r="5" spans="1:16" ht="18" customHeight="1">
      <c r="A5" s="326" t="s">
        <v>144</v>
      </c>
      <c r="B5" s="365"/>
      <c r="C5" s="151">
        <f t="shared" si="0"/>
        <v>572</v>
      </c>
      <c r="D5" s="152">
        <f t="shared" si="1"/>
        <v>439</v>
      </c>
      <c r="E5" s="152">
        <f>SUM(E19:E22)</f>
        <v>65</v>
      </c>
      <c r="F5" s="152">
        <f>SUM(F19:F22)</f>
        <v>274</v>
      </c>
      <c r="G5" s="152">
        <f>SUM(G19:G22)</f>
        <v>100</v>
      </c>
      <c r="H5" s="152">
        <f t="shared" si="2"/>
        <v>6</v>
      </c>
      <c r="I5" s="152" t="s">
        <v>149</v>
      </c>
      <c r="J5" s="152" t="s">
        <v>149</v>
      </c>
      <c r="K5" s="152">
        <f>SUM(K19:K22)</f>
        <v>6</v>
      </c>
      <c r="L5" s="152">
        <f>SUM(L19:L22)</f>
        <v>11</v>
      </c>
      <c r="M5" s="152">
        <f>SUM(N5:O5)</f>
        <v>90</v>
      </c>
      <c r="N5" s="152">
        <f>SUM(N19:N22)</f>
        <v>76</v>
      </c>
      <c r="O5" s="152">
        <f>SUM(O19:O22)</f>
        <v>14</v>
      </c>
      <c r="P5" s="152">
        <f>SUM(P19:P22)</f>
        <v>26</v>
      </c>
    </row>
    <row r="6" spans="1:16" ht="18" customHeight="1">
      <c r="A6" s="326">
        <v>14</v>
      </c>
      <c r="B6" s="365"/>
      <c r="C6" s="153">
        <f t="shared" si="0"/>
        <v>567</v>
      </c>
      <c r="D6" s="154">
        <f t="shared" si="1"/>
        <v>506</v>
      </c>
      <c r="E6" s="154">
        <f>SUM(E23:E26)</f>
        <v>68</v>
      </c>
      <c r="F6" s="154">
        <f>SUM(F23:F26)</f>
        <v>298</v>
      </c>
      <c r="G6" s="154">
        <f>SUM(G23:G26)</f>
        <v>140</v>
      </c>
      <c r="H6" s="154">
        <f t="shared" si="2"/>
        <v>5</v>
      </c>
      <c r="I6" s="154" t="s">
        <v>149</v>
      </c>
      <c r="J6" s="154" t="s">
        <v>149</v>
      </c>
      <c r="K6" s="154">
        <f>SUM(K23:K26)</f>
        <v>5</v>
      </c>
      <c r="L6" s="154">
        <f>SUM(L23:L26)</f>
        <v>23</v>
      </c>
      <c r="M6" s="154">
        <f>SUM(N6:O6)</f>
        <v>15</v>
      </c>
      <c r="N6" s="154">
        <f>SUM(N23:N26)</f>
        <v>9</v>
      </c>
      <c r="O6" s="154">
        <f>SUM(O23:O26)</f>
        <v>6</v>
      </c>
      <c r="P6" s="154">
        <f>SUM(P23:P26)</f>
        <v>18</v>
      </c>
    </row>
    <row r="7" spans="1:16" ht="18" customHeight="1">
      <c r="A7" s="326">
        <v>15</v>
      </c>
      <c r="B7" s="365"/>
      <c r="C7" s="153">
        <f t="shared" si="0"/>
        <v>568</v>
      </c>
      <c r="D7" s="154">
        <f>SUM(E7:G7)</f>
        <v>510</v>
      </c>
      <c r="E7" s="154">
        <f>SUM(E27:E30)</f>
        <v>63</v>
      </c>
      <c r="F7" s="154">
        <f>SUM(F27:F30)</f>
        <v>254</v>
      </c>
      <c r="G7" s="154">
        <f>SUM(G27:G30)</f>
        <v>193</v>
      </c>
      <c r="H7" s="154">
        <f t="shared" si="2"/>
        <v>8</v>
      </c>
      <c r="I7" s="154" t="s">
        <v>149</v>
      </c>
      <c r="J7" s="154" t="s">
        <v>149</v>
      </c>
      <c r="K7" s="154">
        <f>SUM(K27:K30)</f>
        <v>8</v>
      </c>
      <c r="L7" s="154">
        <f>SUM(L27:L30)</f>
        <v>30</v>
      </c>
      <c r="M7" s="154">
        <f>SUM(N7:O7)</f>
        <v>8</v>
      </c>
      <c r="N7" s="154">
        <f>SUM(N27:N30)</f>
        <v>8</v>
      </c>
      <c r="O7" s="154" t="s">
        <v>149</v>
      </c>
      <c r="P7" s="154">
        <f>SUM(P27:P30)</f>
        <v>12</v>
      </c>
    </row>
    <row r="8" spans="1:16" ht="18" customHeight="1">
      <c r="A8" s="326">
        <v>16</v>
      </c>
      <c r="B8" s="365"/>
      <c r="C8" s="153">
        <f t="shared" si="0"/>
        <v>556</v>
      </c>
      <c r="D8" s="154">
        <f>SUM(E8:G8)</f>
        <v>467</v>
      </c>
      <c r="E8" s="154">
        <f>SUM(E31:E34)</f>
        <v>41</v>
      </c>
      <c r="F8" s="154">
        <f>SUM(F31:F34)</f>
        <v>187</v>
      </c>
      <c r="G8" s="154">
        <f>SUM(G31:G34)</f>
        <v>239</v>
      </c>
      <c r="H8" s="154">
        <f>SUM(I8:K8)</f>
        <v>13</v>
      </c>
      <c r="I8" s="154" t="s">
        <v>149</v>
      </c>
      <c r="J8" s="154" t="s">
        <v>149</v>
      </c>
      <c r="K8" s="154">
        <f>SUM(K31:K34)</f>
        <v>13</v>
      </c>
      <c r="L8" s="154">
        <f>SUM(L31:L34)</f>
        <v>39</v>
      </c>
      <c r="M8" s="154">
        <f>SUM(N8:O8)</f>
        <v>19</v>
      </c>
      <c r="N8" s="154">
        <f>SUM(N31:N34)</f>
        <v>19</v>
      </c>
      <c r="O8" s="154" t="s">
        <v>149</v>
      </c>
      <c r="P8" s="154">
        <f>SUM(P31:P34)</f>
        <v>18</v>
      </c>
    </row>
    <row r="9" spans="1:16" ht="18" customHeight="1" thickBot="1">
      <c r="A9" s="329">
        <v>17</v>
      </c>
      <c r="B9" s="372"/>
      <c r="C9" s="156">
        <f t="shared" si="0"/>
        <v>589</v>
      </c>
      <c r="D9" s="157">
        <f t="shared" si="1"/>
        <v>521</v>
      </c>
      <c r="E9" s="157">
        <f>SUM(E35:E38)</f>
        <v>57</v>
      </c>
      <c r="F9" s="157">
        <f>SUM(F35:F38)</f>
        <v>141</v>
      </c>
      <c r="G9" s="157">
        <f>SUM(G35:G38)</f>
        <v>323</v>
      </c>
      <c r="H9" s="157">
        <f t="shared" si="2"/>
        <v>11</v>
      </c>
      <c r="I9" s="157" t="s">
        <v>149</v>
      </c>
      <c r="J9" s="157" t="s">
        <v>149</v>
      </c>
      <c r="K9" s="157">
        <f>SUM(K35:K38)</f>
        <v>11</v>
      </c>
      <c r="L9" s="157">
        <f>SUM(L35:L38)</f>
        <v>38</v>
      </c>
      <c r="M9" s="157" t="s">
        <v>149</v>
      </c>
      <c r="N9" s="157" t="s">
        <v>149</v>
      </c>
      <c r="O9" s="157" t="s">
        <v>149</v>
      </c>
      <c r="P9" s="157">
        <f>SUM(P35:P38)</f>
        <v>19</v>
      </c>
    </row>
    <row r="10" spans="1:16" ht="15.75" customHeight="1">
      <c r="A10" s="21" t="s">
        <v>31</v>
      </c>
    </row>
    <row r="12" spans="1:16" ht="14.25" thickBot="1">
      <c r="A12" s="148" t="s">
        <v>165</v>
      </c>
      <c r="B12" s="10"/>
    </row>
    <row r="13" spans="1:16">
      <c r="A13" s="366" t="s">
        <v>0</v>
      </c>
      <c r="B13" s="367"/>
      <c r="C13" s="319" t="s">
        <v>14</v>
      </c>
      <c r="D13" s="319" t="s">
        <v>49</v>
      </c>
      <c r="E13" s="319"/>
      <c r="F13" s="319"/>
      <c r="G13" s="319"/>
      <c r="H13" s="319" t="s">
        <v>50</v>
      </c>
      <c r="I13" s="319"/>
      <c r="J13" s="319"/>
      <c r="K13" s="319"/>
      <c r="L13" s="319" t="s">
        <v>45</v>
      </c>
      <c r="M13" s="319" t="s">
        <v>51</v>
      </c>
      <c r="N13" s="319"/>
      <c r="O13" s="319"/>
      <c r="P13" s="334" t="s">
        <v>48</v>
      </c>
    </row>
    <row r="14" spans="1:16" ht="11.25" customHeight="1">
      <c r="A14" s="314"/>
      <c r="B14" s="368"/>
      <c r="C14" s="321"/>
      <c r="D14" s="12" t="s">
        <v>14</v>
      </c>
      <c r="E14" s="12" t="s">
        <v>150</v>
      </c>
      <c r="F14" s="12" t="s">
        <v>43</v>
      </c>
      <c r="G14" s="12" t="s">
        <v>44</v>
      </c>
      <c r="H14" s="12" t="s">
        <v>14</v>
      </c>
      <c r="I14" s="12" t="s">
        <v>52</v>
      </c>
      <c r="J14" s="12" t="s">
        <v>43</v>
      </c>
      <c r="K14" s="12" t="s">
        <v>44</v>
      </c>
      <c r="L14" s="321"/>
      <c r="M14" s="12" t="s">
        <v>14</v>
      </c>
      <c r="N14" s="12" t="s">
        <v>46</v>
      </c>
      <c r="O14" s="12" t="s">
        <v>47</v>
      </c>
      <c r="P14" s="369"/>
    </row>
    <row r="15" spans="1:16" hidden="1">
      <c r="A15" s="314" t="s">
        <v>1</v>
      </c>
      <c r="B15" s="51" t="s">
        <v>2</v>
      </c>
      <c r="C15" s="158">
        <f t="shared" ref="C15:C38" si="3">SUM(D15,H15,L15:L15,M15,P15)</f>
        <v>353</v>
      </c>
      <c r="D15" s="159">
        <f>SUM(E15:G15)</f>
        <v>194</v>
      </c>
      <c r="E15" s="159">
        <v>39</v>
      </c>
      <c r="F15" s="159">
        <v>119</v>
      </c>
      <c r="G15" s="159">
        <v>36</v>
      </c>
      <c r="H15" s="159">
        <f>SUM(I15:K15)</f>
        <v>7</v>
      </c>
      <c r="I15" s="159">
        <v>2</v>
      </c>
      <c r="J15" s="159">
        <v>1</v>
      </c>
      <c r="K15" s="159">
        <v>4</v>
      </c>
      <c r="L15" s="159">
        <v>17</v>
      </c>
      <c r="M15" s="159">
        <f>SUM(N15:O15)</f>
        <v>128</v>
      </c>
      <c r="N15" s="159">
        <v>99</v>
      </c>
      <c r="O15" s="159">
        <v>29</v>
      </c>
      <c r="P15" s="160">
        <v>7</v>
      </c>
    </row>
    <row r="16" spans="1:16" hidden="1">
      <c r="A16" s="315"/>
      <c r="B16" s="23" t="s">
        <v>3</v>
      </c>
      <c r="C16" s="163">
        <f t="shared" si="3"/>
        <v>0</v>
      </c>
      <c r="D16" s="161">
        <f t="shared" ref="D16:D38" si="4">SUM(E16:G16)</f>
        <v>0</v>
      </c>
      <c r="E16" s="161"/>
      <c r="F16" s="161"/>
      <c r="G16" s="161"/>
      <c r="H16" s="161">
        <f t="shared" ref="H16:H38" si="5">SUM(I16:K16)</f>
        <v>0</v>
      </c>
      <c r="I16" s="161"/>
      <c r="J16" s="161"/>
      <c r="K16" s="161"/>
      <c r="L16" s="161"/>
      <c r="M16" s="161">
        <f t="shared" ref="M16:M38" si="6">SUM(N16:O16)</f>
        <v>0</v>
      </c>
      <c r="N16" s="161"/>
      <c r="O16" s="161"/>
      <c r="P16" s="162"/>
    </row>
    <row r="17" spans="1:16" hidden="1">
      <c r="A17" s="315"/>
      <c r="B17" s="23" t="s">
        <v>4</v>
      </c>
      <c r="C17" s="163">
        <f t="shared" si="3"/>
        <v>0</v>
      </c>
      <c r="D17" s="161">
        <f t="shared" si="4"/>
        <v>0</v>
      </c>
      <c r="E17" s="161"/>
      <c r="F17" s="161"/>
      <c r="G17" s="161"/>
      <c r="H17" s="161">
        <f t="shared" si="5"/>
        <v>0</v>
      </c>
      <c r="I17" s="161"/>
      <c r="J17" s="161"/>
      <c r="K17" s="161"/>
      <c r="L17" s="161"/>
      <c r="M17" s="161">
        <f t="shared" si="6"/>
        <v>0</v>
      </c>
      <c r="N17" s="161"/>
      <c r="O17" s="161"/>
      <c r="P17" s="162"/>
    </row>
    <row r="18" spans="1:16" hidden="1">
      <c r="A18" s="315"/>
      <c r="B18" s="23" t="s">
        <v>5</v>
      </c>
      <c r="C18" s="163">
        <f t="shared" si="3"/>
        <v>0</v>
      </c>
      <c r="D18" s="161">
        <f t="shared" si="4"/>
        <v>0</v>
      </c>
      <c r="E18" s="161"/>
      <c r="F18" s="161"/>
      <c r="G18" s="161"/>
      <c r="H18" s="161">
        <f t="shared" si="5"/>
        <v>0</v>
      </c>
      <c r="I18" s="161"/>
      <c r="J18" s="161"/>
      <c r="K18" s="161"/>
      <c r="L18" s="161"/>
      <c r="M18" s="161">
        <f t="shared" si="6"/>
        <v>0</v>
      </c>
      <c r="N18" s="161"/>
      <c r="O18" s="161"/>
      <c r="P18" s="162"/>
    </row>
    <row r="19" spans="1:16">
      <c r="A19" s="315">
        <v>13</v>
      </c>
      <c r="B19" s="23" t="s">
        <v>2</v>
      </c>
      <c r="C19" s="163">
        <f t="shared" si="3"/>
        <v>466</v>
      </c>
      <c r="D19" s="161">
        <f t="shared" si="4"/>
        <v>364</v>
      </c>
      <c r="E19" s="161">
        <v>50</v>
      </c>
      <c r="F19" s="161">
        <v>256</v>
      </c>
      <c r="G19" s="161">
        <v>58</v>
      </c>
      <c r="H19" s="161">
        <f t="shared" si="5"/>
        <v>6</v>
      </c>
      <c r="I19" s="161">
        <v>0</v>
      </c>
      <c r="J19" s="161">
        <v>0</v>
      </c>
      <c r="K19" s="161">
        <v>6</v>
      </c>
      <c r="L19" s="161">
        <v>0</v>
      </c>
      <c r="M19" s="161">
        <f t="shared" si="6"/>
        <v>72</v>
      </c>
      <c r="N19" s="161">
        <v>70</v>
      </c>
      <c r="O19" s="161">
        <v>2</v>
      </c>
      <c r="P19" s="162">
        <v>24</v>
      </c>
    </row>
    <row r="20" spans="1:16">
      <c r="A20" s="315"/>
      <c r="B20" s="23" t="s">
        <v>3</v>
      </c>
      <c r="C20" s="163">
        <f t="shared" si="3"/>
        <v>31</v>
      </c>
      <c r="D20" s="161">
        <f t="shared" si="4"/>
        <v>19</v>
      </c>
      <c r="E20" s="161"/>
      <c r="F20" s="161">
        <v>4</v>
      </c>
      <c r="G20" s="161">
        <v>15</v>
      </c>
      <c r="H20" s="161">
        <f t="shared" si="5"/>
        <v>0</v>
      </c>
      <c r="I20" s="161"/>
      <c r="J20" s="161"/>
      <c r="K20" s="161"/>
      <c r="L20" s="161">
        <v>3</v>
      </c>
      <c r="M20" s="161">
        <f t="shared" si="6"/>
        <v>8</v>
      </c>
      <c r="N20" s="161"/>
      <c r="O20" s="161">
        <v>8</v>
      </c>
      <c r="P20" s="162">
        <v>1</v>
      </c>
    </row>
    <row r="21" spans="1:16">
      <c r="A21" s="315"/>
      <c r="B21" s="23" t="s">
        <v>4</v>
      </c>
      <c r="C21" s="163">
        <f t="shared" si="3"/>
        <v>49</v>
      </c>
      <c r="D21" s="161">
        <f t="shared" si="4"/>
        <v>36</v>
      </c>
      <c r="E21" s="161">
        <v>10</v>
      </c>
      <c r="F21" s="161">
        <v>10</v>
      </c>
      <c r="G21" s="161">
        <v>16</v>
      </c>
      <c r="H21" s="161">
        <f t="shared" si="5"/>
        <v>0</v>
      </c>
      <c r="I21" s="161"/>
      <c r="J21" s="161"/>
      <c r="K21" s="161"/>
      <c r="L21" s="161">
        <v>8</v>
      </c>
      <c r="M21" s="161">
        <f t="shared" si="6"/>
        <v>5</v>
      </c>
      <c r="N21" s="161">
        <v>5</v>
      </c>
      <c r="O21" s="161"/>
      <c r="P21" s="162"/>
    </row>
    <row r="22" spans="1:16">
      <c r="A22" s="316"/>
      <c r="B22" s="40" t="s">
        <v>5</v>
      </c>
      <c r="C22" s="164">
        <f t="shared" si="3"/>
        <v>26</v>
      </c>
      <c r="D22" s="165">
        <f t="shared" si="4"/>
        <v>20</v>
      </c>
      <c r="E22" s="166">
        <v>5</v>
      </c>
      <c r="F22" s="166">
        <v>4</v>
      </c>
      <c r="G22" s="166">
        <v>11</v>
      </c>
      <c r="H22" s="166">
        <f t="shared" si="5"/>
        <v>0</v>
      </c>
      <c r="I22" s="166"/>
      <c r="J22" s="166"/>
      <c r="K22" s="166"/>
      <c r="L22" s="166"/>
      <c r="M22" s="166">
        <f t="shared" si="6"/>
        <v>5</v>
      </c>
      <c r="N22" s="166">
        <v>1</v>
      </c>
      <c r="O22" s="166">
        <v>4</v>
      </c>
      <c r="P22" s="167">
        <v>1</v>
      </c>
    </row>
    <row r="23" spans="1:16">
      <c r="A23" s="315">
        <v>14</v>
      </c>
      <c r="B23" s="23" t="s">
        <v>2</v>
      </c>
      <c r="C23" s="158">
        <f t="shared" si="3"/>
        <v>456</v>
      </c>
      <c r="D23" s="159">
        <f t="shared" si="4"/>
        <v>413</v>
      </c>
      <c r="E23" s="159">
        <v>46</v>
      </c>
      <c r="F23" s="159">
        <v>277</v>
      </c>
      <c r="G23" s="159">
        <v>90</v>
      </c>
      <c r="H23" s="159">
        <f t="shared" si="5"/>
        <v>4</v>
      </c>
      <c r="I23" s="159">
        <v>0</v>
      </c>
      <c r="J23" s="159">
        <v>0</v>
      </c>
      <c r="K23" s="159">
        <v>4</v>
      </c>
      <c r="L23" s="159">
        <v>17</v>
      </c>
      <c r="M23" s="159">
        <f t="shared" si="6"/>
        <v>12</v>
      </c>
      <c r="N23" s="159">
        <v>9</v>
      </c>
      <c r="O23" s="159">
        <v>3</v>
      </c>
      <c r="P23" s="160">
        <v>10</v>
      </c>
    </row>
    <row r="24" spans="1:16">
      <c r="A24" s="315"/>
      <c r="B24" s="23" t="s">
        <v>3</v>
      </c>
      <c r="C24" s="163">
        <f t="shared" si="3"/>
        <v>49</v>
      </c>
      <c r="D24" s="161">
        <f t="shared" si="4"/>
        <v>38</v>
      </c>
      <c r="E24" s="161"/>
      <c r="F24" s="161">
        <v>12</v>
      </c>
      <c r="G24" s="161">
        <v>26</v>
      </c>
      <c r="H24" s="161">
        <f t="shared" si="5"/>
        <v>1</v>
      </c>
      <c r="I24" s="161"/>
      <c r="J24" s="161"/>
      <c r="K24" s="161">
        <v>1</v>
      </c>
      <c r="L24" s="161">
        <v>4</v>
      </c>
      <c r="M24" s="161">
        <f t="shared" si="6"/>
        <v>3</v>
      </c>
      <c r="N24" s="161"/>
      <c r="O24" s="161">
        <v>3</v>
      </c>
      <c r="P24" s="162">
        <v>3</v>
      </c>
    </row>
    <row r="25" spans="1:16">
      <c r="A25" s="315"/>
      <c r="B25" s="23" t="s">
        <v>4</v>
      </c>
      <c r="C25" s="163">
        <f t="shared" si="3"/>
        <v>38</v>
      </c>
      <c r="D25" s="161">
        <f t="shared" si="4"/>
        <v>32</v>
      </c>
      <c r="E25" s="161">
        <v>13</v>
      </c>
      <c r="F25" s="161">
        <v>6</v>
      </c>
      <c r="G25" s="161">
        <v>13</v>
      </c>
      <c r="H25" s="161">
        <f t="shared" si="5"/>
        <v>0</v>
      </c>
      <c r="I25" s="161"/>
      <c r="J25" s="161"/>
      <c r="K25" s="161"/>
      <c r="L25" s="161">
        <v>2</v>
      </c>
      <c r="M25" s="161">
        <f t="shared" si="6"/>
        <v>0</v>
      </c>
      <c r="N25" s="161"/>
      <c r="O25" s="161"/>
      <c r="P25" s="162">
        <v>4</v>
      </c>
    </row>
    <row r="26" spans="1:16">
      <c r="A26" s="315"/>
      <c r="B26" s="23" t="s">
        <v>5</v>
      </c>
      <c r="C26" s="168">
        <f t="shared" si="3"/>
        <v>24</v>
      </c>
      <c r="D26" s="169">
        <f t="shared" si="4"/>
        <v>23</v>
      </c>
      <c r="E26" s="170">
        <v>9</v>
      </c>
      <c r="F26" s="170">
        <v>3</v>
      </c>
      <c r="G26" s="170">
        <v>11</v>
      </c>
      <c r="H26" s="170">
        <f t="shared" si="5"/>
        <v>0</v>
      </c>
      <c r="I26" s="170"/>
      <c r="J26" s="170"/>
      <c r="K26" s="170"/>
      <c r="L26" s="170"/>
      <c r="M26" s="170">
        <f t="shared" si="6"/>
        <v>0</v>
      </c>
      <c r="N26" s="170"/>
      <c r="O26" s="170"/>
      <c r="P26" s="171">
        <v>1</v>
      </c>
    </row>
    <row r="27" spans="1:16">
      <c r="A27" s="314">
        <v>15</v>
      </c>
      <c r="B27" s="51" t="s">
        <v>2</v>
      </c>
      <c r="C27" s="172">
        <f t="shared" si="3"/>
        <v>438</v>
      </c>
      <c r="D27" s="173">
        <f t="shared" si="4"/>
        <v>403</v>
      </c>
      <c r="E27" s="173">
        <v>32</v>
      </c>
      <c r="F27" s="173">
        <v>234</v>
      </c>
      <c r="G27" s="173">
        <v>137</v>
      </c>
      <c r="H27" s="173">
        <f t="shared" si="5"/>
        <v>6</v>
      </c>
      <c r="I27" s="173">
        <v>0</v>
      </c>
      <c r="J27" s="173">
        <v>0</v>
      </c>
      <c r="K27" s="173">
        <v>6</v>
      </c>
      <c r="L27" s="173">
        <v>22</v>
      </c>
      <c r="M27" s="173">
        <f t="shared" si="6"/>
        <v>0</v>
      </c>
      <c r="N27" s="173">
        <v>0</v>
      </c>
      <c r="O27" s="173">
        <v>0</v>
      </c>
      <c r="P27" s="174">
        <v>7</v>
      </c>
    </row>
    <row r="28" spans="1:16">
      <c r="A28" s="315"/>
      <c r="B28" s="23" t="s">
        <v>3</v>
      </c>
      <c r="C28" s="163">
        <f t="shared" si="3"/>
        <v>62</v>
      </c>
      <c r="D28" s="161">
        <f t="shared" si="4"/>
        <v>50</v>
      </c>
      <c r="E28" s="161"/>
      <c r="F28" s="161">
        <v>14</v>
      </c>
      <c r="G28" s="161">
        <v>36</v>
      </c>
      <c r="H28" s="161">
        <f t="shared" si="5"/>
        <v>2</v>
      </c>
      <c r="I28" s="161"/>
      <c r="J28" s="161"/>
      <c r="K28" s="161">
        <v>2</v>
      </c>
      <c r="L28" s="161">
        <v>2</v>
      </c>
      <c r="M28" s="161">
        <f t="shared" si="6"/>
        <v>6</v>
      </c>
      <c r="N28" s="161">
        <v>6</v>
      </c>
      <c r="O28" s="161">
        <v>0</v>
      </c>
      <c r="P28" s="162">
        <v>2</v>
      </c>
    </row>
    <row r="29" spans="1:16">
      <c r="A29" s="315"/>
      <c r="B29" s="23" t="s">
        <v>4</v>
      </c>
      <c r="C29" s="163">
        <f t="shared" si="3"/>
        <v>39</v>
      </c>
      <c r="D29" s="161">
        <f t="shared" si="4"/>
        <v>31</v>
      </c>
      <c r="E29" s="161">
        <v>16</v>
      </c>
      <c r="F29" s="161">
        <v>4</v>
      </c>
      <c r="G29" s="161">
        <v>11</v>
      </c>
      <c r="H29" s="161">
        <f t="shared" si="5"/>
        <v>0</v>
      </c>
      <c r="I29" s="161"/>
      <c r="J29" s="161"/>
      <c r="K29" s="161"/>
      <c r="L29" s="161">
        <v>6</v>
      </c>
      <c r="M29" s="161">
        <f t="shared" si="6"/>
        <v>0</v>
      </c>
      <c r="N29" s="161"/>
      <c r="O29" s="161"/>
      <c r="P29" s="162">
        <v>2</v>
      </c>
    </row>
    <row r="30" spans="1:16">
      <c r="A30" s="316"/>
      <c r="B30" s="40" t="s">
        <v>5</v>
      </c>
      <c r="C30" s="164">
        <f t="shared" si="3"/>
        <v>29</v>
      </c>
      <c r="D30" s="165">
        <f t="shared" si="4"/>
        <v>26</v>
      </c>
      <c r="E30" s="166">
        <v>15</v>
      </c>
      <c r="F30" s="166">
        <v>2</v>
      </c>
      <c r="G30" s="166">
        <v>9</v>
      </c>
      <c r="H30" s="166">
        <f t="shared" si="5"/>
        <v>0</v>
      </c>
      <c r="I30" s="166"/>
      <c r="J30" s="166"/>
      <c r="K30" s="166"/>
      <c r="L30" s="166"/>
      <c r="M30" s="166">
        <f t="shared" si="6"/>
        <v>2</v>
      </c>
      <c r="N30" s="166">
        <v>2</v>
      </c>
      <c r="O30" s="166"/>
      <c r="P30" s="167">
        <v>1</v>
      </c>
    </row>
    <row r="31" spans="1:16">
      <c r="A31" s="315">
        <v>16</v>
      </c>
      <c r="B31" s="23" t="s">
        <v>2</v>
      </c>
      <c r="C31" s="158">
        <f t="shared" si="3"/>
        <v>434</v>
      </c>
      <c r="D31" s="159">
        <f t="shared" si="4"/>
        <v>387</v>
      </c>
      <c r="E31" s="159">
        <v>20</v>
      </c>
      <c r="F31" s="159">
        <v>167</v>
      </c>
      <c r="G31" s="159">
        <v>200</v>
      </c>
      <c r="H31" s="159">
        <f t="shared" si="5"/>
        <v>9</v>
      </c>
      <c r="I31" s="159"/>
      <c r="J31" s="159"/>
      <c r="K31" s="159">
        <v>9</v>
      </c>
      <c r="L31" s="159">
        <v>28</v>
      </c>
      <c r="M31" s="159">
        <f t="shared" si="6"/>
        <v>0</v>
      </c>
      <c r="N31" s="159"/>
      <c r="O31" s="159"/>
      <c r="P31" s="160">
        <v>10</v>
      </c>
    </row>
    <row r="32" spans="1:16">
      <c r="A32" s="315"/>
      <c r="B32" s="23" t="s">
        <v>3</v>
      </c>
      <c r="C32" s="163">
        <f t="shared" si="3"/>
        <v>69</v>
      </c>
      <c r="D32" s="161">
        <f t="shared" si="4"/>
        <v>43</v>
      </c>
      <c r="E32" s="161"/>
      <c r="F32" s="161">
        <v>12</v>
      </c>
      <c r="G32" s="161">
        <v>31</v>
      </c>
      <c r="H32" s="161">
        <f t="shared" si="5"/>
        <v>1</v>
      </c>
      <c r="I32" s="161"/>
      <c r="J32" s="161"/>
      <c r="K32" s="161">
        <v>1</v>
      </c>
      <c r="L32" s="161">
        <v>1</v>
      </c>
      <c r="M32" s="161">
        <f t="shared" si="6"/>
        <v>19</v>
      </c>
      <c r="N32" s="161">
        <v>19</v>
      </c>
      <c r="O32" s="161">
        <v>0</v>
      </c>
      <c r="P32" s="162">
        <v>5</v>
      </c>
    </row>
    <row r="33" spans="1:16">
      <c r="A33" s="315"/>
      <c r="B33" s="23" t="s">
        <v>4</v>
      </c>
      <c r="C33" s="163">
        <f t="shared" si="3"/>
        <v>53</v>
      </c>
      <c r="D33" s="161">
        <f t="shared" si="4"/>
        <v>37</v>
      </c>
      <c r="E33" s="161">
        <v>21</v>
      </c>
      <c r="F33" s="161">
        <v>8</v>
      </c>
      <c r="G33" s="161">
        <v>8</v>
      </c>
      <c r="H33" s="161">
        <f t="shared" si="5"/>
        <v>3</v>
      </c>
      <c r="I33" s="161"/>
      <c r="J33" s="161"/>
      <c r="K33" s="161">
        <v>3</v>
      </c>
      <c r="L33" s="161">
        <v>10</v>
      </c>
      <c r="M33" s="161">
        <f t="shared" si="6"/>
        <v>0</v>
      </c>
      <c r="N33" s="161"/>
      <c r="O33" s="161"/>
      <c r="P33" s="162">
        <v>3</v>
      </c>
    </row>
    <row r="34" spans="1:16">
      <c r="A34" s="315"/>
      <c r="B34" s="23" t="s">
        <v>5</v>
      </c>
      <c r="C34" s="168">
        <f t="shared" si="3"/>
        <v>0</v>
      </c>
      <c r="D34" s="169">
        <f t="shared" si="4"/>
        <v>0</v>
      </c>
      <c r="E34" s="166" t="s">
        <v>151</v>
      </c>
      <c r="F34" s="166" t="s">
        <v>151</v>
      </c>
      <c r="G34" s="166" t="s">
        <v>151</v>
      </c>
      <c r="H34" s="170">
        <f t="shared" si="5"/>
        <v>0</v>
      </c>
      <c r="I34" s="166" t="s">
        <v>151</v>
      </c>
      <c r="J34" s="166" t="s">
        <v>151</v>
      </c>
      <c r="K34" s="166" t="s">
        <v>151</v>
      </c>
      <c r="L34" s="170"/>
      <c r="M34" s="170">
        <f t="shared" si="6"/>
        <v>0</v>
      </c>
      <c r="N34" s="170"/>
      <c r="O34" s="170"/>
      <c r="P34" s="171"/>
    </row>
    <row r="35" spans="1:16">
      <c r="A35" s="314">
        <v>17</v>
      </c>
      <c r="B35" s="363" t="s">
        <v>2</v>
      </c>
      <c r="C35" s="176">
        <f t="shared" si="3"/>
        <v>367</v>
      </c>
      <c r="D35" s="177">
        <f t="shared" si="4"/>
        <v>326</v>
      </c>
      <c r="E35" s="177">
        <v>9</v>
      </c>
      <c r="F35" s="177">
        <v>108</v>
      </c>
      <c r="G35" s="177">
        <v>209</v>
      </c>
      <c r="H35" s="177">
        <f t="shared" si="5"/>
        <v>6</v>
      </c>
      <c r="I35" s="177"/>
      <c r="J35" s="177"/>
      <c r="K35" s="177">
        <v>6</v>
      </c>
      <c r="L35" s="177">
        <v>28</v>
      </c>
      <c r="M35" s="177">
        <f t="shared" si="6"/>
        <v>0</v>
      </c>
      <c r="N35" s="177"/>
      <c r="O35" s="177"/>
      <c r="P35" s="178">
        <v>7</v>
      </c>
    </row>
    <row r="36" spans="1:16">
      <c r="A36" s="315"/>
      <c r="B36" s="363"/>
      <c r="C36" s="179">
        <f t="shared" si="3"/>
        <v>75</v>
      </c>
      <c r="D36" s="180">
        <f t="shared" si="4"/>
        <v>71</v>
      </c>
      <c r="E36" s="180">
        <v>19</v>
      </c>
      <c r="F36" s="180">
        <v>12</v>
      </c>
      <c r="G36" s="180">
        <v>40</v>
      </c>
      <c r="H36" s="180">
        <f t="shared" si="5"/>
        <v>0</v>
      </c>
      <c r="I36" s="180"/>
      <c r="J36" s="180"/>
      <c r="K36" s="180"/>
      <c r="L36" s="180"/>
      <c r="M36" s="180">
        <f t="shared" si="6"/>
        <v>0</v>
      </c>
      <c r="N36" s="180"/>
      <c r="O36" s="180"/>
      <c r="P36" s="181">
        <v>4</v>
      </c>
    </row>
    <row r="37" spans="1:16">
      <c r="A37" s="315"/>
      <c r="B37" s="363"/>
      <c r="C37" s="179">
        <f t="shared" si="3"/>
        <v>55</v>
      </c>
      <c r="D37" s="180">
        <f t="shared" si="4"/>
        <v>46</v>
      </c>
      <c r="E37" s="180"/>
      <c r="F37" s="180">
        <v>14</v>
      </c>
      <c r="G37" s="180">
        <v>32</v>
      </c>
      <c r="H37" s="180">
        <f t="shared" si="5"/>
        <v>2</v>
      </c>
      <c r="I37" s="180"/>
      <c r="J37" s="180"/>
      <c r="K37" s="180">
        <v>2</v>
      </c>
      <c r="L37" s="180">
        <v>5</v>
      </c>
      <c r="M37" s="180">
        <f t="shared" si="6"/>
        <v>0</v>
      </c>
      <c r="N37" s="180"/>
      <c r="O37" s="180"/>
      <c r="P37" s="181">
        <v>2</v>
      </c>
    </row>
    <row r="38" spans="1:16" ht="14.25" thickBot="1">
      <c r="A38" s="362"/>
      <c r="B38" s="364"/>
      <c r="C38" s="182">
        <f t="shared" si="3"/>
        <v>92</v>
      </c>
      <c r="D38" s="183">
        <f t="shared" si="4"/>
        <v>78</v>
      </c>
      <c r="E38" s="183">
        <v>29</v>
      </c>
      <c r="F38" s="183">
        <v>7</v>
      </c>
      <c r="G38" s="183">
        <v>42</v>
      </c>
      <c r="H38" s="183">
        <f t="shared" si="5"/>
        <v>3</v>
      </c>
      <c r="I38" s="183"/>
      <c r="J38" s="183"/>
      <c r="K38" s="183">
        <v>3</v>
      </c>
      <c r="L38" s="183">
        <v>5</v>
      </c>
      <c r="M38" s="183">
        <f t="shared" si="6"/>
        <v>0</v>
      </c>
      <c r="N38" s="183"/>
      <c r="O38" s="183"/>
      <c r="P38" s="184">
        <v>6</v>
      </c>
    </row>
    <row r="39" spans="1:16">
      <c r="B39" s="21" t="s">
        <v>31</v>
      </c>
    </row>
  </sheetData>
  <mergeCells count="28"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L13:L14"/>
    <mergeCell ref="M13:O13"/>
    <mergeCell ref="A13:B14"/>
    <mergeCell ref="C13:C14"/>
    <mergeCell ref="D13:G13"/>
    <mergeCell ref="A5:B5"/>
    <mergeCell ref="M2:O2"/>
    <mergeCell ref="L2:L3"/>
    <mergeCell ref="H2:I2"/>
    <mergeCell ref="J2:K2"/>
    <mergeCell ref="H13:K13"/>
    <mergeCell ref="A31:A34"/>
    <mergeCell ref="A35:A38"/>
    <mergeCell ref="B35:B38"/>
    <mergeCell ref="A15:A18"/>
    <mergeCell ref="A19:A22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3" customWidth="1"/>
    <col min="2" max="2" width="6.375" style="3" customWidth="1"/>
    <col min="3" max="6" width="9.125" style="3" customWidth="1"/>
    <col min="7" max="8" width="9.125" style="3" hidden="1" customWidth="1"/>
    <col min="9" max="12" width="9.125" style="3" customWidth="1"/>
    <col min="13" max="14" width="8.875" style="3" hidden="1" customWidth="1"/>
    <col min="15" max="16384" width="9" style="3"/>
  </cols>
  <sheetData>
    <row r="1" spans="1:14" ht="20.25" customHeight="1" thickBot="1">
      <c r="A1" s="2" t="s">
        <v>166</v>
      </c>
      <c r="G1" s="330" t="s">
        <v>140</v>
      </c>
      <c r="H1" s="330"/>
      <c r="L1" s="138" t="s">
        <v>62</v>
      </c>
    </row>
    <row r="2" spans="1:14" ht="14.25" thickBot="1">
      <c r="A2" s="322" t="s">
        <v>158</v>
      </c>
      <c r="B2" s="322"/>
      <c r="C2" s="319" t="s">
        <v>25</v>
      </c>
      <c r="D2" s="319"/>
      <c r="E2" s="319" t="s">
        <v>28</v>
      </c>
      <c r="F2" s="319"/>
      <c r="G2" s="320" t="s">
        <v>141</v>
      </c>
      <c r="H2" s="336"/>
      <c r="I2" s="319" t="s">
        <v>29</v>
      </c>
      <c r="J2" s="319"/>
      <c r="K2" s="319" t="s">
        <v>30</v>
      </c>
      <c r="L2" s="320"/>
    </row>
    <row r="3" spans="1:14">
      <c r="A3" s="326"/>
      <c r="B3" s="326"/>
      <c r="C3" s="12" t="s">
        <v>26</v>
      </c>
      <c r="D3" s="12" t="s">
        <v>27</v>
      </c>
      <c r="E3" s="12" t="s">
        <v>26</v>
      </c>
      <c r="F3" s="12" t="s">
        <v>27</v>
      </c>
      <c r="G3" s="12" t="s">
        <v>26</v>
      </c>
      <c r="H3" s="12" t="s">
        <v>142</v>
      </c>
      <c r="I3" s="12" t="s">
        <v>26</v>
      </c>
      <c r="J3" s="12" t="s">
        <v>27</v>
      </c>
      <c r="K3" s="12" t="s">
        <v>26</v>
      </c>
      <c r="L3" s="13" t="s">
        <v>27</v>
      </c>
      <c r="M3" s="335" t="s">
        <v>143</v>
      </c>
      <c r="N3" s="336"/>
    </row>
    <row r="4" spans="1:14" ht="18" hidden="1" customHeight="1">
      <c r="A4" s="337" t="s">
        <v>1</v>
      </c>
      <c r="B4" s="373"/>
      <c r="C4" s="151">
        <f t="shared" ref="C4:C9" si="0">SUM(E4,M5,I4,K4)</f>
        <v>77000</v>
      </c>
      <c r="D4" s="185">
        <v>1</v>
      </c>
      <c r="E4" s="152">
        <f>SUM(E15:E18)</f>
        <v>77000</v>
      </c>
      <c r="F4" s="185">
        <f>E4/C4</f>
        <v>1</v>
      </c>
      <c r="G4" s="185"/>
      <c r="H4" s="185"/>
      <c r="I4" s="152"/>
      <c r="J4" s="185">
        <f>I4/C4</f>
        <v>0</v>
      </c>
      <c r="K4" s="152"/>
      <c r="L4" s="185">
        <f>K4/C4</f>
        <v>0</v>
      </c>
      <c r="M4" s="186" t="s">
        <v>26</v>
      </c>
      <c r="N4" s="12" t="s">
        <v>27</v>
      </c>
    </row>
    <row r="5" spans="1:14" ht="22.5" customHeight="1">
      <c r="A5" s="337" t="s">
        <v>159</v>
      </c>
      <c r="B5" s="373"/>
      <c r="C5" s="153">
        <f t="shared" si="0"/>
        <v>2030563</v>
      </c>
      <c r="D5" s="272">
        <f>SUM(F5,J5,L5)</f>
        <v>100</v>
      </c>
      <c r="E5" s="154">
        <f>SUM(E19:E22)</f>
        <v>146951</v>
      </c>
      <c r="F5" s="272">
        <f>E5/C5*100</f>
        <v>7.2369584199062036</v>
      </c>
      <c r="G5" s="187"/>
      <c r="H5" s="187"/>
      <c r="I5" s="154">
        <f>SUM(I19:I22)</f>
        <v>9000</v>
      </c>
      <c r="J5" s="272">
        <f>I5/C5*100</f>
        <v>0.44322682920943596</v>
      </c>
      <c r="K5" s="154">
        <f>SUM(K19:K22)</f>
        <v>1874612</v>
      </c>
      <c r="L5" s="272">
        <f>K5/C5*100</f>
        <v>92.319814750884362</v>
      </c>
      <c r="M5" s="152" t="s">
        <v>161</v>
      </c>
      <c r="N5" s="152" t="s">
        <v>161</v>
      </c>
    </row>
    <row r="6" spans="1:14" ht="22.5" customHeight="1">
      <c r="A6" s="326">
        <v>14</v>
      </c>
      <c r="B6" s="365"/>
      <c r="C6" s="153">
        <f t="shared" si="0"/>
        <v>1764181</v>
      </c>
      <c r="D6" s="272">
        <f>SUM(F6,J6,L6)</f>
        <v>100</v>
      </c>
      <c r="E6" s="154">
        <f>SUM(E23:E26)</f>
        <v>38897</v>
      </c>
      <c r="F6" s="272">
        <f>E6/C6*100</f>
        <v>2.2048191200336023</v>
      </c>
      <c r="G6" s="187"/>
      <c r="H6" s="187"/>
      <c r="I6" s="154">
        <f>SUM(I23:I26)</f>
        <v>13529</v>
      </c>
      <c r="J6" s="272">
        <f>I6/C6*100</f>
        <v>0.76687142645794282</v>
      </c>
      <c r="K6" s="154">
        <f>SUM(K23:K26)</f>
        <v>1711755</v>
      </c>
      <c r="L6" s="272">
        <f>K6/C6*100</f>
        <v>97.028309453508456</v>
      </c>
      <c r="M6" s="154">
        <f>SUM(M19:M22)</f>
        <v>0</v>
      </c>
      <c r="N6" s="154" t="s">
        <v>161</v>
      </c>
    </row>
    <row r="7" spans="1:14" ht="22.5" customHeight="1">
      <c r="A7" s="326">
        <v>15</v>
      </c>
      <c r="B7" s="365"/>
      <c r="C7" s="153">
        <f t="shared" si="0"/>
        <v>1699858</v>
      </c>
      <c r="D7" s="272">
        <f>SUM(F7,J7,L7)</f>
        <v>100</v>
      </c>
      <c r="E7" s="154">
        <f>SUM(E27:E30)</f>
        <v>43563</v>
      </c>
      <c r="F7" s="272">
        <f>E7/C7*100</f>
        <v>2.5627434762197785</v>
      </c>
      <c r="G7" s="187"/>
      <c r="H7" s="187"/>
      <c r="I7" s="154">
        <f>SUM(I27:I30)</f>
        <v>14804</v>
      </c>
      <c r="J7" s="272">
        <f>I7/C7*100</f>
        <v>0.87089627486531229</v>
      </c>
      <c r="K7" s="154">
        <f>SUM(K27:K30)</f>
        <v>1641491</v>
      </c>
      <c r="L7" s="272">
        <f>K7/C7*100</f>
        <v>96.566360248914904</v>
      </c>
      <c r="M7" s="154">
        <f>SUM(M23:M26)</f>
        <v>0</v>
      </c>
      <c r="N7" s="154" t="s">
        <v>161</v>
      </c>
    </row>
    <row r="8" spans="1:14" ht="22.5" customHeight="1">
      <c r="A8" s="326">
        <v>16</v>
      </c>
      <c r="B8" s="365"/>
      <c r="C8" s="153">
        <f t="shared" si="0"/>
        <v>2080630</v>
      </c>
      <c r="D8" s="272">
        <f>SUM(F8,J8,L8)</f>
        <v>100</v>
      </c>
      <c r="E8" s="154">
        <f>SUM(E27:E30)</f>
        <v>43563</v>
      </c>
      <c r="F8" s="272">
        <f>E8/C8*100</f>
        <v>2.0937408381115334</v>
      </c>
      <c r="G8" s="187"/>
      <c r="H8" s="187"/>
      <c r="I8" s="154">
        <f>SUM(I31:I34)</f>
        <v>17155</v>
      </c>
      <c r="J8" s="272">
        <f>I8/C8*100</f>
        <v>0.82450988402551151</v>
      </c>
      <c r="K8" s="154">
        <f>SUM(K31:K34)</f>
        <v>2019912</v>
      </c>
      <c r="L8" s="272">
        <f>K8/C8*100</f>
        <v>97.081749277862954</v>
      </c>
      <c r="M8" s="154">
        <f>SUM(M27:M30)</f>
        <v>0</v>
      </c>
      <c r="N8" s="154" t="s">
        <v>161</v>
      </c>
    </row>
    <row r="9" spans="1:14" ht="22.5" customHeight="1" thickBot="1">
      <c r="A9" s="329">
        <v>17</v>
      </c>
      <c r="B9" s="372"/>
      <c r="C9" s="156">
        <f t="shared" si="0"/>
        <v>1149428</v>
      </c>
      <c r="D9" s="273">
        <f>SUM(F9,J9,L9)</f>
        <v>100</v>
      </c>
      <c r="E9" s="157">
        <f>SUM(E35:E35)</f>
        <v>149450</v>
      </c>
      <c r="F9" s="273">
        <f>E9/C9*100</f>
        <v>13.002119314998417</v>
      </c>
      <c r="G9" s="188"/>
      <c r="H9" s="188"/>
      <c r="I9" s="157">
        <f>SUM(I35:I35)</f>
        <v>21293</v>
      </c>
      <c r="J9" s="273">
        <f>I9/C9*100</f>
        <v>1.8524866281315575</v>
      </c>
      <c r="K9" s="157">
        <f>SUM(K35:K35)</f>
        <v>978685</v>
      </c>
      <c r="L9" s="273">
        <f>K9/C9*100</f>
        <v>85.145394056870032</v>
      </c>
      <c r="M9" s="154">
        <f>SUM(M31:M34)</f>
        <v>0</v>
      </c>
      <c r="N9" s="154" t="s">
        <v>161</v>
      </c>
    </row>
    <row r="10" spans="1:14" ht="14.25" thickBot="1">
      <c r="A10" s="21" t="s">
        <v>31</v>
      </c>
      <c r="M10" s="157">
        <f>SUM(M35:M35)</f>
        <v>0</v>
      </c>
      <c r="N10" s="157" t="s">
        <v>92</v>
      </c>
    </row>
    <row r="12" spans="1:14" ht="14.25" thickBot="1">
      <c r="A12" s="2" t="s">
        <v>166</v>
      </c>
      <c r="D12" s="3" t="s">
        <v>91</v>
      </c>
      <c r="G12" s="330" t="s">
        <v>140</v>
      </c>
      <c r="H12" s="330"/>
    </row>
    <row r="13" spans="1:14">
      <c r="A13" s="332" t="s">
        <v>0</v>
      </c>
      <c r="B13" s="322"/>
      <c r="C13" s="319" t="s">
        <v>25</v>
      </c>
      <c r="D13" s="319"/>
      <c r="E13" s="319" t="s">
        <v>28</v>
      </c>
      <c r="F13" s="319"/>
      <c r="G13" s="320" t="s">
        <v>141</v>
      </c>
      <c r="H13" s="336"/>
      <c r="I13" s="319" t="s">
        <v>29</v>
      </c>
      <c r="J13" s="319"/>
      <c r="K13" s="319" t="s">
        <v>30</v>
      </c>
      <c r="L13" s="334"/>
      <c r="M13" s="320" t="s">
        <v>143</v>
      </c>
      <c r="N13" s="336"/>
    </row>
    <row r="14" spans="1:14" ht="12" customHeight="1">
      <c r="A14" s="374"/>
      <c r="B14" s="326"/>
      <c r="C14" s="12" t="s">
        <v>26</v>
      </c>
      <c r="D14" s="12" t="s">
        <v>27</v>
      </c>
      <c r="E14" s="12" t="s">
        <v>26</v>
      </c>
      <c r="F14" s="12" t="s">
        <v>27</v>
      </c>
      <c r="G14" s="12" t="s">
        <v>26</v>
      </c>
      <c r="H14" s="12" t="s">
        <v>142</v>
      </c>
      <c r="I14" s="12" t="s">
        <v>26</v>
      </c>
      <c r="J14" s="12" t="s">
        <v>27</v>
      </c>
      <c r="K14" s="12" t="s">
        <v>26</v>
      </c>
      <c r="L14" s="22" t="s">
        <v>27</v>
      </c>
      <c r="M14" s="12" t="s">
        <v>26</v>
      </c>
      <c r="N14" s="12" t="s">
        <v>27</v>
      </c>
    </row>
    <row r="15" spans="1:14" hidden="1">
      <c r="A15" s="315" t="s">
        <v>1</v>
      </c>
      <c r="B15" s="23" t="s">
        <v>2</v>
      </c>
      <c r="C15" s="189">
        <f t="shared" ref="C15:C35" si="1">SUM(E15,M15,I15,K15)</f>
        <v>623496</v>
      </c>
      <c r="D15" s="190">
        <v>1</v>
      </c>
      <c r="E15" s="191">
        <v>77000</v>
      </c>
      <c r="F15" s="190">
        <f>E15/C15</f>
        <v>0.12349718362266959</v>
      </c>
      <c r="G15" s="190"/>
      <c r="H15" s="190"/>
      <c r="I15" s="191">
        <v>6242</v>
      </c>
      <c r="J15" s="190">
        <f t="shared" ref="J15:J35" si="2">I15/C15</f>
        <v>1.0011291171074072E-2</v>
      </c>
      <c r="K15" s="191">
        <v>540254</v>
      </c>
      <c r="L15" s="192">
        <f t="shared" ref="L15:L35" si="3">K15/C15</f>
        <v>0.86649152520625639</v>
      </c>
      <c r="M15" s="191" t="s">
        <v>152</v>
      </c>
      <c r="N15" s="191" t="s">
        <v>152</v>
      </c>
    </row>
    <row r="16" spans="1:14" hidden="1">
      <c r="A16" s="315"/>
      <c r="B16" s="23" t="s">
        <v>3</v>
      </c>
      <c r="C16" s="194">
        <f t="shared" si="1"/>
        <v>0</v>
      </c>
      <c r="D16" s="195">
        <v>1</v>
      </c>
      <c r="E16" s="193"/>
      <c r="F16" s="195" t="e">
        <f t="shared" ref="F16:F30" si="4">E16/C16</f>
        <v>#DIV/0!</v>
      </c>
      <c r="G16" s="195"/>
      <c r="H16" s="195"/>
      <c r="I16" s="193"/>
      <c r="J16" s="195" t="e">
        <f t="shared" si="2"/>
        <v>#DIV/0!</v>
      </c>
      <c r="K16" s="193"/>
      <c r="L16" s="196" t="e">
        <f t="shared" si="3"/>
        <v>#DIV/0!</v>
      </c>
      <c r="M16" s="193"/>
      <c r="N16" s="193"/>
    </row>
    <row r="17" spans="1:14" hidden="1">
      <c r="A17" s="315"/>
      <c r="B17" s="23" t="s">
        <v>4</v>
      </c>
      <c r="C17" s="194">
        <f t="shared" si="1"/>
        <v>0</v>
      </c>
      <c r="D17" s="195">
        <v>1</v>
      </c>
      <c r="E17" s="193"/>
      <c r="F17" s="195" t="e">
        <f t="shared" si="4"/>
        <v>#DIV/0!</v>
      </c>
      <c r="G17" s="195"/>
      <c r="H17" s="195"/>
      <c r="I17" s="193"/>
      <c r="J17" s="195" t="e">
        <f t="shared" si="2"/>
        <v>#DIV/0!</v>
      </c>
      <c r="K17" s="193"/>
      <c r="L17" s="196" t="e">
        <f t="shared" si="3"/>
        <v>#DIV/0!</v>
      </c>
      <c r="M17" s="193"/>
      <c r="N17" s="193"/>
    </row>
    <row r="18" spans="1:14" hidden="1">
      <c r="A18" s="315"/>
      <c r="B18" s="23" t="s">
        <v>5</v>
      </c>
      <c r="C18" s="194">
        <f t="shared" si="1"/>
        <v>0</v>
      </c>
      <c r="D18" s="195">
        <v>1</v>
      </c>
      <c r="E18" s="193"/>
      <c r="F18" s="195" t="e">
        <f t="shared" si="4"/>
        <v>#DIV/0!</v>
      </c>
      <c r="G18" s="195"/>
      <c r="H18" s="195"/>
      <c r="I18" s="193"/>
      <c r="J18" s="195" t="e">
        <f t="shared" si="2"/>
        <v>#DIV/0!</v>
      </c>
      <c r="K18" s="193"/>
      <c r="L18" s="196" t="e">
        <f t="shared" si="3"/>
        <v>#DIV/0!</v>
      </c>
      <c r="M18" s="193"/>
      <c r="N18" s="193"/>
    </row>
    <row r="19" spans="1:14">
      <c r="A19" s="315">
        <v>13</v>
      </c>
      <c r="B19" s="23" t="s">
        <v>2</v>
      </c>
      <c r="C19" s="194">
        <f t="shared" si="1"/>
        <v>1107821</v>
      </c>
      <c r="D19" s="195">
        <v>1</v>
      </c>
      <c r="E19" s="193">
        <v>111000</v>
      </c>
      <c r="F19" s="195">
        <f t="shared" si="4"/>
        <v>0.10019669242594245</v>
      </c>
      <c r="G19" s="195"/>
      <c r="H19" s="195"/>
      <c r="I19" s="193">
        <v>9000</v>
      </c>
      <c r="J19" s="195">
        <f t="shared" si="2"/>
        <v>8.1240561426439827E-3</v>
      </c>
      <c r="K19" s="193">
        <v>987821</v>
      </c>
      <c r="L19" s="196">
        <f t="shared" si="3"/>
        <v>0.89167925143141358</v>
      </c>
      <c r="M19" s="193">
        <v>0</v>
      </c>
      <c r="N19" s="193" t="s">
        <v>152</v>
      </c>
    </row>
    <row r="20" spans="1:14">
      <c r="A20" s="315"/>
      <c r="B20" s="23" t="s">
        <v>3</v>
      </c>
      <c r="C20" s="197">
        <f t="shared" si="1"/>
        <v>410143</v>
      </c>
      <c r="D20" s="198">
        <v>1</v>
      </c>
      <c r="E20" s="199">
        <v>33839</v>
      </c>
      <c r="F20" s="198">
        <f t="shared" si="4"/>
        <v>8.2505370078241005E-2</v>
      </c>
      <c r="G20" s="198"/>
      <c r="H20" s="198"/>
      <c r="I20" s="199">
        <v>0</v>
      </c>
      <c r="J20" s="198">
        <f t="shared" si="2"/>
        <v>0</v>
      </c>
      <c r="K20" s="199">
        <v>376304</v>
      </c>
      <c r="L20" s="200">
        <f t="shared" si="3"/>
        <v>0.91749462992175901</v>
      </c>
      <c r="M20" s="199">
        <v>0</v>
      </c>
      <c r="N20" s="199"/>
    </row>
    <row r="21" spans="1:14">
      <c r="A21" s="315"/>
      <c r="B21" s="23" t="s">
        <v>4</v>
      </c>
      <c r="C21" s="197">
        <f t="shared" si="1"/>
        <v>163810</v>
      </c>
      <c r="D21" s="198">
        <v>1</v>
      </c>
      <c r="E21" s="199">
        <v>2112</v>
      </c>
      <c r="F21" s="198">
        <f t="shared" si="4"/>
        <v>1.2892985776204138E-2</v>
      </c>
      <c r="G21" s="198"/>
      <c r="H21" s="198"/>
      <c r="I21" s="199">
        <v>0</v>
      </c>
      <c r="J21" s="198">
        <f t="shared" si="2"/>
        <v>0</v>
      </c>
      <c r="K21" s="199">
        <v>161698</v>
      </c>
      <c r="L21" s="200">
        <f t="shared" si="3"/>
        <v>0.98710701422379588</v>
      </c>
      <c r="M21" s="199">
        <v>0</v>
      </c>
      <c r="N21" s="199"/>
    </row>
    <row r="22" spans="1:14">
      <c r="A22" s="316"/>
      <c r="B22" s="40" t="s">
        <v>5</v>
      </c>
      <c r="C22" s="201">
        <f t="shared" si="1"/>
        <v>348789</v>
      </c>
      <c r="D22" s="202">
        <v>1</v>
      </c>
      <c r="E22" s="203">
        <v>0</v>
      </c>
      <c r="F22" s="202">
        <f t="shared" si="4"/>
        <v>0</v>
      </c>
      <c r="G22" s="202"/>
      <c r="H22" s="202"/>
      <c r="I22" s="203">
        <v>0</v>
      </c>
      <c r="J22" s="202">
        <f t="shared" si="2"/>
        <v>0</v>
      </c>
      <c r="K22" s="203">
        <v>348789</v>
      </c>
      <c r="L22" s="204">
        <f t="shared" si="3"/>
        <v>1</v>
      </c>
      <c r="M22" s="203">
        <v>0</v>
      </c>
      <c r="N22" s="203"/>
    </row>
    <row r="23" spans="1:14">
      <c r="A23" s="315">
        <v>14</v>
      </c>
      <c r="B23" s="23" t="s">
        <v>2</v>
      </c>
      <c r="C23" s="189">
        <f t="shared" si="1"/>
        <v>911538</v>
      </c>
      <c r="D23" s="190">
        <v>1</v>
      </c>
      <c r="E23" s="191">
        <v>9515</v>
      </c>
      <c r="F23" s="190">
        <f t="shared" si="4"/>
        <v>1.0438401909739364E-2</v>
      </c>
      <c r="G23" s="190"/>
      <c r="H23" s="190"/>
      <c r="I23" s="191">
        <v>11335</v>
      </c>
      <c r="J23" s="190">
        <f t="shared" si="2"/>
        <v>1.2435027393262816E-2</v>
      </c>
      <c r="K23" s="191">
        <v>890688</v>
      </c>
      <c r="L23" s="192">
        <f t="shared" si="3"/>
        <v>0.97712657069699782</v>
      </c>
      <c r="M23" s="191">
        <v>0</v>
      </c>
      <c r="N23" s="191" t="s">
        <v>152</v>
      </c>
    </row>
    <row r="24" spans="1:14">
      <c r="A24" s="315"/>
      <c r="B24" s="23" t="s">
        <v>3</v>
      </c>
      <c r="C24" s="194">
        <f t="shared" si="1"/>
        <v>311402</v>
      </c>
      <c r="D24" s="195">
        <v>1</v>
      </c>
      <c r="E24" s="193">
        <v>19937</v>
      </c>
      <c r="F24" s="195">
        <f t="shared" si="4"/>
        <v>6.4023352451172438E-2</v>
      </c>
      <c r="G24" s="195"/>
      <c r="H24" s="195"/>
      <c r="I24" s="193">
        <v>1695</v>
      </c>
      <c r="J24" s="195">
        <f t="shared" si="2"/>
        <v>5.4431249638730644E-3</v>
      </c>
      <c r="K24" s="193">
        <v>289770</v>
      </c>
      <c r="L24" s="196">
        <f t="shared" si="3"/>
        <v>0.93053352258495448</v>
      </c>
      <c r="M24" s="193">
        <v>0</v>
      </c>
      <c r="N24" s="193"/>
    </row>
    <row r="25" spans="1:14">
      <c r="A25" s="315"/>
      <c r="B25" s="23" t="s">
        <v>4</v>
      </c>
      <c r="C25" s="194">
        <f t="shared" si="1"/>
        <v>140836</v>
      </c>
      <c r="D25" s="195">
        <v>1</v>
      </c>
      <c r="E25" s="193">
        <v>9445</v>
      </c>
      <c r="F25" s="195">
        <f t="shared" si="4"/>
        <v>6.7063818909937803E-2</v>
      </c>
      <c r="G25" s="195"/>
      <c r="H25" s="195"/>
      <c r="I25" s="193">
        <v>0</v>
      </c>
      <c r="J25" s="195">
        <f t="shared" si="2"/>
        <v>0</v>
      </c>
      <c r="K25" s="193">
        <v>131391</v>
      </c>
      <c r="L25" s="196">
        <f t="shared" si="3"/>
        <v>0.93293618109006216</v>
      </c>
      <c r="M25" s="193">
        <v>0</v>
      </c>
      <c r="N25" s="193"/>
    </row>
    <row r="26" spans="1:14">
      <c r="A26" s="315"/>
      <c r="B26" s="23" t="s">
        <v>5</v>
      </c>
      <c r="C26" s="205">
        <f t="shared" si="1"/>
        <v>400405</v>
      </c>
      <c r="D26" s="206">
        <v>1</v>
      </c>
      <c r="E26" s="170">
        <v>0</v>
      </c>
      <c r="F26" s="206">
        <f t="shared" si="4"/>
        <v>0</v>
      </c>
      <c r="G26" s="206"/>
      <c r="H26" s="206"/>
      <c r="I26" s="170">
        <v>499</v>
      </c>
      <c r="J26" s="206">
        <f t="shared" si="2"/>
        <v>1.2462381838388632E-3</v>
      </c>
      <c r="K26" s="170">
        <v>399906</v>
      </c>
      <c r="L26" s="207">
        <f t="shared" si="3"/>
        <v>0.99875376181616116</v>
      </c>
      <c r="M26" s="170">
        <v>0</v>
      </c>
      <c r="N26" s="170"/>
    </row>
    <row r="27" spans="1:14">
      <c r="A27" s="314">
        <v>15</v>
      </c>
      <c r="B27" s="51" t="s">
        <v>2</v>
      </c>
      <c r="C27" s="208">
        <f t="shared" si="1"/>
        <v>975877</v>
      </c>
      <c r="D27" s="209">
        <v>1</v>
      </c>
      <c r="E27" s="210">
        <v>0</v>
      </c>
      <c r="F27" s="209">
        <f t="shared" si="4"/>
        <v>0</v>
      </c>
      <c r="G27" s="209"/>
      <c r="H27" s="209"/>
      <c r="I27" s="210">
        <v>12610</v>
      </c>
      <c r="J27" s="209">
        <f t="shared" si="2"/>
        <v>1.2921710420473072E-2</v>
      </c>
      <c r="K27" s="210">
        <v>963267</v>
      </c>
      <c r="L27" s="211">
        <f t="shared" si="3"/>
        <v>0.98707828957952692</v>
      </c>
      <c r="M27" s="210">
        <v>0</v>
      </c>
      <c r="N27" s="210" t="s">
        <v>152</v>
      </c>
    </row>
    <row r="28" spans="1:14">
      <c r="A28" s="315"/>
      <c r="B28" s="23" t="s">
        <v>3</v>
      </c>
      <c r="C28" s="194">
        <f t="shared" si="1"/>
        <v>400912</v>
      </c>
      <c r="D28" s="195">
        <v>1</v>
      </c>
      <c r="E28" s="193">
        <v>43563</v>
      </c>
      <c r="F28" s="195">
        <f t="shared" si="4"/>
        <v>0.10865975575687432</v>
      </c>
      <c r="G28" s="195"/>
      <c r="H28" s="195"/>
      <c r="I28" s="193">
        <v>1695</v>
      </c>
      <c r="J28" s="195">
        <f t="shared" si="2"/>
        <v>4.2278604781099093E-3</v>
      </c>
      <c r="K28" s="193">
        <v>355654</v>
      </c>
      <c r="L28" s="196">
        <f t="shared" si="3"/>
        <v>0.88711238376501578</v>
      </c>
      <c r="M28" s="193">
        <v>0</v>
      </c>
      <c r="N28" s="193"/>
    </row>
    <row r="29" spans="1:14">
      <c r="A29" s="315"/>
      <c r="B29" s="23" t="s">
        <v>4</v>
      </c>
      <c r="C29" s="194">
        <f t="shared" si="1"/>
        <v>107582</v>
      </c>
      <c r="D29" s="195">
        <v>1</v>
      </c>
      <c r="E29" s="193">
        <v>0</v>
      </c>
      <c r="F29" s="195">
        <f t="shared" si="4"/>
        <v>0</v>
      </c>
      <c r="G29" s="195"/>
      <c r="H29" s="195"/>
      <c r="I29" s="193">
        <v>0</v>
      </c>
      <c r="J29" s="195">
        <f t="shared" si="2"/>
        <v>0</v>
      </c>
      <c r="K29" s="193">
        <v>107582</v>
      </c>
      <c r="L29" s="196">
        <f t="shared" si="3"/>
        <v>1</v>
      </c>
      <c r="M29" s="193">
        <v>0</v>
      </c>
      <c r="N29" s="193"/>
    </row>
    <row r="30" spans="1:14">
      <c r="A30" s="316"/>
      <c r="B30" s="40" t="s">
        <v>5</v>
      </c>
      <c r="C30" s="212">
        <f t="shared" si="1"/>
        <v>215487</v>
      </c>
      <c r="D30" s="213">
        <v>1</v>
      </c>
      <c r="E30" s="166">
        <v>0</v>
      </c>
      <c r="F30" s="213">
        <f t="shared" si="4"/>
        <v>0</v>
      </c>
      <c r="G30" s="213"/>
      <c r="H30" s="213"/>
      <c r="I30" s="166">
        <v>499</v>
      </c>
      <c r="J30" s="213">
        <f t="shared" si="2"/>
        <v>2.3156849369103472E-3</v>
      </c>
      <c r="K30" s="166">
        <v>214988</v>
      </c>
      <c r="L30" s="214">
        <f t="shared" si="3"/>
        <v>0.99768431506308963</v>
      </c>
      <c r="M30" s="166">
        <v>0</v>
      </c>
      <c r="N30" s="166"/>
    </row>
    <row r="31" spans="1:14" s="10" customFormat="1">
      <c r="A31" s="315">
        <v>16</v>
      </c>
      <c r="B31" s="23" t="s">
        <v>2</v>
      </c>
      <c r="C31" s="189">
        <f t="shared" si="1"/>
        <v>1339002</v>
      </c>
      <c r="D31" s="190">
        <v>1</v>
      </c>
      <c r="E31" s="191">
        <v>8800</v>
      </c>
      <c r="F31" s="190">
        <f>E31/C31</f>
        <v>6.5720588916222678E-3</v>
      </c>
      <c r="G31" s="190"/>
      <c r="H31" s="190"/>
      <c r="I31" s="191">
        <v>14961</v>
      </c>
      <c r="J31" s="190">
        <f t="shared" si="2"/>
        <v>1.1173246940631903E-2</v>
      </c>
      <c r="K31" s="191">
        <v>1315241</v>
      </c>
      <c r="L31" s="192">
        <f t="shared" si="3"/>
        <v>0.9822546941677458</v>
      </c>
      <c r="M31" s="191">
        <v>0</v>
      </c>
      <c r="N31" s="191"/>
    </row>
    <row r="32" spans="1:14" s="10" customFormat="1">
      <c r="A32" s="315"/>
      <c r="B32" s="23" t="s">
        <v>3</v>
      </c>
      <c r="C32" s="194">
        <f t="shared" si="1"/>
        <v>188157</v>
      </c>
      <c r="D32" s="195">
        <v>1</v>
      </c>
      <c r="E32" s="193">
        <v>0</v>
      </c>
      <c r="F32" s="195">
        <f>E32/C32</f>
        <v>0</v>
      </c>
      <c r="G32" s="195"/>
      <c r="H32" s="195"/>
      <c r="I32" s="193">
        <v>1695</v>
      </c>
      <c r="J32" s="195">
        <f t="shared" si="2"/>
        <v>9.008434445702259E-3</v>
      </c>
      <c r="K32" s="193">
        <v>186462</v>
      </c>
      <c r="L32" s="196">
        <f t="shared" si="3"/>
        <v>0.99099156555429779</v>
      </c>
      <c r="M32" s="193">
        <v>0</v>
      </c>
      <c r="N32" s="193"/>
    </row>
    <row r="33" spans="1:14" s="10" customFormat="1">
      <c r="A33" s="315"/>
      <c r="B33" s="23" t="s">
        <v>4</v>
      </c>
      <c r="C33" s="194">
        <f t="shared" si="1"/>
        <v>109601</v>
      </c>
      <c r="D33" s="195">
        <v>1</v>
      </c>
      <c r="E33" s="193">
        <v>0</v>
      </c>
      <c r="F33" s="195">
        <f>E33/C33</f>
        <v>0</v>
      </c>
      <c r="G33" s="195"/>
      <c r="H33" s="195"/>
      <c r="I33" s="193">
        <v>0</v>
      </c>
      <c r="J33" s="195">
        <f t="shared" si="2"/>
        <v>0</v>
      </c>
      <c r="K33" s="193">
        <v>109601</v>
      </c>
      <c r="L33" s="196">
        <f t="shared" si="3"/>
        <v>1</v>
      </c>
      <c r="M33" s="193">
        <v>0</v>
      </c>
      <c r="N33" s="193"/>
    </row>
    <row r="34" spans="1:14" s="10" customFormat="1">
      <c r="A34" s="315"/>
      <c r="B34" s="23" t="s">
        <v>5</v>
      </c>
      <c r="C34" s="205">
        <f t="shared" si="1"/>
        <v>409107</v>
      </c>
      <c r="D34" s="206">
        <v>1</v>
      </c>
      <c r="E34" s="170">
        <v>0</v>
      </c>
      <c r="F34" s="206">
        <f>E34/C34</f>
        <v>0</v>
      </c>
      <c r="G34" s="206"/>
      <c r="H34" s="206"/>
      <c r="I34" s="170">
        <v>499</v>
      </c>
      <c r="J34" s="206">
        <f t="shared" si="2"/>
        <v>1.2197298017389093E-3</v>
      </c>
      <c r="K34" s="170">
        <v>408608</v>
      </c>
      <c r="L34" s="207">
        <f t="shared" si="3"/>
        <v>0.9987802701982611</v>
      </c>
      <c r="M34" s="170">
        <v>0</v>
      </c>
      <c r="N34" s="170"/>
    </row>
    <row r="35" spans="1:14" s="10" customFormat="1" ht="36" customHeight="1">
      <c r="A35" s="50">
        <v>17</v>
      </c>
      <c r="B35" s="175" t="s">
        <v>2</v>
      </c>
      <c r="C35" s="215">
        <f t="shared" si="1"/>
        <v>1149428</v>
      </c>
      <c r="D35" s="216">
        <v>1</v>
      </c>
      <c r="E35" s="217">
        <v>149450</v>
      </c>
      <c r="F35" s="216">
        <f>E35/C35</f>
        <v>0.13002119314998417</v>
      </c>
      <c r="G35" s="216"/>
      <c r="H35" s="216"/>
      <c r="I35" s="217">
        <v>21293</v>
      </c>
      <c r="J35" s="216">
        <f t="shared" si="2"/>
        <v>1.8524866281315576E-2</v>
      </c>
      <c r="K35" s="217">
        <v>978685</v>
      </c>
      <c r="L35" s="218">
        <f t="shared" si="3"/>
        <v>0.85145394056870027</v>
      </c>
      <c r="M35" s="217">
        <v>0</v>
      </c>
      <c r="N35" s="217"/>
    </row>
    <row r="36" spans="1:14">
      <c r="A36" s="3" t="s">
        <v>31</v>
      </c>
    </row>
  </sheetData>
  <mergeCells count="27"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  <mergeCell ref="A15:A18"/>
    <mergeCell ref="C13:D13"/>
    <mergeCell ref="E13:F13"/>
    <mergeCell ref="G13:H13"/>
    <mergeCell ref="I13:J13"/>
    <mergeCell ref="A13:B14"/>
    <mergeCell ref="M3:N3"/>
    <mergeCell ref="G12:H12"/>
    <mergeCell ref="I2:J2"/>
    <mergeCell ref="K13:L13"/>
    <mergeCell ref="M13:N13"/>
    <mergeCell ref="A2:B3"/>
    <mergeCell ref="C2:D2"/>
    <mergeCell ref="E2:F2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activeCell="C1" sqref="C1"/>
    </sheetView>
  </sheetViews>
  <sheetFormatPr defaultRowHeight="13.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48" t="s">
        <v>167</v>
      </c>
      <c r="B1" s="10"/>
      <c r="C1" s="10"/>
      <c r="D1" s="10"/>
      <c r="E1" s="10"/>
      <c r="F1" s="10"/>
      <c r="G1" s="10"/>
      <c r="I1" s="219" t="s">
        <v>39</v>
      </c>
    </row>
    <row r="2" spans="1:9">
      <c r="A2" s="370" t="s">
        <v>59</v>
      </c>
      <c r="B2" s="367"/>
      <c r="C2" s="367" t="s">
        <v>32</v>
      </c>
      <c r="D2" s="367" t="s">
        <v>33</v>
      </c>
      <c r="E2" s="367" t="s">
        <v>34</v>
      </c>
      <c r="F2" s="367" t="s">
        <v>35</v>
      </c>
      <c r="G2" s="383" t="s">
        <v>36</v>
      </c>
      <c r="H2" s="367" t="s">
        <v>37</v>
      </c>
      <c r="I2" s="385" t="s">
        <v>38</v>
      </c>
    </row>
    <row r="3" spans="1:9">
      <c r="A3" s="371"/>
      <c r="B3" s="368"/>
      <c r="C3" s="368"/>
      <c r="D3" s="368"/>
      <c r="E3" s="368"/>
      <c r="F3" s="368"/>
      <c r="G3" s="368"/>
      <c r="H3" s="368"/>
      <c r="I3" s="386"/>
    </row>
    <row r="4" spans="1:9" ht="21" hidden="1" customHeight="1">
      <c r="A4" s="337" t="s">
        <v>1</v>
      </c>
      <c r="B4" s="373"/>
      <c r="C4" s="154">
        <f>SUM(C16:C19)</f>
        <v>55</v>
      </c>
      <c r="D4" s="154">
        <f t="shared" ref="D4:I4" si="0">SUM(D16:D19)</f>
        <v>29</v>
      </c>
      <c r="E4" s="154">
        <f t="shared" si="0"/>
        <v>491</v>
      </c>
      <c r="F4" s="154">
        <f t="shared" si="0"/>
        <v>2</v>
      </c>
      <c r="G4" s="154">
        <f t="shared" si="0"/>
        <v>0</v>
      </c>
      <c r="H4" s="154">
        <f t="shared" si="0"/>
        <v>26336</v>
      </c>
      <c r="I4" s="222">
        <f t="shared" si="0"/>
        <v>0</v>
      </c>
    </row>
    <row r="5" spans="1:9" ht="21" customHeight="1">
      <c r="A5" s="373" t="s">
        <v>60</v>
      </c>
      <c r="B5" s="389"/>
      <c r="C5" s="151">
        <f>SUM(C20:C23)</f>
        <v>51</v>
      </c>
      <c r="D5" s="152" t="s">
        <v>153</v>
      </c>
      <c r="E5" s="152">
        <f>SUM(E20:E23)</f>
        <v>51.5</v>
      </c>
      <c r="F5" s="152" t="s">
        <v>153</v>
      </c>
      <c r="G5" s="152" t="s">
        <v>153</v>
      </c>
      <c r="H5" s="152">
        <f>SUM(H20:H23)</f>
        <v>35482</v>
      </c>
      <c r="I5" s="152" t="s">
        <v>153</v>
      </c>
    </row>
    <row r="6" spans="1:9" ht="21" customHeight="1">
      <c r="A6" s="365">
        <v>14</v>
      </c>
      <c r="B6" s="388"/>
      <c r="C6" s="153">
        <f>SUM(C24:C27)</f>
        <v>52</v>
      </c>
      <c r="D6" s="154">
        <f>SUM(D24:D27)</f>
        <v>117</v>
      </c>
      <c r="E6" s="154">
        <f>SUM(E24:E27)</f>
        <v>369.5</v>
      </c>
      <c r="F6" s="154">
        <f>SUM(F24:F27)</f>
        <v>5</v>
      </c>
      <c r="G6" s="154" t="s">
        <v>153</v>
      </c>
      <c r="H6" s="154">
        <f>SUM(H24:H27)</f>
        <v>32132</v>
      </c>
      <c r="I6" s="154" t="s">
        <v>153</v>
      </c>
    </row>
    <row r="7" spans="1:9" ht="21" customHeight="1">
      <c r="A7" s="365">
        <v>15</v>
      </c>
      <c r="B7" s="388"/>
      <c r="C7" s="153">
        <f t="shared" ref="C7:H7" si="1">SUM(C28:C31)</f>
        <v>45</v>
      </c>
      <c r="D7" s="154" t="s">
        <v>153</v>
      </c>
      <c r="E7" s="154">
        <f t="shared" si="1"/>
        <v>837</v>
      </c>
      <c r="F7" s="154" t="s">
        <v>153</v>
      </c>
      <c r="G7" s="154" t="s">
        <v>153</v>
      </c>
      <c r="H7" s="154">
        <f t="shared" si="1"/>
        <v>36768</v>
      </c>
      <c r="I7" s="154" t="s">
        <v>153</v>
      </c>
    </row>
    <row r="8" spans="1:9" ht="21" customHeight="1">
      <c r="A8" s="365">
        <v>16</v>
      </c>
      <c r="B8" s="388"/>
      <c r="C8" s="153">
        <f t="shared" ref="C8:H8" si="2">SUM(C32:C35)</f>
        <v>56</v>
      </c>
      <c r="D8" s="154">
        <f t="shared" si="2"/>
        <v>87</v>
      </c>
      <c r="E8" s="154">
        <f t="shared" si="2"/>
        <v>442</v>
      </c>
      <c r="F8" s="154">
        <f t="shared" si="2"/>
        <v>11</v>
      </c>
      <c r="G8" s="154" t="s">
        <v>153</v>
      </c>
      <c r="H8" s="154">
        <f t="shared" si="2"/>
        <v>35294</v>
      </c>
      <c r="I8" s="154" t="s">
        <v>153</v>
      </c>
    </row>
    <row r="9" spans="1:9" ht="21" customHeight="1" thickBot="1">
      <c r="A9" s="372">
        <v>17</v>
      </c>
      <c r="B9" s="387"/>
      <c r="C9" s="156">
        <f t="shared" ref="C9:H9" si="3">SUM(C36:C39)</f>
        <v>69</v>
      </c>
      <c r="D9" s="157" t="s">
        <v>153</v>
      </c>
      <c r="E9" s="157">
        <f t="shared" si="3"/>
        <v>530</v>
      </c>
      <c r="F9" s="157">
        <f t="shared" si="3"/>
        <v>1</v>
      </c>
      <c r="G9" s="157" t="s">
        <v>153</v>
      </c>
      <c r="H9" s="157">
        <f t="shared" si="3"/>
        <v>83000</v>
      </c>
      <c r="I9" s="157" t="s">
        <v>153</v>
      </c>
    </row>
    <row r="10" spans="1:9" ht="16.5" customHeight="1">
      <c r="A10" s="21" t="s">
        <v>31</v>
      </c>
    </row>
    <row r="13" spans="1:9" ht="14.25" thickBot="1">
      <c r="A13" s="148" t="s">
        <v>167</v>
      </c>
      <c r="B13" s="10"/>
      <c r="C13" s="10"/>
      <c r="D13" s="10"/>
      <c r="E13" s="10"/>
      <c r="F13" s="10"/>
      <c r="G13" s="10"/>
      <c r="I13" s="221" t="s">
        <v>39</v>
      </c>
    </row>
    <row r="14" spans="1:9">
      <c r="A14" s="366" t="s">
        <v>59</v>
      </c>
      <c r="B14" s="367"/>
      <c r="C14" s="367" t="s">
        <v>32</v>
      </c>
      <c r="D14" s="367" t="s">
        <v>33</v>
      </c>
      <c r="E14" s="367" t="s">
        <v>34</v>
      </c>
      <c r="F14" s="367" t="s">
        <v>35</v>
      </c>
      <c r="G14" s="383" t="s">
        <v>36</v>
      </c>
      <c r="H14" s="367" t="s">
        <v>37</v>
      </c>
      <c r="I14" s="381" t="s">
        <v>38</v>
      </c>
    </row>
    <row r="15" spans="1:9">
      <c r="A15" s="314"/>
      <c r="B15" s="368"/>
      <c r="C15" s="368"/>
      <c r="D15" s="368"/>
      <c r="E15" s="368"/>
      <c r="F15" s="368"/>
      <c r="G15" s="368"/>
      <c r="H15" s="368"/>
      <c r="I15" s="382"/>
    </row>
    <row r="16" spans="1:9" hidden="1">
      <c r="A16" s="314" t="s">
        <v>1</v>
      </c>
      <c r="B16" s="51" t="s">
        <v>2</v>
      </c>
      <c r="C16" s="154">
        <v>55</v>
      </c>
      <c r="D16" s="154">
        <v>29</v>
      </c>
      <c r="E16" s="154">
        <v>491</v>
      </c>
      <c r="F16" s="154">
        <v>2</v>
      </c>
      <c r="G16" s="154" t="s">
        <v>154</v>
      </c>
      <c r="H16" s="154">
        <v>26336</v>
      </c>
      <c r="I16" s="222" t="s">
        <v>154</v>
      </c>
    </row>
    <row r="17" spans="1:9" hidden="1">
      <c r="A17" s="315"/>
      <c r="B17" s="23" t="s">
        <v>3</v>
      </c>
      <c r="C17" s="154"/>
      <c r="D17" s="154"/>
      <c r="E17" s="154"/>
      <c r="F17" s="154"/>
      <c r="G17" s="154"/>
      <c r="H17" s="154"/>
      <c r="I17" s="222"/>
    </row>
    <row r="18" spans="1:9" hidden="1">
      <c r="A18" s="315"/>
      <c r="B18" s="23" t="s">
        <v>4</v>
      </c>
      <c r="C18" s="154"/>
      <c r="D18" s="154"/>
      <c r="E18" s="154"/>
      <c r="F18" s="154"/>
      <c r="G18" s="154"/>
      <c r="H18" s="154"/>
      <c r="I18" s="222"/>
    </row>
    <row r="19" spans="1:9" hidden="1">
      <c r="A19" s="315"/>
      <c r="B19" s="23" t="s">
        <v>5</v>
      </c>
      <c r="C19" s="154"/>
      <c r="D19" s="154"/>
      <c r="E19" s="154"/>
      <c r="F19" s="154"/>
      <c r="G19" s="154"/>
      <c r="H19" s="154"/>
      <c r="I19" s="222"/>
    </row>
    <row r="20" spans="1:9">
      <c r="A20" s="315">
        <v>13</v>
      </c>
      <c r="B20" s="23" t="s">
        <v>2</v>
      </c>
      <c r="C20" s="194">
        <v>51</v>
      </c>
      <c r="D20" s="193">
        <v>0</v>
      </c>
      <c r="E20" s="193">
        <v>51.5</v>
      </c>
      <c r="F20" s="193">
        <v>0</v>
      </c>
      <c r="G20" s="193" t="s">
        <v>154</v>
      </c>
      <c r="H20" s="193">
        <v>35482</v>
      </c>
      <c r="I20" s="223" t="s">
        <v>154</v>
      </c>
    </row>
    <row r="21" spans="1:9">
      <c r="A21" s="315"/>
      <c r="B21" s="23" t="s">
        <v>3</v>
      </c>
      <c r="C21" s="194" t="s">
        <v>154</v>
      </c>
      <c r="D21" s="193" t="s">
        <v>154</v>
      </c>
      <c r="E21" s="193" t="s">
        <v>154</v>
      </c>
      <c r="F21" s="193" t="s">
        <v>154</v>
      </c>
      <c r="G21" s="193" t="s">
        <v>154</v>
      </c>
      <c r="H21" s="193" t="s">
        <v>154</v>
      </c>
      <c r="I21" s="223" t="s">
        <v>154</v>
      </c>
    </row>
    <row r="22" spans="1:9">
      <c r="A22" s="315"/>
      <c r="B22" s="23" t="s">
        <v>4</v>
      </c>
      <c r="C22" s="194" t="s">
        <v>154</v>
      </c>
      <c r="D22" s="193" t="s">
        <v>154</v>
      </c>
      <c r="E22" s="193" t="s">
        <v>154</v>
      </c>
      <c r="F22" s="193" t="s">
        <v>154</v>
      </c>
      <c r="G22" s="193" t="s">
        <v>154</v>
      </c>
      <c r="H22" s="193" t="s">
        <v>154</v>
      </c>
      <c r="I22" s="223" t="s">
        <v>154</v>
      </c>
    </row>
    <row r="23" spans="1:9">
      <c r="A23" s="316"/>
      <c r="B23" s="40" t="s">
        <v>5</v>
      </c>
      <c r="C23" s="212" t="s">
        <v>154</v>
      </c>
      <c r="D23" s="166" t="s">
        <v>154</v>
      </c>
      <c r="E23" s="166" t="s">
        <v>154</v>
      </c>
      <c r="F23" s="166" t="s">
        <v>154</v>
      </c>
      <c r="G23" s="166" t="s">
        <v>154</v>
      </c>
      <c r="H23" s="166" t="s">
        <v>154</v>
      </c>
      <c r="I23" s="167" t="s">
        <v>154</v>
      </c>
    </row>
    <row r="24" spans="1:9">
      <c r="A24" s="315">
        <v>14</v>
      </c>
      <c r="B24" s="23" t="s">
        <v>2</v>
      </c>
      <c r="C24" s="189">
        <v>37</v>
      </c>
      <c r="D24" s="191">
        <v>117</v>
      </c>
      <c r="E24" s="191">
        <v>220</v>
      </c>
      <c r="F24" s="191">
        <v>0</v>
      </c>
      <c r="G24" s="191" t="s">
        <v>154</v>
      </c>
      <c r="H24" s="191">
        <v>31758</v>
      </c>
      <c r="I24" s="224" t="s">
        <v>154</v>
      </c>
    </row>
    <row r="25" spans="1:9">
      <c r="A25" s="315"/>
      <c r="B25" s="23" t="s">
        <v>3</v>
      </c>
      <c r="C25" s="194"/>
      <c r="D25" s="193"/>
      <c r="E25" s="193">
        <v>67.5</v>
      </c>
      <c r="F25" s="193">
        <v>2</v>
      </c>
      <c r="G25" s="193"/>
      <c r="H25" s="193">
        <v>374</v>
      </c>
      <c r="I25" s="223"/>
    </row>
    <row r="26" spans="1:9">
      <c r="A26" s="315"/>
      <c r="B26" s="23" t="s">
        <v>4</v>
      </c>
      <c r="C26" s="194"/>
      <c r="D26" s="193"/>
      <c r="E26" s="193"/>
      <c r="F26" s="193"/>
      <c r="G26" s="193"/>
      <c r="H26" s="193"/>
      <c r="I26" s="223"/>
    </row>
    <row r="27" spans="1:9">
      <c r="A27" s="315"/>
      <c r="B27" s="23" t="s">
        <v>5</v>
      </c>
      <c r="C27" s="205">
        <v>15</v>
      </c>
      <c r="D27" s="170"/>
      <c r="E27" s="170">
        <v>82</v>
      </c>
      <c r="F27" s="170">
        <v>3</v>
      </c>
      <c r="G27" s="170"/>
      <c r="H27" s="170"/>
      <c r="I27" s="171"/>
    </row>
    <row r="28" spans="1:9">
      <c r="A28" s="314">
        <v>15</v>
      </c>
      <c r="B28" s="51" t="s">
        <v>2</v>
      </c>
      <c r="C28" s="208">
        <v>32</v>
      </c>
      <c r="D28" s="210">
        <v>0</v>
      </c>
      <c r="E28" s="210">
        <v>368</v>
      </c>
      <c r="F28" s="210">
        <v>0</v>
      </c>
      <c r="G28" s="210" t="s">
        <v>154</v>
      </c>
      <c r="H28" s="210">
        <v>36214</v>
      </c>
      <c r="I28" s="225" t="s">
        <v>154</v>
      </c>
    </row>
    <row r="29" spans="1:9">
      <c r="A29" s="315"/>
      <c r="B29" s="23" t="s">
        <v>3</v>
      </c>
      <c r="C29" s="194"/>
      <c r="D29" s="193"/>
      <c r="E29" s="193">
        <v>131</v>
      </c>
      <c r="F29" s="193"/>
      <c r="G29" s="193"/>
      <c r="H29" s="193"/>
      <c r="I29" s="223"/>
    </row>
    <row r="30" spans="1:9">
      <c r="A30" s="315"/>
      <c r="B30" s="23" t="s">
        <v>4</v>
      </c>
      <c r="C30" s="194"/>
      <c r="D30" s="193"/>
      <c r="E30" s="193">
        <v>191</v>
      </c>
      <c r="F30" s="193"/>
      <c r="G30" s="193"/>
      <c r="H30" s="193"/>
      <c r="I30" s="223"/>
    </row>
    <row r="31" spans="1:9">
      <c r="A31" s="316"/>
      <c r="B31" s="40" t="s">
        <v>5</v>
      </c>
      <c r="C31" s="212">
        <v>13</v>
      </c>
      <c r="D31" s="166">
        <v>0</v>
      </c>
      <c r="E31" s="166">
        <v>147</v>
      </c>
      <c r="F31" s="166">
        <v>0</v>
      </c>
      <c r="G31" s="166"/>
      <c r="H31" s="166">
        <v>554</v>
      </c>
      <c r="I31" s="167">
        <v>0</v>
      </c>
    </row>
    <row r="32" spans="1:9">
      <c r="A32" s="315">
        <v>16</v>
      </c>
      <c r="B32" s="23" t="s">
        <v>2</v>
      </c>
      <c r="C32" s="189">
        <v>51</v>
      </c>
      <c r="D32" s="191">
        <v>87</v>
      </c>
      <c r="E32" s="191">
        <v>199</v>
      </c>
      <c r="F32" s="191">
        <v>4</v>
      </c>
      <c r="G32" s="191"/>
      <c r="H32" s="191">
        <v>34218</v>
      </c>
      <c r="I32" s="224"/>
    </row>
    <row r="33" spans="1:9">
      <c r="A33" s="315"/>
      <c r="B33" s="23" t="s">
        <v>3</v>
      </c>
      <c r="C33" s="194"/>
      <c r="D33" s="193"/>
      <c r="E33" s="193">
        <v>73</v>
      </c>
      <c r="F33" s="193"/>
      <c r="G33" s="193"/>
      <c r="H33" s="193"/>
      <c r="I33" s="223"/>
    </row>
    <row r="34" spans="1:9">
      <c r="A34" s="315"/>
      <c r="B34" s="23" t="s">
        <v>4</v>
      </c>
      <c r="C34" s="194"/>
      <c r="D34" s="193"/>
      <c r="E34" s="193">
        <v>170</v>
      </c>
      <c r="F34" s="193">
        <v>7</v>
      </c>
      <c r="G34" s="193"/>
      <c r="H34" s="193">
        <v>1076</v>
      </c>
      <c r="I34" s="223"/>
    </row>
    <row r="35" spans="1:9">
      <c r="A35" s="315"/>
      <c r="B35" s="23" t="s">
        <v>5</v>
      </c>
      <c r="C35" s="205">
        <v>5</v>
      </c>
      <c r="D35" s="170"/>
      <c r="E35" s="170"/>
      <c r="F35" s="170"/>
      <c r="G35" s="170"/>
      <c r="H35" s="170"/>
      <c r="I35" s="171"/>
    </row>
    <row r="36" spans="1:9">
      <c r="A36" s="314">
        <v>17</v>
      </c>
      <c r="B36" s="384" t="s">
        <v>2</v>
      </c>
      <c r="C36" s="378">
        <v>69</v>
      </c>
      <c r="D36" s="375">
        <v>0</v>
      </c>
      <c r="E36" s="375">
        <v>530</v>
      </c>
      <c r="F36" s="375">
        <v>1</v>
      </c>
      <c r="G36" s="217"/>
      <c r="H36" s="375">
        <v>83000</v>
      </c>
      <c r="I36" s="226"/>
    </row>
    <row r="37" spans="1:9">
      <c r="A37" s="315"/>
      <c r="B37" s="363"/>
      <c r="C37" s="379"/>
      <c r="D37" s="376"/>
      <c r="E37" s="376"/>
      <c r="F37" s="376"/>
      <c r="G37" s="228"/>
      <c r="H37" s="376"/>
      <c r="I37" s="229"/>
    </row>
    <row r="38" spans="1:9">
      <c r="A38" s="315"/>
      <c r="B38" s="363"/>
      <c r="C38" s="379"/>
      <c r="D38" s="376"/>
      <c r="E38" s="376"/>
      <c r="F38" s="376"/>
      <c r="G38" s="228"/>
      <c r="H38" s="376"/>
      <c r="I38" s="229"/>
    </row>
    <row r="39" spans="1:9" ht="14.25" thickBot="1">
      <c r="A39" s="362"/>
      <c r="B39" s="364"/>
      <c r="C39" s="380"/>
      <c r="D39" s="377"/>
      <c r="E39" s="377"/>
      <c r="F39" s="377"/>
      <c r="G39" s="231"/>
      <c r="H39" s="377"/>
      <c r="I39" s="232"/>
    </row>
    <row r="40" spans="1:9">
      <c r="A40" s="21" t="s">
        <v>31</v>
      </c>
    </row>
  </sheetData>
  <mergeCells count="34">
    <mergeCell ref="A9:B9"/>
    <mergeCell ref="A6:B6"/>
    <mergeCell ref="A7:B7"/>
    <mergeCell ref="A2:B3"/>
    <mergeCell ref="A4:B4"/>
    <mergeCell ref="A5:B5"/>
    <mergeCell ref="A8:B8"/>
    <mergeCell ref="I2:I3"/>
    <mergeCell ref="C2:C3"/>
    <mergeCell ref="D2:D3"/>
    <mergeCell ref="E2:E3"/>
    <mergeCell ref="F2:F3"/>
    <mergeCell ref="H2:H3"/>
    <mergeCell ref="G2:G3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H14:H15"/>
    <mergeCell ref="I14:I15"/>
    <mergeCell ref="D14:D15"/>
    <mergeCell ref="E14:E15"/>
    <mergeCell ref="F14:F15"/>
    <mergeCell ref="G14:G15"/>
    <mergeCell ref="H36:H39"/>
    <mergeCell ref="C36:C39"/>
    <mergeCell ref="D36:D39"/>
    <mergeCell ref="E36:E39"/>
    <mergeCell ref="F36:F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C1" sqref="C1"/>
    </sheetView>
  </sheetViews>
  <sheetFormatPr defaultRowHeight="13.5"/>
  <cols>
    <col min="1" max="1" width="5.375" style="3" customWidth="1"/>
    <col min="2" max="2" width="6.5" style="233" customWidth="1"/>
    <col min="3" max="6" width="6.125" style="3" customWidth="1"/>
    <col min="7" max="14" width="5.625" style="3" customWidth="1"/>
    <col min="15" max="15" width="5" style="3" customWidth="1"/>
    <col min="16" max="16384" width="9" style="3"/>
  </cols>
  <sheetData>
    <row r="1" spans="1:15" ht="18.75" customHeight="1" thickBot="1">
      <c r="A1" s="2" t="s">
        <v>168</v>
      </c>
      <c r="N1" s="138"/>
      <c r="O1" s="138" t="s">
        <v>67</v>
      </c>
    </row>
    <row r="2" spans="1:15" s="240" customFormat="1" ht="47.25" customHeight="1">
      <c r="A2" s="234" t="s">
        <v>68</v>
      </c>
      <c r="B2" s="235" t="s">
        <v>69</v>
      </c>
      <c r="C2" s="236" t="s">
        <v>70</v>
      </c>
      <c r="D2" s="236" t="s">
        <v>71</v>
      </c>
      <c r="E2" s="236" t="s">
        <v>72</v>
      </c>
      <c r="F2" s="236" t="s">
        <v>73</v>
      </c>
      <c r="G2" s="236" t="s">
        <v>74</v>
      </c>
      <c r="H2" s="236" t="s">
        <v>75</v>
      </c>
      <c r="I2" s="237" t="s">
        <v>76</v>
      </c>
      <c r="J2" s="237" t="s">
        <v>77</v>
      </c>
      <c r="K2" s="237" t="s">
        <v>78</v>
      </c>
      <c r="L2" s="237" t="s">
        <v>79</v>
      </c>
      <c r="M2" s="237" t="s">
        <v>80</v>
      </c>
      <c r="N2" s="238" t="s">
        <v>81</v>
      </c>
      <c r="O2" s="239" t="s">
        <v>82</v>
      </c>
    </row>
    <row r="3" spans="1:15" ht="18.75" customHeight="1">
      <c r="A3" s="241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5" ht="18.75" customHeight="1">
      <c r="A4" s="150" t="s">
        <v>83</v>
      </c>
      <c r="B4" s="245" t="s">
        <v>84</v>
      </c>
      <c r="C4" s="246">
        <v>61</v>
      </c>
      <c r="D4" s="246">
        <v>0</v>
      </c>
      <c r="E4" s="246">
        <v>78</v>
      </c>
      <c r="F4" s="246">
        <v>20</v>
      </c>
      <c r="G4" s="246">
        <v>132</v>
      </c>
      <c r="H4" s="246">
        <v>29</v>
      </c>
      <c r="I4" s="246">
        <v>28</v>
      </c>
      <c r="J4" s="246">
        <v>27</v>
      </c>
      <c r="K4" s="246">
        <v>29</v>
      </c>
      <c r="L4" s="246">
        <v>121</v>
      </c>
      <c r="M4" s="246">
        <v>74</v>
      </c>
      <c r="N4" s="246">
        <v>0</v>
      </c>
      <c r="O4" s="21">
        <v>599</v>
      </c>
    </row>
    <row r="5" spans="1:15" ht="18.75" customHeight="1">
      <c r="A5" s="150">
        <v>10</v>
      </c>
      <c r="B5" s="245" t="s">
        <v>85</v>
      </c>
      <c r="C5" s="246">
        <v>0</v>
      </c>
      <c r="D5" s="246">
        <v>0</v>
      </c>
      <c r="E5" s="246">
        <v>0</v>
      </c>
      <c r="F5" s="246">
        <v>0</v>
      </c>
      <c r="G5" s="246">
        <v>33</v>
      </c>
      <c r="H5" s="246">
        <v>31</v>
      </c>
      <c r="I5" s="246">
        <v>29</v>
      </c>
      <c r="J5" s="246">
        <v>1</v>
      </c>
      <c r="K5" s="246">
        <v>5</v>
      </c>
      <c r="L5" s="246">
        <v>36</v>
      </c>
      <c r="M5" s="246">
        <v>10</v>
      </c>
      <c r="N5" s="246">
        <v>59</v>
      </c>
      <c r="O5" s="21">
        <v>204</v>
      </c>
    </row>
    <row r="6" spans="1:15" ht="18.75" customHeight="1">
      <c r="A6" s="150" t="s">
        <v>86</v>
      </c>
      <c r="B6" s="245" t="s">
        <v>87</v>
      </c>
      <c r="C6" s="246">
        <v>9</v>
      </c>
      <c r="D6" s="246">
        <v>0</v>
      </c>
      <c r="E6" s="246">
        <v>16</v>
      </c>
      <c r="F6" s="246">
        <v>10</v>
      </c>
      <c r="G6" s="246">
        <v>58</v>
      </c>
      <c r="H6" s="246">
        <v>0</v>
      </c>
      <c r="I6" s="246">
        <v>6</v>
      </c>
      <c r="J6" s="246">
        <v>8</v>
      </c>
      <c r="K6" s="246">
        <v>19</v>
      </c>
      <c r="L6" s="246">
        <v>18</v>
      </c>
      <c r="M6" s="246">
        <v>0</v>
      </c>
      <c r="N6" s="246">
        <v>0</v>
      </c>
      <c r="O6" s="21">
        <v>144</v>
      </c>
    </row>
    <row r="7" spans="1:15" ht="18.75" customHeight="1">
      <c r="A7" s="150">
        <v>1</v>
      </c>
      <c r="B7" s="245" t="s">
        <v>88</v>
      </c>
      <c r="C7" s="246">
        <v>6</v>
      </c>
      <c r="D7" s="246">
        <v>0</v>
      </c>
      <c r="E7" s="246">
        <v>21</v>
      </c>
      <c r="F7" s="246">
        <v>0</v>
      </c>
      <c r="G7" s="246">
        <v>95</v>
      </c>
      <c r="H7" s="246">
        <v>21</v>
      </c>
      <c r="I7" s="246">
        <v>13</v>
      </c>
      <c r="J7" s="246">
        <v>7</v>
      </c>
      <c r="K7" s="246">
        <v>4</v>
      </c>
      <c r="L7" s="246">
        <v>12</v>
      </c>
      <c r="M7" s="246">
        <v>0</v>
      </c>
      <c r="N7" s="246">
        <v>0</v>
      </c>
      <c r="O7" s="21">
        <v>179</v>
      </c>
    </row>
    <row r="8" spans="1:15" ht="18.75" customHeight="1">
      <c r="A8" s="150" t="s">
        <v>86</v>
      </c>
      <c r="B8" s="245" t="s">
        <v>89</v>
      </c>
      <c r="C8" s="246">
        <v>41</v>
      </c>
      <c r="D8" s="246">
        <v>7</v>
      </c>
      <c r="E8" s="246">
        <v>31</v>
      </c>
      <c r="F8" s="246">
        <v>0</v>
      </c>
      <c r="G8" s="246">
        <v>97</v>
      </c>
      <c r="H8" s="246">
        <v>0</v>
      </c>
      <c r="I8" s="246">
        <v>28</v>
      </c>
      <c r="J8" s="246">
        <v>17</v>
      </c>
      <c r="K8" s="246">
        <v>2</v>
      </c>
      <c r="L8" s="246">
        <v>29</v>
      </c>
      <c r="M8" s="246">
        <v>8</v>
      </c>
      <c r="N8" s="246">
        <v>0</v>
      </c>
      <c r="O8" s="21">
        <v>260</v>
      </c>
    </row>
    <row r="9" spans="1:15" ht="18.75" customHeight="1" thickBot="1">
      <c r="A9" s="155">
        <v>30</v>
      </c>
      <c r="B9" s="247" t="s">
        <v>82</v>
      </c>
      <c r="C9" s="248">
        <v>117</v>
      </c>
      <c r="D9" s="248">
        <v>7</v>
      </c>
      <c r="E9" s="248">
        <v>146</v>
      </c>
      <c r="F9" s="248">
        <v>30</v>
      </c>
      <c r="G9" s="248">
        <v>415</v>
      </c>
      <c r="H9" s="248">
        <v>81</v>
      </c>
      <c r="I9" s="248">
        <v>104</v>
      </c>
      <c r="J9" s="248">
        <v>60</v>
      </c>
      <c r="K9" s="248">
        <v>59</v>
      </c>
      <c r="L9" s="248">
        <v>216</v>
      </c>
      <c r="M9" s="248">
        <v>92</v>
      </c>
      <c r="N9" s="248">
        <v>59</v>
      </c>
      <c r="O9" s="249">
        <v>1386</v>
      </c>
    </row>
    <row r="10" spans="1:15" ht="16.5" customHeight="1">
      <c r="A10" s="21" t="s">
        <v>90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3" customWidth="1"/>
    <col min="3" max="3" width="15.625" style="3" customWidth="1"/>
    <col min="4" max="4" width="9.625" style="3" customWidth="1"/>
    <col min="5" max="5" width="15.625" style="3" customWidth="1"/>
    <col min="6" max="6" width="9.625" style="3" customWidth="1"/>
    <col min="7" max="7" width="24.625" style="3" customWidth="1"/>
    <col min="8" max="8" width="17" style="3" customWidth="1"/>
    <col min="9" max="9" width="1.625" style="3" customWidth="1"/>
    <col min="10" max="16384" width="9" style="3"/>
  </cols>
  <sheetData>
    <row r="1" spans="1:8" ht="20.25" customHeight="1" thickBot="1">
      <c r="A1" s="2" t="s">
        <v>169</v>
      </c>
      <c r="G1" s="138" t="s">
        <v>40</v>
      </c>
    </row>
    <row r="2" spans="1:8" ht="30" customHeight="1">
      <c r="A2" s="336" t="s">
        <v>158</v>
      </c>
      <c r="B2" s="319"/>
      <c r="C2" s="320" t="s">
        <v>14</v>
      </c>
      <c r="D2" s="336"/>
      <c r="E2" s="320" t="s">
        <v>28</v>
      </c>
      <c r="F2" s="336"/>
      <c r="G2" s="9" t="s">
        <v>30</v>
      </c>
    </row>
    <row r="3" spans="1:8" ht="24" hidden="1" customHeight="1">
      <c r="A3" s="337" t="s">
        <v>1</v>
      </c>
      <c r="B3" s="373"/>
      <c r="C3" s="154">
        <f>SUM(E3:H3)</f>
        <v>49408</v>
      </c>
      <c r="D3" s="154"/>
      <c r="E3" s="154">
        <v>38204</v>
      </c>
      <c r="F3" s="154"/>
      <c r="G3" s="154" t="s">
        <v>92</v>
      </c>
      <c r="H3" s="154">
        <v>11204</v>
      </c>
    </row>
    <row r="4" spans="1:8" ht="24" hidden="1" customHeight="1">
      <c r="A4" s="326" t="s">
        <v>61</v>
      </c>
      <c r="B4" s="365"/>
      <c r="C4" s="154">
        <f>SUM(E4:H4)</f>
        <v>52869</v>
      </c>
      <c r="D4" s="154"/>
      <c r="E4" s="154">
        <v>42000</v>
      </c>
      <c r="F4" s="154"/>
      <c r="G4" s="154" t="s">
        <v>92</v>
      </c>
      <c r="H4" s="154">
        <v>10869</v>
      </c>
    </row>
    <row r="5" spans="1:8" ht="32.25" customHeight="1">
      <c r="A5" s="326" t="s">
        <v>65</v>
      </c>
      <c r="B5" s="365"/>
      <c r="C5" s="154">
        <f>SUM(C18:C21)</f>
        <v>124132</v>
      </c>
      <c r="D5" s="250"/>
      <c r="E5" s="154">
        <f>SUM(E18:E21)</f>
        <v>108000</v>
      </c>
      <c r="F5" s="250"/>
      <c r="G5" s="250">
        <f>SUM(G18:G21)</f>
        <v>16132</v>
      </c>
      <c r="H5" s="154"/>
    </row>
    <row r="6" spans="1:8" ht="32.25" customHeight="1">
      <c r="A6" s="326">
        <v>14</v>
      </c>
      <c r="B6" s="365"/>
      <c r="C6" s="154">
        <f>SUM(C22:C25)</f>
        <v>31299</v>
      </c>
      <c r="D6" s="250"/>
      <c r="E6" s="154">
        <f>SUM(E22:E25)</f>
        <v>4400</v>
      </c>
      <c r="F6" s="250"/>
      <c r="G6" s="250">
        <f>SUM(G22:G25)</f>
        <v>26899</v>
      </c>
      <c r="H6" s="154"/>
    </row>
    <row r="7" spans="1:8" ht="32.25" customHeight="1">
      <c r="A7" s="326">
        <v>15</v>
      </c>
      <c r="B7" s="365"/>
      <c r="C7" s="154">
        <f>SUM(C26:C29)</f>
        <v>19462</v>
      </c>
      <c r="D7" s="250"/>
      <c r="E7" s="154" t="s">
        <v>92</v>
      </c>
      <c r="F7" s="250"/>
      <c r="G7" s="250">
        <f>SUM(G26:G29)</f>
        <v>19462</v>
      </c>
      <c r="H7" s="154"/>
    </row>
    <row r="8" spans="1:8" ht="32.25" customHeight="1">
      <c r="A8" s="326">
        <v>16</v>
      </c>
      <c r="B8" s="365"/>
      <c r="C8" s="154">
        <f>SUM(C30:C33)</f>
        <v>24314</v>
      </c>
      <c r="D8" s="250"/>
      <c r="E8" s="154" t="s">
        <v>92</v>
      </c>
      <c r="F8" s="250"/>
      <c r="G8" s="250">
        <f>SUM(G30:G33)</f>
        <v>24359</v>
      </c>
      <c r="H8" s="154"/>
    </row>
    <row r="9" spans="1:8" ht="32.25" customHeight="1" thickBot="1">
      <c r="A9" s="372">
        <v>17</v>
      </c>
      <c r="B9" s="387"/>
      <c r="C9" s="157">
        <f>SUM(C34:C37)</f>
        <v>19801</v>
      </c>
      <c r="D9" s="251"/>
      <c r="E9" s="157" t="s">
        <v>92</v>
      </c>
      <c r="F9" s="251"/>
      <c r="G9" s="251">
        <f>SUM(G34:G37)</f>
        <v>19801</v>
      </c>
      <c r="H9" s="154"/>
    </row>
    <row r="10" spans="1:8">
      <c r="A10" s="21" t="s">
        <v>31</v>
      </c>
    </row>
    <row r="12" spans="1:8" ht="14.25" thickBot="1">
      <c r="A12" s="2" t="s">
        <v>169</v>
      </c>
      <c r="G12" s="252" t="s">
        <v>40</v>
      </c>
    </row>
    <row r="13" spans="1:8" ht="13.5" customHeight="1">
      <c r="A13" s="336" t="s">
        <v>0</v>
      </c>
      <c r="B13" s="319"/>
      <c r="C13" s="140" t="s">
        <v>14</v>
      </c>
      <c r="D13" s="140"/>
      <c r="E13" s="140" t="s">
        <v>28</v>
      </c>
      <c r="F13" s="141"/>
      <c r="G13" s="141" t="s">
        <v>30</v>
      </c>
      <c r="H13" s="10"/>
    </row>
    <row r="14" spans="1:8" hidden="1">
      <c r="A14" s="371" t="s">
        <v>1</v>
      </c>
      <c r="B14" s="51" t="s">
        <v>2</v>
      </c>
      <c r="C14" s="154">
        <f>SUM(E14:H14)</f>
        <v>38204</v>
      </c>
      <c r="D14" s="154"/>
      <c r="E14" s="154">
        <v>38204</v>
      </c>
      <c r="F14" s="154"/>
      <c r="G14" s="154" t="s">
        <v>92</v>
      </c>
      <c r="H14" s="154"/>
    </row>
    <row r="15" spans="1:8" hidden="1">
      <c r="A15" s="390"/>
      <c r="B15" s="23" t="s">
        <v>3</v>
      </c>
      <c r="C15" s="154">
        <f>SUM(E15:H15)</f>
        <v>0</v>
      </c>
      <c r="D15" s="154"/>
      <c r="E15" s="154"/>
      <c r="F15" s="154"/>
      <c r="G15" s="154"/>
      <c r="H15" s="154"/>
    </row>
    <row r="16" spans="1:8" hidden="1">
      <c r="A16" s="390"/>
      <c r="B16" s="23" t="s">
        <v>4</v>
      </c>
      <c r="C16" s="154">
        <f>SUM(E16:H16)</f>
        <v>0</v>
      </c>
      <c r="D16" s="154"/>
      <c r="E16" s="154"/>
      <c r="F16" s="154"/>
      <c r="G16" s="154"/>
      <c r="H16" s="154"/>
    </row>
    <row r="17" spans="1:8" hidden="1">
      <c r="A17" s="390"/>
      <c r="B17" s="23" t="s">
        <v>5</v>
      </c>
      <c r="C17" s="154">
        <f>SUM(E17:H17)</f>
        <v>0</v>
      </c>
      <c r="D17" s="154"/>
      <c r="E17" s="154"/>
      <c r="F17" s="154"/>
      <c r="G17" s="154"/>
      <c r="H17" s="154"/>
    </row>
    <row r="18" spans="1:8">
      <c r="A18" s="390">
        <v>13</v>
      </c>
      <c r="B18" s="23" t="s">
        <v>2</v>
      </c>
      <c r="C18" s="194">
        <v>119394</v>
      </c>
      <c r="D18" s="268"/>
      <c r="E18" s="193">
        <v>108000</v>
      </c>
      <c r="F18" s="253"/>
      <c r="G18" s="253">
        <v>11394</v>
      </c>
      <c r="H18" s="154"/>
    </row>
    <row r="19" spans="1:8">
      <c r="A19" s="390"/>
      <c r="B19" s="23" t="s">
        <v>3</v>
      </c>
      <c r="C19" s="194">
        <v>3036</v>
      </c>
      <c r="D19" s="268"/>
      <c r="E19" s="193"/>
      <c r="F19" s="253"/>
      <c r="G19" s="253">
        <v>3036</v>
      </c>
      <c r="H19" s="154"/>
    </row>
    <row r="20" spans="1:8">
      <c r="A20" s="390"/>
      <c r="B20" s="23" t="s">
        <v>4</v>
      </c>
      <c r="C20" s="194">
        <v>232</v>
      </c>
      <c r="D20" s="268"/>
      <c r="E20" s="193"/>
      <c r="F20" s="253"/>
      <c r="G20" s="253">
        <v>232</v>
      </c>
      <c r="H20" s="154"/>
    </row>
    <row r="21" spans="1:8">
      <c r="A21" s="373"/>
      <c r="B21" s="40" t="s">
        <v>5</v>
      </c>
      <c r="C21" s="212">
        <v>1470</v>
      </c>
      <c r="D21" s="274"/>
      <c r="E21" s="166"/>
      <c r="F21" s="254"/>
      <c r="G21" s="254">
        <v>1470</v>
      </c>
      <c r="H21" s="154"/>
    </row>
    <row r="22" spans="1:8">
      <c r="A22" s="390">
        <v>14</v>
      </c>
      <c r="B22" s="23" t="s">
        <v>2</v>
      </c>
      <c r="C22" s="189">
        <v>23292</v>
      </c>
      <c r="D22" s="267"/>
      <c r="E22" s="191">
        <v>4400</v>
      </c>
      <c r="F22" s="255"/>
      <c r="G22" s="255">
        <v>18892</v>
      </c>
      <c r="H22" s="154"/>
    </row>
    <row r="23" spans="1:8">
      <c r="A23" s="390"/>
      <c r="B23" s="23" t="s">
        <v>3</v>
      </c>
      <c r="C23" s="194">
        <v>4780</v>
      </c>
      <c r="D23" s="268"/>
      <c r="E23" s="193"/>
      <c r="F23" s="253"/>
      <c r="G23" s="253">
        <v>4780</v>
      </c>
      <c r="H23" s="154"/>
    </row>
    <row r="24" spans="1:8">
      <c r="A24" s="390"/>
      <c r="B24" s="23" t="s">
        <v>4</v>
      </c>
      <c r="C24" s="194">
        <v>1757</v>
      </c>
      <c r="D24" s="268"/>
      <c r="E24" s="193"/>
      <c r="F24" s="253"/>
      <c r="G24" s="253">
        <v>1757</v>
      </c>
      <c r="H24" s="154"/>
    </row>
    <row r="25" spans="1:8">
      <c r="A25" s="390"/>
      <c r="B25" s="23" t="s">
        <v>5</v>
      </c>
      <c r="C25" s="205">
        <v>1470</v>
      </c>
      <c r="D25" s="275"/>
      <c r="E25" s="170"/>
      <c r="F25" s="256"/>
      <c r="G25" s="256">
        <v>1470</v>
      </c>
      <c r="H25" s="154"/>
    </row>
    <row r="26" spans="1:8">
      <c r="A26" s="371">
        <v>15</v>
      </c>
      <c r="B26" s="51" t="s">
        <v>2</v>
      </c>
      <c r="C26" s="208">
        <v>8433</v>
      </c>
      <c r="D26" s="276"/>
      <c r="E26" s="210">
        <v>0</v>
      </c>
      <c r="F26" s="257"/>
      <c r="G26" s="257">
        <v>8433</v>
      </c>
      <c r="H26" s="154"/>
    </row>
    <row r="27" spans="1:8">
      <c r="A27" s="390"/>
      <c r="B27" s="23" t="s">
        <v>3</v>
      </c>
      <c r="C27" s="194">
        <v>2141</v>
      </c>
      <c r="D27" s="268"/>
      <c r="E27" s="193"/>
      <c r="F27" s="253"/>
      <c r="G27" s="253">
        <v>2141</v>
      </c>
      <c r="H27" s="154"/>
    </row>
    <row r="28" spans="1:8">
      <c r="A28" s="390"/>
      <c r="B28" s="23" t="s">
        <v>4</v>
      </c>
      <c r="C28" s="194">
        <v>7502</v>
      </c>
      <c r="D28" s="268"/>
      <c r="E28" s="193"/>
      <c r="F28" s="253"/>
      <c r="G28" s="253">
        <v>7502</v>
      </c>
      <c r="H28" s="154"/>
    </row>
    <row r="29" spans="1:8">
      <c r="A29" s="373"/>
      <c r="B29" s="40" t="s">
        <v>5</v>
      </c>
      <c r="C29" s="212">
        <v>1386</v>
      </c>
      <c r="D29" s="274"/>
      <c r="E29" s="166"/>
      <c r="F29" s="254"/>
      <c r="G29" s="254">
        <v>1386</v>
      </c>
      <c r="H29" s="154"/>
    </row>
    <row r="30" spans="1:8">
      <c r="A30" s="390">
        <v>16</v>
      </c>
      <c r="B30" s="23" t="s">
        <v>2</v>
      </c>
      <c r="C30" s="189">
        <v>8388</v>
      </c>
      <c r="D30" s="267"/>
      <c r="E30" s="191">
        <v>0</v>
      </c>
      <c r="F30" s="255"/>
      <c r="G30" s="255">
        <v>8433</v>
      </c>
      <c r="H30" s="154"/>
    </row>
    <row r="31" spans="1:8">
      <c r="A31" s="390"/>
      <c r="B31" s="23" t="s">
        <v>3</v>
      </c>
      <c r="C31" s="194">
        <v>6719</v>
      </c>
      <c r="D31" s="268"/>
      <c r="E31" s="193"/>
      <c r="F31" s="253"/>
      <c r="G31" s="253">
        <v>6719</v>
      </c>
      <c r="H31" s="154"/>
    </row>
    <row r="32" spans="1:8">
      <c r="A32" s="390"/>
      <c r="B32" s="23" t="s">
        <v>4</v>
      </c>
      <c r="C32" s="194">
        <v>6078</v>
      </c>
      <c r="D32" s="268"/>
      <c r="E32" s="193"/>
      <c r="F32" s="253"/>
      <c r="G32" s="253">
        <v>6078</v>
      </c>
      <c r="H32" s="154"/>
    </row>
    <row r="33" spans="1:8">
      <c r="A33" s="390"/>
      <c r="B33" s="23" t="s">
        <v>5</v>
      </c>
      <c r="C33" s="205">
        <v>3129</v>
      </c>
      <c r="D33" s="275"/>
      <c r="E33" s="170"/>
      <c r="F33" s="256"/>
      <c r="G33" s="256">
        <v>3129</v>
      </c>
      <c r="H33" s="154"/>
    </row>
    <row r="34" spans="1:8">
      <c r="A34" s="371">
        <v>17</v>
      </c>
      <c r="B34" s="363" t="s">
        <v>2</v>
      </c>
      <c r="C34" s="215">
        <v>19801</v>
      </c>
      <c r="D34" s="277"/>
      <c r="E34" s="217">
        <v>0</v>
      </c>
      <c r="F34" s="258"/>
      <c r="G34" s="258">
        <v>19801</v>
      </c>
      <c r="H34" s="154"/>
    </row>
    <row r="35" spans="1:8">
      <c r="A35" s="390"/>
      <c r="B35" s="363"/>
      <c r="C35" s="227"/>
      <c r="D35" s="278"/>
      <c r="E35" s="228"/>
      <c r="F35" s="259"/>
      <c r="G35" s="259"/>
      <c r="H35" s="154"/>
    </row>
    <row r="36" spans="1:8">
      <c r="A36" s="390"/>
      <c r="B36" s="363"/>
      <c r="C36" s="227"/>
      <c r="D36" s="278"/>
      <c r="E36" s="228"/>
      <c r="F36" s="259"/>
      <c r="G36" s="259"/>
      <c r="H36" s="154"/>
    </row>
    <row r="37" spans="1:8" ht="14.25" thickBot="1">
      <c r="A37" s="391"/>
      <c r="B37" s="364"/>
      <c r="C37" s="230"/>
      <c r="D37" s="279"/>
      <c r="E37" s="231"/>
      <c r="F37" s="260"/>
      <c r="G37" s="260"/>
      <c r="H37" s="154"/>
    </row>
    <row r="38" spans="1:8">
      <c r="B38" s="21" t="s">
        <v>31</v>
      </c>
    </row>
  </sheetData>
  <mergeCells count="18">
    <mergeCell ref="A7:B7"/>
    <mergeCell ref="A9:B9"/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26-1.2.3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2023-03-10T07:07:45Z</cp:lastPrinted>
  <dcterms:created xsi:type="dcterms:W3CDTF">1997-01-08T22:48:59Z</dcterms:created>
  <dcterms:modified xsi:type="dcterms:W3CDTF">2023-03-10T07:08:18Z</dcterms:modified>
</cp:coreProperties>
</file>