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9\"/>
    </mc:Choice>
  </mc:AlternateContent>
  <xr:revisionPtr revIDLastSave="0" documentId="8_{C2C5E3D2-4F9E-4235-831B-ADAEAFFD3BCD}" xr6:coauthVersionLast="36" xr6:coauthVersionMax="36" xr10:uidLastSave="{00000000-0000-0000-0000-000000000000}"/>
  <bookViews>
    <workbookView xWindow="0" yWindow="0" windowWidth="28800" windowHeight="12285" tabRatio="868"/>
  </bookViews>
  <sheets>
    <sheet name="4-2" sheetId="20" r:id="rId1"/>
    <sheet name="人口" sheetId="30" state="hidden" r:id="rId2"/>
    <sheet name="世帯数" sheetId="31" state="hidden" r:id="rId3"/>
    <sheet name="毎月人口異動調査(人口)" sheetId="34" r:id="rId4"/>
    <sheet name="毎月人口異動調査（世帯数）" sheetId="35" r:id="rId5"/>
    <sheet name="8.基" sheetId="4" state="hidden" r:id="rId6"/>
    <sheet name="10.基" sheetId="8" state="hidden" r:id="rId7"/>
    <sheet name="11.基" sheetId="29" state="hidden" r:id="rId8"/>
    <sheet name="12.基" sheetId="28" state="hidden" r:id="rId9"/>
    <sheet name="13.基" sheetId="16" state="hidden" r:id="rId10"/>
  </sheets>
  <definedNames>
    <definedName name="_xlnm.Print_Area" localSheetId="7">'11.基'!$A$1:$J$10</definedName>
    <definedName name="_xlnm.Print_Area" localSheetId="8">'12.基'!$A$1:$J$8</definedName>
    <definedName name="_xlnm.Print_Area" localSheetId="9">'13.基'!$A$1:$M$10</definedName>
    <definedName name="_xlnm.Print_Area" localSheetId="0">'4-2'!$A$1:$O$43</definedName>
    <definedName name="_xlnm.Print_Area" localSheetId="3">'毎月人口異動調査(人口)'!$A$1:$J$78</definedName>
    <definedName name="_xlnm.Print_Area" localSheetId="4">'毎月人口異動調査（世帯数）'!$A$1:$J$77</definedName>
    <definedName name="_xlnm.Print_Titles" localSheetId="1">人口!$1:$1</definedName>
    <definedName name="_xlnm.Print_Titles" localSheetId="2">世帯数!$1:$1</definedName>
  </definedNames>
  <calcPr calcId="191029" fullCalcOnLoad="1"/>
</workbook>
</file>

<file path=xl/calcChain.xml><?xml version="1.0" encoding="utf-8"?>
<calcChain xmlns="http://schemas.openxmlformats.org/spreadsheetml/2006/main">
  <c r="F3" i="16" l="1"/>
  <c r="G3" i="16"/>
  <c r="H3" i="16"/>
  <c r="I3" i="16"/>
  <c r="J3" i="16"/>
  <c r="K3" i="16"/>
  <c r="L3" i="16"/>
  <c r="M3" i="16"/>
  <c r="E4" i="16"/>
  <c r="F4" i="16"/>
  <c r="G4" i="16"/>
  <c r="H4" i="16"/>
  <c r="I4" i="16"/>
  <c r="J4" i="16"/>
  <c r="K4" i="16"/>
  <c r="L4" i="16"/>
  <c r="M4" i="16"/>
  <c r="E5" i="16"/>
  <c r="F5" i="16"/>
  <c r="G5" i="16"/>
  <c r="H5" i="16"/>
  <c r="I5" i="16"/>
  <c r="J5" i="16"/>
  <c r="K5" i="16"/>
  <c r="L5" i="16"/>
  <c r="M5" i="16"/>
  <c r="E6" i="16"/>
  <c r="F6" i="16"/>
  <c r="G6" i="16"/>
  <c r="H6" i="16"/>
  <c r="I6" i="16"/>
  <c r="J6" i="16"/>
  <c r="K6" i="16"/>
  <c r="L6" i="16"/>
  <c r="M6" i="16"/>
  <c r="F7" i="16"/>
  <c r="G7" i="16"/>
  <c r="H7" i="16"/>
  <c r="I7" i="16"/>
  <c r="J7" i="16"/>
  <c r="K7" i="16"/>
  <c r="L7" i="16"/>
  <c r="M7" i="16"/>
  <c r="F8" i="16"/>
  <c r="G8" i="16"/>
  <c r="H8" i="16"/>
  <c r="I8" i="16"/>
  <c r="J8" i="16"/>
  <c r="K8" i="16"/>
  <c r="L8" i="16"/>
  <c r="M8" i="16"/>
  <c r="F9" i="16"/>
  <c r="G9" i="16"/>
  <c r="H9" i="16"/>
  <c r="I9" i="16"/>
  <c r="J9" i="16"/>
  <c r="K9" i="16"/>
  <c r="L9" i="16"/>
  <c r="M9" i="16"/>
  <c r="E13" i="16"/>
  <c r="E3" i="16" s="1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7" i="16" s="1"/>
  <c r="E30" i="16"/>
  <c r="E31" i="16"/>
  <c r="E32" i="16"/>
  <c r="E33" i="16"/>
  <c r="E8" i="16" s="1"/>
  <c r="E34" i="16"/>
  <c r="E35" i="16"/>
  <c r="E36" i="16"/>
  <c r="E37" i="16"/>
  <c r="E9" i="16" s="1"/>
  <c r="E38" i="16"/>
  <c r="E39" i="16"/>
  <c r="E40" i="16"/>
  <c r="E3" i="28"/>
  <c r="F3" i="28"/>
  <c r="G3" i="28"/>
  <c r="H3" i="28"/>
  <c r="I3" i="28"/>
  <c r="J3" i="28"/>
  <c r="E4" i="28"/>
  <c r="F4" i="28"/>
  <c r="G4" i="28"/>
  <c r="H4" i="28"/>
  <c r="I4" i="28"/>
  <c r="J4" i="28"/>
  <c r="E5" i="28"/>
  <c r="F5" i="28"/>
  <c r="G5" i="28"/>
  <c r="H5" i="28"/>
  <c r="I5" i="28"/>
  <c r="J5" i="28"/>
  <c r="E6" i="28"/>
  <c r="F6" i="28"/>
  <c r="G6" i="28"/>
  <c r="H6" i="28"/>
  <c r="I6" i="28"/>
  <c r="J6" i="28"/>
  <c r="E7" i="28"/>
  <c r="F7" i="28"/>
  <c r="G7" i="28"/>
  <c r="H7" i="28"/>
  <c r="I7" i="28"/>
  <c r="J7" i="28"/>
  <c r="F3" i="29"/>
  <c r="I3" i="29"/>
  <c r="F4" i="29"/>
  <c r="I4" i="29"/>
  <c r="F5" i="29"/>
  <c r="I5" i="29"/>
  <c r="F6" i="29"/>
  <c r="I6" i="29"/>
  <c r="F7" i="29"/>
  <c r="I7" i="29"/>
  <c r="F8" i="29"/>
  <c r="I8" i="29"/>
  <c r="F9" i="29"/>
  <c r="I9" i="29"/>
  <c r="D6" i="8"/>
  <c r="G6" i="8"/>
  <c r="J6" i="8"/>
  <c r="K6" i="8"/>
  <c r="N6" i="8"/>
  <c r="P6" i="8"/>
  <c r="S6" i="8"/>
  <c r="U6" i="8"/>
  <c r="X6" i="8"/>
  <c r="Y6" i="8"/>
  <c r="J7" i="8"/>
  <c r="N7" i="8"/>
  <c r="S7" i="8"/>
  <c r="U7" i="8"/>
  <c r="X7" i="8"/>
  <c r="Y7" i="8"/>
  <c r="J8" i="8"/>
  <c r="Y8" i="8" s="1"/>
  <c r="N8" i="8"/>
  <c r="S8" i="8"/>
  <c r="U8" i="8"/>
  <c r="X8" i="8"/>
  <c r="J9" i="8"/>
  <c r="Y9" i="8" s="1"/>
  <c r="N9" i="8"/>
  <c r="S9" i="8"/>
  <c r="U9" i="8"/>
  <c r="X9" i="8"/>
  <c r="D10" i="8"/>
  <c r="G10" i="8"/>
  <c r="J10" i="8"/>
  <c r="K10" i="8"/>
  <c r="N10" i="8"/>
  <c r="P10" i="8"/>
  <c r="S10" i="8"/>
  <c r="U10" i="8"/>
  <c r="X10" i="8"/>
  <c r="Y10" i="8"/>
  <c r="J11" i="8"/>
  <c r="N11" i="8"/>
  <c r="S11" i="8"/>
  <c r="U11" i="8"/>
  <c r="Y11" i="8" s="1"/>
  <c r="X11" i="8"/>
  <c r="J12" i="8"/>
  <c r="N12" i="8"/>
  <c r="S12" i="8"/>
  <c r="U12" i="8"/>
  <c r="X12" i="8"/>
  <c r="Y12" i="8"/>
  <c r="J13" i="8"/>
  <c r="Y13" i="8" s="1"/>
  <c r="N13" i="8"/>
  <c r="S13" i="8"/>
  <c r="U13" i="8"/>
  <c r="X13" i="8"/>
  <c r="D14" i="8"/>
  <c r="J14" i="8" s="1"/>
  <c r="Y14" i="8" s="1"/>
  <c r="G14" i="8"/>
  <c r="K14" i="8"/>
  <c r="N14" i="8" s="1"/>
  <c r="P14" i="8"/>
  <c r="S14" i="8"/>
  <c r="U14" i="8"/>
  <c r="X14" i="8"/>
  <c r="J15" i="8"/>
  <c r="N15" i="8"/>
  <c r="S15" i="8"/>
  <c r="U15" i="8"/>
  <c r="X15" i="8"/>
  <c r="Y15" i="8"/>
  <c r="J16" i="8"/>
  <c r="N16" i="8"/>
  <c r="S16" i="8"/>
  <c r="U16" i="8"/>
  <c r="X16" i="8"/>
  <c r="Y16" i="8"/>
  <c r="J17" i="8"/>
  <c r="N17" i="8"/>
  <c r="S17" i="8"/>
  <c r="U17" i="8"/>
  <c r="X17" i="8"/>
  <c r="Y17" i="8"/>
  <c r="D18" i="8"/>
  <c r="D47" i="8" s="1"/>
  <c r="G18" i="8"/>
  <c r="J18" i="8"/>
  <c r="K18" i="8"/>
  <c r="U18" i="8" s="1"/>
  <c r="P18" i="8"/>
  <c r="S18" i="8"/>
  <c r="X18" i="8"/>
  <c r="D19" i="8"/>
  <c r="G19" i="8"/>
  <c r="J19" i="8"/>
  <c r="K19" i="8"/>
  <c r="N19" i="8"/>
  <c r="P19" i="8"/>
  <c r="S19" i="8"/>
  <c r="U19" i="8"/>
  <c r="X19" i="8"/>
  <c r="Y19" i="8"/>
  <c r="J20" i="8"/>
  <c r="N20" i="8"/>
  <c r="S20" i="8"/>
  <c r="U20" i="8"/>
  <c r="X20" i="8"/>
  <c r="Y20" i="8"/>
  <c r="J21" i="8"/>
  <c r="N21" i="8"/>
  <c r="S21" i="8"/>
  <c r="U21" i="8"/>
  <c r="X21" i="8"/>
  <c r="Y21" i="8"/>
  <c r="D22" i="8"/>
  <c r="D48" i="8" s="1"/>
  <c r="G22" i="8"/>
  <c r="J22" i="8"/>
  <c r="K22" i="8"/>
  <c r="U22" i="8" s="1"/>
  <c r="P22" i="8"/>
  <c r="S22" i="8"/>
  <c r="X22" i="8"/>
  <c r="D23" i="8"/>
  <c r="G23" i="8"/>
  <c r="J23" i="8"/>
  <c r="K23" i="8"/>
  <c r="N23" i="8"/>
  <c r="P23" i="8"/>
  <c r="S23" i="8"/>
  <c r="U23" i="8"/>
  <c r="X23" i="8"/>
  <c r="Y23" i="8"/>
  <c r="J24" i="8"/>
  <c r="N24" i="8"/>
  <c r="S24" i="8"/>
  <c r="U24" i="8"/>
  <c r="X24" i="8"/>
  <c r="Y24" i="8"/>
  <c r="J25" i="8"/>
  <c r="N25" i="8"/>
  <c r="S25" i="8"/>
  <c r="U25" i="8"/>
  <c r="X25" i="8"/>
  <c r="Y25" i="8"/>
  <c r="D26" i="8"/>
  <c r="D49" i="8" s="1"/>
  <c r="G26" i="8"/>
  <c r="T45" i="8" s="1"/>
  <c r="J26" i="8"/>
  <c r="Y26" i="8" s="1"/>
  <c r="K26" i="8"/>
  <c r="U26" i="8" s="1"/>
  <c r="P26" i="8"/>
  <c r="S26" i="8"/>
  <c r="X26" i="8"/>
  <c r="D27" i="8"/>
  <c r="G27" i="8"/>
  <c r="J27" i="8"/>
  <c r="K27" i="8"/>
  <c r="N27" i="8"/>
  <c r="P27" i="8"/>
  <c r="S45" i="8" s="1"/>
  <c r="S27" i="8"/>
  <c r="U27" i="8"/>
  <c r="X27" i="8"/>
  <c r="Y27" i="8"/>
  <c r="D28" i="8"/>
  <c r="G28" i="8"/>
  <c r="J28" i="8" s="1"/>
  <c r="Y28" i="8" s="1"/>
  <c r="K28" i="8"/>
  <c r="N28" i="8"/>
  <c r="P28" i="8"/>
  <c r="S28" i="8"/>
  <c r="U28" i="8"/>
  <c r="X28" i="8"/>
  <c r="D29" i="8"/>
  <c r="J29" i="8" s="1"/>
  <c r="G29" i="8"/>
  <c r="K29" i="8"/>
  <c r="U29" i="8" s="1"/>
  <c r="N29" i="8"/>
  <c r="P29" i="8"/>
  <c r="S29" i="8" s="1"/>
  <c r="X29" i="8"/>
  <c r="D30" i="8"/>
  <c r="G30" i="8"/>
  <c r="J30" i="8"/>
  <c r="K30" i="8"/>
  <c r="R46" i="8" s="1"/>
  <c r="N30" i="8"/>
  <c r="P30" i="8"/>
  <c r="S46" i="8" s="1"/>
  <c r="S30" i="8"/>
  <c r="U30" i="8"/>
  <c r="X30" i="8"/>
  <c r="Y30" i="8"/>
  <c r="D31" i="8"/>
  <c r="G31" i="8"/>
  <c r="T46" i="8" s="1"/>
  <c r="J31" i="8"/>
  <c r="K31" i="8"/>
  <c r="N31" i="8" s="1"/>
  <c r="P31" i="8"/>
  <c r="S31" i="8"/>
  <c r="U31" i="8"/>
  <c r="X31" i="8"/>
  <c r="Y31" i="8"/>
  <c r="D32" i="8"/>
  <c r="D50" i="8" s="1"/>
  <c r="G32" i="8"/>
  <c r="J32" i="8"/>
  <c r="K32" i="8"/>
  <c r="N32" i="8" s="1"/>
  <c r="P32" i="8"/>
  <c r="S32" i="8"/>
  <c r="X32" i="8"/>
  <c r="D33" i="8"/>
  <c r="J33" i="8" s="1"/>
  <c r="Y33" i="8" s="1"/>
  <c r="G33" i="8"/>
  <c r="K33" i="8"/>
  <c r="N33" i="8"/>
  <c r="P33" i="8"/>
  <c r="S33" i="8"/>
  <c r="U33" i="8"/>
  <c r="X33" i="8"/>
  <c r="D34" i="8"/>
  <c r="G34" i="8"/>
  <c r="T47" i="8" s="1"/>
  <c r="K34" i="8"/>
  <c r="R47" i="8" s="1"/>
  <c r="N34" i="8"/>
  <c r="P34" i="8"/>
  <c r="S47" i="8" s="1"/>
  <c r="U34" i="8"/>
  <c r="X34" i="8"/>
  <c r="D35" i="8"/>
  <c r="D51" i="8" s="1"/>
  <c r="G35" i="8"/>
  <c r="J35" i="8"/>
  <c r="Y35" i="8" s="1"/>
  <c r="K35" i="8"/>
  <c r="U35" i="8" s="1"/>
  <c r="N35" i="8"/>
  <c r="P35" i="8"/>
  <c r="S35" i="8" s="1"/>
  <c r="X35" i="8"/>
  <c r="D36" i="8"/>
  <c r="J36" i="8" s="1"/>
  <c r="Y36" i="8" s="1"/>
  <c r="G36" i="8"/>
  <c r="K36" i="8"/>
  <c r="N36" i="8" s="1"/>
  <c r="P36" i="8"/>
  <c r="S36" i="8"/>
  <c r="U36" i="8"/>
  <c r="X36" i="8"/>
  <c r="D37" i="8"/>
  <c r="G37" i="8"/>
  <c r="J37" i="8"/>
  <c r="K37" i="8"/>
  <c r="N37" i="8" s="1"/>
  <c r="P37" i="8"/>
  <c r="S37" i="8"/>
  <c r="U37" i="8"/>
  <c r="X37" i="8"/>
  <c r="Y37" i="8"/>
  <c r="D38" i="8"/>
  <c r="G38" i="8"/>
  <c r="J38" i="8"/>
  <c r="Y38" i="8" s="1"/>
  <c r="K38" i="8"/>
  <c r="R48" i="8" s="1"/>
  <c r="N38" i="8"/>
  <c r="P38" i="8"/>
  <c r="S48" i="8" s="1"/>
  <c r="S38" i="8"/>
  <c r="U38" i="8"/>
  <c r="X38" i="8"/>
  <c r="D39" i="8"/>
  <c r="J39" i="8" s="1"/>
  <c r="Y39" i="8" s="1"/>
  <c r="G39" i="8"/>
  <c r="K39" i="8"/>
  <c r="N39" i="8"/>
  <c r="P39" i="8"/>
  <c r="S39" i="8"/>
  <c r="U39" i="8"/>
  <c r="X39" i="8"/>
  <c r="D40" i="8"/>
  <c r="G40" i="8"/>
  <c r="J40" i="8"/>
  <c r="K40" i="8"/>
  <c r="N40" i="8" s="1"/>
  <c r="P40" i="8"/>
  <c r="S40" i="8"/>
  <c r="X40" i="8"/>
  <c r="D41" i="8"/>
  <c r="G41" i="8"/>
  <c r="J41" i="8"/>
  <c r="Y41" i="8" s="1"/>
  <c r="K41" i="8"/>
  <c r="N41" i="8"/>
  <c r="P41" i="8"/>
  <c r="S41" i="8"/>
  <c r="U41" i="8"/>
  <c r="X41" i="8"/>
  <c r="AB42" i="8"/>
  <c r="D44" i="8"/>
  <c r="D45" i="8"/>
  <c r="H4" i="4"/>
  <c r="M36" i="4" s="1"/>
  <c r="N4" i="4"/>
  <c r="H5" i="4"/>
  <c r="M9" i="4" s="1"/>
  <c r="K5" i="4"/>
  <c r="N5" i="4"/>
  <c r="H6" i="4"/>
  <c r="M22" i="4" s="1"/>
  <c r="K6" i="4"/>
  <c r="N6" i="4"/>
  <c r="H7" i="4"/>
  <c r="M19" i="4" s="1"/>
  <c r="K7" i="4"/>
  <c r="N7" i="4"/>
  <c r="H8" i="4"/>
  <c r="L12" i="4" s="1"/>
  <c r="K8" i="4"/>
  <c r="L8" i="4"/>
  <c r="M8" i="4"/>
  <c r="N8" i="4"/>
  <c r="H9" i="4"/>
  <c r="L9" i="4" s="1"/>
  <c r="K9" i="4"/>
  <c r="N9" i="4"/>
  <c r="H10" i="4"/>
  <c r="K10" i="4"/>
  <c r="N10" i="4"/>
  <c r="H11" i="4"/>
  <c r="K11" i="4"/>
  <c r="N11" i="4"/>
  <c r="H12" i="4"/>
  <c r="L16" i="4" s="1"/>
  <c r="M12" i="4"/>
  <c r="N12" i="4"/>
  <c r="H13" i="4"/>
  <c r="L17" i="4" s="1"/>
  <c r="K13" i="4"/>
  <c r="L13" i="4"/>
  <c r="M13" i="4"/>
  <c r="N13" i="4"/>
  <c r="H14" i="4"/>
  <c r="L18" i="4" s="1"/>
  <c r="N14" i="4"/>
  <c r="H15" i="4"/>
  <c r="K15" i="4" s="1"/>
  <c r="N15" i="4"/>
  <c r="H16" i="4"/>
  <c r="K16" i="4"/>
  <c r="N16" i="4"/>
  <c r="H17" i="4"/>
  <c r="K17" i="4"/>
  <c r="N17" i="4"/>
  <c r="H18" i="4"/>
  <c r="K18" i="4"/>
  <c r="N18" i="4"/>
  <c r="H19" i="4"/>
  <c r="L23" i="4" s="1"/>
  <c r="K19" i="4"/>
  <c r="L19" i="4"/>
  <c r="N19" i="4"/>
  <c r="H20" i="4"/>
  <c r="L24" i="4" s="1"/>
  <c r="K20" i="4"/>
  <c r="L20" i="4"/>
  <c r="N20" i="4"/>
  <c r="H21" i="4"/>
  <c r="M21" i="4" s="1"/>
  <c r="K21" i="4"/>
  <c r="N21" i="4"/>
  <c r="H22" i="4"/>
  <c r="K22" i="4" s="1"/>
  <c r="N22" i="4"/>
  <c r="H23" i="4"/>
  <c r="K23" i="4"/>
  <c r="N23" i="4"/>
  <c r="H24" i="4"/>
  <c r="L28" i="4" s="1"/>
  <c r="N24" i="4"/>
  <c r="H25" i="4"/>
  <c r="L29" i="4" s="1"/>
  <c r="K25" i="4"/>
  <c r="M25" i="4"/>
  <c r="N25" i="4"/>
  <c r="H26" i="4"/>
  <c r="L30" i="4" s="1"/>
  <c r="K26" i="4"/>
  <c r="L26" i="4"/>
  <c r="M26" i="4"/>
  <c r="N26" i="4"/>
  <c r="H27" i="4"/>
  <c r="L31" i="4" s="1"/>
  <c r="K27" i="4"/>
  <c r="L27" i="4"/>
  <c r="N27" i="4"/>
  <c r="H28" i="4"/>
  <c r="K28" i="4"/>
  <c r="N28" i="4"/>
  <c r="H29" i="4"/>
  <c r="K29" i="4"/>
  <c r="N29" i="4"/>
  <c r="H30" i="4"/>
  <c r="K30" i="4"/>
  <c r="N30" i="4"/>
  <c r="H31" i="4"/>
  <c r="L35" i="4" s="1"/>
  <c r="K31" i="4"/>
  <c r="N31" i="4"/>
  <c r="H32" i="4"/>
  <c r="L36" i="4" s="1"/>
  <c r="K32" i="4"/>
  <c r="L32" i="4"/>
  <c r="M32" i="4"/>
  <c r="N32" i="4"/>
  <c r="H33" i="4"/>
  <c r="L37" i="4" s="1"/>
  <c r="K33" i="4"/>
  <c r="N33" i="4"/>
  <c r="H34" i="4"/>
  <c r="L34" i="4" s="1"/>
  <c r="N34" i="4"/>
  <c r="H35" i="4"/>
  <c r="K35" i="4"/>
  <c r="N35" i="4"/>
  <c r="H36" i="4"/>
  <c r="K36" i="4"/>
  <c r="N36" i="4"/>
  <c r="H37" i="4"/>
  <c r="K37" i="4"/>
  <c r="N37" i="4"/>
  <c r="H38" i="4"/>
  <c r="L42" i="4" s="1"/>
  <c r="K38" i="4"/>
  <c r="N38" i="4"/>
  <c r="H39" i="4"/>
  <c r="K39" i="4"/>
  <c r="L39" i="4"/>
  <c r="M39" i="4"/>
  <c r="N39" i="4"/>
  <c r="H40" i="4"/>
  <c r="L44" i="4" s="1"/>
  <c r="K40" i="4"/>
  <c r="L40" i="4"/>
  <c r="M40" i="4"/>
  <c r="N40" i="4"/>
  <c r="H41" i="4"/>
  <c r="L41" i="4" s="1"/>
  <c r="K41" i="4"/>
  <c r="N41" i="4"/>
  <c r="H42" i="4"/>
  <c r="K42" i="4"/>
  <c r="N42" i="4"/>
  <c r="H43" i="4"/>
  <c r="L43" i="4" s="1"/>
  <c r="K43" i="4"/>
  <c r="N43" i="4"/>
  <c r="H44" i="4"/>
  <c r="L48" i="4" s="1"/>
  <c r="M44" i="4"/>
  <c r="N44" i="4"/>
  <c r="H45" i="4"/>
  <c r="L49" i="4" s="1"/>
  <c r="K45" i="4"/>
  <c r="L45" i="4"/>
  <c r="M45" i="4"/>
  <c r="N45" i="4"/>
  <c r="H46" i="4"/>
  <c r="L50" i="4" s="1"/>
  <c r="N46" i="4"/>
  <c r="H47" i="4"/>
  <c r="K47" i="4" s="1"/>
  <c r="N47" i="4"/>
  <c r="H48" i="4"/>
  <c r="K48" i="4"/>
  <c r="N48" i="4"/>
  <c r="H49" i="4"/>
  <c r="K49" i="4"/>
  <c r="N49" i="4"/>
  <c r="H50" i="4"/>
  <c r="K50" i="4"/>
  <c r="N50" i="4"/>
  <c r="H51" i="4"/>
  <c r="L55" i="4" s="1"/>
  <c r="K51" i="4"/>
  <c r="L51" i="4"/>
  <c r="N51" i="4"/>
  <c r="H52" i="4"/>
  <c r="L56" i="4" s="1"/>
  <c r="K52" i="4"/>
  <c r="L52" i="4"/>
  <c r="N52" i="4"/>
  <c r="H53" i="4"/>
  <c r="M53" i="4" s="1"/>
  <c r="K53" i="4"/>
  <c r="N53" i="4"/>
  <c r="H54" i="4"/>
  <c r="K54" i="4" s="1"/>
  <c r="N54" i="4"/>
  <c r="H55" i="4"/>
  <c r="K55" i="4"/>
  <c r="N55" i="4"/>
  <c r="H56" i="4"/>
  <c r="L60" i="4" s="1"/>
  <c r="N56" i="4"/>
  <c r="H57" i="4"/>
  <c r="L61" i="4" s="1"/>
  <c r="K57" i="4"/>
  <c r="M57" i="4"/>
  <c r="N57" i="4"/>
  <c r="H58" i="4"/>
  <c r="L62" i="4" s="1"/>
  <c r="K58" i="4"/>
  <c r="L58" i="4"/>
  <c r="M58" i="4"/>
  <c r="N58" i="4"/>
  <c r="H59" i="4"/>
  <c r="L63" i="4" s="1"/>
  <c r="K59" i="4"/>
  <c r="L59" i="4"/>
  <c r="N59" i="4"/>
  <c r="H60" i="4"/>
  <c r="K60" i="4" s="1"/>
  <c r="N60" i="4"/>
  <c r="H61" i="4"/>
  <c r="K61" i="4"/>
  <c r="N61" i="4"/>
  <c r="H62" i="4"/>
  <c r="K62" i="4"/>
  <c r="N62" i="4"/>
  <c r="H63" i="4"/>
  <c r="L67" i="4" s="1"/>
  <c r="K63" i="4"/>
  <c r="N63" i="4"/>
  <c r="H64" i="4"/>
  <c r="L68" i="4" s="1"/>
  <c r="K64" i="4"/>
  <c r="L64" i="4"/>
  <c r="M64" i="4"/>
  <c r="N64" i="4"/>
  <c r="H65" i="4"/>
  <c r="L69" i="4" s="1"/>
  <c r="K65" i="4"/>
  <c r="N65" i="4"/>
  <c r="H66" i="4"/>
  <c r="L66" i="4" s="1"/>
  <c r="N66" i="4"/>
  <c r="H67" i="4"/>
  <c r="K67" i="4"/>
  <c r="N67" i="4"/>
  <c r="H68" i="4"/>
  <c r="K68" i="4"/>
  <c r="N68" i="4"/>
  <c r="H69" i="4"/>
  <c r="K69" i="4"/>
  <c r="M69" i="4"/>
  <c r="N69" i="4"/>
  <c r="H70" i="4"/>
  <c r="L74" i="4" s="1"/>
  <c r="K70" i="4"/>
  <c r="N70" i="4"/>
  <c r="H71" i="4"/>
  <c r="L75" i="4" s="1"/>
  <c r="K71" i="4"/>
  <c r="L71" i="4"/>
  <c r="M71" i="4"/>
  <c r="N71" i="4"/>
  <c r="H72" i="4"/>
  <c r="K72" i="4"/>
  <c r="L72" i="4"/>
  <c r="M72" i="4"/>
  <c r="N72" i="4"/>
  <c r="H73" i="4"/>
  <c r="L73" i="4" s="1"/>
  <c r="K73" i="4"/>
  <c r="N73" i="4"/>
  <c r="O73" i="4"/>
  <c r="H74" i="4"/>
  <c r="K74" i="4"/>
  <c r="N74" i="4"/>
  <c r="O74" i="4"/>
  <c r="H75" i="4"/>
  <c r="L79" i="4" s="1"/>
  <c r="K75" i="4"/>
  <c r="N75" i="4"/>
  <c r="O75" i="4"/>
  <c r="H76" i="4"/>
  <c r="L80" i="4" s="1"/>
  <c r="K76" i="4"/>
  <c r="L76" i="4"/>
  <c r="M76" i="4"/>
  <c r="N76" i="4"/>
  <c r="H77" i="4"/>
  <c r="L81" i="4" s="1"/>
  <c r="K77" i="4"/>
  <c r="L77" i="4"/>
  <c r="N77" i="4"/>
  <c r="H78" i="4"/>
  <c r="L78" i="4" s="1"/>
  <c r="N78" i="4"/>
  <c r="H79" i="4"/>
  <c r="K79" i="4"/>
  <c r="N79" i="4"/>
  <c r="O79" i="4"/>
  <c r="H80" i="4"/>
  <c r="L84" i="4" s="1"/>
  <c r="K80" i="4"/>
  <c r="N80" i="4"/>
  <c r="O80" i="4"/>
  <c r="H81" i="4"/>
  <c r="L85" i="4" s="1"/>
  <c r="M81" i="4"/>
  <c r="N81" i="4"/>
  <c r="O81" i="4"/>
  <c r="H82" i="4"/>
  <c r="L86" i="4" s="1"/>
  <c r="K82" i="4"/>
  <c r="L82" i="4"/>
  <c r="M82" i="4"/>
  <c r="N82" i="4"/>
  <c r="H83" i="4"/>
  <c r="O83" i="4" s="1"/>
  <c r="K83" i="4"/>
  <c r="L83" i="4"/>
  <c r="N83" i="4"/>
  <c r="H84" i="4"/>
  <c r="K84" i="4" s="1"/>
  <c r="N84" i="4"/>
  <c r="H85" i="4"/>
  <c r="K85" i="4"/>
  <c r="N85" i="4"/>
  <c r="O85" i="4"/>
  <c r="H86" i="4"/>
  <c r="K86" i="4"/>
  <c r="N86" i="4"/>
  <c r="O86" i="4"/>
  <c r="H87" i="4"/>
  <c r="K87" i="4"/>
  <c r="L87" i="4"/>
  <c r="N87" i="4"/>
  <c r="O87" i="4"/>
  <c r="H88" i="4"/>
  <c r="L88" i="4" s="1"/>
  <c r="K88" i="4"/>
  <c r="N88" i="4"/>
  <c r="F92" i="4"/>
  <c r="L94" i="4"/>
  <c r="B3" i="35"/>
  <c r="B4" i="35"/>
  <c r="B5" i="35"/>
  <c r="B6" i="35"/>
  <c r="B7" i="35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3" i="34"/>
  <c r="B4" i="34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E5" i="20"/>
  <c r="H5" i="20"/>
  <c r="G5" i="20" s="1"/>
  <c r="I5" i="20"/>
  <c r="X5" i="20"/>
  <c r="AA5" i="20"/>
  <c r="AD5" i="20"/>
  <c r="E6" i="20"/>
  <c r="H6" i="20"/>
  <c r="I6" i="20"/>
  <c r="M6" i="20"/>
  <c r="X6" i="20"/>
  <c r="AA6" i="20" s="1"/>
  <c r="AD6" i="20"/>
  <c r="E7" i="20"/>
  <c r="H7" i="20"/>
  <c r="I7" i="20"/>
  <c r="G7" i="20"/>
  <c r="M7" i="20"/>
  <c r="X7" i="20"/>
  <c r="AC55" i="20" s="1"/>
  <c r="AA7" i="20"/>
  <c r="AD7" i="20"/>
  <c r="E8" i="20"/>
  <c r="H8" i="20"/>
  <c r="G8" i="20" s="1"/>
  <c r="I8" i="20"/>
  <c r="M8" i="20" s="1"/>
  <c r="X8" i="20"/>
  <c r="AC36" i="20" s="1"/>
  <c r="AA8" i="20"/>
  <c r="AD8" i="20"/>
  <c r="E9" i="20"/>
  <c r="H9" i="20"/>
  <c r="G9" i="20" s="1"/>
  <c r="I9" i="20"/>
  <c r="X9" i="20"/>
  <c r="AA9" i="20" s="1"/>
  <c r="AD9" i="20"/>
  <c r="E10" i="20"/>
  <c r="H10" i="20"/>
  <c r="G10" i="20" s="1"/>
  <c r="I10" i="20"/>
  <c r="M10" i="20" s="1"/>
  <c r="X10" i="20"/>
  <c r="AD10" i="20"/>
  <c r="E11" i="20"/>
  <c r="H11" i="20"/>
  <c r="I11" i="20"/>
  <c r="G11" i="20"/>
  <c r="X11" i="20"/>
  <c r="AC11" i="20" s="1"/>
  <c r="AA11" i="20"/>
  <c r="AB11" i="20"/>
  <c r="AD11" i="20"/>
  <c r="E12" i="20"/>
  <c r="H12" i="20"/>
  <c r="G12" i="20" s="1"/>
  <c r="I12" i="20"/>
  <c r="X12" i="20"/>
  <c r="AC12" i="20" s="1"/>
  <c r="AD12" i="20"/>
  <c r="E13" i="20"/>
  <c r="H13" i="20"/>
  <c r="G13" i="20" s="1"/>
  <c r="I13" i="20"/>
  <c r="X13" i="20"/>
  <c r="AA13" i="20" s="1"/>
  <c r="AD13" i="20"/>
  <c r="E14" i="20"/>
  <c r="H14" i="20"/>
  <c r="G14" i="20" s="1"/>
  <c r="I14" i="20"/>
  <c r="M14" i="20"/>
  <c r="X14" i="20"/>
  <c r="AD14" i="20"/>
  <c r="E15" i="20"/>
  <c r="H15" i="20"/>
  <c r="I15" i="20"/>
  <c r="G15" i="20"/>
  <c r="K15" i="20" s="1"/>
  <c r="M15" i="20"/>
  <c r="X15" i="20"/>
  <c r="AC15" i="20" s="1"/>
  <c r="AA15" i="20"/>
  <c r="AB15" i="20"/>
  <c r="AD15" i="20"/>
  <c r="E16" i="20"/>
  <c r="H16" i="20"/>
  <c r="M16" i="20" s="1"/>
  <c r="I16" i="20"/>
  <c r="X16" i="20"/>
  <c r="AC16" i="20" s="1"/>
  <c r="AD16" i="20"/>
  <c r="E17" i="20"/>
  <c r="H17" i="20"/>
  <c r="G17" i="20" s="1"/>
  <c r="I17" i="20"/>
  <c r="X17" i="20"/>
  <c r="AA17" i="20" s="1"/>
  <c r="AD17" i="20"/>
  <c r="E18" i="20"/>
  <c r="H18" i="20"/>
  <c r="G18" i="20" s="1"/>
  <c r="I18" i="20"/>
  <c r="M18" i="20"/>
  <c r="X18" i="20"/>
  <c r="AC18" i="20" s="1"/>
  <c r="AD18" i="20"/>
  <c r="E19" i="20"/>
  <c r="H19" i="20"/>
  <c r="I19" i="20"/>
  <c r="G19" i="20"/>
  <c r="M19" i="20"/>
  <c r="X19" i="20"/>
  <c r="AC19" i="20" s="1"/>
  <c r="AA19" i="20"/>
  <c r="AB19" i="20"/>
  <c r="AD19" i="20"/>
  <c r="E20" i="20"/>
  <c r="H20" i="20"/>
  <c r="G20" i="20" s="1"/>
  <c r="I20" i="20"/>
  <c r="X20" i="20"/>
  <c r="AB20" i="20" s="1"/>
  <c r="AD20" i="20"/>
  <c r="E21" i="20"/>
  <c r="H21" i="20"/>
  <c r="G21" i="20" s="1"/>
  <c r="I21" i="20"/>
  <c r="X21" i="20"/>
  <c r="AA21" i="20" s="1"/>
  <c r="AD21" i="20"/>
  <c r="G22" i="20"/>
  <c r="J22" i="20" s="1"/>
  <c r="M22" i="20"/>
  <c r="N22" i="20"/>
  <c r="X22" i="20"/>
  <c r="AA22" i="20"/>
  <c r="AC22" i="20"/>
  <c r="AD22" i="20"/>
  <c r="X23" i="20"/>
  <c r="AC23" i="20" s="1"/>
  <c r="AA23" i="20"/>
  <c r="AD23" i="20"/>
  <c r="X24" i="20"/>
  <c r="AA24" i="20"/>
  <c r="AC24" i="20"/>
  <c r="AD24" i="20"/>
  <c r="X25" i="20"/>
  <c r="AB29" i="20" s="1"/>
  <c r="AD25" i="20"/>
  <c r="X26" i="20"/>
  <c r="AB30" i="20" s="1"/>
  <c r="AD26" i="20"/>
  <c r="X27" i="20"/>
  <c r="AA27" i="20" s="1"/>
  <c r="AD27" i="20"/>
  <c r="X28" i="20"/>
  <c r="AB28" i="20" s="1"/>
  <c r="AD28" i="20"/>
  <c r="X29" i="20"/>
  <c r="AD29" i="20"/>
  <c r="X30" i="20"/>
  <c r="AA30" i="20"/>
  <c r="AC30" i="20"/>
  <c r="AD30" i="20"/>
  <c r="X31" i="20"/>
  <c r="AC31" i="20" s="1"/>
  <c r="AA31" i="20"/>
  <c r="AD31" i="20"/>
  <c r="X32" i="20"/>
  <c r="AB32" i="20"/>
  <c r="AA32" i="20"/>
  <c r="AC32" i="20"/>
  <c r="AD32" i="20"/>
  <c r="I33" i="20"/>
  <c r="X33" i="20"/>
  <c r="AB33" i="20" s="1"/>
  <c r="AA33" i="20"/>
  <c r="AD33" i="20"/>
  <c r="X34" i="20"/>
  <c r="AC34" i="20" s="1"/>
  <c r="AA34" i="20"/>
  <c r="AD34" i="20"/>
  <c r="X35" i="20"/>
  <c r="AA35" i="20"/>
  <c r="AD35" i="20"/>
  <c r="X36" i="20"/>
  <c r="AD36" i="20"/>
  <c r="X37" i="20"/>
  <c r="AA37" i="20"/>
  <c r="AC37" i="20"/>
  <c r="AD37" i="20"/>
  <c r="X38" i="20"/>
  <c r="AA38" i="20" s="1"/>
  <c r="AD38" i="20"/>
  <c r="X39" i="20"/>
  <c r="AB39" i="20"/>
  <c r="AA39" i="20"/>
  <c r="AD39" i="20"/>
  <c r="X40" i="20"/>
  <c r="AB44" i="20" s="1"/>
  <c r="AD40" i="20"/>
  <c r="X41" i="20"/>
  <c r="AB45" i="20" s="1"/>
  <c r="AA41" i="20"/>
  <c r="AB41" i="20"/>
  <c r="AD41" i="20"/>
  <c r="X42" i="20"/>
  <c r="AB46" i="20" s="1"/>
  <c r="AA42" i="20"/>
  <c r="AD42" i="20"/>
  <c r="X43" i="20"/>
  <c r="AB43" i="20" s="1"/>
  <c r="AD43" i="20"/>
  <c r="X44" i="20"/>
  <c r="AD44" i="20"/>
  <c r="X45" i="20"/>
  <c r="AA45" i="20"/>
  <c r="AC45" i="20"/>
  <c r="AD45" i="20"/>
  <c r="X46" i="20"/>
  <c r="AA46" i="20"/>
  <c r="AD46" i="20"/>
  <c r="X47" i="20"/>
  <c r="AB47" i="20" s="1"/>
  <c r="AD47" i="20"/>
  <c r="X48" i="20"/>
  <c r="AC48" i="20" s="1"/>
  <c r="AD48" i="20"/>
  <c r="X49" i="20"/>
  <c r="AB53" i="20" s="1"/>
  <c r="AA49" i="20"/>
  <c r="AB49" i="20"/>
  <c r="AD49" i="20"/>
  <c r="X50" i="20"/>
  <c r="AB54" i="20" s="1"/>
  <c r="AA50" i="20"/>
  <c r="AD50" i="20"/>
  <c r="X51" i="20"/>
  <c r="AB51" i="20" s="1"/>
  <c r="AD51" i="20"/>
  <c r="X52" i="20"/>
  <c r="AD52" i="20"/>
  <c r="X53" i="20"/>
  <c r="AA53" i="20"/>
  <c r="AC53" i="20"/>
  <c r="AD53" i="20"/>
  <c r="X54" i="20"/>
  <c r="AA54" i="20"/>
  <c r="AD54" i="20"/>
  <c r="X55" i="20"/>
  <c r="AB55" i="20" s="1"/>
  <c r="AD55" i="20"/>
  <c r="X56" i="20"/>
  <c r="AB60" i="20" s="1"/>
  <c r="AD56" i="20"/>
  <c r="X57" i="20"/>
  <c r="AB61" i="20" s="1"/>
  <c r="AA57" i="20"/>
  <c r="AB57" i="20"/>
  <c r="AD57" i="20"/>
  <c r="X58" i="20"/>
  <c r="AB62" i="20" s="1"/>
  <c r="AA58" i="20"/>
  <c r="AD58" i="20"/>
  <c r="X59" i="20"/>
  <c r="AB59" i="20" s="1"/>
  <c r="AD59" i="20"/>
  <c r="X60" i="20"/>
  <c r="AD60" i="20"/>
  <c r="X61" i="20"/>
  <c r="AA61" i="20"/>
  <c r="AC61" i="20"/>
  <c r="AD61" i="20"/>
  <c r="X62" i="20"/>
  <c r="AA62" i="20" s="1"/>
  <c r="AD62" i="20"/>
  <c r="X63" i="20"/>
  <c r="AB63" i="20"/>
  <c r="AA63" i="20"/>
  <c r="AC63" i="20"/>
  <c r="AD63" i="20"/>
  <c r="X64" i="20"/>
  <c r="AB64" i="20" s="1"/>
  <c r="AD64" i="20"/>
  <c r="X65" i="20"/>
  <c r="AB69" i="20" s="1"/>
  <c r="AA65" i="20"/>
  <c r="AD65" i="20"/>
  <c r="X66" i="20"/>
  <c r="AC66" i="20" s="1"/>
  <c r="AD66" i="20"/>
  <c r="X67" i="20"/>
  <c r="AB67" i="20" s="1"/>
  <c r="AD67" i="20"/>
  <c r="X68" i="20"/>
  <c r="AB68" i="20" s="1"/>
  <c r="AD68" i="20"/>
  <c r="X69" i="20"/>
  <c r="AA69" i="20"/>
  <c r="AC69" i="20"/>
  <c r="AD69" i="20"/>
  <c r="X70" i="20"/>
  <c r="AC70" i="20" s="1"/>
  <c r="AD70" i="20"/>
  <c r="X71" i="20"/>
  <c r="AB71" i="20" s="1"/>
  <c r="AD71" i="20"/>
  <c r="X72" i="20"/>
  <c r="AC72" i="20" s="1"/>
  <c r="AD72" i="20"/>
  <c r="X73" i="20"/>
  <c r="AC73" i="20" s="1"/>
  <c r="AA73" i="20"/>
  <c r="AB73" i="20"/>
  <c r="AD73" i="20"/>
  <c r="X74" i="20"/>
  <c r="AE74" i="20" s="1"/>
  <c r="AB74" i="20"/>
  <c r="AD74" i="20"/>
  <c r="X75" i="20"/>
  <c r="AD75" i="20"/>
  <c r="X76" i="20"/>
  <c r="AC76" i="20" s="1"/>
  <c r="AD76" i="20"/>
  <c r="X77" i="20"/>
  <c r="AA77" i="20" s="1"/>
  <c r="AC77" i="20"/>
  <c r="AD77" i="20"/>
  <c r="X78" i="20"/>
  <c r="AB78" i="20" s="1"/>
  <c r="AA78" i="20"/>
  <c r="AC78" i="20"/>
  <c r="AD78" i="20"/>
  <c r="AE78" i="20"/>
  <c r="X79" i="20"/>
  <c r="AB79" i="20" s="1"/>
  <c r="AD79" i="20"/>
  <c r="AE79" i="20"/>
  <c r="X80" i="20"/>
  <c r="AC80" i="20" s="1"/>
  <c r="AB80" i="20"/>
  <c r="AD80" i="20"/>
  <c r="X81" i="20"/>
  <c r="AE81" i="20" s="1"/>
  <c r="AA81" i="20"/>
  <c r="AB81" i="20"/>
  <c r="AD81" i="20"/>
  <c r="X82" i="20"/>
  <c r="AC82" i="20" s="1"/>
  <c r="AB82" i="20"/>
  <c r="AD82" i="20"/>
  <c r="X83" i="20"/>
  <c r="AA83" i="20" s="1"/>
  <c r="AD83" i="20"/>
  <c r="X84" i="20"/>
  <c r="AB84" i="20" s="1"/>
  <c r="AD84" i="20"/>
  <c r="X85" i="20"/>
  <c r="AA85" i="20" s="1"/>
  <c r="AD85" i="20"/>
  <c r="X86" i="20"/>
  <c r="AA86" i="20"/>
  <c r="AC86" i="20"/>
  <c r="AD86" i="20"/>
  <c r="AE86" i="20"/>
  <c r="X87" i="20"/>
  <c r="AB87" i="20" s="1"/>
  <c r="AA87" i="20"/>
  <c r="AD87" i="20"/>
  <c r="AE87" i="20"/>
  <c r="X88" i="20"/>
  <c r="AB88" i="20" s="1"/>
  <c r="AC88" i="20"/>
  <c r="AA88" i="20"/>
  <c r="AD88" i="20"/>
  <c r="AE88" i="20"/>
  <c r="X89" i="20"/>
  <c r="AE89" i="20" s="1"/>
  <c r="AA89" i="20"/>
  <c r="AC89" i="20"/>
  <c r="AD89" i="20"/>
  <c r="AB95" i="20"/>
  <c r="AA75" i="20"/>
  <c r="AE75" i="20"/>
  <c r="AC85" i="20"/>
  <c r="AE84" i="20"/>
  <c r="AA84" i="20"/>
  <c r="AC83" i="20"/>
  <c r="AE82" i="20"/>
  <c r="AA82" i="20"/>
  <c r="AC81" i="20"/>
  <c r="AE80" i="20"/>
  <c r="AA76" i="20"/>
  <c r="AB75" i="20"/>
  <c r="AB72" i="20"/>
  <c r="AA70" i="20"/>
  <c r="AA68" i="20"/>
  <c r="M21" i="20"/>
  <c r="AB22" i="20"/>
  <c r="AA18" i="20"/>
  <c r="M13" i="20"/>
  <c r="J11" i="20"/>
  <c r="N11" i="20"/>
  <c r="AB10" i="20"/>
  <c r="AC10" i="20"/>
  <c r="AA10" i="20"/>
  <c r="AA74" i="20"/>
  <c r="AC84" i="20"/>
  <c r="N15" i="20"/>
  <c r="AB14" i="20"/>
  <c r="AC14" i="20"/>
  <c r="AA14" i="20"/>
  <c r="G6" i="20"/>
  <c r="N6" i="20" s="1"/>
  <c r="AC60" i="20"/>
  <c r="AA60" i="20"/>
  <c r="AB52" i="20"/>
  <c r="AC52" i="20"/>
  <c r="AA52" i="20"/>
  <c r="AC44" i="20"/>
  <c r="AA44" i="20"/>
  <c r="AB36" i="20"/>
  <c r="AA36" i="20"/>
  <c r="AB56" i="20"/>
  <c r="AC56" i="20"/>
  <c r="AA56" i="20"/>
  <c r="AB48" i="20"/>
  <c r="AC40" i="20"/>
  <c r="AC29" i="20"/>
  <c r="AA29" i="20"/>
  <c r="M11" i="20"/>
  <c r="J7" i="20"/>
  <c r="N7" i="20"/>
  <c r="AC62" i="20"/>
  <c r="AC58" i="20"/>
  <c r="AC54" i="20"/>
  <c r="AC46" i="20"/>
  <c r="AC42" i="20"/>
  <c r="AC38" i="20"/>
  <c r="AC21" i="20"/>
  <c r="AC17" i="20"/>
  <c r="AC13" i="20"/>
  <c r="AC9" i="20"/>
  <c r="K18" i="20" l="1"/>
  <c r="J18" i="20"/>
  <c r="N18" i="20"/>
  <c r="L18" i="20"/>
  <c r="N12" i="20"/>
  <c r="J12" i="20"/>
  <c r="L12" i="20"/>
  <c r="K12" i="20"/>
  <c r="Y18" i="8"/>
  <c r="Y22" i="8"/>
  <c r="K20" i="20"/>
  <c r="L20" i="20"/>
  <c r="J20" i="20"/>
  <c r="N20" i="20"/>
  <c r="J10" i="20"/>
  <c r="N10" i="20"/>
  <c r="L10" i="20"/>
  <c r="K10" i="20"/>
  <c r="K11" i="20"/>
  <c r="Z38" i="8"/>
  <c r="J9" i="20"/>
  <c r="K9" i="20"/>
  <c r="L9" i="20"/>
  <c r="N9" i="20"/>
  <c r="K19" i="20"/>
  <c r="K8" i="20"/>
  <c r="L8" i="20"/>
  <c r="J8" i="20"/>
  <c r="N8" i="20"/>
  <c r="K22" i="20"/>
  <c r="K21" i="20"/>
  <c r="L21" i="20"/>
  <c r="N21" i="20"/>
  <c r="J21" i="20"/>
  <c r="Y29" i="8"/>
  <c r="L22" i="20"/>
  <c r="J5" i="20"/>
  <c r="N5" i="20"/>
  <c r="L7" i="20"/>
  <c r="L11" i="20"/>
  <c r="J14" i="20"/>
  <c r="N14" i="20"/>
  <c r="L14" i="20"/>
  <c r="K14" i="20"/>
  <c r="K13" i="20"/>
  <c r="N13" i="20"/>
  <c r="J13" i="20"/>
  <c r="L13" i="20"/>
  <c r="L17" i="20"/>
  <c r="J17" i="20"/>
  <c r="N17" i="20"/>
  <c r="G16" i="20"/>
  <c r="K17" i="20" s="1"/>
  <c r="AA40" i="20"/>
  <c r="AB66" i="20"/>
  <c r="AB58" i="20"/>
  <c r="AB50" i="20"/>
  <c r="AB42" i="20"/>
  <c r="AB34" i="20"/>
  <c r="M83" i="4"/>
  <c r="K78" i="4"/>
  <c r="K66" i="4"/>
  <c r="L53" i="4"/>
  <c r="K34" i="4"/>
  <c r="L21" i="4"/>
  <c r="R45" i="8"/>
  <c r="N26" i="8"/>
  <c r="N22" i="8"/>
  <c r="N18" i="8"/>
  <c r="AB40" i="20"/>
  <c r="AB89" i="20"/>
  <c r="AC26" i="20"/>
  <c r="O77" i="4"/>
  <c r="M46" i="4"/>
  <c r="M14" i="4"/>
  <c r="AC50" i="20"/>
  <c r="AC65" i="20"/>
  <c r="AB26" i="20"/>
  <c r="M20" i="20"/>
  <c r="M12" i="20"/>
  <c r="M88" i="4"/>
  <c r="M65" i="4"/>
  <c r="L46" i="4"/>
  <c r="M33" i="4"/>
  <c r="L14" i="4"/>
  <c r="O88" i="4"/>
  <c r="M59" i="4"/>
  <c r="M27" i="4"/>
  <c r="U32" i="8"/>
  <c r="Y32" i="8" s="1"/>
  <c r="AA48" i="20"/>
  <c r="AC74" i="20"/>
  <c r="AA80" i="20"/>
  <c r="AB65" i="20"/>
  <c r="AC57" i="20"/>
  <c r="AC49" i="20"/>
  <c r="AC41" i="20"/>
  <c r="AC33" i="20"/>
  <c r="AA26" i="20"/>
  <c r="O82" i="4"/>
  <c r="M77" i="4"/>
  <c r="L65" i="4"/>
  <c r="M52" i="4"/>
  <c r="K46" i="4"/>
  <c r="L33" i="4"/>
  <c r="M20" i="4"/>
  <c r="K14" i="4"/>
  <c r="AA71" i="20"/>
  <c r="AA55" i="20"/>
  <c r="AA47" i="20"/>
  <c r="L57" i="4"/>
  <c r="L25" i="4"/>
  <c r="AB24" i="20"/>
  <c r="AA79" i="20"/>
  <c r="M63" i="4"/>
  <c r="M31" i="4"/>
  <c r="AB31" i="20"/>
  <c r="AB23" i="20"/>
  <c r="K81" i="4"/>
  <c r="M50" i="4"/>
  <c r="K44" i="4"/>
  <c r="M18" i="4"/>
  <c r="K12" i="4"/>
  <c r="K4" i="4"/>
  <c r="S34" i="8"/>
  <c r="AA64" i="20"/>
  <c r="M87" i="4"/>
  <c r="M51" i="4"/>
  <c r="K7" i="20"/>
  <c r="M70" i="4"/>
  <c r="L70" i="4"/>
  <c r="M86" i="4"/>
  <c r="M75" i="4"/>
  <c r="M37" i="4"/>
  <c r="AC47" i="20"/>
  <c r="AC87" i="20"/>
  <c r="AB70" i="20"/>
  <c r="AB38" i="20"/>
  <c r="M56" i="4"/>
  <c r="M24" i="4"/>
  <c r="U40" i="8"/>
  <c r="Y40" i="8" s="1"/>
  <c r="AC71" i="20"/>
  <c r="AB76" i="20"/>
  <c r="M43" i="4"/>
  <c r="M11" i="4"/>
  <c r="AA66" i="20"/>
  <c r="J6" i="20"/>
  <c r="M80" i="4"/>
  <c r="M62" i="4"/>
  <c r="K56" i="4"/>
  <c r="M30" i="4"/>
  <c r="K24" i="4"/>
  <c r="L11" i="4"/>
  <c r="J34" i="8"/>
  <c r="Y34" i="8" s="1"/>
  <c r="M38" i="4"/>
  <c r="M49" i="4"/>
  <c r="M17" i="4"/>
  <c r="AC64" i="20"/>
  <c r="L38" i="4"/>
  <c r="M68" i="4"/>
  <c r="AC39" i="20"/>
  <c r="AA12" i="20"/>
  <c r="AB37" i="20"/>
  <c r="M85" i="4"/>
  <c r="M74" i="4"/>
  <c r="M55" i="4"/>
  <c r="M23" i="4"/>
  <c r="J15" i="20"/>
  <c r="L6" i="20"/>
  <c r="AB18" i="20"/>
  <c r="M42" i="4"/>
  <c r="M10" i="4"/>
  <c r="AB12" i="20"/>
  <c r="N19" i="20"/>
  <c r="AB85" i="20"/>
  <c r="AB77" i="20"/>
  <c r="M61" i="4"/>
  <c r="M29" i="4"/>
  <c r="L10" i="4"/>
  <c r="L15" i="20"/>
  <c r="AA20" i="20"/>
  <c r="J19" i="20"/>
  <c r="M79" i="4"/>
  <c r="M48" i="4"/>
  <c r="M16" i="4"/>
  <c r="AC79" i="20"/>
  <c r="K6" i="20"/>
  <c r="AA16" i="20"/>
  <c r="AB86" i="20"/>
  <c r="AB16" i="20"/>
  <c r="AC20" i="20"/>
  <c r="L19" i="20"/>
  <c r="AC28" i="20"/>
  <c r="AB17" i="20"/>
  <c r="AB9" i="20"/>
  <c r="M67" i="4"/>
  <c r="M35" i="4"/>
  <c r="AA72" i="20"/>
  <c r="AE76" i="20"/>
  <c r="AA28" i="20"/>
  <c r="AB21" i="20"/>
  <c r="AB13" i="20"/>
  <c r="M5" i="20"/>
  <c r="M84" i="4"/>
  <c r="M54" i="4"/>
  <c r="AA25" i="20"/>
  <c r="AC67" i="20"/>
  <c r="AC59" i="20"/>
  <c r="AC51" i="20"/>
  <c r="AC43" i="20"/>
  <c r="AC35" i="20"/>
  <c r="M73" i="4"/>
  <c r="L54" i="4"/>
  <c r="M41" i="4"/>
  <c r="L22" i="4"/>
  <c r="AC25" i="20"/>
  <c r="AA67" i="20"/>
  <c r="AA59" i="20"/>
  <c r="AA51" i="20"/>
  <c r="AA43" i="20"/>
  <c r="M17" i="20"/>
  <c r="M9" i="20"/>
  <c r="O78" i="4"/>
  <c r="M60" i="4"/>
  <c r="M28" i="4"/>
  <c r="AC75" i="20"/>
  <c r="AC27" i="20"/>
  <c r="AB25" i="20"/>
  <c r="AB35" i="20"/>
  <c r="M47" i="4"/>
  <c r="M15" i="4"/>
  <c r="D46" i="8"/>
  <c r="AC68" i="20"/>
  <c r="AB83" i="20"/>
  <c r="AB27" i="20"/>
  <c r="M78" i="4"/>
  <c r="M66" i="4"/>
  <c r="L47" i="4"/>
  <c r="M34" i="4"/>
  <c r="L15" i="4"/>
  <c r="AE83" i="20"/>
  <c r="J16" i="20" l="1"/>
  <c r="N16" i="20"/>
  <c r="L16" i="20"/>
  <c r="K16" i="20"/>
</calcChain>
</file>

<file path=xl/comments1.xml><?xml version="1.0" encoding="utf-8"?>
<comments xmlns="http://schemas.openxmlformats.org/spreadsheetml/2006/main">
  <authors>
    <author>佐久市役所</author>
  </authors>
  <commentList>
    <comment ref="Z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増減数／前年１月１日現在人口</t>
        </r>
      </text>
    </comment>
  </commentList>
</comments>
</file>

<file path=xl/sharedStrings.xml><?xml version="1.0" encoding="utf-8"?>
<sst xmlns="http://schemas.openxmlformats.org/spreadsheetml/2006/main" count="795" uniqueCount="167">
  <si>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</si>
  <si>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</si>
  <si>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</si>
  <si>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人口の推移</t>
    <rPh sb="0" eb="2">
      <t>ジンコウ</t>
    </rPh>
    <rPh sb="3" eb="5">
      <t>スイイ</t>
    </rPh>
    <phoneticPr fontId="2"/>
  </si>
  <si>
    <t>世帯数</t>
    <rPh sb="0" eb="2">
      <t>セタイ</t>
    </rPh>
    <rPh sb="2" eb="3">
      <t>カズ</t>
    </rPh>
    <phoneticPr fontId="2"/>
  </si>
  <si>
    <t>人口</t>
    <rPh sb="0" eb="2">
      <t>ジンコウ</t>
    </rPh>
    <phoneticPr fontId="2"/>
  </si>
  <si>
    <t>１世帯当たり人口</t>
    <rPh sb="1" eb="3">
      <t>セタイ</t>
    </rPh>
    <rPh sb="3" eb="4">
      <t>ア</t>
    </rPh>
    <rPh sb="6" eb="8">
      <t>ジンコウ</t>
    </rPh>
    <phoneticPr fontId="2"/>
  </si>
  <si>
    <t>人口増加数</t>
    <rPh sb="0" eb="2">
      <t>ジンコウ</t>
    </rPh>
    <rPh sb="2" eb="4">
      <t>ゾウカ</t>
    </rPh>
    <rPh sb="4" eb="5">
      <t>カズ</t>
    </rPh>
    <phoneticPr fontId="2"/>
  </si>
  <si>
    <t>年次</t>
    <rPh sb="0" eb="2">
      <t>ネンジ</t>
    </rPh>
    <phoneticPr fontId="2"/>
  </si>
  <si>
    <t>大正</t>
    <rPh sb="0" eb="2">
      <t>タイショウ</t>
    </rPh>
    <phoneticPr fontId="2"/>
  </si>
  <si>
    <t>9年</t>
    <rPh sb="1" eb="2">
      <t>ネン</t>
    </rPh>
    <phoneticPr fontId="2"/>
  </si>
  <si>
    <t>昭和</t>
    <rPh sb="0" eb="2">
      <t>ショウワ</t>
    </rPh>
    <phoneticPr fontId="2"/>
  </si>
  <si>
    <t>5年</t>
    <rPh sb="1" eb="2">
      <t>ネン</t>
    </rPh>
    <phoneticPr fontId="2"/>
  </si>
  <si>
    <t>市町村別</t>
    <rPh sb="0" eb="3">
      <t>シチョウソン</t>
    </rPh>
    <rPh sb="3" eb="4">
      <t>ベツ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</si>
  <si>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</si>
  <si>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</si>
  <si>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旧望月町</t>
    <rPh sb="0" eb="1">
      <t>キュウ</t>
    </rPh>
    <rPh sb="1" eb="4">
      <t>モチヅキマチ</t>
    </rPh>
    <phoneticPr fontId="2"/>
  </si>
  <si>
    <t>旧浅科村</t>
    <rPh sb="0" eb="1">
      <t>キュウ</t>
    </rPh>
    <rPh sb="1" eb="3">
      <t>アサシナ</t>
    </rPh>
    <rPh sb="3" eb="4">
      <t>ムラ</t>
    </rPh>
    <phoneticPr fontId="2"/>
  </si>
  <si>
    <t>平成</t>
    <rPh sb="0" eb="2">
      <t>ヘイセイ</t>
    </rPh>
    <phoneticPr fontId="2"/>
  </si>
  <si>
    <t>2年</t>
    <rPh sb="1" eb="2">
      <t>ネン</t>
    </rPh>
    <phoneticPr fontId="2"/>
  </si>
  <si>
    <t>人口増加指数</t>
    <rPh sb="0" eb="2">
      <t>ジンコウ</t>
    </rPh>
    <rPh sb="2" eb="4">
      <t>ゾウカ</t>
    </rPh>
    <rPh sb="4" eb="6">
      <t>シスウ</t>
    </rPh>
    <phoneticPr fontId="2"/>
  </si>
  <si>
    <t>（大正9年＝100）</t>
    <rPh sb="1" eb="3">
      <t>タイショウ</t>
    </rPh>
    <rPh sb="4" eb="5">
      <t>ネン</t>
    </rPh>
    <phoneticPr fontId="2"/>
  </si>
  <si>
    <t>性比</t>
    <rPh sb="0" eb="1">
      <t>セイ</t>
    </rPh>
    <rPh sb="1" eb="2">
      <t>ヒ</t>
    </rPh>
    <phoneticPr fontId="2"/>
  </si>
  <si>
    <t>（女＝100）</t>
    <rPh sb="1" eb="2">
      <t>オンナ</t>
    </rPh>
    <phoneticPr fontId="2"/>
  </si>
  <si>
    <t>人口密度</t>
    <rPh sb="0" eb="2">
      <t>ジンコウ</t>
    </rPh>
    <rPh sb="2" eb="4">
      <t>ミツド</t>
    </rPh>
    <phoneticPr fontId="2"/>
  </si>
  <si>
    <t>摘　　　　　要</t>
    <rPh sb="0" eb="1">
      <t>チャク</t>
    </rPh>
    <rPh sb="6" eb="7">
      <t>ヨウ</t>
    </rPh>
    <phoneticPr fontId="2"/>
  </si>
  <si>
    <t>第1回国勢調査</t>
    <rPh sb="0" eb="1">
      <t>ダイ</t>
    </rPh>
    <rPh sb="2" eb="3">
      <t>カイ</t>
    </rPh>
    <rPh sb="3" eb="7">
      <t>コクセイチョウサ</t>
    </rPh>
    <phoneticPr fontId="2"/>
  </si>
  <si>
    <t>第2回国勢調査</t>
    <rPh sb="0" eb="1">
      <t>ダイ</t>
    </rPh>
    <rPh sb="2" eb="3">
      <t>カイ</t>
    </rPh>
    <rPh sb="3" eb="7">
      <t>コクセイチョウサ</t>
    </rPh>
    <phoneticPr fontId="2"/>
  </si>
  <si>
    <t>第3回国勢調査</t>
    <rPh sb="0" eb="1">
      <t>ダイ</t>
    </rPh>
    <rPh sb="2" eb="3">
      <t>カイ</t>
    </rPh>
    <rPh sb="3" eb="7">
      <t>コクセイチョウサ</t>
    </rPh>
    <phoneticPr fontId="2"/>
  </si>
  <si>
    <t>第4回国勢調査</t>
    <rPh sb="0" eb="1">
      <t>ダイ</t>
    </rPh>
    <rPh sb="2" eb="3">
      <t>カイ</t>
    </rPh>
    <rPh sb="3" eb="7">
      <t>コクセイチョウサ</t>
    </rPh>
    <phoneticPr fontId="2"/>
  </si>
  <si>
    <t>第5回国勢調査</t>
    <rPh sb="0" eb="1">
      <t>ダイ</t>
    </rPh>
    <rPh sb="2" eb="3">
      <t>カイ</t>
    </rPh>
    <rPh sb="3" eb="7">
      <t>コクセイチョウサ</t>
    </rPh>
    <phoneticPr fontId="2"/>
  </si>
  <si>
    <t>第6回国勢調査</t>
    <rPh sb="0" eb="1">
      <t>ダイ</t>
    </rPh>
    <rPh sb="2" eb="3">
      <t>カイ</t>
    </rPh>
    <rPh sb="3" eb="7">
      <t>コクセイチョウサ</t>
    </rPh>
    <phoneticPr fontId="2"/>
  </si>
  <si>
    <t>第7回国勢調査</t>
    <rPh sb="0" eb="1">
      <t>ダイ</t>
    </rPh>
    <rPh sb="2" eb="3">
      <t>カイ</t>
    </rPh>
    <rPh sb="3" eb="7">
      <t>コクセイチョウサ</t>
    </rPh>
    <phoneticPr fontId="2"/>
  </si>
  <si>
    <t>第8回国勢調査</t>
    <rPh sb="0" eb="1">
      <t>ダイ</t>
    </rPh>
    <rPh sb="2" eb="3">
      <t>カイ</t>
    </rPh>
    <rPh sb="3" eb="7">
      <t>コクセイチョウサ</t>
    </rPh>
    <phoneticPr fontId="2"/>
  </si>
  <si>
    <t>第9回国勢調査</t>
    <rPh sb="0" eb="1">
      <t>ダイ</t>
    </rPh>
    <rPh sb="2" eb="3">
      <t>カイ</t>
    </rPh>
    <rPh sb="3" eb="7">
      <t>コクセイチョウサ</t>
    </rPh>
    <phoneticPr fontId="2"/>
  </si>
  <si>
    <t>第10回国勢調査</t>
    <rPh sb="0" eb="1">
      <t>ダイ</t>
    </rPh>
    <rPh sb="3" eb="4">
      <t>カイ</t>
    </rPh>
    <rPh sb="4" eb="8">
      <t>コクセイチョウサ</t>
    </rPh>
    <phoneticPr fontId="2"/>
  </si>
  <si>
    <t>第11回国勢調査</t>
    <rPh sb="0" eb="1">
      <t>ダイ</t>
    </rPh>
    <rPh sb="3" eb="4">
      <t>カイ</t>
    </rPh>
    <rPh sb="4" eb="8">
      <t>コクセイチョウサ</t>
    </rPh>
    <phoneticPr fontId="2"/>
  </si>
  <si>
    <t>第12回国勢調査</t>
    <rPh sb="0" eb="1">
      <t>ダイ</t>
    </rPh>
    <rPh sb="3" eb="4">
      <t>カイ</t>
    </rPh>
    <rPh sb="4" eb="8">
      <t>コクセイチョウサ</t>
    </rPh>
    <phoneticPr fontId="2"/>
  </si>
  <si>
    <t>第13回国勢調査</t>
    <rPh sb="0" eb="1">
      <t>ダイ</t>
    </rPh>
    <rPh sb="3" eb="4">
      <t>カイ</t>
    </rPh>
    <rPh sb="4" eb="8">
      <t>コクセイチョウサ</t>
    </rPh>
    <phoneticPr fontId="2"/>
  </si>
  <si>
    <t>第14回国勢調査</t>
    <rPh sb="0" eb="1">
      <t>ダイ</t>
    </rPh>
    <rPh sb="3" eb="4">
      <t>カイ</t>
    </rPh>
    <rPh sb="4" eb="8">
      <t>コクセイチョウサ</t>
    </rPh>
    <phoneticPr fontId="2"/>
  </si>
  <si>
    <t>第15回国勢調査</t>
    <rPh sb="0" eb="1">
      <t>ダイ</t>
    </rPh>
    <rPh sb="3" eb="4">
      <t>カイ</t>
    </rPh>
    <rPh sb="4" eb="8">
      <t>コクセイチョウサ</t>
    </rPh>
    <phoneticPr fontId="2"/>
  </si>
  <si>
    <t>第16回国勢調査</t>
    <rPh sb="0" eb="1">
      <t>ダイ</t>
    </rPh>
    <rPh sb="3" eb="4">
      <t>カイ</t>
    </rPh>
    <rPh sb="4" eb="8">
      <t>コクセイチョウサ</t>
    </rPh>
    <phoneticPr fontId="2"/>
  </si>
  <si>
    <t>第17回国勢調査</t>
    <rPh sb="0" eb="1">
      <t>ダイ</t>
    </rPh>
    <rPh sb="3" eb="4">
      <t>カイ</t>
    </rPh>
    <rPh sb="4" eb="8">
      <t>コクセイチョウサ</t>
    </rPh>
    <phoneticPr fontId="2"/>
  </si>
  <si>
    <t>推計人口</t>
    <rPh sb="0" eb="2">
      <t>スイケイ</t>
    </rPh>
    <rPh sb="2" eb="4">
      <t>ジンコウ</t>
    </rPh>
    <phoneticPr fontId="2"/>
  </si>
  <si>
    <t>（1k㎡あたり）</t>
    <phoneticPr fontId="2"/>
  </si>
  <si>
    <t>資料：企画課</t>
    <rPh sb="0" eb="2">
      <t>シリョウ</t>
    </rPh>
    <rPh sb="3" eb="5">
      <t>キカク</t>
    </rPh>
    <rPh sb="5" eb="6">
      <t>カ</t>
    </rPh>
    <phoneticPr fontId="2"/>
  </si>
  <si>
    <t>（注）</t>
    <rPh sb="1" eb="2">
      <t>チュウ</t>
    </rPh>
    <phoneticPr fontId="2"/>
  </si>
  <si>
    <t>昭和36年4月1日市制施行（３町１ｶ村合併）につき、昭和35年以前の数値は、現在の市域に組替え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rPh sb="15" eb="16">
      <t>チョウ</t>
    </rPh>
    <rPh sb="18" eb="19">
      <t>ムラ</t>
    </rPh>
    <rPh sb="19" eb="21">
      <t>ガッペイ</t>
    </rPh>
    <rPh sb="26" eb="28">
      <t>ショウワ</t>
    </rPh>
    <rPh sb="30" eb="33">
      <t>ネンイゼン</t>
    </rPh>
    <rPh sb="34" eb="36">
      <t>スウチ</t>
    </rPh>
    <rPh sb="38" eb="40">
      <t>ゲンザイ</t>
    </rPh>
    <rPh sb="41" eb="42">
      <t>シ</t>
    </rPh>
    <rPh sb="42" eb="43">
      <t>イキ</t>
    </rPh>
    <rPh sb="44" eb="45">
      <t>ク</t>
    </rPh>
    <rPh sb="45" eb="46">
      <t>カ</t>
    </rPh>
    <phoneticPr fontId="2"/>
  </si>
  <si>
    <t>て表章した。</t>
    <rPh sb="1" eb="2">
      <t>ヒョウ</t>
    </rPh>
    <rPh sb="2" eb="3">
      <t>ショウ</t>
    </rPh>
    <phoneticPr fontId="2"/>
  </si>
  <si>
    <t>人口動態</t>
    <rPh sb="0" eb="2">
      <t>ジンコウ</t>
    </rPh>
    <rPh sb="2" eb="4">
      <t>ドウタイ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</si>
  <si>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</si>
  <si>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</si>
  <si>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自然動態</t>
    <rPh sb="0" eb="2">
      <t>シゼン</t>
    </rPh>
    <rPh sb="2" eb="4">
      <t>ドウタイ</t>
    </rPh>
    <phoneticPr fontId="2"/>
  </si>
  <si>
    <t>増減</t>
    <rPh sb="0" eb="2">
      <t>ゾウゲン</t>
    </rPh>
    <phoneticPr fontId="2"/>
  </si>
  <si>
    <t>計</t>
    <rPh sb="0" eb="1">
      <t>ケイ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</si>
  <si>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</si>
  <si>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</si>
  <si>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</si>
  <si>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</si>
  <si>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その他</t>
    <rPh sb="2" eb="3">
      <t>タ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</si>
  <si>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</si>
  <si>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</si>
  <si>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年間増減</t>
    <rPh sb="0" eb="2">
      <t>ネンカン</t>
    </rPh>
    <rPh sb="2" eb="4">
      <t>ゾウゲン</t>
    </rPh>
    <phoneticPr fontId="2"/>
  </si>
  <si>
    <t>増減数</t>
    <rPh sb="0" eb="2">
      <t>ゾウゲン</t>
    </rPh>
    <rPh sb="2" eb="3">
      <t>カズ</t>
    </rPh>
    <phoneticPr fontId="2"/>
  </si>
  <si>
    <t>増減率</t>
    <rPh sb="0" eb="2">
      <t>ゾウゲン</t>
    </rPh>
    <rPh sb="2" eb="3">
      <t>リツ</t>
    </rPh>
    <phoneticPr fontId="2"/>
  </si>
  <si>
    <t>社会動態</t>
    <rPh sb="0" eb="2">
      <t>シャカイ</t>
    </rPh>
    <rPh sb="2" eb="4">
      <t>ドウタイ</t>
    </rPh>
    <phoneticPr fontId="2"/>
  </si>
  <si>
    <t>本籍人口</t>
    <rPh sb="0" eb="2">
      <t>ホンセキ</t>
    </rPh>
    <rPh sb="2" eb="4">
      <t>ジンコウ</t>
    </rPh>
    <phoneticPr fontId="2"/>
  </si>
  <si>
    <t>年度</t>
    <rPh sb="0" eb="2">
      <t>ネンド</t>
    </rPh>
    <phoneticPr fontId="2"/>
  </si>
  <si>
    <t>本籍数</t>
    <rPh sb="0" eb="2">
      <t>ホンセキ</t>
    </rPh>
    <rPh sb="2" eb="3">
      <t>カズ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</si>
  <si>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</si>
  <si>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</si>
  <si>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</si>
  <si>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</si>
  <si>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戸籍届出件数</t>
    <rPh sb="0" eb="2">
      <t>コセキ</t>
    </rPh>
    <rPh sb="2" eb="4">
      <t>トドケデ</t>
    </rPh>
    <rPh sb="4" eb="6">
      <t>ケンスウ</t>
    </rPh>
    <phoneticPr fontId="2"/>
  </si>
  <si>
    <t>養子縁組</t>
    <rPh sb="0" eb="2">
      <t>ヨウシ</t>
    </rPh>
    <rPh sb="2" eb="4">
      <t>エング</t>
    </rPh>
    <phoneticPr fontId="2"/>
  </si>
  <si>
    <t>養子離縁</t>
    <rPh sb="0" eb="2">
      <t>ヨウシ</t>
    </rPh>
    <rPh sb="2" eb="4">
      <t>リエン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</si>
  <si>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</si>
  <si>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</si>
  <si>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入籍</t>
    <rPh sb="0" eb="2">
      <t>ニュウセキ</t>
    </rPh>
    <phoneticPr fontId="2"/>
  </si>
  <si>
    <t>転籍</t>
    <rPh sb="0" eb="2">
      <t>テンセキ</t>
    </rPh>
    <phoneticPr fontId="2"/>
  </si>
  <si>
    <t>国籍別外国人登録人口</t>
    <rPh sb="0" eb="2">
      <t>コクセキ</t>
    </rPh>
    <rPh sb="2" eb="3">
      <t>ベツ</t>
    </rPh>
    <rPh sb="3" eb="6">
      <t>ガイコクジン</t>
    </rPh>
    <rPh sb="6" eb="8">
      <t>トウロク</t>
    </rPh>
    <rPh sb="8" eb="10">
      <t>ジンコウ</t>
    </rPh>
    <phoneticPr fontId="2"/>
  </si>
  <si>
    <t>登録
総人口</t>
    <rPh sb="0" eb="2">
      <t>トウロク</t>
    </rPh>
    <rPh sb="3" eb="6">
      <t>ソウジンコウ</t>
    </rPh>
    <phoneticPr fontId="2"/>
  </si>
  <si>
    <t>中国</t>
    <rPh sb="0" eb="2">
      <t>チュウゴク</t>
    </rPh>
    <phoneticPr fontId="2"/>
  </si>
  <si>
    <t>韓国
朝鮮</t>
    <rPh sb="0" eb="2">
      <t>カンコク</t>
    </rPh>
    <rPh sb="3" eb="5">
      <t>チョウセン</t>
    </rPh>
    <phoneticPr fontId="2"/>
  </si>
  <si>
    <t>米国</t>
    <rPh sb="0" eb="2">
      <t>ベイコク</t>
    </rPh>
    <phoneticPr fontId="2"/>
  </si>
  <si>
    <t>各年度末現在（単位：人）</t>
    <rPh sb="0" eb="1">
      <t>カク</t>
    </rPh>
    <rPh sb="1" eb="4">
      <t>ネンドマツ</t>
    </rPh>
    <rPh sb="4" eb="6">
      <t>ゲンザイ</t>
    </rPh>
    <rPh sb="7" eb="9">
      <t>タンイ</t>
    </rPh>
    <rPh sb="10" eb="11">
      <t>ヒト</t>
    </rPh>
    <phoneticPr fontId="2"/>
  </si>
  <si>
    <t>各年度末現在（単位：人）</t>
    <rPh sb="0" eb="1">
      <t>カク</t>
    </rPh>
    <rPh sb="1" eb="3">
      <t>ネンド</t>
    </rPh>
    <rPh sb="3" eb="4">
      <t>マツ</t>
    </rPh>
    <rPh sb="4" eb="6">
      <t>ゲンザイ</t>
    </rPh>
    <rPh sb="7" eb="9">
      <t>タンイ</t>
    </rPh>
    <rPh sb="10" eb="11">
      <t>ヒト</t>
    </rPh>
    <phoneticPr fontId="2"/>
  </si>
  <si>
    <t>（単位：件）</t>
    <rPh sb="1" eb="3">
      <t>タンイ</t>
    </rPh>
    <rPh sb="4" eb="5">
      <t>ケン</t>
    </rPh>
    <phoneticPr fontId="2"/>
  </si>
  <si>
    <t>（単位：人，％）</t>
    <rPh sb="1" eb="3">
      <t>タンイ</t>
    </rPh>
    <rPh sb="4" eb="5">
      <t>ヒト</t>
    </rPh>
    <phoneticPr fontId="2"/>
  </si>
  <si>
    <t>（単位：人）</t>
    <rPh sb="1" eb="3">
      <t>タンイ</t>
    </rPh>
    <rPh sb="4" eb="5">
      <t>ヒト</t>
    </rPh>
    <phoneticPr fontId="2"/>
  </si>
  <si>
    <t>平成2年</t>
    <rPh sb="0" eb="2">
      <t>ヘイセイ</t>
    </rPh>
    <rPh sb="3" eb="4">
      <t>ネン</t>
    </rPh>
    <phoneticPr fontId="2"/>
  </si>
  <si>
    <t>大正9年</t>
    <rPh sb="0" eb="2">
      <t>タイショウ</t>
    </rPh>
    <rPh sb="3" eb="4">
      <t>ネン</t>
    </rPh>
    <phoneticPr fontId="2"/>
  </si>
  <si>
    <t>昭和5年</t>
    <rPh sb="0" eb="2">
      <t>ショウワ</t>
    </rPh>
    <rPh sb="3" eb="4">
      <t>ネン</t>
    </rPh>
    <phoneticPr fontId="2"/>
  </si>
  <si>
    <t>資料：市民課</t>
    <rPh sb="0" eb="2">
      <t>シリョウ</t>
    </rPh>
    <rPh sb="3" eb="5">
      <t>シミン</t>
    </rPh>
    <rPh sb="5" eb="6">
      <t>カ</t>
    </rPh>
    <phoneticPr fontId="2"/>
  </si>
  <si>
    <t>※毎月人口異動調査推計人口届出統計各年1月１日現在の市町村別資料参照</t>
    <rPh sb="1" eb="3">
      <t>マイツキ</t>
    </rPh>
    <rPh sb="3" eb="5">
      <t>ジンコウ</t>
    </rPh>
    <rPh sb="5" eb="7">
      <t>イドウ</t>
    </rPh>
    <rPh sb="7" eb="9">
      <t>チョウサ</t>
    </rPh>
    <rPh sb="9" eb="11">
      <t>スイケイ</t>
    </rPh>
    <rPh sb="11" eb="13">
      <t>ジンコウ</t>
    </rPh>
    <rPh sb="13" eb="15">
      <t>トドケデ</t>
    </rPh>
    <rPh sb="15" eb="17">
      <t>トウケイ</t>
    </rPh>
    <rPh sb="17" eb="18">
      <t>カク</t>
    </rPh>
    <rPh sb="18" eb="19">
      <t>トシ</t>
    </rPh>
    <rPh sb="20" eb="21">
      <t>ツキ</t>
    </rPh>
    <rPh sb="22" eb="23">
      <t>ヒ</t>
    </rPh>
    <rPh sb="23" eb="25">
      <t>ゲンザイ</t>
    </rPh>
    <rPh sb="26" eb="29">
      <t>シチョウソン</t>
    </rPh>
    <rPh sb="29" eb="30">
      <t>ベツ</t>
    </rPh>
    <rPh sb="30" eb="32">
      <t>シリョウ</t>
    </rPh>
    <rPh sb="32" eb="34">
      <t>サンショウ</t>
    </rPh>
    <phoneticPr fontId="2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</si>
  <si>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</si>
  <si>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各年10月1日現在（単位：世帯、人）</t>
    <rPh sb="0" eb="2">
      <t>カクネン</t>
    </rPh>
    <rPh sb="4" eb="5">
      <t>ガツ</t>
    </rPh>
    <rPh sb="6" eb="7">
      <t>ヒ</t>
    </rPh>
    <rPh sb="7" eb="9">
      <t>ゲンザイ</t>
    </rPh>
    <rPh sb="10" eb="12">
      <t>タンイ</t>
    </rPh>
    <rPh sb="13" eb="15">
      <t>セタイ</t>
    </rPh>
    <rPh sb="16" eb="17">
      <t>ヒト</t>
    </rPh>
    <phoneticPr fontId="2"/>
  </si>
  <si>
    <t>ﾌﾞﾗｼﾞﾙ</t>
    <phoneticPr fontId="2"/>
  </si>
  <si>
    <t>ﾌｨﾘﾋﾟﾝ</t>
    <phoneticPr fontId="2"/>
  </si>
  <si>
    <t>タイ</t>
    <phoneticPr fontId="2"/>
  </si>
  <si>
    <t>ﾎﾞﾘｳﾞｨｱ</t>
    <phoneticPr fontId="2"/>
  </si>
  <si>
    <t>〃</t>
    <phoneticPr fontId="2"/>
  </si>
  <si>
    <t>14．10．1</t>
    <phoneticPr fontId="2"/>
  </si>
  <si>
    <t>14．10．1</t>
    <phoneticPr fontId="2"/>
  </si>
  <si>
    <t xml:space="preserve"> </t>
    <phoneticPr fontId="2"/>
  </si>
  <si>
    <t>11　本籍人口</t>
    <rPh sb="3" eb="5">
      <t>ホンセキ</t>
    </rPh>
    <rPh sb="5" eb="7">
      <t>ジンコウ</t>
    </rPh>
    <phoneticPr fontId="2"/>
  </si>
  <si>
    <t>12　戸籍届出件数</t>
    <rPh sb="3" eb="5">
      <t>コセキ</t>
    </rPh>
    <rPh sb="5" eb="7">
      <t>トドケデ</t>
    </rPh>
    <rPh sb="7" eb="9">
      <t>ケンスウ</t>
    </rPh>
    <phoneticPr fontId="2"/>
  </si>
  <si>
    <t>13　国籍別外国人登録人口</t>
    <rPh sb="3" eb="5">
      <t>コクセキ</t>
    </rPh>
    <rPh sb="5" eb="6">
      <t>ベツ</t>
    </rPh>
    <rPh sb="6" eb="9">
      <t>ガイコクジン</t>
    </rPh>
    <rPh sb="9" eb="11">
      <t>トウロク</t>
    </rPh>
    <rPh sb="11" eb="13">
      <t>ジンコウ</t>
    </rPh>
    <phoneticPr fontId="2"/>
  </si>
  <si>
    <t>注）平成17年4月1日市制施行（1市2町1村合併）につき、合併前数値は、合併前市町村の合算値を表示した。</t>
    <rPh sb="0" eb="1">
      <t>チュウ</t>
    </rPh>
    <rPh sb="2" eb="4">
      <t>ヘイセイ</t>
    </rPh>
    <rPh sb="6" eb="7">
      <t>ネン</t>
    </rPh>
    <rPh sb="8" eb="9">
      <t>ガツ</t>
    </rPh>
    <rPh sb="10" eb="11">
      <t>ヒ</t>
    </rPh>
    <rPh sb="11" eb="13">
      <t>シセイ</t>
    </rPh>
    <rPh sb="13" eb="15">
      <t>シコウ</t>
    </rPh>
    <rPh sb="17" eb="18">
      <t>シ</t>
    </rPh>
    <rPh sb="19" eb="20">
      <t>マチ</t>
    </rPh>
    <rPh sb="21" eb="22">
      <t>ムラ</t>
    </rPh>
    <rPh sb="22" eb="24">
      <t>ガッペイ</t>
    </rPh>
    <rPh sb="29" eb="31">
      <t>ガッペイ</t>
    </rPh>
    <rPh sb="31" eb="32">
      <t>マエ</t>
    </rPh>
    <rPh sb="32" eb="34">
      <t>スウチ</t>
    </rPh>
    <rPh sb="36" eb="38">
      <t>ガッペイ</t>
    </rPh>
    <rPh sb="38" eb="39">
      <t>マエ</t>
    </rPh>
    <rPh sb="39" eb="42">
      <t>シチョウソン</t>
    </rPh>
    <rPh sb="43" eb="45">
      <t>ガッサン</t>
    </rPh>
    <rPh sb="45" eb="46">
      <t>チ</t>
    </rPh>
    <rPh sb="47" eb="49">
      <t>ヒョウジ</t>
    </rPh>
    <phoneticPr fontId="2"/>
  </si>
  <si>
    <t>平成13年度</t>
    <rPh sb="0" eb="2">
      <t>ヘイセイ</t>
    </rPh>
    <rPh sb="4" eb="6">
      <t>ネンド</t>
    </rPh>
    <phoneticPr fontId="2"/>
  </si>
  <si>
    <t>4-2　人口の推移</t>
    <rPh sb="4" eb="6">
      <t>ジンコウ</t>
    </rPh>
    <rPh sb="7" eb="9">
      <t>スイイ</t>
    </rPh>
    <phoneticPr fontId="2"/>
  </si>
  <si>
    <t>旧佐久市</t>
    <rPh sb="0" eb="4">
      <t>キュウサクシ</t>
    </rPh>
    <phoneticPr fontId="2"/>
  </si>
  <si>
    <t>旧臼田町</t>
    <rPh sb="0" eb="1">
      <t>キュウ</t>
    </rPh>
    <rPh sb="1" eb="4">
      <t>ウスダマチ</t>
    </rPh>
    <phoneticPr fontId="2"/>
  </si>
  <si>
    <t>旧浅科村</t>
    <rPh sb="0" eb="1">
      <t>キュウ</t>
    </rPh>
    <rPh sb="1" eb="4">
      <t>アサシナムラ</t>
    </rPh>
    <phoneticPr fontId="2"/>
  </si>
  <si>
    <t>資料：広報情報課</t>
    <rPh sb="0" eb="2">
      <t>シリョウ</t>
    </rPh>
    <rPh sb="3" eb="5">
      <t>コウホウ</t>
    </rPh>
    <rPh sb="5" eb="7">
      <t>ジョウホウ</t>
    </rPh>
    <rPh sb="7" eb="8">
      <t>カ</t>
    </rPh>
    <phoneticPr fontId="2"/>
  </si>
  <si>
    <t>各年10月1日現在（単位：人）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2"/>
  </si>
  <si>
    <t>毎月人口異動調査人口</t>
    <rPh sb="0" eb="2">
      <t>マイツキ</t>
    </rPh>
    <rPh sb="2" eb="4">
      <t>ジンコウ</t>
    </rPh>
    <rPh sb="4" eb="6">
      <t>イドウ</t>
    </rPh>
    <rPh sb="6" eb="8">
      <t>チョウサ</t>
    </rPh>
    <rPh sb="8" eb="10">
      <t>ジンコウ</t>
    </rPh>
    <phoneticPr fontId="2"/>
  </si>
  <si>
    <t>各年10月1日現在（単位：世帯）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5">
      <t>セタイ</t>
    </rPh>
    <phoneticPr fontId="2"/>
  </si>
  <si>
    <t>毎月人口異動調査世帯数</t>
    <rPh sb="0" eb="2">
      <t>マイツキ</t>
    </rPh>
    <rPh sb="2" eb="4">
      <t>ジンコウ</t>
    </rPh>
    <rPh sb="4" eb="6">
      <t>イドウ</t>
    </rPh>
    <rPh sb="6" eb="8">
      <t>チョウサ</t>
    </rPh>
    <rPh sb="8" eb="10">
      <t>セタイ</t>
    </rPh>
    <rPh sb="10" eb="11">
      <t>スウ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</si>
  <si>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</si>
  <si>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</si>
  <si>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</si>
  <si>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</si>
  <si>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</si>
  <si>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</si>
  <si>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</si>
  <si>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</si>
  <si>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</si>
  <si>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</si>
  <si>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</si>
  <si>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</si>
  <si>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</si>
  <si>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</si>
  <si>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</si>
  <si>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</si>
  <si>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</si>
  <si>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</si>
  <si>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</si>
  <si>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</si>
  <si>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</si>
  <si>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</si>
  <si>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</si>
  <si>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</si>
  <si>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</si>
  <si>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</si>
  <si>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</si>
  <si>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</si>
  <si>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</si>
  <si>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</si>
  <si>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</si>
  <si>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</si>
  <si>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</si>
  <si>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</si>
  <si>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</si>
  <si>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</si>
  <si>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</si>
  <si>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</si>
  <si>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</si>
  <si>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</si>
  <si>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</si>
  <si>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</si>
  <si>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旧望月町</t>
    <rPh sb="0" eb="1">
      <t>キュウ</t>
    </rPh>
    <rPh sb="1" eb="3">
      <t>モチヅキ</t>
    </rPh>
    <rPh sb="3" eb="4">
      <t>マチ</t>
    </rPh>
    <phoneticPr fontId="2"/>
  </si>
  <si>
    <t>旧浅科町</t>
    <rPh sb="0" eb="1">
      <t>キュウ</t>
    </rPh>
    <rPh sb="1" eb="3">
      <t>アサシナ</t>
    </rPh>
    <rPh sb="3" eb="4">
      <t>マチ</t>
    </rPh>
    <phoneticPr fontId="2"/>
  </si>
  <si>
    <t>平成17年以降、合併して佐久市</t>
    <rPh sb="0" eb="2">
      <t>ヘイセイ</t>
    </rPh>
    <rPh sb="4" eb="5">
      <t>ネン</t>
    </rPh>
    <rPh sb="5" eb="7">
      <t>イコウ</t>
    </rPh>
    <rPh sb="8" eb="10">
      <t>ガッペイ</t>
    </rPh>
    <rPh sb="12" eb="15">
      <t>サクシ</t>
    </rPh>
    <phoneticPr fontId="2"/>
  </si>
  <si>
    <t>平成17年以降、合併して佐久市</t>
    <rPh sb="0" eb="2">
      <t>ヘイセイ</t>
    </rPh>
    <rPh sb="4" eb="5">
      <t>ネン</t>
    </rPh>
    <rPh sb="5" eb="7">
      <t>イコウ</t>
    </rPh>
    <rPh sb="8" eb="10">
      <t>ガッペイ</t>
    </rPh>
    <rPh sb="12" eb="14">
      <t>サク</t>
    </rPh>
    <rPh sb="14" eb="15">
      <t>シ</t>
    </rPh>
    <phoneticPr fontId="2"/>
  </si>
  <si>
    <t>年</t>
    <rPh sb="0" eb="1">
      <t>ネン</t>
    </rPh>
    <phoneticPr fontId="2"/>
  </si>
  <si>
    <t>平成２８年１２月に赤字の箇所を修正しました。</t>
    <rPh sb="0" eb="2">
      <t>ヘイセイ</t>
    </rPh>
    <rPh sb="4" eb="5">
      <t>ネン</t>
    </rPh>
    <rPh sb="7" eb="8">
      <t>ガツ</t>
    </rPh>
    <rPh sb="9" eb="11">
      <t>アカジ</t>
    </rPh>
    <rPh sb="12" eb="14">
      <t>カショ</t>
    </rPh>
    <rPh sb="15" eb="17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</si>
</sst>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;&quot;▲ &quot;#,##0"/>
    <numFmt numFmtId="177" formatCode="0.00_ "/>
    <numFmt numFmtId="178" formatCode="0.0_ "/>
    <numFmt numFmtId="180" formatCode="0;&quot;▲ &quot;0"/>
    <numFmt numFmtId="182" formatCode="#,##0;&quot;△ &quot;#,##0"/>
    <numFmt numFmtId="186" formatCode="#,##0.0;&quot;△ &quot;#,##0.0"/>
    <numFmt numFmtId="189" formatCode="#,##0.00;&quot;▲ &quot;#,##0.00"/>
    <numFmt numFmtId="207" formatCode="&quot;平&quot;&quot;成&quot;##"/>
    <numFmt numFmtId="209" formatCode="&quot;昭&quot;&quot;和&quot;##"/>
    <numFmt numFmtId="210" formatCode="&quot;平&quot;&quot;成&quot;##&quot;年&quot;"/>
    <numFmt numFmtId="211" formatCode="&quot;昭&quot;&quot;和&quot;##&quot;年&quot;"/>
    <numFmt numFmtId="212" formatCode="#,##0_ "/>
    <numFmt numFmtId="215" formatCode="#,##0_);[Red]\(#,##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color indexed="12"/>
      <name val="明朝"/>
      <family val="1"/>
      <charset val="128"/>
    </font>
    <font>
      <sz val="9"/>
      <color indexed="10"/>
      <name val="明朝"/>
      <family val="1"/>
      <charset val="128"/>
    </font>
    <font>
      <sz val="11"/>
      <color indexed="45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sz val="12"/>
      <color rgb="FFFF0000"/>
      <name val="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>
      <alignment vertical="center"/>
    </xf>
  </cellStyleXfs>
  <cellXfs count="297">
    <xf numFmtId="0" fontId="0" fillId="0" borderId="0" xfId="0"/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9" fontId="4" fillId="0" borderId="0" xfId="0" applyNumberFormat="1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18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186" fontId="7" fillId="0" borderId="0" xfId="0" applyNumberFormat="1" applyFont="1" applyAlignment="1">
      <alignment vertical="center"/>
    </xf>
    <xf numFmtId="38" fontId="9" fillId="0" borderId="0" xfId="1" applyFont="1" applyAlignment="1">
      <alignment vertical="center"/>
    </xf>
    <xf numFmtId="0" fontId="4" fillId="0" borderId="18" xfId="0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186" fontId="7" fillId="0" borderId="18" xfId="0" applyNumberFormat="1" applyFont="1" applyBorder="1" applyAlignment="1">
      <alignment vertical="center"/>
    </xf>
    <xf numFmtId="186" fontId="7" fillId="0" borderId="0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186" fontId="7" fillId="0" borderId="19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38" fontId="4" fillId="0" borderId="27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35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7" fontId="12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17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2" xfId="0" applyFont="1" applyBorder="1" applyAlignment="1">
      <alignment vertical="center"/>
    </xf>
    <xf numFmtId="178" fontId="12" fillId="0" borderId="2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178" fontId="12" fillId="0" borderId="10" xfId="0" applyNumberFormat="1" applyFont="1" applyBorder="1" applyAlignment="1">
      <alignment horizontal="center" vertical="center"/>
    </xf>
    <xf numFmtId="178" fontId="12" fillId="0" borderId="3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78" fontId="12" fillId="0" borderId="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38" fontId="12" fillId="0" borderId="0" xfId="1" applyFont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177" fontId="12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38" fontId="12" fillId="0" borderId="1" xfId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/>
    </xf>
    <xf numFmtId="178" fontId="12" fillId="0" borderId="1" xfId="0" applyNumberFormat="1" applyFont="1" applyBorder="1" applyAlignment="1">
      <alignment horizontal="center" vertical="center"/>
    </xf>
    <xf numFmtId="189" fontId="12" fillId="0" borderId="0" xfId="0" applyNumberFormat="1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207" fontId="12" fillId="0" borderId="11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210" fontId="12" fillId="0" borderId="11" xfId="2" applyNumberFormat="1" applyFont="1" applyBorder="1" applyAlignment="1">
      <alignment horizontal="center" vertical="center"/>
    </xf>
    <xf numFmtId="212" fontId="12" fillId="0" borderId="11" xfId="2" applyNumberFormat="1" applyFont="1" applyBorder="1" applyAlignment="1">
      <alignment horizontal="center" vertical="center"/>
    </xf>
    <xf numFmtId="211" fontId="12" fillId="0" borderId="11" xfId="2" applyNumberFormat="1" applyFont="1" applyBorder="1" applyAlignment="1">
      <alignment horizontal="center" vertical="center"/>
    </xf>
    <xf numFmtId="209" fontId="12" fillId="0" borderId="0" xfId="2" applyNumberFormat="1" applyFont="1" applyAlignment="1">
      <alignment horizontal="center" vertical="center"/>
    </xf>
    <xf numFmtId="207" fontId="12" fillId="0" borderId="0" xfId="2" applyNumberFormat="1" applyFont="1" applyAlignment="1">
      <alignment horizontal="center" vertical="center"/>
    </xf>
    <xf numFmtId="207" fontId="14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215" fontId="14" fillId="0" borderId="0" xfId="2" applyNumberFormat="1" applyFont="1" applyAlignment="1">
      <alignment horizontal="left" vertical="center"/>
    </xf>
    <xf numFmtId="215" fontId="14" fillId="0" borderId="0" xfId="2" applyNumberFormat="1" applyFont="1" applyAlignment="1">
      <alignment horizontal="center" vertical="center"/>
    </xf>
    <xf numFmtId="215" fontId="14" fillId="0" borderId="0" xfId="2" applyNumberFormat="1" applyFont="1" applyAlignment="1">
      <alignment horizontal="right" vertical="center"/>
    </xf>
    <xf numFmtId="215" fontId="14" fillId="0" borderId="0" xfId="0" applyNumberFormat="1" applyFont="1"/>
    <xf numFmtId="215" fontId="14" fillId="0" borderId="38" xfId="0" applyNumberFormat="1" applyFont="1" applyBorder="1" applyAlignment="1">
      <alignment horizontal="center" vertical="center"/>
    </xf>
    <xf numFmtId="215" fontId="14" fillId="0" borderId="39" xfId="0" applyNumberFormat="1" applyFont="1" applyBorder="1" applyAlignment="1">
      <alignment horizontal="center" vertical="center"/>
    </xf>
    <xf numFmtId="215" fontId="14" fillId="0" borderId="11" xfId="0" applyNumberFormat="1" applyFont="1" applyBorder="1" applyAlignment="1">
      <alignment horizontal="center" vertical="center"/>
    </xf>
    <xf numFmtId="215" fontId="14" fillId="0" borderId="40" xfId="0" applyNumberFormat="1" applyFont="1" applyBorder="1" applyAlignment="1">
      <alignment horizontal="center" vertical="center"/>
    </xf>
    <xf numFmtId="215" fontId="14" fillId="0" borderId="4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vertical="center"/>
    </xf>
    <xf numFmtId="38" fontId="15" fillId="0" borderId="0" xfId="1" applyFont="1" applyBorder="1" applyAlignment="1">
      <alignment horizontal="center" vertical="center"/>
    </xf>
    <xf numFmtId="177" fontId="15" fillId="0" borderId="0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vertical="center"/>
    </xf>
    <xf numFmtId="178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2" xfId="0" applyFont="1" applyBorder="1" applyAlignment="1">
      <alignment horizontal="distributed" vertical="center"/>
    </xf>
    <xf numFmtId="0" fontId="12" fillId="0" borderId="39" xfId="0" applyFont="1" applyBorder="1" applyAlignment="1">
      <alignment horizontal="distributed" vertical="center"/>
    </xf>
    <xf numFmtId="0" fontId="12" fillId="0" borderId="38" xfId="0" applyFont="1" applyBorder="1" applyAlignment="1">
      <alignment horizontal="distributed" vertical="center"/>
    </xf>
    <xf numFmtId="0" fontId="12" fillId="0" borderId="40" xfId="0" applyFont="1" applyBorder="1" applyAlignment="1">
      <alignment horizontal="distributed" vertical="center"/>
    </xf>
    <xf numFmtId="178" fontId="12" fillId="0" borderId="22" xfId="0" applyNumberFormat="1" applyFont="1" applyBorder="1" applyAlignment="1">
      <alignment horizontal="center" vertical="center"/>
    </xf>
    <xf numFmtId="178" fontId="12" fillId="0" borderId="43" xfId="0" applyNumberFormat="1" applyFont="1" applyBorder="1" applyAlignment="1">
      <alignment horizontal="center" vertical="center"/>
    </xf>
    <xf numFmtId="182" fontId="15" fillId="0" borderId="0" xfId="0" applyNumberFormat="1" applyFont="1" applyBorder="1" applyAlignment="1">
      <alignment vertical="center"/>
    </xf>
    <xf numFmtId="38" fontId="15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178" fontId="15" fillId="0" borderId="8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215" fontId="17" fillId="0" borderId="0" xfId="0" applyNumberFormat="1" applyFont="1"/>
    <xf numFmtId="215" fontId="17" fillId="0" borderId="47" xfId="0" applyNumberFormat="1" applyFont="1" applyBorder="1"/>
    <xf numFmtId="215" fontId="17" fillId="0" borderId="41" xfId="0" applyNumberFormat="1" applyFont="1" applyBorder="1"/>
    <xf numFmtId="215" fontId="17" fillId="0" borderId="21" xfId="0" applyNumberFormat="1" applyFont="1" applyBorder="1"/>
    <xf numFmtId="0" fontId="17" fillId="0" borderId="0" xfId="0" applyFont="1"/>
    <xf numFmtId="0" fontId="12" fillId="0" borderId="2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177" fontId="12" fillId="0" borderId="1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6" xfId="0" applyFont="1" applyBorder="1" applyAlignment="1">
      <alignment horizontal="left" vertical="center"/>
    </xf>
    <xf numFmtId="0" fontId="12" fillId="0" borderId="4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0" fontId="12" fillId="0" borderId="4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horizontal="center" vertical="center"/>
    </xf>
    <xf numFmtId="215" fontId="17" fillId="0" borderId="48" xfId="0" applyNumberFormat="1" applyFont="1" applyBorder="1" applyAlignment="1"/>
    <xf numFmtId="0" fontId="17" fillId="0" borderId="49" xfId="0" applyFont="1" applyBorder="1" applyAlignment="1"/>
    <xf numFmtId="0" fontId="17" fillId="0" borderId="50" xfId="0" applyFont="1" applyBorder="1" applyAlignment="1"/>
    <xf numFmtId="0" fontId="17" fillId="0" borderId="48" xfId="0" applyFont="1" applyBorder="1" applyAlignment="1"/>
    <xf numFmtId="177" fontId="4" fillId="0" borderId="5" xfId="0" applyNumberFormat="1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6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86" fontId="4" fillId="0" borderId="43" xfId="0" applyNumberFormat="1" applyFont="1" applyBorder="1" applyAlignment="1">
      <alignment horizontal="center" vertical="center"/>
    </xf>
    <xf numFmtId="186" fontId="4" fillId="0" borderId="41" xfId="0" applyNumberFormat="1" applyFont="1" applyBorder="1" applyAlignment="1">
      <alignment horizontal="center" vertical="center"/>
    </xf>
    <xf numFmtId="186" fontId="4" fillId="0" borderId="37" xfId="0" applyNumberFormat="1" applyFont="1" applyBorder="1" applyAlignment="1">
      <alignment horizontal="center" vertical="center"/>
    </xf>
    <xf numFmtId="180" fontId="4" fillId="0" borderId="43" xfId="0" applyNumberFormat="1" applyFont="1" applyBorder="1" applyAlignment="1">
      <alignment horizontal="center" vertical="center"/>
    </xf>
    <xf numFmtId="180" fontId="4" fillId="0" borderId="41" xfId="0" applyNumberFormat="1" applyFont="1" applyBorder="1" applyAlignment="1">
      <alignment horizontal="center" vertical="center"/>
    </xf>
    <xf numFmtId="180" fontId="4" fillId="0" borderId="3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86" fontId="7" fillId="0" borderId="18" xfId="0" applyNumberFormat="1" applyFont="1" applyBorder="1" applyAlignment="1">
      <alignment vertical="center"/>
    </xf>
    <xf numFmtId="186" fontId="7" fillId="0" borderId="0" xfId="0" applyNumberFormat="1" applyFont="1" applyBorder="1" applyAlignment="1">
      <alignment vertical="center"/>
    </xf>
    <xf numFmtId="186" fontId="7" fillId="0" borderId="1" xfId="0" applyNumberFormat="1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（毎月人口異動調査）旧市町村別人口・世帯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毎月人口異動調査人口グラフ</a:t>
            </a:r>
            <a:endParaRPr lang="en-US" altLang="ja-JP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'毎月人口異動調査(人口)'!$B$2</c:f>
              <c:strCache>
                <c:ptCount val="1"/>
                <c:pt idx="0">
                  <c:v>佐久市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'毎月人口異動調査(人口)'!$A$3:$A$45</c:f>
              <c:strCache>
                <c:ptCount val="43"/>
                <c:pt idx="0">
                  <c:v>昭和40年</c:v>
                </c:pt>
                <c:pt idx="1">
                  <c:v>昭和41年</c:v>
                </c:pt>
                <c:pt idx="2">
                  <c:v>昭和42年</c:v>
                </c:pt>
                <c:pt idx="3">
                  <c:v>昭和43年</c:v>
                </c:pt>
                <c:pt idx="4">
                  <c:v>昭和44年</c:v>
                </c:pt>
                <c:pt idx="5">
                  <c:v>昭和45年</c:v>
                </c:pt>
                <c:pt idx="6">
                  <c:v>昭和46年</c:v>
                </c:pt>
                <c:pt idx="7">
                  <c:v>昭和47年</c:v>
                </c:pt>
                <c:pt idx="8">
                  <c:v>昭和48年</c:v>
                </c:pt>
                <c:pt idx="9">
                  <c:v>昭和49年</c:v>
                </c:pt>
                <c:pt idx="10">
                  <c:v>昭和50年</c:v>
                </c:pt>
                <c:pt idx="11">
                  <c:v>昭和51年</c:v>
                </c:pt>
                <c:pt idx="12">
                  <c:v>昭和52年</c:v>
                </c:pt>
                <c:pt idx="13">
                  <c:v>昭和53年</c:v>
                </c:pt>
                <c:pt idx="14">
                  <c:v>昭和54年</c:v>
                </c:pt>
                <c:pt idx="15">
                  <c:v>昭和55年</c:v>
                </c:pt>
                <c:pt idx="16">
                  <c:v>昭和56年</c:v>
                </c:pt>
                <c:pt idx="17">
                  <c:v>昭和57年</c:v>
                </c:pt>
                <c:pt idx="18">
                  <c:v>昭和58年</c:v>
                </c:pt>
                <c:pt idx="19">
                  <c:v>昭和59年</c:v>
                </c:pt>
                <c:pt idx="20">
                  <c:v>昭和60年</c:v>
                </c:pt>
                <c:pt idx="21">
                  <c:v>昭和61年</c:v>
                </c:pt>
                <c:pt idx="22">
                  <c:v>昭和62年</c:v>
                </c:pt>
                <c:pt idx="23">
                  <c:v>昭和63年</c:v>
                </c:pt>
                <c:pt idx="24">
                  <c:v>平成元年</c:v>
                </c:pt>
                <c:pt idx="25">
                  <c:v>平成2年</c:v>
                </c:pt>
                <c:pt idx="26">
                  <c:v>平成3年</c:v>
                </c:pt>
                <c:pt idx="27">
                  <c:v>平成4年</c:v>
                </c:pt>
                <c:pt idx="28">
                  <c:v>平成5年</c:v>
                </c:pt>
                <c:pt idx="29">
                  <c:v>平成6年</c:v>
                </c:pt>
                <c:pt idx="30">
                  <c:v>平成7年</c:v>
                </c:pt>
                <c:pt idx="31">
                  <c:v>平成8年</c:v>
                </c:pt>
                <c:pt idx="32">
                  <c:v>平成9年</c:v>
                </c:pt>
                <c:pt idx="33">
                  <c:v>平成10年</c:v>
                </c:pt>
                <c:pt idx="34">
                  <c:v>平成11年</c:v>
                </c:pt>
                <c:pt idx="35">
                  <c:v>平成12年</c:v>
                </c:pt>
                <c:pt idx="36">
                  <c:v>平成13年</c:v>
                </c:pt>
                <c:pt idx="37">
                  <c:v>平成14年</c:v>
                </c:pt>
                <c:pt idx="38">
                  <c:v>平成15年</c:v>
                </c:pt>
                <c:pt idx="39">
                  <c:v>平成16年</c:v>
                </c:pt>
                <c:pt idx="40">
                  <c:v>平成17年</c:v>
                </c:pt>
                <c:pt idx="41">
                  <c:v>平成18年</c:v>
                </c:pt>
                <c:pt idx="42">
                  <c:v>平成19年</c:v>
                </c:pt>
              </c:strCache>
            </c:strRef>
          </c:cat>
          <c:val>
            <c:numRef>
              <c:f>'毎月人口異動調査(人口)'!$B$3:$B$45</c:f>
              <c:numCache>
                <c:formatCode>#,##0_);[Red]\(#,##0\)</c:formatCode>
                <c:ptCount val="43"/>
                <c:pt idx="0">
                  <c:v>90298</c:v>
                </c:pt>
                <c:pt idx="1">
                  <c:v>89896</c:v>
                </c:pt>
                <c:pt idx="2">
                  <c:v>89872</c:v>
                </c:pt>
                <c:pt idx="3">
                  <c:v>89452</c:v>
                </c:pt>
                <c:pt idx="4">
                  <c:v>88817</c:v>
                </c:pt>
                <c:pt idx="5">
                  <c:v>89029</c:v>
                </c:pt>
                <c:pt idx="6">
                  <c:v>88847</c:v>
                </c:pt>
                <c:pt idx="7">
                  <c:v>89115</c:v>
                </c:pt>
                <c:pt idx="8">
                  <c:v>89698</c:v>
                </c:pt>
                <c:pt idx="9">
                  <c:v>90169</c:v>
                </c:pt>
                <c:pt idx="10">
                  <c:v>89981</c:v>
                </c:pt>
                <c:pt idx="11">
                  <c:v>90354</c:v>
                </c:pt>
                <c:pt idx="12">
                  <c:v>90911</c:v>
                </c:pt>
                <c:pt idx="13">
                  <c:v>91162</c:v>
                </c:pt>
                <c:pt idx="14">
                  <c:v>91335</c:v>
                </c:pt>
                <c:pt idx="15">
                  <c:v>91285</c:v>
                </c:pt>
                <c:pt idx="16">
                  <c:v>91805</c:v>
                </c:pt>
                <c:pt idx="17">
                  <c:v>92033</c:v>
                </c:pt>
                <c:pt idx="18">
                  <c:v>92627</c:v>
                </c:pt>
                <c:pt idx="19">
                  <c:v>93127</c:v>
                </c:pt>
                <c:pt idx="20">
                  <c:v>93895</c:v>
                </c:pt>
                <c:pt idx="21">
                  <c:v>94373</c:v>
                </c:pt>
                <c:pt idx="22">
                  <c:v>94816</c:v>
                </c:pt>
                <c:pt idx="23">
                  <c:v>94986</c:v>
                </c:pt>
                <c:pt idx="24">
                  <c:v>95200</c:v>
                </c:pt>
                <c:pt idx="25">
                  <c:v>95625</c:v>
                </c:pt>
                <c:pt idx="26">
                  <c:v>96287</c:v>
                </c:pt>
                <c:pt idx="27">
                  <c:v>96369</c:v>
                </c:pt>
                <c:pt idx="28">
                  <c:v>96999</c:v>
                </c:pt>
                <c:pt idx="29">
                  <c:v>97468</c:v>
                </c:pt>
                <c:pt idx="30">
                  <c:v>97813</c:v>
                </c:pt>
                <c:pt idx="31">
                  <c:v>98330</c:v>
                </c:pt>
                <c:pt idx="32">
                  <c:v>98935</c:v>
                </c:pt>
                <c:pt idx="33">
                  <c:v>99373</c:v>
                </c:pt>
                <c:pt idx="34">
                  <c:v>99756</c:v>
                </c:pt>
                <c:pt idx="35">
                  <c:v>100016</c:v>
                </c:pt>
                <c:pt idx="36">
                  <c:v>100549</c:v>
                </c:pt>
                <c:pt idx="37">
                  <c:v>100639</c:v>
                </c:pt>
                <c:pt idx="38">
                  <c:v>100957</c:v>
                </c:pt>
                <c:pt idx="39">
                  <c:v>101072</c:v>
                </c:pt>
                <c:pt idx="40">
                  <c:v>100462</c:v>
                </c:pt>
                <c:pt idx="41">
                  <c:v>100232</c:v>
                </c:pt>
                <c:pt idx="42">
                  <c:v>100116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4-4A01-BECF-2B4F5DE0B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1724119599"/>
        <c:axId val="1"/>
      </c:barChart>
      <c:catAx>
        <c:axId val="1724119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各年</a:t>
                </a:r>
                <a:r>
                  <a:rPr lang="en-US" altLang="ja-JP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10</a:t>
                </a: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月</a:t>
                </a:r>
                <a:r>
                  <a:rPr lang="en-US" altLang="ja-JP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1</a:t>
                </a: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日現在</a:t>
                </a:r>
              </a:p>
            </c:rich>
          </c:tx>
          <c:layout>
            <c:manualLayout>
              <c:xMode val="edge"/>
              <c:yMode val="edge"/>
              <c:x val="0.79187522317073622"/>
              <c:y val="4.37017595022844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316234313628039E-2"/>
              <c:y val="2.38612765996842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+mn-ea"/>
                <a:cs typeface="+mn-cs"/>
              </a:defRPr>
            </a:pPr>
            <a:endParaRPr lang="ja-JP"/>
          </a:p>
        </c:txPr>
        <c:crossAx val="1724119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r>
              <a:rPr lang="ja-JP" altLang="en-US" baseline="0">
                <a:latin typeface="ＭＳ Ｐ明朝" panose="02020600040205080304" pitchFamily="18" charset="-128"/>
                <a:ea typeface="ＭＳ Ｐ明朝" panose="02020600040205080304" pitchFamily="18" charset="-128"/>
              </a:rPr>
              <a:t>毎月人口異動調査世帯数グラフ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'毎月人口異動調査（世帯数）'!$B$2</c:f>
              <c:strCache>
                <c:ptCount val="1"/>
                <c:pt idx="0">
                  <c:v>佐久市</c:v>
                </c:pt>
              </c:strCache>
            </c:strRef>
          </c:tx>
          <c:spPr>
            <a:solidFill>
              <a:srgbClr val="FF7C80"/>
            </a:solidFill>
            <a:ln w="25400">
              <a:noFill/>
            </a:ln>
          </c:spPr>
          <c:invertIfNegative val="0"/>
          <c:cat>
            <c:strRef>
              <c:f>'毎月人口異動調査（世帯数）'!$A$3:$A$45</c:f>
              <c:strCache>
                <c:ptCount val="43"/>
                <c:pt idx="0">
                  <c:v>昭和40年</c:v>
                </c:pt>
                <c:pt idx="1">
                  <c:v>昭和41年</c:v>
                </c:pt>
                <c:pt idx="2">
                  <c:v>昭和42年</c:v>
                </c:pt>
                <c:pt idx="3">
                  <c:v>昭和43年</c:v>
                </c:pt>
                <c:pt idx="4">
                  <c:v>昭和44年</c:v>
                </c:pt>
                <c:pt idx="5">
                  <c:v>昭和45年</c:v>
                </c:pt>
                <c:pt idx="6">
                  <c:v>昭和46年</c:v>
                </c:pt>
                <c:pt idx="7">
                  <c:v>昭和47年</c:v>
                </c:pt>
                <c:pt idx="8">
                  <c:v>昭和48年</c:v>
                </c:pt>
                <c:pt idx="9">
                  <c:v>昭和49年</c:v>
                </c:pt>
                <c:pt idx="10">
                  <c:v>昭和50年</c:v>
                </c:pt>
                <c:pt idx="11">
                  <c:v>昭和51年</c:v>
                </c:pt>
                <c:pt idx="12">
                  <c:v>昭和52年</c:v>
                </c:pt>
                <c:pt idx="13">
                  <c:v>昭和53年</c:v>
                </c:pt>
                <c:pt idx="14">
                  <c:v>昭和54年</c:v>
                </c:pt>
                <c:pt idx="15">
                  <c:v>昭和55年</c:v>
                </c:pt>
                <c:pt idx="16">
                  <c:v>昭和56年</c:v>
                </c:pt>
                <c:pt idx="17">
                  <c:v>昭和57年</c:v>
                </c:pt>
                <c:pt idx="18">
                  <c:v>昭和58年</c:v>
                </c:pt>
                <c:pt idx="19">
                  <c:v>昭和59年</c:v>
                </c:pt>
                <c:pt idx="20">
                  <c:v>昭和60年</c:v>
                </c:pt>
                <c:pt idx="21">
                  <c:v>昭和61年</c:v>
                </c:pt>
                <c:pt idx="22">
                  <c:v>昭和62年</c:v>
                </c:pt>
                <c:pt idx="23">
                  <c:v>昭和63年</c:v>
                </c:pt>
                <c:pt idx="24">
                  <c:v>平成元年</c:v>
                </c:pt>
                <c:pt idx="25">
                  <c:v>平成2年</c:v>
                </c:pt>
                <c:pt idx="26">
                  <c:v>平成3年</c:v>
                </c:pt>
                <c:pt idx="27">
                  <c:v>平成4年</c:v>
                </c:pt>
                <c:pt idx="28">
                  <c:v>平成5年</c:v>
                </c:pt>
                <c:pt idx="29">
                  <c:v>平成6年</c:v>
                </c:pt>
                <c:pt idx="30">
                  <c:v>平成7年</c:v>
                </c:pt>
                <c:pt idx="31">
                  <c:v>平成8年</c:v>
                </c:pt>
                <c:pt idx="32">
                  <c:v>平成9年</c:v>
                </c:pt>
                <c:pt idx="33">
                  <c:v>平成10年</c:v>
                </c:pt>
                <c:pt idx="34">
                  <c:v>平成11年</c:v>
                </c:pt>
                <c:pt idx="35">
                  <c:v>平成12年</c:v>
                </c:pt>
                <c:pt idx="36">
                  <c:v>平成13年</c:v>
                </c:pt>
                <c:pt idx="37">
                  <c:v>平成14年</c:v>
                </c:pt>
                <c:pt idx="38">
                  <c:v>平成15年</c:v>
                </c:pt>
                <c:pt idx="39">
                  <c:v>平成16年</c:v>
                </c:pt>
                <c:pt idx="40">
                  <c:v>平成17年</c:v>
                </c:pt>
                <c:pt idx="41">
                  <c:v>平成18年</c:v>
                </c:pt>
                <c:pt idx="42">
                  <c:v>平成19年</c:v>
                </c:pt>
              </c:strCache>
            </c:strRef>
          </c:cat>
          <c:val>
            <c:numRef>
              <c:f>'毎月人口異動調査（世帯数）'!$B$3:$B$45</c:f>
              <c:numCache>
                <c:formatCode>#,##0_);[Red]\(#,##0\)</c:formatCode>
                <c:ptCount val="43"/>
                <c:pt idx="0">
                  <c:v>20972</c:v>
                </c:pt>
                <c:pt idx="1">
                  <c:v>21332</c:v>
                </c:pt>
                <c:pt idx="2">
                  <c:v>21498</c:v>
                </c:pt>
                <c:pt idx="3">
                  <c:v>21856</c:v>
                </c:pt>
                <c:pt idx="4">
                  <c:v>22136</c:v>
                </c:pt>
                <c:pt idx="5">
                  <c:v>22211</c:v>
                </c:pt>
                <c:pt idx="6">
                  <c:v>22378</c:v>
                </c:pt>
                <c:pt idx="7">
                  <c:v>22607</c:v>
                </c:pt>
                <c:pt idx="8">
                  <c:v>22965</c:v>
                </c:pt>
                <c:pt idx="9">
                  <c:v>23216</c:v>
                </c:pt>
                <c:pt idx="10">
                  <c:v>23502</c:v>
                </c:pt>
                <c:pt idx="11">
                  <c:v>23693</c:v>
                </c:pt>
                <c:pt idx="12">
                  <c:v>23979</c:v>
                </c:pt>
                <c:pt idx="13">
                  <c:v>24302</c:v>
                </c:pt>
                <c:pt idx="14">
                  <c:v>24491</c:v>
                </c:pt>
                <c:pt idx="15">
                  <c:v>25363</c:v>
                </c:pt>
                <c:pt idx="16">
                  <c:v>25778</c:v>
                </c:pt>
                <c:pt idx="17">
                  <c:v>25943</c:v>
                </c:pt>
                <c:pt idx="18">
                  <c:v>26271</c:v>
                </c:pt>
                <c:pt idx="19">
                  <c:v>26635</c:v>
                </c:pt>
                <c:pt idx="20">
                  <c:v>26728</c:v>
                </c:pt>
                <c:pt idx="21">
                  <c:v>27081</c:v>
                </c:pt>
                <c:pt idx="22">
                  <c:v>27448</c:v>
                </c:pt>
                <c:pt idx="23">
                  <c:v>27799</c:v>
                </c:pt>
                <c:pt idx="24">
                  <c:v>28138</c:v>
                </c:pt>
                <c:pt idx="25">
                  <c:v>28759</c:v>
                </c:pt>
                <c:pt idx="26">
                  <c:v>29411</c:v>
                </c:pt>
                <c:pt idx="27">
                  <c:v>29815</c:v>
                </c:pt>
                <c:pt idx="28">
                  <c:v>30351</c:v>
                </c:pt>
                <c:pt idx="29">
                  <c:v>30870</c:v>
                </c:pt>
                <c:pt idx="30">
                  <c:v>31483</c:v>
                </c:pt>
                <c:pt idx="31">
                  <c:v>32050</c:v>
                </c:pt>
                <c:pt idx="32">
                  <c:v>32756</c:v>
                </c:pt>
                <c:pt idx="33">
                  <c:v>33344</c:v>
                </c:pt>
                <c:pt idx="34">
                  <c:v>33937</c:v>
                </c:pt>
                <c:pt idx="35">
                  <c:v>33836</c:v>
                </c:pt>
                <c:pt idx="36">
                  <c:v>34493</c:v>
                </c:pt>
                <c:pt idx="37">
                  <c:v>34905</c:v>
                </c:pt>
                <c:pt idx="38">
                  <c:v>35471</c:v>
                </c:pt>
                <c:pt idx="39">
                  <c:v>35824</c:v>
                </c:pt>
                <c:pt idx="40">
                  <c:v>35362</c:v>
                </c:pt>
                <c:pt idx="41">
                  <c:v>35760</c:v>
                </c:pt>
                <c:pt idx="42">
                  <c:v>36052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E-48D4-A27D-5DEBD5D39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4102799"/>
        <c:axId val="1"/>
      </c:barChart>
      <c:catAx>
        <c:axId val="17241027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各年</a:t>
                </a:r>
                <a:r>
                  <a:rPr lang="en-US" altLang="ja-JP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10</a:t>
                </a: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月</a:t>
                </a:r>
                <a:r>
                  <a:rPr lang="en-US" altLang="ja-JP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1</a:t>
                </a: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日現在</a:t>
                </a:r>
              </a:p>
            </c:rich>
          </c:tx>
          <c:layout>
            <c:manualLayout>
              <c:xMode val="edge"/>
              <c:yMode val="edge"/>
              <c:x val="0.79744022096247869"/>
              <c:y val="4.46734656322941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ja-JP" altLang="en-US"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世帯</a:t>
                </a:r>
              </a:p>
            </c:rich>
          </c:tx>
          <c:layout>
            <c:manualLayout>
              <c:xMode val="edge"/>
              <c:yMode val="edge"/>
              <c:x val="2.1411234486778261E-2"/>
              <c:y val="0.394919177538232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1724102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46</xdr:row>
      <xdr:rowOff>76200</xdr:rowOff>
    </xdr:from>
    <xdr:to>
      <xdr:col>8</xdr:col>
      <xdr:colOff>390525</xdr:colOff>
      <xdr:row>76</xdr:row>
      <xdr:rowOff>47625</xdr:rowOff>
    </xdr:to>
    <xdr:graphicFrame macro="">
      <xdr:nvGraphicFramePr>
        <xdr:cNvPr id="139303" name="グラフ 5">
          <a:extLst>
            <a:ext uri="{FF2B5EF4-FFF2-40B4-BE49-F238E27FC236}">
              <a16:creationId xmlns:a16="http://schemas.microsoft.com/office/drawing/2014/main" id="{2E3965B6-DE9E-4389-A445-378D666C5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47</xdr:row>
      <xdr:rowOff>57150</xdr:rowOff>
    </xdr:from>
    <xdr:to>
      <xdr:col>8</xdr:col>
      <xdr:colOff>314325</xdr:colOff>
      <xdr:row>75</xdr:row>
      <xdr:rowOff>152400</xdr:rowOff>
    </xdr:to>
    <xdr:graphicFrame macro="">
      <xdr:nvGraphicFramePr>
        <xdr:cNvPr id="175139" name="グラフ 6">
          <a:extLst>
            <a:ext uri="{FF2B5EF4-FFF2-40B4-BE49-F238E27FC236}">
              <a16:creationId xmlns:a16="http://schemas.microsoft.com/office/drawing/2014/main" id="{C7916D23-EB81-4C9C-95C1-1F27A547C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5"/>
  <sheetViews>
    <sheetView showGridLines="0" tabSelected="1"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4" sqref="A4"/>
      <selection pane="bottomRight"/>
    </sheetView>
  </sheetViews>
  <sheetFormatPr defaultRowHeight="15.75" customHeight="1"/>
  <cols>
    <col min="1" max="1" width="3.625" style="126" customWidth="1"/>
    <col min="2" max="2" width="5" style="126" customWidth="1"/>
    <col min="3" max="3" width="4.25" style="126" customWidth="1"/>
    <col min="4" max="4" width="2.625" style="126" customWidth="1"/>
    <col min="5" max="5" width="8.625" style="126" customWidth="1"/>
    <col min="6" max="6" width="2.625" style="126" customWidth="1"/>
    <col min="7" max="9" width="12.625" style="126" customWidth="1"/>
    <col min="10" max="10" width="16.875" style="127" customWidth="1"/>
    <col min="11" max="11" width="11.625" style="128" customWidth="1"/>
    <col min="12" max="14" width="15.625" style="129" customWidth="1"/>
    <col min="15" max="15" width="26.125" style="126" customWidth="1"/>
    <col min="16" max="16" width="9.75" style="126" hidden="1" customWidth="1"/>
    <col min="17" max="17" width="3.125" style="126" hidden="1" customWidth="1"/>
    <col min="18" max="18" width="5" style="126" hidden="1" customWidth="1"/>
    <col min="19" max="19" width="4.25" style="126" hidden="1" customWidth="1"/>
    <col min="20" max="20" width="10.5" style="131" hidden="1" customWidth="1"/>
    <col min="21" max="21" width="2.625" style="126" hidden="1" customWidth="1"/>
    <col min="22" max="22" width="8.625" style="126" hidden="1" customWidth="1"/>
    <col min="23" max="23" width="2.625" style="126" hidden="1" customWidth="1"/>
    <col min="24" max="26" width="9.875" style="126" hidden="1" customWidth="1"/>
    <col min="27" max="27" width="16.5" style="127" hidden="1" customWidth="1"/>
    <col min="28" max="28" width="11.625" style="128" hidden="1" customWidth="1"/>
    <col min="29" max="31" width="15.625" style="129" hidden="1" customWidth="1"/>
    <col min="32" max="32" width="21.875" style="126" hidden="1" customWidth="1"/>
    <col min="33" max="48" width="9" style="126" customWidth="1"/>
    <col min="49" max="16384" width="9" style="126"/>
  </cols>
  <sheetData>
    <row r="1" spans="1:32" ht="20.100000000000001" customHeight="1">
      <c r="A1" s="207" t="s">
        <v>166</v>
      </c>
    </row>
    <row r="2" spans="1:32" ht="23.25" customHeight="1" thickBot="1">
      <c r="A2" s="125" t="s">
        <v>110</v>
      </c>
      <c r="O2" s="130" t="s">
        <v>96</v>
      </c>
      <c r="Q2" s="126">
        <v>9</v>
      </c>
      <c r="R2" s="126" t="s">
        <v>3</v>
      </c>
    </row>
    <row r="3" spans="1:32" ht="15.75" customHeight="1">
      <c r="A3" s="213" t="s">
        <v>8</v>
      </c>
      <c r="B3" s="213"/>
      <c r="C3" s="227"/>
      <c r="D3" s="193"/>
      <c r="E3" s="215" t="s">
        <v>4</v>
      </c>
      <c r="F3" s="192"/>
      <c r="G3" s="194"/>
      <c r="H3" s="195" t="s">
        <v>5</v>
      </c>
      <c r="I3" s="196"/>
      <c r="J3" s="217" t="s">
        <v>6</v>
      </c>
      <c r="K3" s="240" t="s">
        <v>7</v>
      </c>
      <c r="L3" s="197" t="s">
        <v>20</v>
      </c>
      <c r="M3" s="198" t="s">
        <v>22</v>
      </c>
      <c r="N3" s="198" t="s">
        <v>24</v>
      </c>
      <c r="O3" s="213" t="s">
        <v>25</v>
      </c>
      <c r="Q3" s="137"/>
      <c r="R3" s="233" t="s">
        <v>8</v>
      </c>
      <c r="S3" s="234"/>
      <c r="T3" s="236" t="s">
        <v>13</v>
      </c>
      <c r="U3" s="133"/>
      <c r="V3" s="233" t="s">
        <v>4</v>
      </c>
      <c r="W3" s="132"/>
      <c r="X3" s="134"/>
      <c r="Y3" s="135" t="s">
        <v>5</v>
      </c>
      <c r="Z3" s="136"/>
      <c r="AA3" s="238" t="s">
        <v>6</v>
      </c>
      <c r="AB3" s="229" t="s">
        <v>7</v>
      </c>
      <c r="AC3" s="138" t="s">
        <v>20</v>
      </c>
      <c r="AD3" s="138" t="s">
        <v>22</v>
      </c>
      <c r="AE3" s="138" t="s">
        <v>24</v>
      </c>
      <c r="AF3" s="221" t="s">
        <v>25</v>
      </c>
    </row>
    <row r="4" spans="1:32" ht="15.75" customHeight="1">
      <c r="A4" s="214"/>
      <c r="B4" s="214"/>
      <c r="C4" s="228"/>
      <c r="D4" s="140"/>
      <c r="E4" s="216"/>
      <c r="F4" s="139"/>
      <c r="G4" s="141" t="s">
        <v>0</v>
      </c>
      <c r="H4" s="141" t="s">
        <v>1</v>
      </c>
      <c r="I4" s="141" t="s">
        <v>2</v>
      </c>
      <c r="J4" s="217"/>
      <c r="K4" s="240"/>
      <c r="L4" s="142" t="s">
        <v>21</v>
      </c>
      <c r="M4" s="143" t="s">
        <v>23</v>
      </c>
      <c r="N4" s="143" t="s">
        <v>44</v>
      </c>
      <c r="O4" s="214"/>
      <c r="Q4" s="144"/>
      <c r="R4" s="216"/>
      <c r="S4" s="235"/>
      <c r="T4" s="237"/>
      <c r="U4" s="140"/>
      <c r="V4" s="216"/>
      <c r="W4" s="139"/>
      <c r="X4" s="141" t="s">
        <v>0</v>
      </c>
      <c r="Y4" s="141" t="s">
        <v>1</v>
      </c>
      <c r="Z4" s="141" t="s">
        <v>2</v>
      </c>
      <c r="AA4" s="239"/>
      <c r="AB4" s="230"/>
      <c r="AC4" s="145" t="s">
        <v>21</v>
      </c>
      <c r="AD4" s="145" t="s">
        <v>23</v>
      </c>
      <c r="AE4" s="145" t="s">
        <v>44</v>
      </c>
      <c r="AF4" s="231"/>
    </row>
    <row r="5" spans="1:32" ht="37.5" customHeight="1">
      <c r="A5" s="149"/>
      <c r="B5" s="191" t="s">
        <v>91</v>
      </c>
      <c r="C5" s="146"/>
      <c r="D5" s="186"/>
      <c r="E5" s="187">
        <f>SUM(V5:V8)</f>
        <v>14725</v>
      </c>
      <c r="F5" s="187"/>
      <c r="G5" s="187">
        <f>SUM(H5:I5)</f>
        <v>75705</v>
      </c>
      <c r="H5" s="187">
        <f>SUM(Y5:Y8)</f>
        <v>37502</v>
      </c>
      <c r="I5" s="187">
        <f>SUM(Z5:Z8)</f>
        <v>38203</v>
      </c>
      <c r="J5" s="188">
        <f t="shared" ref="J5:J20" si="0">G5/E5</f>
        <v>5.14125636672326</v>
      </c>
      <c r="K5" s="189"/>
      <c r="L5" s="190">
        <v>100</v>
      </c>
      <c r="M5" s="190">
        <f t="shared" ref="M5:M20" si="1">H5/I5*100</f>
        <v>98.1650655707667</v>
      </c>
      <c r="N5" s="190">
        <f>G5/P5</f>
        <v>178.55373947498762</v>
      </c>
      <c r="O5" s="191" t="s">
        <v>26</v>
      </c>
      <c r="P5" s="126">
        <v>423.99</v>
      </c>
      <c r="R5" s="218" t="s">
        <v>9</v>
      </c>
      <c r="S5" s="232" t="s">
        <v>10</v>
      </c>
      <c r="T5" s="131" t="s">
        <v>14</v>
      </c>
      <c r="V5" s="147">
        <v>8579</v>
      </c>
      <c r="W5" s="147"/>
      <c r="X5" s="147">
        <f>SUM(Y5:Z5)</f>
        <v>44583</v>
      </c>
      <c r="Y5" s="147">
        <v>21848</v>
      </c>
      <c r="Z5" s="147">
        <v>22735</v>
      </c>
      <c r="AA5" s="127">
        <f t="shared" ref="AA5:AA68" si="2">X5/V5</f>
        <v>5.1967595290826436</v>
      </c>
      <c r="AC5" s="129">
        <v>100</v>
      </c>
      <c r="AD5" s="129">
        <f t="shared" ref="AD5:AD68" si="3">Y5/Z5*100</f>
        <v>96.098526500989664</v>
      </c>
      <c r="AE5" s="129">
        <v>230.8</v>
      </c>
      <c r="AF5" s="126" t="s">
        <v>26</v>
      </c>
    </row>
    <row r="6" spans="1:32" ht="37.5" customHeight="1">
      <c r="A6" s="149"/>
      <c r="B6" s="191">
        <v>14</v>
      </c>
      <c r="C6" s="148"/>
      <c r="D6" s="186"/>
      <c r="E6" s="187">
        <f>SUM(V9:V12)</f>
        <v>15068</v>
      </c>
      <c r="F6" s="187"/>
      <c r="G6" s="187">
        <f t="shared" ref="G6:G21" si="4">SUM(H6:I6)</f>
        <v>77608</v>
      </c>
      <c r="H6" s="187">
        <f>SUM(Y9:Y12)</f>
        <v>38570</v>
      </c>
      <c r="I6" s="187">
        <f>SUM(Z9:Z12)</f>
        <v>39038</v>
      </c>
      <c r="J6" s="188">
        <f t="shared" si="0"/>
        <v>5.150517653305017</v>
      </c>
      <c r="K6" s="189">
        <f t="shared" ref="K6:K21" si="5">G6-G5</f>
        <v>1903</v>
      </c>
      <c r="L6" s="190">
        <f>G6/G5*100</f>
        <v>102.51370451093058</v>
      </c>
      <c r="M6" s="190">
        <f t="shared" si="1"/>
        <v>98.801168092627705</v>
      </c>
      <c r="N6" s="190">
        <f t="shared" ref="N6:N21" si="6">G6/P6</f>
        <v>183.04205287860563</v>
      </c>
      <c r="O6" s="191" t="s">
        <v>27</v>
      </c>
      <c r="P6" s="126">
        <v>423.99</v>
      </c>
      <c r="R6" s="218"/>
      <c r="S6" s="219"/>
      <c r="T6" s="131" t="s">
        <v>15</v>
      </c>
      <c r="V6" s="147">
        <v>2500</v>
      </c>
      <c r="W6" s="147"/>
      <c r="X6" s="147">
        <f t="shared" ref="X6:X69" si="7">SUM(Y6:Z6)</f>
        <v>12749</v>
      </c>
      <c r="Y6" s="147">
        <v>6314</v>
      </c>
      <c r="Z6" s="147">
        <v>6435</v>
      </c>
      <c r="AA6" s="127">
        <f t="shared" si="2"/>
        <v>5.0995999999999997</v>
      </c>
      <c r="AC6" s="129">
        <v>100</v>
      </c>
      <c r="AD6" s="129">
        <f t="shared" si="3"/>
        <v>98.119658119658112</v>
      </c>
      <c r="AF6" s="126" t="s">
        <v>101</v>
      </c>
    </row>
    <row r="7" spans="1:32" ht="37.5" customHeight="1">
      <c r="A7" s="149"/>
      <c r="B7" s="191" t="s">
        <v>92</v>
      </c>
      <c r="C7" s="148"/>
      <c r="D7" s="186"/>
      <c r="E7" s="187">
        <f>SUM(V13:V16)</f>
        <v>15593</v>
      </c>
      <c r="F7" s="187"/>
      <c r="G7" s="187">
        <f t="shared" si="4"/>
        <v>83066</v>
      </c>
      <c r="H7" s="187">
        <f>SUM(Y13:Y16)</f>
        <v>41258</v>
      </c>
      <c r="I7" s="187">
        <f>SUM(Z13:Z16)</f>
        <v>41808</v>
      </c>
      <c r="J7" s="188">
        <f t="shared" si="0"/>
        <v>5.3271339703713201</v>
      </c>
      <c r="K7" s="189">
        <f t="shared" si="5"/>
        <v>5458</v>
      </c>
      <c r="L7" s="190">
        <f>G7/G5*100</f>
        <v>109.72326794795589</v>
      </c>
      <c r="M7" s="190">
        <f t="shared" si="1"/>
        <v>98.684462303865288</v>
      </c>
      <c r="N7" s="190">
        <f t="shared" si="6"/>
        <v>195.91499799523572</v>
      </c>
      <c r="O7" s="191" t="s">
        <v>28</v>
      </c>
      <c r="P7" s="126">
        <v>423.99</v>
      </c>
      <c r="R7" s="218"/>
      <c r="S7" s="219"/>
      <c r="T7" s="131" t="s">
        <v>17</v>
      </c>
      <c r="V7" s="147">
        <v>1228</v>
      </c>
      <c r="W7" s="147"/>
      <c r="X7" s="147">
        <f t="shared" si="7"/>
        <v>6044</v>
      </c>
      <c r="Y7" s="147">
        <v>3027</v>
      </c>
      <c r="Z7" s="147">
        <v>3017</v>
      </c>
      <c r="AA7" s="127">
        <f t="shared" si="2"/>
        <v>4.9218241042345277</v>
      </c>
      <c r="AC7" s="129">
        <v>100</v>
      </c>
      <c r="AD7" s="129">
        <f t="shared" si="3"/>
        <v>100.33145508783561</v>
      </c>
      <c r="AF7" s="126" t="s">
        <v>101</v>
      </c>
    </row>
    <row r="8" spans="1:32" ht="37.5" customHeight="1">
      <c r="A8" s="149"/>
      <c r="B8" s="191">
        <v>10</v>
      </c>
      <c r="C8" s="148"/>
      <c r="D8" s="186"/>
      <c r="E8" s="187">
        <f>SUM(V17:V20)</f>
        <v>15962</v>
      </c>
      <c r="F8" s="187"/>
      <c r="G8" s="187">
        <f t="shared" si="4"/>
        <v>84826</v>
      </c>
      <c r="H8" s="187">
        <f>SUM(Y17:Y20)</f>
        <v>41620</v>
      </c>
      <c r="I8" s="187">
        <f>SUM(Z17:Z20)</f>
        <v>43206</v>
      </c>
      <c r="J8" s="188">
        <f t="shared" si="0"/>
        <v>5.3142463350457332</v>
      </c>
      <c r="K8" s="189">
        <f t="shared" si="5"/>
        <v>1760</v>
      </c>
      <c r="L8" s="190">
        <f>G8/G5*100</f>
        <v>112.04808136846971</v>
      </c>
      <c r="M8" s="190">
        <f t="shared" si="1"/>
        <v>96.329213535157152</v>
      </c>
      <c r="N8" s="190">
        <f t="shared" si="6"/>
        <v>200.06603929337956</v>
      </c>
      <c r="O8" s="191" t="s">
        <v>29</v>
      </c>
      <c r="P8" s="126">
        <v>423.99</v>
      </c>
      <c r="R8" s="218"/>
      <c r="S8" s="219"/>
      <c r="T8" s="131" t="s">
        <v>16</v>
      </c>
      <c r="V8" s="147">
        <v>2418</v>
      </c>
      <c r="W8" s="147"/>
      <c r="X8" s="147">
        <f t="shared" si="7"/>
        <v>12329</v>
      </c>
      <c r="Y8" s="147">
        <v>6313</v>
      </c>
      <c r="Z8" s="147">
        <v>6016</v>
      </c>
      <c r="AA8" s="127">
        <f t="shared" si="2"/>
        <v>5.0988420181968568</v>
      </c>
      <c r="AC8" s="129">
        <v>100</v>
      </c>
      <c r="AD8" s="129">
        <f t="shared" si="3"/>
        <v>104.93683510638299</v>
      </c>
      <c r="AF8" s="126" t="s">
        <v>101</v>
      </c>
    </row>
    <row r="9" spans="1:32" ht="37.5" customHeight="1">
      <c r="A9" s="149"/>
      <c r="B9" s="191">
        <v>15</v>
      </c>
      <c r="C9" s="148"/>
      <c r="D9" s="186"/>
      <c r="E9" s="187">
        <f>SUM(V21:V24)</f>
        <v>15789</v>
      </c>
      <c r="F9" s="187"/>
      <c r="G9" s="187">
        <f t="shared" si="4"/>
        <v>83526</v>
      </c>
      <c r="H9" s="187">
        <f>SUM(Y21:Y24)</f>
        <v>40970</v>
      </c>
      <c r="I9" s="187">
        <f>SUM(Z21:Z24)</f>
        <v>42556</v>
      </c>
      <c r="J9" s="188">
        <f t="shared" si="0"/>
        <v>5.2901387041611247</v>
      </c>
      <c r="K9" s="199">
        <f t="shared" si="5"/>
        <v>-1300</v>
      </c>
      <c r="L9" s="190">
        <f>G9/G5*100</f>
        <v>110.33088963740836</v>
      </c>
      <c r="M9" s="190">
        <f t="shared" si="1"/>
        <v>96.273145972365825</v>
      </c>
      <c r="N9" s="190">
        <f t="shared" si="6"/>
        <v>196.99992924361422</v>
      </c>
      <c r="O9" s="191" t="s">
        <v>30</v>
      </c>
      <c r="P9" s="126">
        <v>423.99</v>
      </c>
      <c r="R9" s="218"/>
      <c r="S9" s="219">
        <v>14</v>
      </c>
      <c r="T9" s="131" t="s">
        <v>14</v>
      </c>
      <c r="V9" s="147">
        <v>8800</v>
      </c>
      <c r="W9" s="147"/>
      <c r="X9" s="147">
        <f t="shared" si="7"/>
        <v>46374</v>
      </c>
      <c r="Y9" s="147">
        <v>22839</v>
      </c>
      <c r="Z9" s="147">
        <v>23535</v>
      </c>
      <c r="AA9" s="127">
        <f t="shared" si="2"/>
        <v>5.2697727272727271</v>
      </c>
      <c r="AB9" s="128">
        <f t="shared" ref="AB9:AB72" si="8">X9-X5</f>
        <v>1791</v>
      </c>
      <c r="AC9" s="129">
        <f>X9/X5*100</f>
        <v>104.01722629701904</v>
      </c>
      <c r="AD9" s="129">
        <f t="shared" si="3"/>
        <v>97.042702358189928</v>
      </c>
      <c r="AE9" s="129">
        <v>240.1</v>
      </c>
      <c r="AF9" s="126" t="s">
        <v>27</v>
      </c>
    </row>
    <row r="10" spans="1:32" ht="37.5" customHeight="1">
      <c r="A10" s="149"/>
      <c r="B10" s="191">
        <v>22</v>
      </c>
      <c r="C10" s="148"/>
      <c r="D10" s="186"/>
      <c r="E10" s="187">
        <f>SUM(V25:V28)</f>
        <v>19875</v>
      </c>
      <c r="F10" s="187"/>
      <c r="G10" s="187">
        <f t="shared" si="4"/>
        <v>104649</v>
      </c>
      <c r="H10" s="187">
        <f>SUM(Y25:Y28)</f>
        <v>49955</v>
      </c>
      <c r="I10" s="187">
        <f>SUM(Z25:Z28)</f>
        <v>54694</v>
      </c>
      <c r="J10" s="188">
        <f t="shared" si="0"/>
        <v>5.2653584905660376</v>
      </c>
      <c r="K10" s="199">
        <f t="shared" si="5"/>
        <v>21123</v>
      </c>
      <c r="L10" s="190">
        <f>G10/G5*100</f>
        <v>138.232613433723</v>
      </c>
      <c r="M10" s="190">
        <f t="shared" si="1"/>
        <v>91.335429846052591</v>
      </c>
      <c r="N10" s="190">
        <f t="shared" si="6"/>
        <v>246.8195004599165</v>
      </c>
      <c r="O10" s="191" t="s">
        <v>31</v>
      </c>
      <c r="P10" s="126">
        <v>423.99</v>
      </c>
      <c r="R10" s="218"/>
      <c r="S10" s="219"/>
      <c r="T10" s="131" t="s">
        <v>15</v>
      </c>
      <c r="V10" s="147">
        <v>2591</v>
      </c>
      <c r="W10" s="147"/>
      <c r="X10" s="147">
        <f t="shared" si="7"/>
        <v>13102</v>
      </c>
      <c r="Y10" s="147">
        <v>6570</v>
      </c>
      <c r="Z10" s="147">
        <v>6532</v>
      </c>
      <c r="AA10" s="127">
        <f t="shared" si="2"/>
        <v>5.0567348514087227</v>
      </c>
      <c r="AB10" s="128">
        <f t="shared" si="8"/>
        <v>353</v>
      </c>
      <c r="AC10" s="129">
        <f>X10/X6*100</f>
        <v>102.76884461526394</v>
      </c>
      <c r="AD10" s="129">
        <f t="shared" si="3"/>
        <v>100.58175137783221</v>
      </c>
      <c r="AF10" s="126" t="s">
        <v>101</v>
      </c>
    </row>
    <row r="11" spans="1:32" ht="37.5" customHeight="1">
      <c r="A11" s="149"/>
      <c r="B11" s="191">
        <v>25</v>
      </c>
      <c r="C11" s="148"/>
      <c r="D11" s="186"/>
      <c r="E11" s="187">
        <f>SUM(V29:V32)</f>
        <v>19630</v>
      </c>
      <c r="F11" s="187"/>
      <c r="G11" s="187">
        <f t="shared" si="4"/>
        <v>103031</v>
      </c>
      <c r="H11" s="187">
        <f>SUM(Y29:Y32)</f>
        <v>49807</v>
      </c>
      <c r="I11" s="187">
        <f>SUM(Z29:Z32)</f>
        <v>53224</v>
      </c>
      <c r="J11" s="188">
        <f t="shared" si="0"/>
        <v>5.2486500254712176</v>
      </c>
      <c r="K11" s="199">
        <f t="shared" si="5"/>
        <v>-1618</v>
      </c>
      <c r="L11" s="190">
        <f>G11/G5*100</f>
        <v>136.09537018690972</v>
      </c>
      <c r="M11" s="190">
        <f t="shared" si="1"/>
        <v>93.579963926048407</v>
      </c>
      <c r="N11" s="190">
        <f t="shared" si="6"/>
        <v>243.00337272105475</v>
      </c>
      <c r="O11" s="191" t="s">
        <v>32</v>
      </c>
      <c r="P11" s="126">
        <v>423.99</v>
      </c>
      <c r="R11" s="218"/>
      <c r="S11" s="219"/>
      <c r="T11" s="131" t="s">
        <v>17</v>
      </c>
      <c r="V11" s="147">
        <v>1224</v>
      </c>
      <c r="W11" s="147"/>
      <c r="X11" s="147">
        <f t="shared" si="7"/>
        <v>5892</v>
      </c>
      <c r="Y11" s="147">
        <v>2966</v>
      </c>
      <c r="Z11" s="147">
        <v>2926</v>
      </c>
      <c r="AA11" s="127">
        <f t="shared" si="2"/>
        <v>4.8137254901960782</v>
      </c>
      <c r="AB11" s="128">
        <f t="shared" si="8"/>
        <v>-152</v>
      </c>
      <c r="AC11" s="129">
        <f>X11/X7*100</f>
        <v>97.485109199205823</v>
      </c>
      <c r="AD11" s="129">
        <f t="shared" si="3"/>
        <v>101.36705399863295</v>
      </c>
      <c r="AF11" s="126" t="s">
        <v>101</v>
      </c>
    </row>
    <row r="12" spans="1:32" ht="37.5" customHeight="1">
      <c r="A12" s="149"/>
      <c r="B12" s="191">
        <v>30</v>
      </c>
      <c r="C12" s="148"/>
      <c r="D12" s="186"/>
      <c r="E12" s="187">
        <f>SUM(V33:V36)</f>
        <v>19672</v>
      </c>
      <c r="F12" s="187"/>
      <c r="G12" s="187">
        <f t="shared" si="4"/>
        <v>98958</v>
      </c>
      <c r="H12" s="187">
        <f>SUM(Y33:Y36)</f>
        <v>47554</v>
      </c>
      <c r="I12" s="187">
        <f>SUM(Z33:Z36)</f>
        <v>51404</v>
      </c>
      <c r="J12" s="188">
        <f t="shared" si="0"/>
        <v>5.0303985359902397</v>
      </c>
      <c r="K12" s="199">
        <f t="shared" si="5"/>
        <v>-4073</v>
      </c>
      <c r="L12" s="190">
        <f>G12/G5*100</f>
        <v>130.71527640182285</v>
      </c>
      <c r="M12" s="190">
        <f t="shared" si="1"/>
        <v>92.51031048167458</v>
      </c>
      <c r="N12" s="190">
        <f t="shared" si="6"/>
        <v>233.39701408052076</v>
      </c>
      <c r="O12" s="191" t="s">
        <v>33</v>
      </c>
      <c r="P12" s="126">
        <v>423.99</v>
      </c>
      <c r="R12" s="218"/>
      <c r="S12" s="219"/>
      <c r="T12" s="131" t="s">
        <v>16</v>
      </c>
      <c r="V12" s="147">
        <v>2453</v>
      </c>
      <c r="W12" s="147"/>
      <c r="X12" s="147">
        <f t="shared" si="7"/>
        <v>12240</v>
      </c>
      <c r="Y12" s="147">
        <v>6195</v>
      </c>
      <c r="Z12" s="147">
        <v>6045</v>
      </c>
      <c r="AA12" s="127">
        <f t="shared" si="2"/>
        <v>4.9898083978801466</v>
      </c>
      <c r="AB12" s="128">
        <f t="shared" si="8"/>
        <v>-89</v>
      </c>
      <c r="AC12" s="129">
        <f>X12/X8*100</f>
        <v>99.278124746532569</v>
      </c>
      <c r="AD12" s="129">
        <f t="shared" si="3"/>
        <v>102.48138957816377</v>
      </c>
      <c r="AF12" s="126" t="s">
        <v>101</v>
      </c>
    </row>
    <row r="13" spans="1:32" ht="37.5" customHeight="1">
      <c r="A13" s="149"/>
      <c r="B13" s="191">
        <v>35</v>
      </c>
      <c r="C13" s="148"/>
      <c r="D13" s="186"/>
      <c r="E13" s="187">
        <f>SUM(V37:V40)</f>
        <v>20214</v>
      </c>
      <c r="F13" s="187"/>
      <c r="G13" s="187">
        <f t="shared" si="4"/>
        <v>94732</v>
      </c>
      <c r="H13" s="187">
        <f>SUM(Y37:Y40)</f>
        <v>45376</v>
      </c>
      <c r="I13" s="187">
        <f>SUM(Z37:Z40)</f>
        <v>49356</v>
      </c>
      <c r="J13" s="188">
        <f t="shared" si="0"/>
        <v>4.6864549322251907</v>
      </c>
      <c r="K13" s="199">
        <f t="shared" si="5"/>
        <v>-4226</v>
      </c>
      <c r="L13" s="190">
        <f>G13/G5*100</f>
        <v>125.13308235915726</v>
      </c>
      <c r="M13" s="190">
        <f t="shared" si="1"/>
        <v>91.936137450360647</v>
      </c>
      <c r="N13" s="190">
        <f t="shared" si="6"/>
        <v>223.42979787259134</v>
      </c>
      <c r="O13" s="191" t="s">
        <v>34</v>
      </c>
      <c r="P13" s="126">
        <v>423.99</v>
      </c>
      <c r="R13" s="218" t="s">
        <v>11</v>
      </c>
      <c r="S13" s="219" t="s">
        <v>12</v>
      </c>
      <c r="T13" s="131" t="s">
        <v>14</v>
      </c>
      <c r="V13" s="147">
        <v>9180</v>
      </c>
      <c r="W13" s="147"/>
      <c r="X13" s="147">
        <f t="shared" si="7"/>
        <v>49871</v>
      </c>
      <c r="Y13" s="147">
        <v>24545</v>
      </c>
      <c r="Z13" s="147">
        <v>25326</v>
      </c>
      <c r="AA13" s="127">
        <f t="shared" si="2"/>
        <v>5.4325708061002178</v>
      </c>
      <c r="AB13" s="128">
        <f t="shared" si="8"/>
        <v>3497</v>
      </c>
      <c r="AC13" s="129">
        <f>X13/X5*100</f>
        <v>111.86102325998699</v>
      </c>
      <c r="AD13" s="129">
        <f t="shared" si="3"/>
        <v>96.916212587854375</v>
      </c>
      <c r="AE13" s="129">
        <v>258.2</v>
      </c>
      <c r="AF13" s="126" t="s">
        <v>28</v>
      </c>
    </row>
    <row r="14" spans="1:32" ht="37.5" customHeight="1">
      <c r="A14" s="149"/>
      <c r="B14" s="191">
        <v>40</v>
      </c>
      <c r="C14" s="148"/>
      <c r="D14" s="186"/>
      <c r="E14" s="187">
        <f>SUM(V41:V44)</f>
        <v>20972</v>
      </c>
      <c r="F14" s="187"/>
      <c r="G14" s="187">
        <f t="shared" si="4"/>
        <v>90298</v>
      </c>
      <c r="H14" s="187">
        <f>SUM(Y41:Y44)</f>
        <v>43119</v>
      </c>
      <c r="I14" s="187">
        <f>SUM(Z41:Z44)</f>
        <v>47179</v>
      </c>
      <c r="J14" s="188">
        <f t="shared" si="0"/>
        <v>4.3056456227350752</v>
      </c>
      <c r="K14" s="199">
        <f t="shared" si="5"/>
        <v>-4434</v>
      </c>
      <c r="L14" s="190">
        <f>G14/G5*100</f>
        <v>119.27613763952183</v>
      </c>
      <c r="M14" s="190">
        <f t="shared" si="1"/>
        <v>91.394476356005853</v>
      </c>
      <c r="N14" s="190">
        <f t="shared" si="6"/>
        <v>212.97200405669943</v>
      </c>
      <c r="O14" s="191" t="s">
        <v>35</v>
      </c>
      <c r="P14" s="126">
        <v>423.99</v>
      </c>
      <c r="R14" s="218"/>
      <c r="S14" s="219"/>
      <c r="T14" s="131" t="s">
        <v>15</v>
      </c>
      <c r="V14" s="147">
        <v>2646</v>
      </c>
      <c r="W14" s="147"/>
      <c r="X14" s="147">
        <f t="shared" si="7"/>
        <v>13946</v>
      </c>
      <c r="Y14" s="147">
        <v>6980</v>
      </c>
      <c r="Z14" s="147">
        <v>6966</v>
      </c>
      <c r="AA14" s="127">
        <f t="shared" si="2"/>
        <v>5.2705971277399852</v>
      </c>
      <c r="AB14" s="128">
        <f t="shared" si="8"/>
        <v>844</v>
      </c>
      <c r="AC14" s="129">
        <f>X14/X6*100</f>
        <v>109.38897168405366</v>
      </c>
      <c r="AD14" s="129">
        <f t="shared" si="3"/>
        <v>100.20097616996841</v>
      </c>
      <c r="AF14" s="126" t="s">
        <v>101</v>
      </c>
    </row>
    <row r="15" spans="1:32" ht="37.5" customHeight="1">
      <c r="A15" s="149"/>
      <c r="B15" s="191">
        <v>45</v>
      </c>
      <c r="C15" s="148"/>
      <c r="D15" s="186"/>
      <c r="E15" s="187">
        <f>SUM(V45:V48)</f>
        <v>22211</v>
      </c>
      <c r="F15" s="187"/>
      <c r="G15" s="187">
        <f t="shared" si="4"/>
        <v>89029</v>
      </c>
      <c r="H15" s="187">
        <f>SUM(Y45:Y48)</f>
        <v>42659</v>
      </c>
      <c r="I15" s="187">
        <f>SUM(Z45:Z48)</f>
        <v>46370</v>
      </c>
      <c r="J15" s="188">
        <f t="shared" si="0"/>
        <v>4.0083292062491562</v>
      </c>
      <c r="K15" s="199">
        <f t="shared" si="5"/>
        <v>-1269</v>
      </c>
      <c r="L15" s="190">
        <f>G15/G5*100</f>
        <v>117.59989432666271</v>
      </c>
      <c r="M15" s="190">
        <f t="shared" si="1"/>
        <v>91.996980806555968</v>
      </c>
      <c r="N15" s="190">
        <f t="shared" si="6"/>
        <v>209.97900893889008</v>
      </c>
      <c r="O15" s="191" t="s">
        <v>36</v>
      </c>
      <c r="P15" s="126">
        <v>423.99</v>
      </c>
      <c r="R15" s="218"/>
      <c r="S15" s="219"/>
      <c r="T15" s="131" t="s">
        <v>17</v>
      </c>
      <c r="V15" s="147">
        <v>1246</v>
      </c>
      <c r="W15" s="147"/>
      <c r="X15" s="147">
        <f t="shared" si="7"/>
        <v>6256</v>
      </c>
      <c r="Y15" s="147">
        <v>3191</v>
      </c>
      <c r="Z15" s="147">
        <v>3065</v>
      </c>
      <c r="AA15" s="127">
        <f t="shared" si="2"/>
        <v>5.0208667736757624</v>
      </c>
      <c r="AB15" s="128">
        <f t="shared" si="8"/>
        <v>364</v>
      </c>
      <c r="AC15" s="129">
        <f>X15/X7*100</f>
        <v>103.50761085373925</v>
      </c>
      <c r="AD15" s="129">
        <f t="shared" si="3"/>
        <v>104.11092985318106</v>
      </c>
      <c r="AF15" s="126" t="s">
        <v>101</v>
      </c>
    </row>
    <row r="16" spans="1:32" ht="37.5" customHeight="1">
      <c r="A16" s="149"/>
      <c r="B16" s="191">
        <v>50</v>
      </c>
      <c r="C16" s="148"/>
      <c r="D16" s="186"/>
      <c r="E16" s="187">
        <f>SUM(V49:V52)</f>
        <v>23502</v>
      </c>
      <c r="F16" s="187"/>
      <c r="G16" s="187">
        <f t="shared" si="4"/>
        <v>89981</v>
      </c>
      <c r="H16" s="187">
        <f>SUM(Y49:Y52)</f>
        <v>43761</v>
      </c>
      <c r="I16" s="187">
        <f>SUM(Z49:Z52)</f>
        <v>46220</v>
      </c>
      <c r="J16" s="188">
        <f t="shared" si="0"/>
        <v>3.8286528806059059</v>
      </c>
      <c r="K16" s="189">
        <f t="shared" si="5"/>
        <v>952</v>
      </c>
      <c r="L16" s="190">
        <f>G16/G5*100</f>
        <v>118.85740704048611</v>
      </c>
      <c r="M16" s="190">
        <f t="shared" si="1"/>
        <v>94.679792297706626</v>
      </c>
      <c r="N16" s="190">
        <f t="shared" si="6"/>
        <v>212.22434491379514</v>
      </c>
      <c r="O16" s="191" t="s">
        <v>37</v>
      </c>
      <c r="P16" s="126">
        <v>423.99</v>
      </c>
      <c r="R16" s="218"/>
      <c r="S16" s="219"/>
      <c r="T16" s="131" t="s">
        <v>16</v>
      </c>
      <c r="V16" s="147">
        <v>2521</v>
      </c>
      <c r="W16" s="147"/>
      <c r="X16" s="147">
        <f t="shared" si="7"/>
        <v>12993</v>
      </c>
      <c r="Y16" s="147">
        <v>6542</v>
      </c>
      <c r="Z16" s="147">
        <v>6451</v>
      </c>
      <c r="AA16" s="127">
        <f t="shared" si="2"/>
        <v>5.1539071796905986</v>
      </c>
      <c r="AB16" s="128">
        <f t="shared" si="8"/>
        <v>753</v>
      </c>
      <c r="AC16" s="129">
        <f>X16/X8*100</f>
        <v>105.38567604834131</v>
      </c>
      <c r="AD16" s="129">
        <f t="shared" si="3"/>
        <v>101.41063401023098</v>
      </c>
      <c r="AF16" s="126" t="s">
        <v>101</v>
      </c>
    </row>
    <row r="17" spans="1:32" ht="37.5" customHeight="1">
      <c r="A17" s="149"/>
      <c r="B17" s="191">
        <v>55</v>
      </c>
      <c r="C17" s="148"/>
      <c r="D17" s="186"/>
      <c r="E17" s="187">
        <f>SUM(V53:V56)</f>
        <v>25363</v>
      </c>
      <c r="F17" s="187"/>
      <c r="G17" s="187">
        <f t="shared" si="4"/>
        <v>91285</v>
      </c>
      <c r="H17" s="187">
        <f>SUM(Y53:Y56)</f>
        <v>44376</v>
      </c>
      <c r="I17" s="187">
        <f>SUM(Z53:Z56)</f>
        <v>46909</v>
      </c>
      <c r="J17" s="188">
        <f t="shared" si="0"/>
        <v>3.5991404802271023</v>
      </c>
      <c r="K17" s="189">
        <f t="shared" si="5"/>
        <v>1304</v>
      </c>
      <c r="L17" s="190">
        <f>G17/G5*100</f>
        <v>120.57988243841227</v>
      </c>
      <c r="M17" s="190">
        <f t="shared" si="1"/>
        <v>94.600183333688634</v>
      </c>
      <c r="N17" s="190">
        <f t="shared" si="6"/>
        <v>215.29988914832896</v>
      </c>
      <c r="O17" s="191" t="s">
        <v>38</v>
      </c>
      <c r="P17" s="126">
        <v>423.99</v>
      </c>
      <c r="R17" s="218"/>
      <c r="S17" s="219">
        <v>10</v>
      </c>
      <c r="T17" s="131" t="s">
        <v>14</v>
      </c>
      <c r="V17" s="147">
        <v>9469</v>
      </c>
      <c r="W17" s="147"/>
      <c r="X17" s="147">
        <f t="shared" si="7"/>
        <v>50966</v>
      </c>
      <c r="Y17" s="147">
        <v>24783</v>
      </c>
      <c r="Z17" s="147">
        <v>26183</v>
      </c>
      <c r="AA17" s="127">
        <f t="shared" si="2"/>
        <v>5.3824057450628366</v>
      </c>
      <c r="AB17" s="128">
        <f t="shared" si="8"/>
        <v>1095</v>
      </c>
      <c r="AC17" s="129">
        <f>X17/X5*100</f>
        <v>114.31711638965525</v>
      </c>
      <c r="AD17" s="129">
        <f t="shared" si="3"/>
        <v>94.653019134552949</v>
      </c>
      <c r="AE17" s="129">
        <v>263.89999999999998</v>
      </c>
      <c r="AF17" s="126" t="s">
        <v>29</v>
      </c>
    </row>
    <row r="18" spans="1:32" ht="37.5" customHeight="1">
      <c r="A18" s="149"/>
      <c r="B18" s="191">
        <v>60</v>
      </c>
      <c r="C18" s="148"/>
      <c r="D18" s="186"/>
      <c r="E18" s="187">
        <f>SUM(V57:V60)</f>
        <v>26728</v>
      </c>
      <c r="F18" s="187"/>
      <c r="G18" s="187">
        <f t="shared" si="4"/>
        <v>93895</v>
      </c>
      <c r="H18" s="187">
        <f>SUM(Y57:Y60)</f>
        <v>45802</v>
      </c>
      <c r="I18" s="187">
        <f>SUM(Z57:Z60)</f>
        <v>48093</v>
      </c>
      <c r="J18" s="188">
        <f t="shared" si="0"/>
        <v>3.5129826399281652</v>
      </c>
      <c r="K18" s="189">
        <f t="shared" si="5"/>
        <v>2610</v>
      </c>
      <c r="L18" s="190">
        <f>G18/G5*100</f>
        <v>124.02747506769698</v>
      </c>
      <c r="M18" s="190">
        <f t="shared" si="1"/>
        <v>95.236312976940511</v>
      </c>
      <c r="N18" s="190">
        <f t="shared" si="6"/>
        <v>221.45569470978089</v>
      </c>
      <c r="O18" s="191" t="s">
        <v>39</v>
      </c>
      <c r="P18" s="126">
        <v>423.99</v>
      </c>
      <c r="R18" s="218"/>
      <c r="S18" s="219"/>
      <c r="T18" s="131" t="s">
        <v>15</v>
      </c>
      <c r="V18" s="147">
        <v>2658</v>
      </c>
      <c r="W18" s="147"/>
      <c r="X18" s="147">
        <f t="shared" si="7"/>
        <v>14103</v>
      </c>
      <c r="Y18" s="147">
        <v>6964</v>
      </c>
      <c r="Z18" s="147">
        <v>7139</v>
      </c>
      <c r="AA18" s="127">
        <f t="shared" si="2"/>
        <v>5.3058690744920991</v>
      </c>
      <c r="AB18" s="128">
        <f t="shared" si="8"/>
        <v>157</v>
      </c>
      <c r="AC18" s="129">
        <f>X18/X6*100</f>
        <v>110.62044081888776</v>
      </c>
      <c r="AD18" s="129">
        <f t="shared" si="3"/>
        <v>97.548676285194006</v>
      </c>
      <c r="AF18" s="126" t="s">
        <v>101</v>
      </c>
    </row>
    <row r="19" spans="1:32" ht="37.5" customHeight="1">
      <c r="A19" s="149"/>
      <c r="B19" s="191" t="s">
        <v>90</v>
      </c>
      <c r="C19" s="148"/>
      <c r="D19" s="186"/>
      <c r="E19" s="187">
        <f>SUM(V61:V64)</f>
        <v>28759</v>
      </c>
      <c r="F19" s="187"/>
      <c r="G19" s="187">
        <f t="shared" si="4"/>
        <v>95625</v>
      </c>
      <c r="H19" s="187">
        <f>SUM(Y61:Y64)</f>
        <v>46801</v>
      </c>
      <c r="I19" s="187">
        <f>SUM(Z61:Z64)</f>
        <v>48824</v>
      </c>
      <c r="J19" s="188">
        <f t="shared" si="0"/>
        <v>3.3250460725338153</v>
      </c>
      <c r="K19" s="189">
        <f t="shared" si="5"/>
        <v>1730</v>
      </c>
      <c r="L19" s="190">
        <f>G19/G5*100</f>
        <v>126.31266098672478</v>
      </c>
      <c r="M19" s="190">
        <f t="shared" si="1"/>
        <v>95.85654596100278</v>
      </c>
      <c r="N19" s="190">
        <f t="shared" si="6"/>
        <v>225.53597962216091</v>
      </c>
      <c r="O19" s="191" t="s">
        <v>40</v>
      </c>
      <c r="P19" s="126">
        <v>423.99</v>
      </c>
      <c r="R19" s="218"/>
      <c r="S19" s="219"/>
      <c r="T19" s="131" t="s">
        <v>17</v>
      </c>
      <c r="V19" s="147">
        <v>1256</v>
      </c>
      <c r="W19" s="147"/>
      <c r="X19" s="147">
        <f t="shared" si="7"/>
        <v>6316</v>
      </c>
      <c r="Y19" s="147">
        <v>3161</v>
      </c>
      <c r="Z19" s="147">
        <v>3155</v>
      </c>
      <c r="AA19" s="127">
        <f t="shared" si="2"/>
        <v>5.0286624203821653</v>
      </c>
      <c r="AB19" s="128">
        <f t="shared" si="8"/>
        <v>60</v>
      </c>
      <c r="AC19" s="129">
        <f>X19/X7*100</f>
        <v>104.50033090668431</v>
      </c>
      <c r="AD19" s="129">
        <f t="shared" si="3"/>
        <v>100.19017432646594</v>
      </c>
      <c r="AF19" s="126" t="s">
        <v>101</v>
      </c>
    </row>
    <row r="20" spans="1:32" ht="37.5" customHeight="1">
      <c r="A20" s="149"/>
      <c r="B20" s="191">
        <v>7</v>
      </c>
      <c r="C20" s="148"/>
      <c r="D20" s="186"/>
      <c r="E20" s="187">
        <f>SUM(V65:V68)</f>
        <v>31483</v>
      </c>
      <c r="F20" s="191"/>
      <c r="G20" s="187">
        <f t="shared" si="4"/>
        <v>97813</v>
      </c>
      <c r="H20" s="187">
        <f>SUM(Y65:Y68)</f>
        <v>47832</v>
      </c>
      <c r="I20" s="187">
        <f>SUM(Z65:Z68)</f>
        <v>49981</v>
      </c>
      <c r="J20" s="188">
        <f t="shared" si="0"/>
        <v>3.106851316583553</v>
      </c>
      <c r="K20" s="189">
        <f t="shared" si="5"/>
        <v>2188</v>
      </c>
      <c r="L20" s="190">
        <f>G20/G5*100</f>
        <v>129.20282676177266</v>
      </c>
      <c r="M20" s="190">
        <f t="shared" si="1"/>
        <v>95.700366139132882</v>
      </c>
      <c r="N20" s="190">
        <f t="shared" si="6"/>
        <v>230.69647869053514</v>
      </c>
      <c r="O20" s="191" t="s">
        <v>41</v>
      </c>
      <c r="P20" s="126">
        <v>423.99</v>
      </c>
      <c r="R20" s="218"/>
      <c r="S20" s="219"/>
      <c r="T20" s="131" t="s">
        <v>16</v>
      </c>
      <c r="V20" s="147">
        <v>2579</v>
      </c>
      <c r="W20" s="147"/>
      <c r="X20" s="147">
        <f t="shared" si="7"/>
        <v>13441</v>
      </c>
      <c r="Y20" s="147">
        <v>6712</v>
      </c>
      <c r="Z20" s="147">
        <v>6729</v>
      </c>
      <c r="AA20" s="127">
        <f t="shared" si="2"/>
        <v>5.2117099651027532</v>
      </c>
      <c r="AB20" s="128">
        <f t="shared" si="8"/>
        <v>448</v>
      </c>
      <c r="AC20" s="129">
        <f>X20/X8*100</f>
        <v>109.01938518939087</v>
      </c>
      <c r="AD20" s="129">
        <f t="shared" si="3"/>
        <v>99.747362163768756</v>
      </c>
      <c r="AF20" s="126" t="s">
        <v>101</v>
      </c>
    </row>
    <row r="21" spans="1:32" ht="37.5" customHeight="1">
      <c r="A21" s="149"/>
      <c r="B21" s="191">
        <v>12</v>
      </c>
      <c r="C21" s="148"/>
      <c r="D21" s="186"/>
      <c r="E21" s="187">
        <f>SUM(V69:V72)</f>
        <v>33836</v>
      </c>
      <c r="F21" s="191"/>
      <c r="G21" s="187">
        <f t="shared" si="4"/>
        <v>100016</v>
      </c>
      <c r="H21" s="187">
        <f>SUM(Y69:Y72)</f>
        <v>48948</v>
      </c>
      <c r="I21" s="187">
        <f>SUM(Z69:Z72)</f>
        <v>51068</v>
      </c>
      <c r="J21" s="188">
        <f>G21/E21</f>
        <v>2.9559049533041732</v>
      </c>
      <c r="K21" s="189">
        <f t="shared" si="5"/>
        <v>2203</v>
      </c>
      <c r="L21" s="190">
        <f>G21/G5*100</f>
        <v>132.11280628756356</v>
      </c>
      <c r="M21" s="190">
        <f>H21/I21*100</f>
        <v>95.848672358424054</v>
      </c>
      <c r="N21" s="190">
        <f t="shared" si="6"/>
        <v>235.8923559517913</v>
      </c>
      <c r="O21" s="191" t="s">
        <v>42</v>
      </c>
      <c r="P21" s="126">
        <v>423.99</v>
      </c>
      <c r="R21" s="218"/>
      <c r="S21" s="219">
        <v>15</v>
      </c>
      <c r="T21" s="131" t="s">
        <v>14</v>
      </c>
      <c r="V21" s="147">
        <v>9410</v>
      </c>
      <c r="W21" s="147"/>
      <c r="X21" s="147">
        <f t="shared" si="7"/>
        <v>49866</v>
      </c>
      <c r="Y21" s="147">
        <v>24349</v>
      </c>
      <c r="Z21" s="147">
        <v>25517</v>
      </c>
      <c r="AA21" s="127">
        <f t="shared" si="2"/>
        <v>5.299256110520723</v>
      </c>
      <c r="AB21" s="128">
        <f t="shared" si="8"/>
        <v>-1100</v>
      </c>
      <c r="AC21" s="129">
        <f>X21/X5*100</f>
        <v>111.84980822286521</v>
      </c>
      <c r="AD21" s="129">
        <f t="shared" si="3"/>
        <v>95.422659403534894</v>
      </c>
      <c r="AE21" s="129">
        <v>258.2</v>
      </c>
      <c r="AF21" s="126" t="s">
        <v>30</v>
      </c>
    </row>
    <row r="22" spans="1:32" ht="37.5" customHeight="1">
      <c r="A22" s="144"/>
      <c r="B22" s="201">
        <v>17</v>
      </c>
      <c r="C22" s="205"/>
      <c r="D22" s="206"/>
      <c r="E22" s="200">
        <v>35362</v>
      </c>
      <c r="F22" s="201"/>
      <c r="G22" s="200">
        <f>SUM(H22:I22)</f>
        <v>100462</v>
      </c>
      <c r="H22" s="200">
        <v>49041</v>
      </c>
      <c r="I22" s="200">
        <v>51421</v>
      </c>
      <c r="J22" s="202">
        <f>G22/E22</f>
        <v>2.8409592217634749</v>
      </c>
      <c r="K22" s="204">
        <f>G22-G21</f>
        <v>446</v>
      </c>
      <c r="L22" s="203">
        <f>G22/G5*100</f>
        <v>132.70193514298921</v>
      </c>
      <c r="M22" s="203">
        <f>H22/I22*100</f>
        <v>95.371540810174821</v>
      </c>
      <c r="N22" s="203">
        <f>G22/P22</f>
        <v>236.94426755348002</v>
      </c>
      <c r="O22" s="201" t="s">
        <v>95</v>
      </c>
      <c r="P22" s="126">
        <v>423.99</v>
      </c>
      <c r="R22" s="218"/>
      <c r="S22" s="219"/>
      <c r="T22" s="131" t="s">
        <v>15</v>
      </c>
      <c r="V22" s="147">
        <v>2607</v>
      </c>
      <c r="W22" s="147"/>
      <c r="X22" s="147">
        <f t="shared" si="7"/>
        <v>13835</v>
      </c>
      <c r="Y22" s="147">
        <v>6807</v>
      </c>
      <c r="Z22" s="147">
        <v>7028</v>
      </c>
      <c r="AA22" s="127">
        <f t="shared" si="2"/>
        <v>5.3068661296509401</v>
      </c>
      <c r="AB22" s="128">
        <f t="shared" si="8"/>
        <v>-268</v>
      </c>
      <c r="AC22" s="129">
        <f>X22/X6*100</f>
        <v>108.51831516197348</v>
      </c>
      <c r="AD22" s="129">
        <f t="shared" si="3"/>
        <v>96.855435401252137</v>
      </c>
      <c r="AF22" s="126" t="s">
        <v>101</v>
      </c>
    </row>
    <row r="23" spans="1:32" ht="13.5" customHeight="1">
      <c r="R23" s="218"/>
      <c r="S23" s="219"/>
      <c r="T23" s="131" t="s">
        <v>17</v>
      </c>
      <c r="V23" s="147">
        <v>1227</v>
      </c>
      <c r="W23" s="147"/>
      <c r="X23" s="147">
        <f t="shared" si="7"/>
        <v>6258</v>
      </c>
      <c r="Y23" s="147">
        <v>3080</v>
      </c>
      <c r="Z23" s="147">
        <v>3178</v>
      </c>
      <c r="AA23" s="127">
        <f t="shared" si="2"/>
        <v>5.1002444987775064</v>
      </c>
      <c r="AB23" s="128">
        <f>X23-X19</f>
        <v>-58</v>
      </c>
      <c r="AC23" s="129">
        <f>X23/X7*100</f>
        <v>103.54070152217074</v>
      </c>
      <c r="AD23" s="129">
        <f t="shared" si="3"/>
        <v>96.916299559471369</v>
      </c>
      <c r="AF23" s="126" t="s">
        <v>101</v>
      </c>
    </row>
    <row r="24" spans="1:32" ht="13.5" customHeight="1">
      <c r="R24" s="218"/>
      <c r="S24" s="219"/>
      <c r="T24" s="131" t="s">
        <v>16</v>
      </c>
      <c r="V24" s="147">
        <v>2545</v>
      </c>
      <c r="W24" s="147"/>
      <c r="X24" s="147">
        <f t="shared" si="7"/>
        <v>13567</v>
      </c>
      <c r="Y24" s="147">
        <v>6734</v>
      </c>
      <c r="Z24" s="147">
        <v>6833</v>
      </c>
      <c r="AA24" s="127">
        <f t="shared" si="2"/>
        <v>5.3308447937131627</v>
      </c>
      <c r="AB24" s="128">
        <f>X24-X20</f>
        <v>126</v>
      </c>
      <c r="AC24" s="129">
        <f>X24/X8*100</f>
        <v>110.04136588531107</v>
      </c>
      <c r="AD24" s="129">
        <f t="shared" si="3"/>
        <v>98.551148836528611</v>
      </c>
      <c r="AF24" s="126" t="s">
        <v>101</v>
      </c>
    </row>
    <row r="25" spans="1:32" ht="13.5" hidden="1" customHeight="1">
      <c r="R25" s="218"/>
      <c r="S25" s="219">
        <v>22</v>
      </c>
      <c r="T25" s="131" t="s">
        <v>14</v>
      </c>
      <c r="V25" s="147">
        <v>11913</v>
      </c>
      <c r="W25" s="147"/>
      <c r="X25" s="147">
        <f t="shared" si="7"/>
        <v>62548</v>
      </c>
      <c r="Y25" s="147">
        <v>29732</v>
      </c>
      <c r="Z25" s="147">
        <v>32816</v>
      </c>
      <c r="AA25" s="127">
        <f t="shared" si="2"/>
        <v>5.2503987240829346</v>
      </c>
      <c r="AB25" s="128">
        <f>X25-X21</f>
        <v>12682</v>
      </c>
      <c r="AC25" s="129">
        <f>X25/X5*100</f>
        <v>140.29562837852993</v>
      </c>
      <c r="AD25" s="129">
        <f t="shared" si="3"/>
        <v>90.602145294978058</v>
      </c>
      <c r="AE25" s="129">
        <v>323.8</v>
      </c>
      <c r="AF25" s="126" t="s">
        <v>31</v>
      </c>
    </row>
    <row r="26" spans="1:32" ht="13.5" hidden="1" customHeight="1">
      <c r="R26" s="218"/>
      <c r="S26" s="219"/>
      <c r="T26" s="131" t="s">
        <v>15</v>
      </c>
      <c r="V26" s="147">
        <v>3249</v>
      </c>
      <c r="W26" s="147"/>
      <c r="X26" s="147">
        <f t="shared" si="7"/>
        <v>17364</v>
      </c>
      <c r="Y26" s="147">
        <v>8329</v>
      </c>
      <c r="Z26" s="147">
        <v>9035</v>
      </c>
      <c r="AA26" s="127">
        <f t="shared" si="2"/>
        <v>5.3444136657433052</v>
      </c>
      <c r="AB26" s="128">
        <f>X26-X22</f>
        <v>3529</v>
      </c>
      <c r="AC26" s="129">
        <f>X26/X6*100</f>
        <v>136.19891756216174</v>
      </c>
      <c r="AD26" s="129">
        <f t="shared" si="3"/>
        <v>92.18594355285002</v>
      </c>
      <c r="AF26" s="126" t="s">
        <v>101</v>
      </c>
    </row>
    <row r="27" spans="1:32" ht="13.5" hidden="1" customHeight="1">
      <c r="R27" s="218"/>
      <c r="S27" s="219"/>
      <c r="T27" s="131" t="s">
        <v>17</v>
      </c>
      <c r="V27" s="147">
        <v>1478</v>
      </c>
      <c r="W27" s="147"/>
      <c r="X27" s="147">
        <f t="shared" si="7"/>
        <v>7758</v>
      </c>
      <c r="Y27" s="147">
        <v>3741</v>
      </c>
      <c r="Z27" s="147">
        <v>4017</v>
      </c>
      <c r="AA27" s="127">
        <f t="shared" si="2"/>
        <v>5.2489851150202975</v>
      </c>
      <c r="AB27" s="128">
        <f t="shared" si="8"/>
        <v>1500</v>
      </c>
      <c r="AC27" s="129">
        <f>X27/X7*100</f>
        <v>128.3587028457975</v>
      </c>
      <c r="AD27" s="129">
        <f t="shared" si="3"/>
        <v>93.129200896191193</v>
      </c>
      <c r="AF27" s="126" t="s">
        <v>101</v>
      </c>
    </row>
    <row r="28" spans="1:32" ht="13.5" hidden="1" customHeight="1">
      <c r="R28" s="218"/>
      <c r="S28" s="219"/>
      <c r="T28" s="131" t="s">
        <v>16</v>
      </c>
      <c r="V28" s="147">
        <v>3235</v>
      </c>
      <c r="W28" s="147"/>
      <c r="X28" s="147">
        <f t="shared" si="7"/>
        <v>16979</v>
      </c>
      <c r="Y28" s="147">
        <v>8153</v>
      </c>
      <c r="Z28" s="147">
        <v>8826</v>
      </c>
      <c r="AA28" s="127">
        <f t="shared" si="2"/>
        <v>5.2485316846986088</v>
      </c>
      <c r="AB28" s="128">
        <f t="shared" si="8"/>
        <v>3412</v>
      </c>
      <c r="AC28" s="129">
        <f>X28/X8*100</f>
        <v>137.71595425419741</v>
      </c>
      <c r="AD28" s="129">
        <f t="shared" si="3"/>
        <v>92.374801722184458</v>
      </c>
      <c r="AF28" s="126" t="s">
        <v>101</v>
      </c>
    </row>
    <row r="29" spans="1:32" ht="13.5" hidden="1" customHeight="1">
      <c r="I29" s="158">
        <v>192.62</v>
      </c>
      <c r="J29" s="129" t="s">
        <v>102</v>
      </c>
      <c r="R29" s="218"/>
      <c r="S29" s="219">
        <v>25</v>
      </c>
      <c r="T29" s="131" t="s">
        <v>14</v>
      </c>
      <c r="V29" s="147">
        <v>11809</v>
      </c>
      <c r="W29" s="147"/>
      <c r="X29" s="147">
        <f t="shared" si="7"/>
        <v>61645</v>
      </c>
      <c r="Y29" s="147">
        <v>29542</v>
      </c>
      <c r="Z29" s="147">
        <v>32103</v>
      </c>
      <c r="AA29" s="127">
        <f t="shared" si="2"/>
        <v>5.2201710559742569</v>
      </c>
      <c r="AB29" s="128">
        <f t="shared" si="8"/>
        <v>-903</v>
      </c>
      <c r="AC29" s="129">
        <f>X29/X5*100</f>
        <v>138.27019267433775</v>
      </c>
      <c r="AD29" s="129">
        <f t="shared" si="3"/>
        <v>92.022552409432151</v>
      </c>
      <c r="AE29" s="129">
        <v>319.2</v>
      </c>
      <c r="AF29" s="126" t="s">
        <v>32</v>
      </c>
    </row>
    <row r="30" spans="1:32" ht="13.5" hidden="1" customHeight="1">
      <c r="I30" s="158">
        <v>83.21</v>
      </c>
      <c r="J30" s="129"/>
      <c r="R30" s="218"/>
      <c r="S30" s="219"/>
      <c r="T30" s="131" t="s">
        <v>15</v>
      </c>
      <c r="V30" s="147">
        <v>3169</v>
      </c>
      <c r="W30" s="147"/>
      <c r="X30" s="147">
        <f t="shared" si="7"/>
        <v>16839</v>
      </c>
      <c r="Y30" s="147">
        <v>8259</v>
      </c>
      <c r="Z30" s="147">
        <v>8580</v>
      </c>
      <c r="AA30" s="127">
        <f t="shared" si="2"/>
        <v>5.3136636162827386</v>
      </c>
      <c r="AB30" s="128">
        <f t="shared" si="8"/>
        <v>-525</v>
      </c>
      <c r="AC30" s="129">
        <f>X30/X6*100</f>
        <v>132.0809475252961</v>
      </c>
      <c r="AD30" s="129">
        <f t="shared" si="3"/>
        <v>96.258741258741253</v>
      </c>
      <c r="AF30" s="126" t="s">
        <v>101</v>
      </c>
    </row>
    <row r="31" spans="1:32" ht="13.5" hidden="1" customHeight="1">
      <c r="I31" s="158">
        <v>19.52</v>
      </c>
      <c r="J31" s="129"/>
      <c r="R31" s="218"/>
      <c r="S31" s="219"/>
      <c r="T31" s="131" t="s">
        <v>17</v>
      </c>
      <c r="V31" s="147">
        <v>1445</v>
      </c>
      <c r="W31" s="147"/>
      <c r="X31" s="147">
        <f t="shared" si="7"/>
        <v>7676</v>
      </c>
      <c r="Y31" s="147">
        <v>3737</v>
      </c>
      <c r="Z31" s="147">
        <v>3939</v>
      </c>
      <c r="AA31" s="127">
        <f t="shared" si="2"/>
        <v>5.3121107266435983</v>
      </c>
      <c r="AB31" s="128">
        <f t="shared" si="8"/>
        <v>-82</v>
      </c>
      <c r="AC31" s="129">
        <f>X31/X7*100</f>
        <v>127.00198544010588</v>
      </c>
      <c r="AD31" s="129">
        <f t="shared" si="3"/>
        <v>94.871794871794862</v>
      </c>
      <c r="AF31" s="126" t="s">
        <v>101</v>
      </c>
    </row>
    <row r="32" spans="1:32" ht="13.5" hidden="1" customHeight="1">
      <c r="I32" s="158">
        <v>128.63999999999999</v>
      </c>
      <c r="J32" s="129"/>
      <c r="R32" s="218"/>
      <c r="S32" s="219"/>
      <c r="T32" s="131" t="s">
        <v>16</v>
      </c>
      <c r="V32" s="147">
        <v>3207</v>
      </c>
      <c r="W32" s="147"/>
      <c r="X32" s="147">
        <f t="shared" si="7"/>
        <v>16871</v>
      </c>
      <c r="Y32" s="147">
        <v>8269</v>
      </c>
      <c r="Z32" s="147">
        <v>8602</v>
      </c>
      <c r="AA32" s="127">
        <f t="shared" si="2"/>
        <v>5.2606797630183975</v>
      </c>
      <c r="AB32" s="128">
        <f t="shared" si="8"/>
        <v>-108</v>
      </c>
      <c r="AC32" s="129">
        <f>X32/X8*100</f>
        <v>136.83997080055155</v>
      </c>
      <c r="AD32" s="129">
        <f t="shared" si="3"/>
        <v>96.12880725412694</v>
      </c>
      <c r="AF32" s="126" t="s">
        <v>101</v>
      </c>
    </row>
    <row r="33" spans="1:32" ht="13.5" hidden="1" customHeight="1">
      <c r="I33" s="158">
        <f>SUM(I29:I32)</f>
        <v>423.98999999999995</v>
      </c>
      <c r="J33" s="129"/>
      <c r="R33" s="218"/>
      <c r="S33" s="219">
        <v>30</v>
      </c>
      <c r="T33" s="131" t="s">
        <v>14</v>
      </c>
      <c r="V33" s="147">
        <v>11823</v>
      </c>
      <c r="W33" s="147"/>
      <c r="X33" s="147">
        <f t="shared" si="7"/>
        <v>59207</v>
      </c>
      <c r="Y33" s="147">
        <v>28219</v>
      </c>
      <c r="Z33" s="147">
        <v>30988</v>
      </c>
      <c r="AA33" s="127">
        <f t="shared" si="2"/>
        <v>5.0077814429501819</v>
      </c>
      <c r="AB33" s="128">
        <f t="shared" si="8"/>
        <v>-2438</v>
      </c>
      <c r="AC33" s="129">
        <f>X33/X5*100</f>
        <v>132.80174057376129</v>
      </c>
      <c r="AD33" s="129">
        <f t="shared" si="3"/>
        <v>91.064282948238031</v>
      </c>
      <c r="AE33" s="129">
        <v>306.5</v>
      </c>
      <c r="AF33" s="126" t="s">
        <v>33</v>
      </c>
    </row>
    <row r="34" spans="1:32" ht="13.5" hidden="1" customHeight="1">
      <c r="R34" s="218"/>
      <c r="S34" s="219"/>
      <c r="T34" s="131" t="s">
        <v>15</v>
      </c>
      <c r="V34" s="147">
        <v>3221</v>
      </c>
      <c r="W34" s="147"/>
      <c r="X34" s="147">
        <f t="shared" si="7"/>
        <v>16578</v>
      </c>
      <c r="Y34" s="147">
        <v>8062</v>
      </c>
      <c r="Z34" s="147">
        <v>8516</v>
      </c>
      <c r="AA34" s="127">
        <f t="shared" si="2"/>
        <v>5.1468488047190313</v>
      </c>
      <c r="AB34" s="128">
        <f t="shared" si="8"/>
        <v>-261</v>
      </c>
      <c r="AC34" s="129">
        <f>X34/X6*100</f>
        <v>130.03372813554003</v>
      </c>
      <c r="AD34" s="129">
        <f t="shared" si="3"/>
        <v>94.668858619069979</v>
      </c>
      <c r="AF34" s="126" t="s">
        <v>101</v>
      </c>
    </row>
    <row r="35" spans="1:32" ht="13.5" hidden="1" customHeight="1">
      <c r="R35" s="218"/>
      <c r="S35" s="219"/>
      <c r="T35" s="131" t="s">
        <v>17</v>
      </c>
      <c r="V35" s="147">
        <v>1448</v>
      </c>
      <c r="W35" s="147"/>
      <c r="X35" s="147">
        <f t="shared" si="7"/>
        <v>7365</v>
      </c>
      <c r="Y35" s="147">
        <v>3555</v>
      </c>
      <c r="Z35" s="147">
        <v>3810</v>
      </c>
      <c r="AA35" s="127">
        <f t="shared" si="2"/>
        <v>5.0863259668508292</v>
      </c>
      <c r="AB35" s="128">
        <f t="shared" si="8"/>
        <v>-311</v>
      </c>
      <c r="AC35" s="129">
        <f>X35/X7*100</f>
        <v>121.85638649900727</v>
      </c>
      <c r="AD35" s="129">
        <f t="shared" si="3"/>
        <v>93.30708661417323</v>
      </c>
      <c r="AF35" s="126" t="s">
        <v>101</v>
      </c>
    </row>
    <row r="36" spans="1:32" ht="13.5" hidden="1" customHeight="1">
      <c r="R36" s="218"/>
      <c r="S36" s="219"/>
      <c r="T36" s="131" t="s">
        <v>16</v>
      </c>
      <c r="V36" s="147">
        <v>3180</v>
      </c>
      <c r="W36" s="147"/>
      <c r="X36" s="147">
        <f t="shared" si="7"/>
        <v>15808</v>
      </c>
      <c r="Y36" s="147">
        <v>7718</v>
      </c>
      <c r="Z36" s="147">
        <v>8090</v>
      </c>
      <c r="AA36" s="127">
        <f t="shared" si="2"/>
        <v>4.9710691823899369</v>
      </c>
      <c r="AB36" s="128">
        <f t="shared" si="8"/>
        <v>-1063</v>
      </c>
      <c r="AC36" s="129">
        <f>X36/X8*100</f>
        <v>128.21802254846298</v>
      </c>
      <c r="AD36" s="129">
        <f t="shared" si="3"/>
        <v>95.401730531520386</v>
      </c>
      <c r="AF36" s="126" t="s">
        <v>101</v>
      </c>
    </row>
    <row r="37" spans="1:32" ht="13.5" hidden="1" customHeight="1">
      <c r="R37" s="218"/>
      <c r="S37" s="219">
        <v>35</v>
      </c>
      <c r="T37" s="131" t="s">
        <v>14</v>
      </c>
      <c r="V37" s="147">
        <v>12222</v>
      </c>
      <c r="W37" s="147"/>
      <c r="X37" s="147">
        <f t="shared" si="7"/>
        <v>56829</v>
      </c>
      <c r="Y37" s="147">
        <v>26889</v>
      </c>
      <c r="Z37" s="147">
        <v>29940</v>
      </c>
      <c r="AA37" s="127">
        <f t="shared" si="2"/>
        <v>4.6497299950908202</v>
      </c>
      <c r="AB37" s="128">
        <f t="shared" si="8"/>
        <v>-2378</v>
      </c>
      <c r="AC37" s="129">
        <f>X37/X5*100</f>
        <v>127.46786891864612</v>
      </c>
      <c r="AD37" s="129">
        <f t="shared" si="3"/>
        <v>89.809619238476955</v>
      </c>
      <c r="AE37" s="129">
        <v>294.2</v>
      </c>
      <c r="AF37" s="126" t="s">
        <v>34</v>
      </c>
    </row>
    <row r="38" spans="1:32" ht="13.5" hidden="1" customHeight="1">
      <c r="R38" s="218"/>
      <c r="S38" s="219"/>
      <c r="T38" s="131" t="s">
        <v>15</v>
      </c>
      <c r="V38" s="147">
        <v>3300</v>
      </c>
      <c r="W38" s="147"/>
      <c r="X38" s="147">
        <f t="shared" si="7"/>
        <v>15972</v>
      </c>
      <c r="Y38" s="147">
        <v>7720</v>
      </c>
      <c r="Z38" s="147">
        <v>8252</v>
      </c>
      <c r="AA38" s="127">
        <f t="shared" si="2"/>
        <v>4.84</v>
      </c>
      <c r="AB38" s="128">
        <f t="shared" si="8"/>
        <v>-606</v>
      </c>
      <c r="AC38" s="129">
        <f>X38/X6*100</f>
        <v>125.28041415012943</v>
      </c>
      <c r="AD38" s="129">
        <f t="shared" si="3"/>
        <v>93.553078041686859</v>
      </c>
      <c r="AF38" s="126" t="s">
        <v>101</v>
      </c>
    </row>
    <row r="39" spans="1:32" ht="13.5" hidden="1" customHeight="1">
      <c r="R39" s="218"/>
      <c r="S39" s="219"/>
      <c r="T39" s="131" t="s">
        <v>17</v>
      </c>
      <c r="V39" s="147">
        <v>1459</v>
      </c>
      <c r="W39" s="147"/>
      <c r="X39" s="147">
        <f t="shared" si="7"/>
        <v>6962</v>
      </c>
      <c r="Y39" s="147">
        <v>3389</v>
      </c>
      <c r="Z39" s="147">
        <v>3573</v>
      </c>
      <c r="AA39" s="127">
        <f t="shared" si="2"/>
        <v>4.7717614804660728</v>
      </c>
      <c r="AB39" s="128">
        <f t="shared" si="8"/>
        <v>-403</v>
      </c>
      <c r="AC39" s="129">
        <f>X39/X7*100</f>
        <v>115.18861681005956</v>
      </c>
      <c r="AD39" s="129">
        <f t="shared" si="3"/>
        <v>94.850265883011474</v>
      </c>
      <c r="AF39" s="126" t="s">
        <v>101</v>
      </c>
    </row>
    <row r="40" spans="1:32" ht="13.5" hidden="1" customHeight="1">
      <c r="R40" s="218"/>
      <c r="S40" s="219"/>
      <c r="T40" s="131" t="s">
        <v>16</v>
      </c>
      <c r="V40" s="147">
        <v>3233</v>
      </c>
      <c r="W40" s="147"/>
      <c r="X40" s="147">
        <f t="shared" si="7"/>
        <v>14969</v>
      </c>
      <c r="Y40" s="147">
        <v>7378</v>
      </c>
      <c r="Z40" s="147">
        <v>7591</v>
      </c>
      <c r="AA40" s="127">
        <f t="shared" si="2"/>
        <v>4.630064955150015</v>
      </c>
      <c r="AB40" s="128">
        <f t="shared" si="8"/>
        <v>-839</v>
      </c>
      <c r="AC40" s="129">
        <f>X40/X8*100</f>
        <v>121.41292886689918</v>
      </c>
      <c r="AD40" s="129">
        <f t="shared" si="3"/>
        <v>97.194045580292453</v>
      </c>
      <c r="AF40" s="126" t="s">
        <v>101</v>
      </c>
    </row>
    <row r="41" spans="1:32" ht="13.5" hidden="1" customHeight="1">
      <c r="R41" s="218"/>
      <c r="S41" s="219">
        <v>40</v>
      </c>
      <c r="T41" s="131" t="s">
        <v>14</v>
      </c>
      <c r="V41" s="147">
        <v>12959</v>
      </c>
      <c r="W41" s="147"/>
      <c r="X41" s="147">
        <f t="shared" si="7"/>
        <v>55149</v>
      </c>
      <c r="Y41" s="147">
        <v>26162</v>
      </c>
      <c r="Z41" s="147">
        <v>28987</v>
      </c>
      <c r="AA41" s="127">
        <f t="shared" si="2"/>
        <v>4.2556524423180804</v>
      </c>
      <c r="AB41" s="128">
        <f t="shared" si="8"/>
        <v>-1680</v>
      </c>
      <c r="AC41" s="129">
        <f>X41/X5*100</f>
        <v>123.69961644573044</v>
      </c>
      <c r="AD41" s="129">
        <f t="shared" si="3"/>
        <v>90.254251906026838</v>
      </c>
      <c r="AE41" s="129">
        <v>285.5</v>
      </c>
      <c r="AF41" s="126" t="s">
        <v>35</v>
      </c>
    </row>
    <row r="42" spans="1:32" ht="13.5" customHeight="1">
      <c r="A42" s="126" t="s">
        <v>108</v>
      </c>
      <c r="R42" s="218"/>
      <c r="S42" s="219"/>
      <c r="T42" s="131" t="s">
        <v>15</v>
      </c>
      <c r="V42" s="147">
        <v>3408</v>
      </c>
      <c r="W42" s="147"/>
      <c r="X42" s="147">
        <f t="shared" si="7"/>
        <v>15409</v>
      </c>
      <c r="Y42" s="147">
        <v>7412</v>
      </c>
      <c r="Z42" s="147">
        <v>7997</v>
      </c>
      <c r="AA42" s="127">
        <f t="shared" si="2"/>
        <v>4.521420187793427</v>
      </c>
      <c r="AB42" s="128">
        <f t="shared" si="8"/>
        <v>-563</v>
      </c>
      <c r="AC42" s="129">
        <f>X42/X6*100</f>
        <v>120.86438152011922</v>
      </c>
      <c r="AD42" s="129">
        <f t="shared" si="3"/>
        <v>92.684756783793915</v>
      </c>
      <c r="AF42" s="126" t="s">
        <v>101</v>
      </c>
    </row>
    <row r="43" spans="1:32" ht="13.5" customHeight="1">
      <c r="A43" s="126" t="s">
        <v>114</v>
      </c>
      <c r="R43" s="218"/>
      <c r="S43" s="219"/>
      <c r="T43" s="131" t="s">
        <v>17</v>
      </c>
      <c r="V43" s="147">
        <v>1442</v>
      </c>
      <c r="W43" s="147"/>
      <c r="X43" s="147">
        <f t="shared" si="7"/>
        <v>6386</v>
      </c>
      <c r="Y43" s="147">
        <v>3087</v>
      </c>
      <c r="Z43" s="147">
        <v>3299</v>
      </c>
      <c r="AA43" s="127">
        <f t="shared" si="2"/>
        <v>4.4285714285714288</v>
      </c>
      <c r="AB43" s="128">
        <f t="shared" si="8"/>
        <v>-576</v>
      </c>
      <c r="AC43" s="129">
        <f>X43/X7*100</f>
        <v>105.65850430178689</v>
      </c>
      <c r="AD43" s="129">
        <f t="shared" si="3"/>
        <v>93.573810245528946</v>
      </c>
      <c r="AF43" s="126" t="s">
        <v>101</v>
      </c>
    </row>
    <row r="44" spans="1:32" ht="13.5" customHeight="1">
      <c r="R44" s="218"/>
      <c r="S44" s="219"/>
      <c r="T44" s="131" t="s">
        <v>16</v>
      </c>
      <c r="V44" s="147">
        <v>3163</v>
      </c>
      <c r="W44" s="147"/>
      <c r="X44" s="147">
        <f t="shared" si="7"/>
        <v>13354</v>
      </c>
      <c r="Y44" s="147">
        <v>6458</v>
      </c>
      <c r="Z44" s="147">
        <v>6896</v>
      </c>
      <c r="AA44" s="127">
        <f t="shared" si="2"/>
        <v>4.2219411950679735</v>
      </c>
      <c r="AB44" s="128">
        <f t="shared" si="8"/>
        <v>-1615</v>
      </c>
      <c r="AC44" s="129">
        <f>X44/X8*100</f>
        <v>108.3137318517317</v>
      </c>
      <c r="AD44" s="129">
        <f t="shared" si="3"/>
        <v>93.648491879350345</v>
      </c>
      <c r="AF44" s="126" t="s">
        <v>101</v>
      </c>
    </row>
    <row r="45" spans="1:32" ht="13.5" customHeight="1">
      <c r="R45" s="218"/>
      <c r="S45" s="219">
        <v>45</v>
      </c>
      <c r="T45" s="131" t="s">
        <v>14</v>
      </c>
      <c r="V45" s="147">
        <v>13965</v>
      </c>
      <c r="W45" s="147"/>
      <c r="X45" s="147">
        <f t="shared" si="7"/>
        <v>55214</v>
      </c>
      <c r="Y45" s="147">
        <v>26295</v>
      </c>
      <c r="Z45" s="147">
        <v>28919</v>
      </c>
      <c r="AA45" s="127">
        <f t="shared" si="2"/>
        <v>3.9537414965986395</v>
      </c>
      <c r="AB45" s="128">
        <f t="shared" si="8"/>
        <v>65</v>
      </c>
      <c r="AC45" s="129">
        <f>X45/X5*100</f>
        <v>123.84541192831348</v>
      </c>
      <c r="AD45" s="129">
        <f t="shared" si="3"/>
        <v>90.926380580241357</v>
      </c>
      <c r="AE45" s="129">
        <v>285.89999999999998</v>
      </c>
      <c r="AF45" s="126" t="s">
        <v>36</v>
      </c>
    </row>
    <row r="46" spans="1:32" ht="13.5" customHeight="1">
      <c r="R46" s="218"/>
      <c r="S46" s="219"/>
      <c r="T46" s="131" t="s">
        <v>15</v>
      </c>
      <c r="V46" s="147">
        <v>3678</v>
      </c>
      <c r="W46" s="147"/>
      <c r="X46" s="147">
        <f t="shared" si="7"/>
        <v>15227</v>
      </c>
      <c r="Y46" s="147">
        <v>7260</v>
      </c>
      <c r="Z46" s="147">
        <v>7967</v>
      </c>
      <c r="AA46" s="127">
        <f t="shared" si="2"/>
        <v>4.140021750951604</v>
      </c>
      <c r="AB46" s="128">
        <f t="shared" si="8"/>
        <v>-182</v>
      </c>
      <c r="AC46" s="129">
        <f>X46/X6*100</f>
        <v>119.43681857400581</v>
      </c>
      <c r="AD46" s="129">
        <f t="shared" si="3"/>
        <v>91.125894314045439</v>
      </c>
      <c r="AF46" s="126" t="s">
        <v>101</v>
      </c>
    </row>
    <row r="47" spans="1:32" ht="13.5" customHeight="1">
      <c r="R47" s="218"/>
      <c r="S47" s="219"/>
      <c r="T47" s="131" t="s">
        <v>17</v>
      </c>
      <c r="V47" s="147">
        <v>1466</v>
      </c>
      <c r="W47" s="147"/>
      <c r="X47" s="147">
        <f t="shared" si="7"/>
        <v>6206</v>
      </c>
      <c r="Y47" s="147">
        <v>3045</v>
      </c>
      <c r="Z47" s="147">
        <v>3161</v>
      </c>
      <c r="AA47" s="127">
        <f t="shared" si="2"/>
        <v>4.2332878581173263</v>
      </c>
      <c r="AB47" s="128">
        <f t="shared" si="8"/>
        <v>-180</v>
      </c>
      <c r="AC47" s="129">
        <f>X47/X7*100</f>
        <v>102.68034414295168</v>
      </c>
      <c r="AD47" s="129">
        <f t="shared" si="3"/>
        <v>96.330275229357795</v>
      </c>
      <c r="AF47" s="126" t="s">
        <v>101</v>
      </c>
    </row>
    <row r="48" spans="1:32" ht="13.5" customHeight="1">
      <c r="R48" s="218"/>
      <c r="S48" s="219"/>
      <c r="T48" s="131" t="s">
        <v>16</v>
      </c>
      <c r="V48" s="147">
        <v>3102</v>
      </c>
      <c r="W48" s="147"/>
      <c r="X48" s="147">
        <f t="shared" si="7"/>
        <v>12382</v>
      </c>
      <c r="Y48" s="147">
        <v>6059</v>
      </c>
      <c r="Z48" s="147">
        <v>6323</v>
      </c>
      <c r="AA48" s="127">
        <f t="shared" si="2"/>
        <v>3.9916183107672469</v>
      </c>
      <c r="AB48" s="128">
        <f t="shared" si="8"/>
        <v>-972</v>
      </c>
      <c r="AC48" s="129">
        <f>X48/X8*100</f>
        <v>100.42988076891881</v>
      </c>
      <c r="AD48" s="129">
        <f t="shared" si="3"/>
        <v>95.824766724656016</v>
      </c>
      <c r="AF48" s="126" t="s">
        <v>101</v>
      </c>
    </row>
    <row r="49" spans="17:32" ht="13.5" customHeight="1">
      <c r="R49" s="218"/>
      <c r="S49" s="219">
        <v>50</v>
      </c>
      <c r="T49" s="131" t="s">
        <v>14</v>
      </c>
      <c r="V49" s="147">
        <v>14853</v>
      </c>
      <c r="W49" s="147"/>
      <c r="X49" s="147">
        <f t="shared" si="7"/>
        <v>56143</v>
      </c>
      <c r="Y49" s="147">
        <v>27313</v>
      </c>
      <c r="Z49" s="147">
        <v>28830</v>
      </c>
      <c r="AA49" s="127">
        <f t="shared" si="2"/>
        <v>3.7799097825355146</v>
      </c>
      <c r="AB49" s="128">
        <f t="shared" si="8"/>
        <v>929</v>
      </c>
      <c r="AC49" s="129">
        <f>X49/X5*100</f>
        <v>125.92916582553887</v>
      </c>
      <c r="AD49" s="129">
        <f t="shared" si="3"/>
        <v>94.738120013874436</v>
      </c>
      <c r="AE49" s="129">
        <v>290.7</v>
      </c>
      <c r="AF49" s="126" t="s">
        <v>37</v>
      </c>
    </row>
    <row r="50" spans="17:32" ht="13.5" customHeight="1">
      <c r="R50" s="218"/>
      <c r="S50" s="219"/>
      <c r="T50" s="131" t="s">
        <v>15</v>
      </c>
      <c r="V50" s="147">
        <v>4025</v>
      </c>
      <c r="W50" s="147"/>
      <c r="X50" s="147">
        <f t="shared" si="7"/>
        <v>15794</v>
      </c>
      <c r="Y50" s="147">
        <v>7544</v>
      </c>
      <c r="Z50" s="147">
        <v>8250</v>
      </c>
      <c r="AA50" s="127">
        <f t="shared" si="2"/>
        <v>3.923975155279503</v>
      </c>
      <c r="AB50" s="128">
        <f t="shared" si="8"/>
        <v>567</v>
      </c>
      <c r="AC50" s="129">
        <f>X50/X6*100</f>
        <v>123.8842262138207</v>
      </c>
      <c r="AD50" s="129">
        <f t="shared" si="3"/>
        <v>91.442424242424252</v>
      </c>
      <c r="AF50" s="126" t="s">
        <v>101</v>
      </c>
    </row>
    <row r="51" spans="17:32" ht="13.5" customHeight="1">
      <c r="R51" s="218"/>
      <c r="S51" s="219"/>
      <c r="T51" s="131" t="s">
        <v>17</v>
      </c>
      <c r="V51" s="147">
        <v>1524</v>
      </c>
      <c r="W51" s="147"/>
      <c r="X51" s="147">
        <f t="shared" si="7"/>
        <v>6031</v>
      </c>
      <c r="Y51" s="147">
        <v>2983</v>
      </c>
      <c r="Z51" s="147">
        <v>3048</v>
      </c>
      <c r="AA51" s="127">
        <f t="shared" si="2"/>
        <v>3.9573490813648293</v>
      </c>
      <c r="AB51" s="128">
        <f t="shared" si="8"/>
        <v>-175</v>
      </c>
      <c r="AC51" s="129">
        <f>X51/X7*100</f>
        <v>99.784910655195233</v>
      </c>
      <c r="AD51" s="129">
        <f t="shared" si="3"/>
        <v>97.867454068241472</v>
      </c>
      <c r="AF51" s="126" t="s">
        <v>101</v>
      </c>
    </row>
    <row r="52" spans="17:32" ht="13.5" customHeight="1">
      <c r="R52" s="218"/>
      <c r="S52" s="219"/>
      <c r="T52" s="131" t="s">
        <v>16</v>
      </c>
      <c r="V52" s="147">
        <v>3100</v>
      </c>
      <c r="W52" s="147"/>
      <c r="X52" s="147">
        <f t="shared" si="7"/>
        <v>12013</v>
      </c>
      <c r="Y52" s="147">
        <v>5921</v>
      </c>
      <c r="Z52" s="147">
        <v>6092</v>
      </c>
      <c r="AA52" s="127">
        <f t="shared" si="2"/>
        <v>3.8751612903225805</v>
      </c>
      <c r="AB52" s="128">
        <f t="shared" si="8"/>
        <v>-369</v>
      </c>
      <c r="AC52" s="129">
        <f>X52/X8*100</f>
        <v>97.436937302295405</v>
      </c>
      <c r="AD52" s="129">
        <f t="shared" si="3"/>
        <v>97.193040052527905</v>
      </c>
      <c r="AF52" s="126" t="s">
        <v>101</v>
      </c>
    </row>
    <row r="53" spans="17:32" ht="13.5" customHeight="1" thickBot="1">
      <c r="R53" s="225"/>
      <c r="S53" s="226">
        <v>55</v>
      </c>
      <c r="T53" s="131" t="s">
        <v>14</v>
      </c>
      <c r="V53" s="147">
        <v>16168</v>
      </c>
      <c r="W53" s="147"/>
      <c r="X53" s="147">
        <f t="shared" si="7"/>
        <v>57361</v>
      </c>
      <c r="Y53" s="147">
        <v>27869</v>
      </c>
      <c r="Z53" s="147">
        <v>29492</v>
      </c>
      <c r="AA53" s="127">
        <f t="shared" si="2"/>
        <v>3.5478104898565066</v>
      </c>
      <c r="AB53" s="128">
        <f t="shared" si="8"/>
        <v>1218</v>
      </c>
      <c r="AC53" s="129">
        <f>X53/X5*100</f>
        <v>128.66114886840276</v>
      </c>
      <c r="AD53" s="129">
        <f t="shared" si="3"/>
        <v>94.496812694968128</v>
      </c>
      <c r="AE53" s="129">
        <v>297</v>
      </c>
      <c r="AF53" s="126" t="s">
        <v>38</v>
      </c>
    </row>
    <row r="54" spans="17:32" ht="13.5" customHeight="1" thickBot="1">
      <c r="R54" s="220"/>
      <c r="S54" s="222"/>
      <c r="T54" s="131" t="s">
        <v>15</v>
      </c>
      <c r="V54" s="147">
        <v>4453</v>
      </c>
      <c r="W54" s="147"/>
      <c r="X54" s="147">
        <f t="shared" si="7"/>
        <v>16208</v>
      </c>
      <c r="Y54" s="147">
        <v>7770</v>
      </c>
      <c r="Z54" s="147">
        <v>8438</v>
      </c>
      <c r="AA54" s="127">
        <f t="shared" si="2"/>
        <v>3.6397933977094095</v>
      </c>
      <c r="AB54" s="128">
        <f t="shared" si="8"/>
        <v>414</v>
      </c>
      <c r="AC54" s="129">
        <f>X54/X6*100</f>
        <v>127.13153972860616</v>
      </c>
      <c r="AD54" s="129">
        <f t="shared" si="3"/>
        <v>92.083432092913014</v>
      </c>
      <c r="AF54" s="126" t="s">
        <v>101</v>
      </c>
    </row>
    <row r="55" spans="17:32" ht="13.5" customHeight="1" thickBot="1">
      <c r="R55" s="220"/>
      <c r="S55" s="222"/>
      <c r="T55" s="131" t="s">
        <v>17</v>
      </c>
      <c r="V55" s="147">
        <v>1599</v>
      </c>
      <c r="W55" s="147"/>
      <c r="X55" s="147">
        <f t="shared" si="7"/>
        <v>5991</v>
      </c>
      <c r="Y55" s="147">
        <v>2949</v>
      </c>
      <c r="Z55" s="147">
        <v>3042</v>
      </c>
      <c r="AA55" s="127">
        <f t="shared" si="2"/>
        <v>3.7467166979362103</v>
      </c>
      <c r="AB55" s="128">
        <f t="shared" si="8"/>
        <v>-40</v>
      </c>
      <c r="AC55" s="129">
        <f>X55/X7*100</f>
        <v>99.123097286565184</v>
      </c>
      <c r="AD55" s="129">
        <f t="shared" si="3"/>
        <v>96.942800788954628</v>
      </c>
      <c r="AF55" s="126" t="s">
        <v>101</v>
      </c>
    </row>
    <row r="56" spans="17:32" ht="13.5" customHeight="1" thickBot="1">
      <c r="Q56" s="151"/>
      <c r="R56" s="220"/>
      <c r="S56" s="222"/>
      <c r="T56" s="159" t="s">
        <v>16</v>
      </c>
      <c r="U56" s="151"/>
      <c r="V56" s="154">
        <v>3143</v>
      </c>
      <c r="W56" s="154"/>
      <c r="X56" s="154">
        <f t="shared" si="7"/>
        <v>11725</v>
      </c>
      <c r="Y56" s="154">
        <v>5788</v>
      </c>
      <c r="Z56" s="154">
        <v>5937</v>
      </c>
      <c r="AA56" s="155">
        <f t="shared" si="2"/>
        <v>3.730512249443207</v>
      </c>
      <c r="AB56" s="156">
        <f t="shared" si="8"/>
        <v>-288</v>
      </c>
      <c r="AC56" s="157">
        <f>X56/X8*100</f>
        <v>95.100981425906397</v>
      </c>
      <c r="AD56" s="157">
        <f t="shared" si="3"/>
        <v>97.490314973892538</v>
      </c>
      <c r="AE56" s="157"/>
      <c r="AF56" s="151" t="s">
        <v>101</v>
      </c>
    </row>
    <row r="57" spans="17:32" ht="13.5" customHeight="1" thickBot="1">
      <c r="Q57" s="137"/>
      <c r="R57" s="220"/>
      <c r="S57" s="222">
        <v>60</v>
      </c>
      <c r="T57" s="160" t="s">
        <v>14</v>
      </c>
      <c r="U57" s="137"/>
      <c r="V57" s="161">
        <v>17319</v>
      </c>
      <c r="W57" s="161"/>
      <c r="X57" s="161">
        <f t="shared" si="7"/>
        <v>59974</v>
      </c>
      <c r="Y57" s="161">
        <v>29226</v>
      </c>
      <c r="Z57" s="161">
        <v>30748</v>
      </c>
      <c r="AA57" s="162">
        <f t="shared" si="2"/>
        <v>3.4629020151278942</v>
      </c>
      <c r="AB57" s="163">
        <f t="shared" si="8"/>
        <v>2613</v>
      </c>
      <c r="AC57" s="138">
        <f>X57/X5*100</f>
        <v>134.52212726824126</v>
      </c>
      <c r="AD57" s="138">
        <f t="shared" si="3"/>
        <v>95.050084558345262</v>
      </c>
      <c r="AE57" s="138">
        <v>310.5</v>
      </c>
      <c r="AF57" s="137" t="s">
        <v>39</v>
      </c>
    </row>
    <row r="58" spans="17:32" ht="13.5" customHeight="1" thickBot="1">
      <c r="R58" s="220"/>
      <c r="S58" s="223"/>
      <c r="T58" s="131" t="s">
        <v>15</v>
      </c>
      <c r="V58" s="147">
        <v>4594</v>
      </c>
      <c r="W58" s="147"/>
      <c r="X58" s="147">
        <f t="shared" si="7"/>
        <v>16363</v>
      </c>
      <c r="Y58" s="147">
        <v>7857</v>
      </c>
      <c r="Z58" s="147">
        <v>8506</v>
      </c>
      <c r="AA58" s="150">
        <f t="shared" si="2"/>
        <v>3.5618197649107532</v>
      </c>
      <c r="AB58" s="128">
        <f t="shared" si="8"/>
        <v>155</v>
      </c>
      <c r="AC58" s="129">
        <f>X58/X6*100</f>
        <v>128.34732135853793</v>
      </c>
      <c r="AD58" s="129">
        <f t="shared" si="3"/>
        <v>92.370091699976484</v>
      </c>
      <c r="AF58" s="126" t="s">
        <v>101</v>
      </c>
    </row>
    <row r="59" spans="17:32" ht="13.5" customHeight="1" thickBot="1">
      <c r="R59" s="220"/>
      <c r="S59" s="223"/>
      <c r="T59" s="131" t="s">
        <v>17</v>
      </c>
      <c r="V59" s="147">
        <v>1635</v>
      </c>
      <c r="W59" s="147"/>
      <c r="X59" s="147">
        <f t="shared" si="7"/>
        <v>5978</v>
      </c>
      <c r="Y59" s="147">
        <v>2970</v>
      </c>
      <c r="Z59" s="147">
        <v>3008</v>
      </c>
      <c r="AA59" s="150">
        <f t="shared" si="2"/>
        <v>3.6562691131498473</v>
      </c>
      <c r="AB59" s="128">
        <f t="shared" si="8"/>
        <v>-13</v>
      </c>
      <c r="AC59" s="129">
        <f>X59/X7*100</f>
        <v>98.908007941760417</v>
      </c>
      <c r="AD59" s="129">
        <f t="shared" si="3"/>
        <v>98.736702127659569</v>
      </c>
      <c r="AF59" s="126" t="s">
        <v>101</v>
      </c>
    </row>
    <row r="60" spans="17:32" ht="13.5" customHeight="1">
      <c r="R60" s="221"/>
      <c r="S60" s="224"/>
      <c r="T60" s="131" t="s">
        <v>16</v>
      </c>
      <c r="V60" s="147">
        <v>3180</v>
      </c>
      <c r="W60" s="147"/>
      <c r="X60" s="147">
        <f t="shared" si="7"/>
        <v>11580</v>
      </c>
      <c r="Y60" s="147">
        <v>5749</v>
      </c>
      <c r="Z60" s="147">
        <v>5831</v>
      </c>
      <c r="AA60" s="150">
        <f t="shared" si="2"/>
        <v>3.641509433962264</v>
      </c>
      <c r="AB60" s="128">
        <f t="shared" si="8"/>
        <v>-145</v>
      </c>
      <c r="AC60" s="129">
        <f>X60/X8*100</f>
        <v>93.924892529807764</v>
      </c>
      <c r="AD60" s="129">
        <f t="shared" si="3"/>
        <v>98.593723203567137</v>
      </c>
      <c r="AF60" s="126" t="s">
        <v>101</v>
      </c>
    </row>
    <row r="61" spans="17:32" ht="13.5" customHeight="1">
      <c r="R61" s="218" t="s">
        <v>18</v>
      </c>
      <c r="S61" s="219" t="s">
        <v>19</v>
      </c>
      <c r="T61" s="131" t="s">
        <v>14</v>
      </c>
      <c r="V61" s="147">
        <v>19068</v>
      </c>
      <c r="W61" s="147"/>
      <c r="X61" s="147">
        <f t="shared" si="7"/>
        <v>62003</v>
      </c>
      <c r="Y61" s="147">
        <v>30375</v>
      </c>
      <c r="Z61" s="147">
        <v>31628</v>
      </c>
      <c r="AA61" s="150">
        <f t="shared" si="2"/>
        <v>3.2516782043213763</v>
      </c>
      <c r="AB61" s="128">
        <f t="shared" si="8"/>
        <v>2029</v>
      </c>
      <c r="AC61" s="129">
        <f>X61/X5*100</f>
        <v>139.0731893322567</v>
      </c>
      <c r="AD61" s="129">
        <f t="shared" si="3"/>
        <v>96.03832047552801</v>
      </c>
      <c r="AE61" s="129">
        <v>321</v>
      </c>
      <c r="AF61" s="126" t="s">
        <v>40</v>
      </c>
    </row>
    <row r="62" spans="17:32" ht="13.5" customHeight="1">
      <c r="R62" s="218"/>
      <c r="S62" s="219"/>
      <c r="T62" s="131" t="s">
        <v>15</v>
      </c>
      <c r="V62" s="147">
        <v>4846</v>
      </c>
      <c r="W62" s="147"/>
      <c r="X62" s="147">
        <f t="shared" si="7"/>
        <v>16301</v>
      </c>
      <c r="Y62" s="147">
        <v>7822</v>
      </c>
      <c r="Z62" s="147">
        <v>8479</v>
      </c>
      <c r="AA62" s="150">
        <f t="shared" si="2"/>
        <v>3.3638052001650847</v>
      </c>
      <c r="AB62" s="128">
        <f t="shared" si="8"/>
        <v>-62</v>
      </c>
      <c r="AC62" s="129">
        <f>X62/X6*100</f>
        <v>127.86100870656523</v>
      </c>
      <c r="AD62" s="129">
        <f t="shared" si="3"/>
        <v>92.251444745842676</v>
      </c>
      <c r="AF62" s="126" t="s">
        <v>101</v>
      </c>
    </row>
    <row r="63" spans="17:32" ht="13.5" customHeight="1">
      <c r="R63" s="218"/>
      <c r="S63" s="219"/>
      <c r="T63" s="131" t="s">
        <v>17</v>
      </c>
      <c r="V63" s="147">
        <v>1730</v>
      </c>
      <c r="W63" s="147"/>
      <c r="X63" s="147">
        <f t="shared" si="7"/>
        <v>6213</v>
      </c>
      <c r="Y63" s="147">
        <v>3088</v>
      </c>
      <c r="Z63" s="147">
        <v>3125</v>
      </c>
      <c r="AA63" s="150">
        <f t="shared" si="2"/>
        <v>3.591329479768786</v>
      </c>
      <c r="AB63" s="128">
        <f t="shared" si="8"/>
        <v>235</v>
      </c>
      <c r="AC63" s="129">
        <f>X63/X7*100</f>
        <v>102.79616148246195</v>
      </c>
      <c r="AD63" s="129">
        <f t="shared" si="3"/>
        <v>98.816000000000003</v>
      </c>
      <c r="AF63" s="126" t="s">
        <v>101</v>
      </c>
    </row>
    <row r="64" spans="17:32" ht="13.5" customHeight="1">
      <c r="R64" s="218"/>
      <c r="S64" s="219"/>
      <c r="T64" s="131" t="s">
        <v>16</v>
      </c>
      <c r="V64" s="147">
        <v>3115</v>
      </c>
      <c r="W64" s="147"/>
      <c r="X64" s="147">
        <f t="shared" si="7"/>
        <v>11108</v>
      </c>
      <c r="Y64" s="147">
        <v>5516</v>
      </c>
      <c r="Z64" s="147">
        <v>5592</v>
      </c>
      <c r="AA64" s="150">
        <f t="shared" si="2"/>
        <v>3.5659711075441414</v>
      </c>
      <c r="AB64" s="128">
        <f t="shared" si="8"/>
        <v>-472</v>
      </c>
      <c r="AC64" s="129">
        <f>X64/X8*100</f>
        <v>90.096520399059131</v>
      </c>
      <c r="AD64" s="129">
        <f t="shared" si="3"/>
        <v>98.640915593705287</v>
      </c>
      <c r="AF64" s="126" t="s">
        <v>101</v>
      </c>
    </row>
    <row r="65" spans="18:32" ht="13.5" customHeight="1">
      <c r="R65" s="218"/>
      <c r="S65" s="219">
        <v>7</v>
      </c>
      <c r="T65" s="131" t="s">
        <v>14</v>
      </c>
      <c r="V65" s="147">
        <v>21268</v>
      </c>
      <c r="W65" s="131"/>
      <c r="X65" s="147">
        <f t="shared" si="7"/>
        <v>64206</v>
      </c>
      <c r="Y65" s="147">
        <v>31532</v>
      </c>
      <c r="Z65" s="147">
        <v>32674</v>
      </c>
      <c r="AA65" s="150">
        <f t="shared" si="2"/>
        <v>3.0189016362610497</v>
      </c>
      <c r="AB65" s="128">
        <f t="shared" si="8"/>
        <v>2203</v>
      </c>
      <c r="AC65" s="129">
        <f>X65/X5*100</f>
        <v>144.01453468810982</v>
      </c>
      <c r="AD65" s="129">
        <f t="shared" si="3"/>
        <v>96.504866254514283</v>
      </c>
      <c r="AE65" s="129">
        <v>333.3</v>
      </c>
      <c r="AF65" s="126" t="s">
        <v>41</v>
      </c>
    </row>
    <row r="66" spans="18:32" ht="13.5" customHeight="1">
      <c r="R66" s="218"/>
      <c r="S66" s="219"/>
      <c r="T66" s="131" t="s">
        <v>15</v>
      </c>
      <c r="V66" s="147">
        <v>5059</v>
      </c>
      <c r="W66" s="131"/>
      <c r="X66" s="147">
        <f t="shared" si="7"/>
        <v>16178</v>
      </c>
      <c r="Y66" s="147">
        <v>7674</v>
      </c>
      <c r="Z66" s="147">
        <v>8504</v>
      </c>
      <c r="AA66" s="150">
        <f t="shared" si="2"/>
        <v>3.1978651907491598</v>
      </c>
      <c r="AB66" s="128">
        <f t="shared" si="8"/>
        <v>-123</v>
      </c>
      <c r="AC66" s="129">
        <f>X66/X6*100</f>
        <v>126.89622715507099</v>
      </c>
      <c r="AD66" s="129">
        <f t="shared" si="3"/>
        <v>90.239887111947311</v>
      </c>
      <c r="AE66" s="129">
        <v>194.4</v>
      </c>
      <c r="AF66" s="126" t="s">
        <v>101</v>
      </c>
    </row>
    <row r="67" spans="18:32" ht="13.5" customHeight="1">
      <c r="R67" s="218"/>
      <c r="S67" s="219"/>
      <c r="T67" s="131" t="s">
        <v>17</v>
      </c>
      <c r="V67" s="147">
        <v>1945</v>
      </c>
      <c r="W67" s="131"/>
      <c r="X67" s="147">
        <f t="shared" si="7"/>
        <v>6473</v>
      </c>
      <c r="Y67" s="147">
        <v>3216</v>
      </c>
      <c r="Z67" s="147">
        <v>3257</v>
      </c>
      <c r="AA67" s="150">
        <f t="shared" si="2"/>
        <v>3.3280205655526993</v>
      </c>
      <c r="AB67" s="128">
        <f t="shared" si="8"/>
        <v>260</v>
      </c>
      <c r="AC67" s="129">
        <f>X67/X7*100</f>
        <v>107.09794837855723</v>
      </c>
      <c r="AD67" s="129">
        <f t="shared" si="3"/>
        <v>98.741172858458697</v>
      </c>
      <c r="AE67" s="129">
        <v>331.6</v>
      </c>
      <c r="AF67" s="126" t="s">
        <v>101</v>
      </c>
    </row>
    <row r="68" spans="18:32" ht="13.5" customHeight="1">
      <c r="R68" s="218"/>
      <c r="S68" s="219"/>
      <c r="T68" s="131" t="s">
        <v>16</v>
      </c>
      <c r="V68" s="147">
        <v>3211</v>
      </c>
      <c r="W68" s="131"/>
      <c r="X68" s="147">
        <f t="shared" si="7"/>
        <v>10956</v>
      </c>
      <c r="Y68" s="147">
        <v>5410</v>
      </c>
      <c r="Z68" s="147">
        <v>5546</v>
      </c>
      <c r="AA68" s="150">
        <f t="shared" si="2"/>
        <v>3.4120211772033633</v>
      </c>
      <c r="AB68" s="128">
        <f t="shared" si="8"/>
        <v>-152</v>
      </c>
      <c r="AC68" s="129">
        <f>X68/X8*100</f>
        <v>88.863654797631597</v>
      </c>
      <c r="AD68" s="129">
        <f t="shared" si="3"/>
        <v>97.547782185358827</v>
      </c>
      <c r="AE68" s="129">
        <v>85.2</v>
      </c>
      <c r="AF68" s="126" t="s">
        <v>101</v>
      </c>
    </row>
    <row r="69" spans="18:32" ht="13.5" customHeight="1">
      <c r="R69" s="218"/>
      <c r="S69" s="219">
        <v>12</v>
      </c>
      <c r="T69" s="131" t="s">
        <v>14</v>
      </c>
      <c r="V69" s="147">
        <v>23197</v>
      </c>
      <c r="W69" s="131"/>
      <c r="X69" s="147">
        <f t="shared" si="7"/>
        <v>66875</v>
      </c>
      <c r="Y69" s="147">
        <v>32963</v>
      </c>
      <c r="Z69" s="147">
        <v>33912</v>
      </c>
      <c r="AA69" s="150">
        <f t="shared" ref="AA69:AA89" si="9">X69/V69</f>
        <v>2.8829158942966764</v>
      </c>
      <c r="AB69" s="128">
        <f t="shared" si="8"/>
        <v>2669</v>
      </c>
      <c r="AC69" s="129">
        <f>X69/X5*100</f>
        <v>150.0011215037122</v>
      </c>
      <c r="AD69" s="129">
        <f t="shared" ref="AD69:AD89" si="10">Y69/Z69*100</f>
        <v>97.20158056145317</v>
      </c>
      <c r="AE69" s="129">
        <v>347.2</v>
      </c>
      <c r="AF69" s="126" t="s">
        <v>42</v>
      </c>
    </row>
    <row r="70" spans="18:32" ht="13.5" customHeight="1">
      <c r="R70" s="218"/>
      <c r="S70" s="219"/>
      <c r="T70" s="131" t="s">
        <v>15</v>
      </c>
      <c r="V70" s="147">
        <v>5262</v>
      </c>
      <c r="W70" s="131"/>
      <c r="X70" s="147">
        <f t="shared" ref="X70:X89" si="11">SUM(Y70:Z70)</f>
        <v>15962</v>
      </c>
      <c r="Y70" s="147">
        <v>7534</v>
      </c>
      <c r="Z70" s="147">
        <v>8428</v>
      </c>
      <c r="AA70" s="150">
        <f t="shared" si="9"/>
        <v>3.0334473584188522</v>
      </c>
      <c r="AB70" s="128">
        <f t="shared" si="8"/>
        <v>-216</v>
      </c>
      <c r="AC70" s="129">
        <f>X70/X6*100</f>
        <v>125.20197662561769</v>
      </c>
      <c r="AD70" s="129">
        <f t="shared" si="10"/>
        <v>89.392501186521116</v>
      </c>
      <c r="AE70" s="129">
        <v>191.8</v>
      </c>
      <c r="AF70" s="126" t="s">
        <v>101</v>
      </c>
    </row>
    <row r="71" spans="18:32" ht="13.5" customHeight="1">
      <c r="R71" s="218"/>
      <c r="S71" s="219"/>
      <c r="T71" s="131" t="s">
        <v>17</v>
      </c>
      <c r="V71" s="147">
        <v>2035</v>
      </c>
      <c r="W71" s="131"/>
      <c r="X71" s="147">
        <f t="shared" si="11"/>
        <v>6504</v>
      </c>
      <c r="Y71" s="147">
        <v>3164</v>
      </c>
      <c r="Z71" s="147">
        <v>3340</v>
      </c>
      <c r="AA71" s="150">
        <f t="shared" si="9"/>
        <v>3.1960687960687961</v>
      </c>
      <c r="AB71" s="128">
        <f t="shared" si="8"/>
        <v>31</v>
      </c>
      <c r="AC71" s="129">
        <f>X71/X7*100</f>
        <v>107.61085373924553</v>
      </c>
      <c r="AD71" s="129">
        <f t="shared" si="10"/>
        <v>94.730538922155688</v>
      </c>
      <c r="AE71" s="129">
        <v>333.2</v>
      </c>
      <c r="AF71" s="126" t="s">
        <v>101</v>
      </c>
    </row>
    <row r="72" spans="18:32" ht="13.5" customHeight="1">
      <c r="R72" s="218"/>
      <c r="S72" s="219"/>
      <c r="T72" s="131" t="s">
        <v>16</v>
      </c>
      <c r="V72" s="147">
        <v>3342</v>
      </c>
      <c r="W72" s="131"/>
      <c r="X72" s="147">
        <f t="shared" si="11"/>
        <v>10675</v>
      </c>
      <c r="Y72" s="147">
        <v>5287</v>
      </c>
      <c r="Z72" s="147">
        <v>5388</v>
      </c>
      <c r="AA72" s="150">
        <f t="shared" si="9"/>
        <v>3.194195092758827</v>
      </c>
      <c r="AB72" s="128">
        <f t="shared" si="8"/>
        <v>-281</v>
      </c>
      <c r="AC72" s="129">
        <f>X72/X8*100</f>
        <v>86.584475626571503</v>
      </c>
      <c r="AD72" s="129">
        <f t="shared" si="10"/>
        <v>98.12546399406088</v>
      </c>
      <c r="AE72" s="129">
        <v>83</v>
      </c>
      <c r="AF72" s="126" t="s">
        <v>101</v>
      </c>
    </row>
    <row r="73" spans="18:32" ht="13.5" customHeight="1">
      <c r="R73" s="218"/>
      <c r="S73" s="219">
        <v>13</v>
      </c>
      <c r="T73" s="131" t="s">
        <v>14</v>
      </c>
      <c r="V73" s="147">
        <v>23760</v>
      </c>
      <c r="W73" s="131"/>
      <c r="X73" s="147">
        <f t="shared" si="11"/>
        <v>67542</v>
      </c>
      <c r="Y73" s="147">
        <v>33309</v>
      </c>
      <c r="Z73" s="147">
        <v>34233</v>
      </c>
      <c r="AA73" s="150">
        <f t="shared" si="9"/>
        <v>2.8426767676767675</v>
      </c>
      <c r="AB73" s="128">
        <f t="shared" ref="AB73:AB88" si="12">X73-X69</f>
        <v>667</v>
      </c>
      <c r="AC73" s="129">
        <f>X73/X5*100</f>
        <v>151.49720745575667</v>
      </c>
      <c r="AD73" s="129">
        <f t="shared" si="10"/>
        <v>97.300850056962588</v>
      </c>
      <c r="AE73" s="129">
        <v>350.6</v>
      </c>
      <c r="AF73" s="126" t="s">
        <v>43</v>
      </c>
    </row>
    <row r="74" spans="18:32" ht="13.5" customHeight="1">
      <c r="R74" s="218"/>
      <c r="S74" s="219"/>
      <c r="T74" s="131" t="s">
        <v>15</v>
      </c>
      <c r="V74" s="147">
        <v>5310</v>
      </c>
      <c r="W74" s="131"/>
      <c r="X74" s="147">
        <f t="shared" si="11"/>
        <v>15893</v>
      </c>
      <c r="Y74" s="147">
        <v>7520</v>
      </c>
      <c r="Z74" s="147">
        <v>8373</v>
      </c>
      <c r="AA74" s="150">
        <f t="shared" si="9"/>
        <v>2.9930320150659133</v>
      </c>
      <c r="AB74" s="128">
        <f t="shared" si="12"/>
        <v>-69</v>
      </c>
      <c r="AC74" s="129">
        <f>X74/X6*100</f>
        <v>124.66075770648679</v>
      </c>
      <c r="AD74" s="129">
        <f t="shared" si="10"/>
        <v>89.812492535530879</v>
      </c>
      <c r="AE74" s="129">
        <f>X74/AB92</f>
        <v>190.99867804350441</v>
      </c>
      <c r="AF74" s="126" t="s">
        <v>101</v>
      </c>
    </row>
    <row r="75" spans="18:32" ht="13.5" customHeight="1">
      <c r="R75" s="218"/>
      <c r="S75" s="219"/>
      <c r="T75" s="131" t="s">
        <v>17</v>
      </c>
      <c r="V75" s="147">
        <v>2059</v>
      </c>
      <c r="W75" s="131"/>
      <c r="X75" s="147">
        <f t="shared" si="11"/>
        <v>6509</v>
      </c>
      <c r="Y75" s="147">
        <v>3162</v>
      </c>
      <c r="Z75" s="147">
        <v>3347</v>
      </c>
      <c r="AA75" s="150">
        <f t="shared" si="9"/>
        <v>3.1612433220009715</v>
      </c>
      <c r="AB75" s="128">
        <f t="shared" si="12"/>
        <v>5</v>
      </c>
      <c r="AC75" s="129">
        <f>X75/X7*100</f>
        <v>107.69358041032429</v>
      </c>
      <c r="AD75" s="129">
        <f t="shared" si="10"/>
        <v>94.472662085449656</v>
      </c>
      <c r="AE75" s="129">
        <f>X75/AB93</f>
        <v>333.45286885245901</v>
      </c>
      <c r="AF75" s="126" t="s">
        <v>101</v>
      </c>
    </row>
    <row r="76" spans="18:32" ht="13.5" customHeight="1">
      <c r="R76" s="218"/>
      <c r="S76" s="219"/>
      <c r="T76" s="131" t="s">
        <v>16</v>
      </c>
      <c r="V76" s="147">
        <v>3364</v>
      </c>
      <c r="W76" s="131"/>
      <c r="X76" s="147">
        <f t="shared" si="11"/>
        <v>10605</v>
      </c>
      <c r="Y76" s="147">
        <v>5238</v>
      </c>
      <c r="Z76" s="147">
        <v>5367</v>
      </c>
      <c r="AA76" s="150">
        <f t="shared" si="9"/>
        <v>3.152497027348395</v>
      </c>
      <c r="AB76" s="128">
        <f t="shared" si="12"/>
        <v>-70</v>
      </c>
      <c r="AC76" s="129">
        <f>X76/X8*100</f>
        <v>86.016708573282514</v>
      </c>
      <c r="AD76" s="129">
        <f t="shared" si="10"/>
        <v>97.596422582448298</v>
      </c>
      <c r="AE76" s="129">
        <f>X76/AB94</f>
        <v>82.439365671641795</v>
      </c>
      <c r="AF76" s="126" t="s">
        <v>101</v>
      </c>
    </row>
    <row r="77" spans="18:32" ht="13.5" customHeight="1">
      <c r="R77" s="218"/>
      <c r="S77" s="219">
        <v>14</v>
      </c>
      <c r="T77" s="131" t="s">
        <v>14</v>
      </c>
      <c r="V77" s="147">
        <v>24140</v>
      </c>
      <c r="W77" s="131"/>
      <c r="X77" s="147">
        <f t="shared" si="11"/>
        <v>67852</v>
      </c>
      <c r="Y77" s="147">
        <v>33452</v>
      </c>
      <c r="Z77" s="147">
        <v>34400</v>
      </c>
      <c r="AA77" s="150">
        <f t="shared" si="9"/>
        <v>2.8107705053852525</v>
      </c>
      <c r="AB77" s="128">
        <f t="shared" si="12"/>
        <v>310</v>
      </c>
      <c r="AC77" s="129">
        <f>X77/X5*100</f>
        <v>152.1925397573066</v>
      </c>
      <c r="AD77" s="129">
        <f t="shared" si="10"/>
        <v>97.244186046511629</v>
      </c>
      <c r="AE77" s="129">
        <v>352.3</v>
      </c>
      <c r="AF77" s="126" t="s">
        <v>43</v>
      </c>
    </row>
    <row r="78" spans="18:32" ht="13.5" customHeight="1">
      <c r="R78" s="218"/>
      <c r="S78" s="219"/>
      <c r="T78" s="131" t="s">
        <v>15</v>
      </c>
      <c r="V78" s="147">
        <v>5331</v>
      </c>
      <c r="W78" s="131"/>
      <c r="X78" s="147">
        <f t="shared" si="11"/>
        <v>15794</v>
      </c>
      <c r="Y78" s="147">
        <v>7464</v>
      </c>
      <c r="Z78" s="147">
        <v>8330</v>
      </c>
      <c r="AA78" s="150">
        <f t="shared" si="9"/>
        <v>2.9626711686362786</v>
      </c>
      <c r="AB78" s="128">
        <f t="shared" si="12"/>
        <v>-99</v>
      </c>
      <c r="AC78" s="129">
        <f>X78/X6*100</f>
        <v>123.8842262138207</v>
      </c>
      <c r="AD78" s="129">
        <f t="shared" si="10"/>
        <v>89.603841536614652</v>
      </c>
      <c r="AE78" s="129">
        <f>X78/AB92</f>
        <v>189.80891719745225</v>
      </c>
      <c r="AF78" s="126" t="s">
        <v>101</v>
      </c>
    </row>
    <row r="79" spans="18:32" ht="13.5" customHeight="1">
      <c r="R79" s="218"/>
      <c r="S79" s="219"/>
      <c r="T79" s="131" t="s">
        <v>17</v>
      </c>
      <c r="V79" s="147">
        <v>2074</v>
      </c>
      <c r="W79" s="131"/>
      <c r="X79" s="147">
        <f t="shared" si="11"/>
        <v>6492</v>
      </c>
      <c r="Y79" s="147">
        <v>3157</v>
      </c>
      <c r="Z79" s="147">
        <v>3335</v>
      </c>
      <c r="AA79" s="150">
        <f t="shared" si="9"/>
        <v>3.1301832208293154</v>
      </c>
      <c r="AB79" s="128">
        <f t="shared" si="12"/>
        <v>-17</v>
      </c>
      <c r="AC79" s="129">
        <f>X79/X7*100</f>
        <v>107.41230972865652</v>
      </c>
      <c r="AD79" s="129">
        <f t="shared" si="10"/>
        <v>94.662668665667169</v>
      </c>
      <c r="AE79" s="129">
        <f>X79/AB93</f>
        <v>332.58196721311475</v>
      </c>
      <c r="AF79" s="126" t="s">
        <v>101</v>
      </c>
    </row>
    <row r="80" spans="18:32" ht="13.5" customHeight="1">
      <c r="R80" s="218"/>
      <c r="S80" s="219"/>
      <c r="T80" s="131" t="s">
        <v>16</v>
      </c>
      <c r="V80" s="147">
        <v>3360</v>
      </c>
      <c r="W80" s="131"/>
      <c r="X80" s="147">
        <f t="shared" si="11"/>
        <v>10501</v>
      </c>
      <c r="Y80" s="147">
        <v>5159</v>
      </c>
      <c r="Z80" s="147">
        <v>5342</v>
      </c>
      <c r="AA80" s="150">
        <f t="shared" si="9"/>
        <v>3.1252976190476192</v>
      </c>
      <c r="AB80" s="128">
        <f t="shared" si="12"/>
        <v>-104</v>
      </c>
      <c r="AC80" s="129">
        <f>X80/X8*100</f>
        <v>85.173168951253146</v>
      </c>
      <c r="AD80" s="129">
        <f t="shared" si="10"/>
        <v>96.574316735305132</v>
      </c>
      <c r="AE80" s="129">
        <f>X80/AB94</f>
        <v>81.630907960199011</v>
      </c>
      <c r="AF80" s="126" t="s">
        <v>101</v>
      </c>
    </row>
    <row r="81" spans="17:32" ht="13.5" customHeight="1">
      <c r="R81" s="218"/>
      <c r="S81" s="219">
        <v>15</v>
      </c>
      <c r="T81" s="131" t="s">
        <v>14</v>
      </c>
      <c r="V81" s="147">
        <v>24600</v>
      </c>
      <c r="W81" s="131"/>
      <c r="X81" s="147">
        <f t="shared" si="11"/>
        <v>68363</v>
      </c>
      <c r="Y81" s="147">
        <v>33688</v>
      </c>
      <c r="Z81" s="147">
        <v>34675</v>
      </c>
      <c r="AA81" s="150">
        <f t="shared" si="9"/>
        <v>2.7789837398373982</v>
      </c>
      <c r="AB81" s="128">
        <f t="shared" si="12"/>
        <v>511</v>
      </c>
      <c r="AC81" s="129">
        <f>X81/X5*100</f>
        <v>153.33871655115178</v>
      </c>
      <c r="AD81" s="129">
        <f t="shared" si="10"/>
        <v>97.153568853640948</v>
      </c>
      <c r="AE81" s="129">
        <f>X81/192.62</f>
        <v>354.91122417194475</v>
      </c>
      <c r="AF81" s="126" t="s">
        <v>43</v>
      </c>
    </row>
    <row r="82" spans="17:32" ht="13.5" customHeight="1">
      <c r="R82" s="218"/>
      <c r="S82" s="219"/>
      <c r="T82" s="131" t="s">
        <v>15</v>
      </c>
      <c r="V82" s="147">
        <v>5379</v>
      </c>
      <c r="W82" s="131"/>
      <c r="X82" s="147">
        <f t="shared" si="11"/>
        <v>15731</v>
      </c>
      <c r="Y82" s="147">
        <v>7457</v>
      </c>
      <c r="Z82" s="147">
        <v>8274</v>
      </c>
      <c r="AA82" s="150">
        <f t="shared" si="9"/>
        <v>2.9245212864844765</v>
      </c>
      <c r="AB82" s="128">
        <f t="shared" si="12"/>
        <v>-63</v>
      </c>
      <c r="AC82" s="129">
        <f>X82/X6*100</f>
        <v>123.39006980939682</v>
      </c>
      <c r="AD82" s="129">
        <f t="shared" si="10"/>
        <v>90.125694948029974</v>
      </c>
      <c r="AE82" s="129">
        <f>X82/AB92</f>
        <v>189.05179665905541</v>
      </c>
      <c r="AF82" s="126" t="s">
        <v>101</v>
      </c>
    </row>
    <row r="83" spans="17:32" ht="13.5" customHeight="1">
      <c r="R83" s="218"/>
      <c r="S83" s="219"/>
      <c r="T83" s="131" t="s">
        <v>17</v>
      </c>
      <c r="V83" s="147">
        <v>2068</v>
      </c>
      <c r="W83" s="131"/>
      <c r="X83" s="147">
        <f t="shared" si="11"/>
        <v>6423</v>
      </c>
      <c r="Y83" s="147">
        <v>3127</v>
      </c>
      <c r="Z83" s="147">
        <v>3296</v>
      </c>
      <c r="AA83" s="150">
        <f t="shared" si="9"/>
        <v>3.1058994197292069</v>
      </c>
      <c r="AB83" s="128">
        <f t="shared" si="12"/>
        <v>-69</v>
      </c>
      <c r="AC83" s="129">
        <f>X83/X7*100</f>
        <v>106.27068166776969</v>
      </c>
      <c r="AD83" s="129">
        <f t="shared" si="10"/>
        <v>94.872572815533985</v>
      </c>
      <c r="AE83" s="129">
        <f>X83/AB93</f>
        <v>329.04713114754099</v>
      </c>
      <c r="AF83" s="126" t="s">
        <v>101</v>
      </c>
    </row>
    <row r="84" spans="17:32" ht="13.5" customHeight="1">
      <c r="R84" s="218"/>
      <c r="S84" s="219"/>
      <c r="T84" s="131" t="s">
        <v>16</v>
      </c>
      <c r="V84" s="147">
        <v>3424</v>
      </c>
      <c r="W84" s="131"/>
      <c r="X84" s="147">
        <f t="shared" si="11"/>
        <v>10440</v>
      </c>
      <c r="Y84" s="147">
        <v>5104</v>
      </c>
      <c r="Z84" s="147">
        <v>5336</v>
      </c>
      <c r="AA84" s="150">
        <f t="shared" si="9"/>
        <v>3.0490654205607477</v>
      </c>
      <c r="AB84" s="128">
        <f t="shared" si="12"/>
        <v>-61</v>
      </c>
      <c r="AC84" s="129">
        <f>X84/X8*100</f>
        <v>84.678400519101302</v>
      </c>
      <c r="AD84" s="129">
        <f t="shared" si="10"/>
        <v>95.652173913043484</v>
      </c>
      <c r="AE84" s="129">
        <f>X84/AB94</f>
        <v>81.156716417910459</v>
      </c>
      <c r="AF84" s="126" t="s">
        <v>101</v>
      </c>
    </row>
    <row r="85" spans="17:32" ht="13.5" customHeight="1">
      <c r="R85" s="218"/>
      <c r="S85" s="219">
        <v>16</v>
      </c>
      <c r="T85" s="131" t="s">
        <v>14</v>
      </c>
      <c r="V85" s="147">
        <v>24892</v>
      </c>
      <c r="W85" s="131"/>
      <c r="X85" s="147">
        <f t="shared" si="11"/>
        <v>68633</v>
      </c>
      <c r="Y85" s="147">
        <v>33750</v>
      </c>
      <c r="Z85" s="147">
        <v>34883</v>
      </c>
      <c r="AA85" s="150">
        <f t="shared" si="9"/>
        <v>2.757231238952274</v>
      </c>
      <c r="AB85" s="128">
        <f t="shared" si="12"/>
        <v>270</v>
      </c>
      <c r="AC85" s="129">
        <f>X85/X5*100</f>
        <v>153.94432855572754</v>
      </c>
      <c r="AD85" s="129">
        <f t="shared" si="10"/>
        <v>96.751999541323855</v>
      </c>
      <c r="AE85" s="129">
        <v>356.3</v>
      </c>
      <c r="AF85" s="126" t="s">
        <v>43</v>
      </c>
    </row>
    <row r="86" spans="17:32" ht="13.5" customHeight="1">
      <c r="R86" s="218"/>
      <c r="S86" s="219"/>
      <c r="T86" s="131" t="s">
        <v>15</v>
      </c>
      <c r="V86" s="147">
        <v>5384</v>
      </c>
      <c r="W86" s="131"/>
      <c r="X86" s="147">
        <f t="shared" si="11"/>
        <v>15601</v>
      </c>
      <c r="Y86" s="147">
        <v>7393</v>
      </c>
      <c r="Z86" s="147">
        <v>8208</v>
      </c>
      <c r="AA86" s="150">
        <f t="shared" si="9"/>
        <v>2.8976597325408617</v>
      </c>
      <c r="AB86" s="128">
        <f t="shared" si="12"/>
        <v>-130</v>
      </c>
      <c r="AC86" s="129">
        <f>X86/X6*100</f>
        <v>122.37038199074436</v>
      </c>
      <c r="AD86" s="129">
        <f t="shared" si="10"/>
        <v>90.070662768031184</v>
      </c>
      <c r="AE86" s="129">
        <f>X86/AB92</f>
        <v>187.48948443696673</v>
      </c>
      <c r="AF86" s="126" t="s">
        <v>101</v>
      </c>
    </row>
    <row r="87" spans="17:32" ht="13.5" customHeight="1">
      <c r="R87" s="218"/>
      <c r="S87" s="219"/>
      <c r="T87" s="131" t="s">
        <v>17</v>
      </c>
      <c r="V87" s="147">
        <v>2108</v>
      </c>
      <c r="W87" s="131"/>
      <c r="X87" s="147">
        <f t="shared" si="11"/>
        <v>6469</v>
      </c>
      <c r="Y87" s="147">
        <v>3154</v>
      </c>
      <c r="Z87" s="147">
        <v>3315</v>
      </c>
      <c r="AA87" s="150">
        <f t="shared" si="9"/>
        <v>3.0687855787476281</v>
      </c>
      <c r="AB87" s="128">
        <f t="shared" si="12"/>
        <v>46</v>
      </c>
      <c r="AC87" s="129">
        <f>X87/X7*100</f>
        <v>107.03176704169424</v>
      </c>
      <c r="AD87" s="129">
        <f t="shared" si="10"/>
        <v>95.143288084464544</v>
      </c>
      <c r="AE87" s="129">
        <f>X87/AB93</f>
        <v>331.40368852459017</v>
      </c>
      <c r="AF87" s="126" t="s">
        <v>101</v>
      </c>
    </row>
    <row r="88" spans="17:32" ht="13.5" customHeight="1">
      <c r="R88" s="218"/>
      <c r="S88" s="219"/>
      <c r="T88" s="131" t="s">
        <v>16</v>
      </c>
      <c r="V88" s="147">
        <v>3440</v>
      </c>
      <c r="W88" s="131"/>
      <c r="X88" s="147">
        <f t="shared" si="11"/>
        <v>10369</v>
      </c>
      <c r="Y88" s="147">
        <v>5051</v>
      </c>
      <c r="Z88" s="147">
        <v>5318</v>
      </c>
      <c r="AA88" s="150">
        <f t="shared" si="9"/>
        <v>3.0142441860465117</v>
      </c>
      <c r="AB88" s="128">
        <f t="shared" si="12"/>
        <v>-71</v>
      </c>
      <c r="AC88" s="129">
        <f>X88/X8*100</f>
        <v>84.102522507908191</v>
      </c>
      <c r="AD88" s="129">
        <f t="shared" si="10"/>
        <v>94.979315532154956</v>
      </c>
      <c r="AE88" s="129">
        <f>X88/AB94</f>
        <v>80.604788557213936</v>
      </c>
      <c r="AF88" s="126" t="s">
        <v>101</v>
      </c>
    </row>
    <row r="89" spans="17:32" ht="31.5" customHeight="1" thickBot="1">
      <c r="Q89" s="151"/>
      <c r="R89" s="152"/>
      <c r="S89" s="153">
        <v>17</v>
      </c>
      <c r="T89" s="164" t="s">
        <v>69</v>
      </c>
      <c r="U89" s="151"/>
      <c r="V89" s="154">
        <v>35277</v>
      </c>
      <c r="W89" s="152"/>
      <c r="X89" s="154">
        <f t="shared" si="11"/>
        <v>100457</v>
      </c>
      <c r="Y89" s="154">
        <v>49039</v>
      </c>
      <c r="Z89" s="154">
        <v>51418</v>
      </c>
      <c r="AA89" s="155">
        <f t="shared" si="9"/>
        <v>2.847662783116478</v>
      </c>
      <c r="AB89" s="156">
        <f>X89-SUM(X85:X88)</f>
        <v>-615</v>
      </c>
      <c r="AC89" s="157">
        <f>X89/SUM(X5:X8)*100</f>
        <v>132.69533055940823</v>
      </c>
      <c r="AD89" s="157">
        <f t="shared" si="10"/>
        <v>95.373215605430005</v>
      </c>
      <c r="AE89" s="157">
        <f>X89/AB95</f>
        <v>236.93247482251942</v>
      </c>
      <c r="AF89" s="151" t="s">
        <v>95</v>
      </c>
    </row>
    <row r="90" spans="17:32" ht="21" customHeight="1">
      <c r="R90" s="126" t="s">
        <v>46</v>
      </c>
      <c r="S90" s="126" t="s">
        <v>47</v>
      </c>
    </row>
    <row r="91" spans="17:32" ht="15.75" customHeight="1">
      <c r="S91" s="126" t="s">
        <v>48</v>
      </c>
      <c r="AB91" s="158">
        <v>192.62</v>
      </c>
      <c r="AC91" s="129" t="s">
        <v>103</v>
      </c>
    </row>
    <row r="92" spans="17:32" ht="15.75" customHeight="1">
      <c r="S92" s="126" t="s">
        <v>45</v>
      </c>
      <c r="AB92" s="158">
        <v>83.21</v>
      </c>
    </row>
    <row r="93" spans="17:32" ht="15.75" customHeight="1">
      <c r="AB93" s="158">
        <v>19.52</v>
      </c>
    </row>
    <row r="94" spans="17:32" ht="15.75" customHeight="1">
      <c r="AB94" s="158">
        <v>128.63999999999999</v>
      </c>
    </row>
    <row r="95" spans="17:32" ht="15.75" customHeight="1">
      <c r="AB95" s="158">
        <f>SUM(AB91:AB94)</f>
        <v>423.98999999999995</v>
      </c>
    </row>
  </sheetData>
  <mergeCells count="53">
    <mergeCell ref="A3:C4"/>
    <mergeCell ref="AB3:AB4"/>
    <mergeCell ref="AF3:AF4"/>
    <mergeCell ref="R5:R8"/>
    <mergeCell ref="S5:S8"/>
    <mergeCell ref="R3:S4"/>
    <mergeCell ref="T3:T4"/>
    <mergeCell ref="V3:V4"/>
    <mergeCell ref="AA3:AA4"/>
    <mergeCell ref="K3:K4"/>
    <mergeCell ref="S17:S20"/>
    <mergeCell ref="R21:R24"/>
    <mergeCell ref="S21:S24"/>
    <mergeCell ref="R9:R12"/>
    <mergeCell ref="S9:S12"/>
    <mergeCell ref="R13:R16"/>
    <mergeCell ref="S13:S16"/>
    <mergeCell ref="S33:S36"/>
    <mergeCell ref="R37:R40"/>
    <mergeCell ref="S37:S40"/>
    <mergeCell ref="R25:R28"/>
    <mergeCell ref="S25:S28"/>
    <mergeCell ref="R29:R32"/>
    <mergeCell ref="S29:S32"/>
    <mergeCell ref="S49:S52"/>
    <mergeCell ref="R53:R56"/>
    <mergeCell ref="S53:S56"/>
    <mergeCell ref="R41:R44"/>
    <mergeCell ref="S41:S44"/>
    <mergeCell ref="R45:R48"/>
    <mergeCell ref="S45:S48"/>
    <mergeCell ref="S65:S68"/>
    <mergeCell ref="R69:R72"/>
    <mergeCell ref="S69:S72"/>
    <mergeCell ref="R57:R60"/>
    <mergeCell ref="S57:S60"/>
    <mergeCell ref="R61:R64"/>
    <mergeCell ref="S61:S64"/>
    <mergeCell ref="S81:S84"/>
    <mergeCell ref="R85:R88"/>
    <mergeCell ref="S85:S88"/>
    <mergeCell ref="R73:R76"/>
    <mergeCell ref="S73:S76"/>
    <mergeCell ref="R77:R80"/>
    <mergeCell ref="S77:S80"/>
    <mergeCell ref="O3:O4"/>
    <mergeCell ref="E3:E4"/>
    <mergeCell ref="J3:J4"/>
    <mergeCell ref="R81:R84"/>
    <mergeCell ref="R65:R68"/>
    <mergeCell ref="R49:R52"/>
    <mergeCell ref="R33:R36"/>
    <mergeCell ref="R17:R20"/>
  </mergeCells>
  <phoneticPr fontId="2"/>
  <pageMargins left="1.1811023622047245" right="0.78740157480314965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view="pageBreakPreview" zoomScaleNormal="100" workbookViewId="0">
      <selection activeCell="G31" sqref="G31"/>
    </sheetView>
  </sheetViews>
  <sheetFormatPr defaultRowHeight="13.5"/>
  <cols>
    <col min="1" max="1" width="4.625" style="3" customWidth="1"/>
    <col min="2" max="2" width="3.125" style="3" customWidth="1"/>
    <col min="3" max="3" width="4.25" style="3" customWidth="1"/>
    <col min="4" max="4" width="7.75" style="3" hidden="1" customWidth="1"/>
    <col min="5" max="5" width="8" style="3" customWidth="1"/>
    <col min="6" max="13" width="7.875" style="3" customWidth="1"/>
    <col min="14" max="16384" width="9" style="3"/>
  </cols>
  <sheetData>
    <row r="1" spans="1:13" ht="19.5" customHeight="1" thickBot="1">
      <c r="A1" s="9" t="s">
        <v>107</v>
      </c>
      <c r="M1" s="13" t="s">
        <v>85</v>
      </c>
    </row>
    <row r="2" spans="1:13" ht="25.5" customHeight="1">
      <c r="A2" s="269" t="s">
        <v>67</v>
      </c>
      <c r="B2" s="269"/>
      <c r="C2" s="270"/>
      <c r="D2" s="84"/>
      <c r="E2" s="113" t="s">
        <v>81</v>
      </c>
      <c r="F2" s="114" t="s">
        <v>82</v>
      </c>
      <c r="G2" s="113" t="s">
        <v>83</v>
      </c>
      <c r="H2" s="114" t="s">
        <v>97</v>
      </c>
      <c r="I2" s="114" t="s">
        <v>98</v>
      </c>
      <c r="J2" s="114" t="s">
        <v>99</v>
      </c>
      <c r="K2" s="114" t="s">
        <v>100</v>
      </c>
      <c r="L2" s="114" t="s">
        <v>84</v>
      </c>
      <c r="M2" s="115" t="s">
        <v>59</v>
      </c>
    </row>
    <row r="3" spans="1:13" hidden="1">
      <c r="A3" s="5" t="s">
        <v>18</v>
      </c>
      <c r="B3" s="5">
        <v>11</v>
      </c>
      <c r="C3" s="5" t="s">
        <v>67</v>
      </c>
      <c r="D3" s="5" t="s">
        <v>69</v>
      </c>
      <c r="E3" s="3">
        <f>SUM(E13:E16)</f>
        <v>760</v>
      </c>
      <c r="F3" s="3">
        <f t="shared" ref="F3:M3" si="0">SUM(F13:F16)</f>
        <v>113</v>
      </c>
      <c r="G3" s="3">
        <f t="shared" si="0"/>
        <v>67</v>
      </c>
      <c r="H3" s="3">
        <f t="shared" si="0"/>
        <v>178</v>
      </c>
      <c r="I3" s="3">
        <f t="shared" si="0"/>
        <v>76</v>
      </c>
      <c r="J3" s="3">
        <f t="shared" si="0"/>
        <v>203</v>
      </c>
      <c r="K3" s="3">
        <f t="shared" si="0"/>
        <v>8</v>
      </c>
      <c r="L3" s="3">
        <f t="shared" si="0"/>
        <v>7</v>
      </c>
      <c r="M3" s="3">
        <f t="shared" si="0"/>
        <v>108</v>
      </c>
    </row>
    <row r="4" spans="1:13" hidden="1">
      <c r="A4" s="5" t="s">
        <v>18</v>
      </c>
      <c r="B4" s="5">
        <v>12</v>
      </c>
      <c r="C4" s="5" t="s">
        <v>67</v>
      </c>
      <c r="D4" s="5" t="s">
        <v>69</v>
      </c>
      <c r="E4" s="3">
        <f>SUM(E17:E20)</f>
        <v>859</v>
      </c>
      <c r="F4" s="3">
        <f t="shared" ref="F4:M4" si="1">SUM(F17:F20)</f>
        <v>126</v>
      </c>
      <c r="G4" s="3">
        <f t="shared" si="1"/>
        <v>69</v>
      </c>
      <c r="H4" s="3">
        <f t="shared" si="1"/>
        <v>210</v>
      </c>
      <c r="I4" s="3">
        <f t="shared" si="1"/>
        <v>85</v>
      </c>
      <c r="J4" s="3">
        <f t="shared" si="1"/>
        <v>250</v>
      </c>
      <c r="K4" s="3">
        <f t="shared" si="1"/>
        <v>5</v>
      </c>
      <c r="L4" s="3">
        <f t="shared" si="1"/>
        <v>5</v>
      </c>
      <c r="M4" s="3">
        <f t="shared" si="1"/>
        <v>109</v>
      </c>
    </row>
    <row r="5" spans="1:13" ht="31.5" customHeight="1">
      <c r="A5" s="5"/>
      <c r="B5" s="5" t="s">
        <v>109</v>
      </c>
      <c r="C5" s="64"/>
      <c r="D5" s="5" t="s">
        <v>69</v>
      </c>
      <c r="E5" s="28">
        <f>SUM(E21:E24)</f>
        <v>1286</v>
      </c>
      <c r="F5" s="28">
        <f t="shared" ref="F5:M5" si="2">SUM(F21:F24)</f>
        <v>200</v>
      </c>
      <c r="G5" s="28">
        <f t="shared" si="2"/>
        <v>103</v>
      </c>
      <c r="H5" s="28">
        <f t="shared" si="2"/>
        <v>261</v>
      </c>
      <c r="I5" s="28">
        <f t="shared" si="2"/>
        <v>125</v>
      </c>
      <c r="J5" s="28">
        <f t="shared" si="2"/>
        <v>313</v>
      </c>
      <c r="K5" s="28">
        <f t="shared" si="2"/>
        <v>66</v>
      </c>
      <c r="L5" s="28">
        <f t="shared" si="2"/>
        <v>9</v>
      </c>
      <c r="M5" s="28">
        <f t="shared" si="2"/>
        <v>209</v>
      </c>
    </row>
    <row r="6" spans="1:13" ht="31.5" customHeight="1">
      <c r="A6" s="5"/>
      <c r="B6" s="5">
        <v>14</v>
      </c>
      <c r="C6" s="64"/>
      <c r="D6" s="5" t="s">
        <v>69</v>
      </c>
      <c r="E6" s="28">
        <f>SUM(E25:E28)</f>
        <v>1333</v>
      </c>
      <c r="F6" s="28">
        <f t="shared" ref="F6:M6" si="3">SUM(F25:F28)</f>
        <v>234</v>
      </c>
      <c r="G6" s="28">
        <f t="shared" si="3"/>
        <v>114</v>
      </c>
      <c r="H6" s="28">
        <f t="shared" si="3"/>
        <v>256</v>
      </c>
      <c r="I6" s="28">
        <f t="shared" si="3"/>
        <v>135</v>
      </c>
      <c r="J6" s="28">
        <f t="shared" si="3"/>
        <v>319</v>
      </c>
      <c r="K6" s="28">
        <f t="shared" si="3"/>
        <v>77</v>
      </c>
      <c r="L6" s="28">
        <f t="shared" si="3"/>
        <v>14</v>
      </c>
      <c r="M6" s="28">
        <f t="shared" si="3"/>
        <v>184</v>
      </c>
    </row>
    <row r="7" spans="1:13" ht="31.5" customHeight="1">
      <c r="A7" s="5"/>
      <c r="B7" s="5">
        <v>15</v>
      </c>
      <c r="C7" s="64"/>
      <c r="D7" s="5" t="s">
        <v>69</v>
      </c>
      <c r="E7" s="28">
        <f>SUM(E29:E32)</f>
        <v>1318</v>
      </c>
      <c r="F7" s="28">
        <f t="shared" ref="F7:M7" si="4">SUM(F29:F32)</f>
        <v>222</v>
      </c>
      <c r="G7" s="28">
        <f t="shared" si="4"/>
        <v>110</v>
      </c>
      <c r="H7" s="28">
        <f t="shared" si="4"/>
        <v>241</v>
      </c>
      <c r="I7" s="28">
        <f t="shared" si="4"/>
        <v>148</v>
      </c>
      <c r="J7" s="28">
        <f t="shared" si="4"/>
        <v>329</v>
      </c>
      <c r="K7" s="28">
        <f t="shared" si="4"/>
        <v>74</v>
      </c>
      <c r="L7" s="28">
        <f t="shared" si="4"/>
        <v>16</v>
      </c>
      <c r="M7" s="28">
        <f t="shared" si="4"/>
        <v>178</v>
      </c>
    </row>
    <row r="8" spans="1:13" ht="31.5" customHeight="1">
      <c r="A8" s="5"/>
      <c r="B8" s="5">
        <v>16</v>
      </c>
      <c r="C8" s="64"/>
      <c r="D8" s="5" t="s">
        <v>69</v>
      </c>
      <c r="E8" s="4">
        <f>SUM(E33:E36)</f>
        <v>1345</v>
      </c>
      <c r="F8" s="4">
        <f t="shared" ref="F8:M8" si="5">SUM(F33:F36)</f>
        <v>279</v>
      </c>
      <c r="G8" s="4">
        <f t="shared" si="5"/>
        <v>115</v>
      </c>
      <c r="H8" s="4">
        <f t="shared" si="5"/>
        <v>200</v>
      </c>
      <c r="I8" s="4">
        <f t="shared" si="5"/>
        <v>145</v>
      </c>
      <c r="J8" s="4">
        <f t="shared" si="5"/>
        <v>324</v>
      </c>
      <c r="K8" s="4">
        <f t="shared" si="5"/>
        <v>60</v>
      </c>
      <c r="L8" s="4">
        <f t="shared" si="5"/>
        <v>21</v>
      </c>
      <c r="M8" s="4">
        <f t="shared" si="5"/>
        <v>201</v>
      </c>
    </row>
    <row r="9" spans="1:13" ht="31.5" customHeight="1" thickBot="1">
      <c r="A9" s="7"/>
      <c r="B9" s="7">
        <v>17</v>
      </c>
      <c r="C9" s="103"/>
      <c r="D9" s="5" t="s">
        <v>69</v>
      </c>
      <c r="E9" s="4">
        <f>SUM(E37:E40)</f>
        <v>1392</v>
      </c>
      <c r="F9" s="4">
        <f t="shared" ref="F9:M9" si="6">SUM(F37:F40)</f>
        <v>354</v>
      </c>
      <c r="G9" s="4">
        <f t="shared" si="6"/>
        <v>118</v>
      </c>
      <c r="H9" s="4">
        <f t="shared" si="6"/>
        <v>177</v>
      </c>
      <c r="I9" s="4">
        <f t="shared" si="6"/>
        <v>137</v>
      </c>
      <c r="J9" s="4">
        <f t="shared" si="6"/>
        <v>328</v>
      </c>
      <c r="K9" s="4">
        <f t="shared" si="6"/>
        <v>54</v>
      </c>
      <c r="L9" s="4">
        <f t="shared" si="6"/>
        <v>18</v>
      </c>
      <c r="M9" s="4">
        <f t="shared" si="6"/>
        <v>206</v>
      </c>
    </row>
    <row r="10" spans="1:13" s="14" customFormat="1" ht="16.5" customHeight="1">
      <c r="A10" s="116" t="s">
        <v>93</v>
      </c>
    </row>
    <row r="11" spans="1:13" s="29" customFormat="1" ht="19.5" customHeight="1" thickBot="1">
      <c r="A11" s="29">
        <v>14</v>
      </c>
      <c r="B11" s="29" t="s">
        <v>80</v>
      </c>
      <c r="M11" s="117" t="s">
        <v>85</v>
      </c>
    </row>
    <row r="12" spans="1:13" ht="25.5" customHeight="1">
      <c r="A12" s="268" t="s">
        <v>67</v>
      </c>
      <c r="B12" s="269"/>
      <c r="C12" s="270"/>
      <c r="D12" s="84"/>
      <c r="E12" s="113" t="s">
        <v>81</v>
      </c>
      <c r="F12" s="53" t="s">
        <v>82</v>
      </c>
      <c r="G12" s="118" t="s">
        <v>83</v>
      </c>
      <c r="H12" s="53" t="s">
        <v>97</v>
      </c>
      <c r="I12" s="53" t="s">
        <v>98</v>
      </c>
      <c r="J12" s="53" t="s">
        <v>99</v>
      </c>
      <c r="K12" s="53" t="s">
        <v>100</v>
      </c>
      <c r="L12" s="53" t="s">
        <v>84</v>
      </c>
      <c r="M12" s="63" t="s">
        <v>59</v>
      </c>
    </row>
    <row r="13" spans="1:13" hidden="1">
      <c r="A13" s="250" t="s">
        <v>18</v>
      </c>
      <c r="B13" s="250">
        <v>11</v>
      </c>
      <c r="C13" s="250" t="s">
        <v>67</v>
      </c>
      <c r="D13" s="5" t="s">
        <v>69</v>
      </c>
      <c r="E13" s="3">
        <f>SUM(F13:M13)</f>
        <v>760</v>
      </c>
      <c r="F13" s="3">
        <v>113</v>
      </c>
      <c r="G13" s="3">
        <v>67</v>
      </c>
      <c r="H13" s="3">
        <v>178</v>
      </c>
      <c r="I13" s="3">
        <v>76</v>
      </c>
      <c r="J13" s="3">
        <v>203</v>
      </c>
      <c r="K13" s="3">
        <v>8</v>
      </c>
      <c r="L13" s="3">
        <v>7</v>
      </c>
      <c r="M13" s="3">
        <v>108</v>
      </c>
    </row>
    <row r="14" spans="1:13" hidden="1">
      <c r="A14" s="250"/>
      <c r="B14" s="250"/>
      <c r="C14" s="250"/>
      <c r="D14" s="5" t="s">
        <v>70</v>
      </c>
      <c r="E14" s="3">
        <f t="shared" ref="E14:E36" si="7">SUM(F14:M14)</f>
        <v>0</v>
      </c>
    </row>
    <row r="15" spans="1:13" hidden="1">
      <c r="A15" s="250"/>
      <c r="B15" s="250"/>
      <c r="C15" s="250"/>
      <c r="D15" s="5" t="s">
        <v>71</v>
      </c>
      <c r="E15" s="3">
        <f t="shared" si="7"/>
        <v>0</v>
      </c>
    </row>
    <row r="16" spans="1:13" hidden="1">
      <c r="A16" s="250"/>
      <c r="B16" s="250"/>
      <c r="C16" s="250"/>
      <c r="D16" s="5" t="s">
        <v>72</v>
      </c>
      <c r="E16" s="3">
        <f t="shared" si="7"/>
        <v>0</v>
      </c>
    </row>
    <row r="17" spans="1:13" hidden="1">
      <c r="A17" s="250"/>
      <c r="B17" s="250">
        <v>12</v>
      </c>
      <c r="C17" s="250"/>
      <c r="D17" s="5" t="s">
        <v>69</v>
      </c>
      <c r="E17" s="3">
        <f t="shared" si="7"/>
        <v>859</v>
      </c>
      <c r="F17" s="3">
        <v>126</v>
      </c>
      <c r="G17" s="3">
        <v>69</v>
      </c>
      <c r="H17" s="3">
        <v>210</v>
      </c>
      <c r="I17" s="3">
        <v>85</v>
      </c>
      <c r="J17" s="3">
        <v>250</v>
      </c>
      <c r="K17" s="3">
        <v>5</v>
      </c>
      <c r="L17" s="3">
        <v>5</v>
      </c>
      <c r="M17" s="3">
        <v>109</v>
      </c>
    </row>
    <row r="18" spans="1:13" hidden="1">
      <c r="A18" s="250"/>
      <c r="B18" s="250"/>
      <c r="C18" s="250"/>
      <c r="D18" s="5" t="s">
        <v>70</v>
      </c>
      <c r="E18" s="3">
        <f t="shared" si="7"/>
        <v>0</v>
      </c>
    </row>
    <row r="19" spans="1:13" hidden="1">
      <c r="A19" s="250"/>
      <c r="B19" s="250"/>
      <c r="C19" s="250"/>
      <c r="D19" s="5" t="s">
        <v>71</v>
      </c>
      <c r="E19" s="3">
        <f t="shared" si="7"/>
        <v>0</v>
      </c>
    </row>
    <row r="20" spans="1:13" hidden="1">
      <c r="A20" s="250"/>
      <c r="B20" s="250"/>
      <c r="C20" s="250"/>
      <c r="D20" s="5" t="s">
        <v>72</v>
      </c>
      <c r="E20" s="3">
        <f t="shared" si="7"/>
        <v>0</v>
      </c>
    </row>
    <row r="21" spans="1:13">
      <c r="A21" s="250" t="s">
        <v>18</v>
      </c>
      <c r="B21" s="250">
        <v>13</v>
      </c>
      <c r="C21" s="250" t="s">
        <v>67</v>
      </c>
      <c r="D21" s="5" t="s">
        <v>69</v>
      </c>
      <c r="E21" s="119">
        <f t="shared" si="7"/>
        <v>857</v>
      </c>
      <c r="F21" s="119">
        <v>140</v>
      </c>
      <c r="G21" s="119">
        <v>65</v>
      </c>
      <c r="H21" s="119">
        <v>182</v>
      </c>
      <c r="I21" s="119">
        <v>86</v>
      </c>
      <c r="J21" s="119">
        <v>269</v>
      </c>
      <c r="K21" s="119">
        <v>2</v>
      </c>
      <c r="L21" s="119">
        <v>4</v>
      </c>
      <c r="M21" s="120">
        <v>109</v>
      </c>
    </row>
    <row r="22" spans="1:13">
      <c r="A22" s="250"/>
      <c r="B22" s="250"/>
      <c r="C22" s="250"/>
      <c r="D22" s="5" t="s">
        <v>70</v>
      </c>
      <c r="E22" s="121">
        <f t="shared" si="7"/>
        <v>173</v>
      </c>
      <c r="F22" s="121">
        <v>36</v>
      </c>
      <c r="G22" s="121">
        <v>12</v>
      </c>
      <c r="H22" s="121">
        <v>24</v>
      </c>
      <c r="I22" s="121">
        <v>20</v>
      </c>
      <c r="J22" s="121">
        <v>24</v>
      </c>
      <c r="K22" s="121">
        <v>0</v>
      </c>
      <c r="L22" s="121">
        <v>1</v>
      </c>
      <c r="M22" s="122">
        <v>56</v>
      </c>
    </row>
    <row r="23" spans="1:13">
      <c r="A23" s="250"/>
      <c r="B23" s="250"/>
      <c r="C23" s="250"/>
      <c r="D23" s="5" t="s">
        <v>71</v>
      </c>
      <c r="E23" s="121">
        <f t="shared" si="7"/>
        <v>114</v>
      </c>
      <c r="F23" s="121">
        <v>7</v>
      </c>
      <c r="G23" s="121">
        <v>4</v>
      </c>
      <c r="H23" s="121">
        <v>14</v>
      </c>
      <c r="I23" s="121">
        <v>12</v>
      </c>
      <c r="J23" s="121">
        <v>11</v>
      </c>
      <c r="K23" s="121">
        <v>27</v>
      </c>
      <c r="L23" s="121">
        <v>3</v>
      </c>
      <c r="M23" s="122">
        <v>36</v>
      </c>
    </row>
    <row r="24" spans="1:13">
      <c r="A24" s="250"/>
      <c r="B24" s="250"/>
      <c r="C24" s="250"/>
      <c r="D24" s="5" t="s">
        <v>72</v>
      </c>
      <c r="E24" s="121">
        <f t="shared" si="7"/>
        <v>142</v>
      </c>
      <c r="F24" s="121">
        <v>17</v>
      </c>
      <c r="G24" s="121">
        <v>22</v>
      </c>
      <c r="H24" s="121">
        <v>41</v>
      </c>
      <c r="I24" s="121">
        <v>7</v>
      </c>
      <c r="J24" s="121">
        <v>9</v>
      </c>
      <c r="K24" s="121">
        <v>37</v>
      </c>
      <c r="L24" s="121">
        <v>1</v>
      </c>
      <c r="M24" s="122">
        <v>8</v>
      </c>
    </row>
    <row r="25" spans="1:13">
      <c r="A25" s="290"/>
      <c r="B25" s="290">
        <v>14</v>
      </c>
      <c r="C25" s="290"/>
      <c r="D25" s="60" t="s">
        <v>69</v>
      </c>
      <c r="E25" s="121">
        <f t="shared" si="7"/>
        <v>855</v>
      </c>
      <c r="F25" s="121">
        <v>145</v>
      </c>
      <c r="G25" s="121">
        <v>71</v>
      </c>
      <c r="H25" s="121">
        <v>175</v>
      </c>
      <c r="I25" s="121">
        <v>96</v>
      </c>
      <c r="J25" s="121">
        <v>271</v>
      </c>
      <c r="K25" s="121">
        <v>2</v>
      </c>
      <c r="L25" s="121">
        <v>5</v>
      </c>
      <c r="M25" s="122">
        <v>90</v>
      </c>
    </row>
    <row r="26" spans="1:13">
      <c r="A26" s="250"/>
      <c r="B26" s="250"/>
      <c r="C26" s="250"/>
      <c r="D26" s="5" t="s">
        <v>70</v>
      </c>
      <c r="E26" s="121">
        <f t="shared" si="7"/>
        <v>183</v>
      </c>
      <c r="F26" s="121">
        <v>47</v>
      </c>
      <c r="G26" s="121">
        <v>15</v>
      </c>
      <c r="H26" s="121">
        <v>22</v>
      </c>
      <c r="I26" s="121">
        <v>20</v>
      </c>
      <c r="J26" s="121">
        <v>26</v>
      </c>
      <c r="K26" s="121">
        <v>0</v>
      </c>
      <c r="L26" s="121">
        <v>1</v>
      </c>
      <c r="M26" s="122">
        <v>52</v>
      </c>
    </row>
    <row r="27" spans="1:13">
      <c r="A27" s="250"/>
      <c r="B27" s="250"/>
      <c r="C27" s="250"/>
      <c r="D27" s="5" t="s">
        <v>71</v>
      </c>
      <c r="E27" s="121">
        <f t="shared" si="7"/>
        <v>119</v>
      </c>
      <c r="F27" s="121">
        <v>6</v>
      </c>
      <c r="G27" s="121">
        <v>4</v>
      </c>
      <c r="H27" s="121">
        <v>16</v>
      </c>
      <c r="I27" s="121">
        <v>9</v>
      </c>
      <c r="J27" s="121">
        <v>13</v>
      </c>
      <c r="K27" s="121">
        <v>35</v>
      </c>
      <c r="L27" s="121">
        <v>3</v>
      </c>
      <c r="M27" s="122">
        <v>33</v>
      </c>
    </row>
    <row r="28" spans="1:13">
      <c r="A28" s="289"/>
      <c r="B28" s="289"/>
      <c r="C28" s="289"/>
      <c r="D28" s="61" t="s">
        <v>72</v>
      </c>
      <c r="E28" s="121">
        <f t="shared" si="7"/>
        <v>176</v>
      </c>
      <c r="F28" s="121">
        <v>36</v>
      </c>
      <c r="G28" s="121">
        <v>24</v>
      </c>
      <c r="H28" s="121">
        <v>43</v>
      </c>
      <c r="I28" s="121">
        <v>10</v>
      </c>
      <c r="J28" s="121">
        <v>9</v>
      </c>
      <c r="K28" s="121">
        <v>40</v>
      </c>
      <c r="L28" s="121">
        <v>5</v>
      </c>
      <c r="M28" s="122">
        <v>9</v>
      </c>
    </row>
    <row r="29" spans="1:13">
      <c r="A29" s="290"/>
      <c r="B29" s="290">
        <v>15</v>
      </c>
      <c r="C29" s="290"/>
      <c r="D29" s="60" t="s">
        <v>69</v>
      </c>
      <c r="E29" s="121">
        <f t="shared" si="7"/>
        <v>859</v>
      </c>
      <c r="F29" s="121">
        <v>154</v>
      </c>
      <c r="G29" s="121">
        <v>76</v>
      </c>
      <c r="H29" s="121">
        <v>159</v>
      </c>
      <c r="I29" s="121">
        <v>103</v>
      </c>
      <c r="J29" s="121">
        <v>273</v>
      </c>
      <c r="K29" s="121">
        <v>2</v>
      </c>
      <c r="L29" s="121">
        <v>8</v>
      </c>
      <c r="M29" s="122">
        <v>84</v>
      </c>
    </row>
    <row r="30" spans="1:13">
      <c r="A30" s="250"/>
      <c r="B30" s="250"/>
      <c r="C30" s="250"/>
      <c r="D30" s="5" t="s">
        <v>70</v>
      </c>
      <c r="E30" s="121">
        <f t="shared" si="7"/>
        <v>179</v>
      </c>
      <c r="F30" s="121">
        <v>47</v>
      </c>
      <c r="G30" s="121">
        <v>8</v>
      </c>
      <c r="H30" s="121">
        <v>19</v>
      </c>
      <c r="I30" s="121">
        <v>21</v>
      </c>
      <c r="J30" s="121">
        <v>31</v>
      </c>
      <c r="K30" s="121">
        <v>0</v>
      </c>
      <c r="L30" s="121">
        <v>1</v>
      </c>
      <c r="M30" s="122">
        <v>52</v>
      </c>
    </row>
    <row r="31" spans="1:13">
      <c r="A31" s="250"/>
      <c r="B31" s="250"/>
      <c r="C31" s="250"/>
      <c r="D31" s="5" t="s">
        <v>71</v>
      </c>
      <c r="E31" s="121">
        <f t="shared" si="7"/>
        <v>117</v>
      </c>
      <c r="F31" s="121">
        <v>6</v>
      </c>
      <c r="G31" s="121">
        <v>3</v>
      </c>
      <c r="H31" s="121">
        <v>17</v>
      </c>
      <c r="I31" s="121">
        <v>10</v>
      </c>
      <c r="J31" s="121">
        <v>16</v>
      </c>
      <c r="K31" s="121">
        <v>30</v>
      </c>
      <c r="L31" s="121">
        <v>3</v>
      </c>
      <c r="M31" s="122">
        <v>32</v>
      </c>
    </row>
    <row r="32" spans="1:13">
      <c r="A32" s="289"/>
      <c r="B32" s="289"/>
      <c r="C32" s="289"/>
      <c r="D32" s="61" t="s">
        <v>72</v>
      </c>
      <c r="E32" s="121">
        <f t="shared" si="7"/>
        <v>163</v>
      </c>
      <c r="F32" s="121">
        <v>15</v>
      </c>
      <c r="G32" s="121">
        <v>23</v>
      </c>
      <c r="H32" s="121">
        <v>46</v>
      </c>
      <c r="I32" s="121">
        <v>14</v>
      </c>
      <c r="J32" s="121">
        <v>9</v>
      </c>
      <c r="K32" s="121">
        <v>42</v>
      </c>
      <c r="L32" s="121">
        <v>4</v>
      </c>
      <c r="M32" s="122">
        <v>10</v>
      </c>
    </row>
    <row r="33" spans="1:13">
      <c r="A33" s="290"/>
      <c r="B33" s="290">
        <v>16</v>
      </c>
      <c r="C33" s="290"/>
      <c r="D33" s="60" t="s">
        <v>69</v>
      </c>
      <c r="E33" s="121">
        <f t="shared" si="7"/>
        <v>918</v>
      </c>
      <c r="F33" s="121">
        <v>206</v>
      </c>
      <c r="G33" s="121">
        <v>79</v>
      </c>
      <c r="H33" s="121">
        <v>127</v>
      </c>
      <c r="I33" s="121">
        <v>108</v>
      </c>
      <c r="J33" s="121">
        <v>273</v>
      </c>
      <c r="K33" s="121">
        <v>2</v>
      </c>
      <c r="L33" s="121">
        <v>14</v>
      </c>
      <c r="M33" s="122">
        <v>109</v>
      </c>
    </row>
    <row r="34" spans="1:13">
      <c r="A34" s="250"/>
      <c r="B34" s="250"/>
      <c r="C34" s="250"/>
      <c r="D34" s="5" t="s">
        <v>70</v>
      </c>
      <c r="E34" s="121">
        <f t="shared" si="7"/>
        <v>153</v>
      </c>
      <c r="F34" s="121">
        <v>42</v>
      </c>
      <c r="G34" s="121">
        <v>10</v>
      </c>
      <c r="H34" s="121">
        <v>14</v>
      </c>
      <c r="I34" s="121">
        <v>21</v>
      </c>
      <c r="J34" s="121">
        <v>25</v>
      </c>
      <c r="K34" s="121">
        <v>0</v>
      </c>
      <c r="L34" s="121">
        <v>1</v>
      </c>
      <c r="M34" s="122">
        <v>40</v>
      </c>
    </row>
    <row r="35" spans="1:13">
      <c r="A35" s="250"/>
      <c r="B35" s="250"/>
      <c r="C35" s="250"/>
      <c r="D35" s="5" t="s">
        <v>71</v>
      </c>
      <c r="E35" s="121">
        <f t="shared" si="7"/>
        <v>121</v>
      </c>
      <c r="F35" s="121">
        <v>16</v>
      </c>
      <c r="G35" s="121">
        <v>3</v>
      </c>
      <c r="H35" s="121">
        <v>15</v>
      </c>
      <c r="I35" s="121">
        <v>6</v>
      </c>
      <c r="J35" s="121">
        <v>16</v>
      </c>
      <c r="K35" s="121">
        <v>20</v>
      </c>
      <c r="L35" s="121">
        <v>4</v>
      </c>
      <c r="M35" s="122">
        <v>41</v>
      </c>
    </row>
    <row r="36" spans="1:13">
      <c r="A36" s="289"/>
      <c r="B36" s="289"/>
      <c r="C36" s="289"/>
      <c r="D36" s="61" t="s">
        <v>72</v>
      </c>
      <c r="E36" s="121">
        <f t="shared" si="7"/>
        <v>153</v>
      </c>
      <c r="F36" s="121">
        <v>15</v>
      </c>
      <c r="G36" s="121">
        <v>23</v>
      </c>
      <c r="H36" s="121">
        <v>44</v>
      </c>
      <c r="I36" s="121">
        <v>10</v>
      </c>
      <c r="J36" s="121">
        <v>10</v>
      </c>
      <c r="K36" s="121">
        <v>38</v>
      </c>
      <c r="L36" s="121">
        <v>2</v>
      </c>
      <c r="M36" s="122">
        <v>11</v>
      </c>
    </row>
    <row r="37" spans="1:13">
      <c r="A37" s="250"/>
      <c r="B37" s="250">
        <v>17</v>
      </c>
      <c r="C37" s="250"/>
      <c r="D37" s="5" t="s">
        <v>69</v>
      </c>
      <c r="E37" s="121">
        <f>SUM(F37:M37)</f>
        <v>941</v>
      </c>
      <c r="F37" s="121">
        <v>247</v>
      </c>
      <c r="G37" s="121">
        <v>81</v>
      </c>
      <c r="H37" s="121">
        <v>109</v>
      </c>
      <c r="I37" s="121">
        <v>100</v>
      </c>
      <c r="J37" s="121">
        <v>271</v>
      </c>
      <c r="K37" s="121">
        <v>1</v>
      </c>
      <c r="L37" s="121">
        <v>11</v>
      </c>
      <c r="M37" s="122">
        <v>121</v>
      </c>
    </row>
    <row r="38" spans="1:13">
      <c r="A38" s="250"/>
      <c r="B38" s="250"/>
      <c r="C38" s="250"/>
      <c r="D38" s="5" t="s">
        <v>70</v>
      </c>
      <c r="E38" s="121">
        <f>SUM(F38:M38)</f>
        <v>147</v>
      </c>
      <c r="F38" s="121">
        <v>53</v>
      </c>
      <c r="G38" s="121">
        <v>9</v>
      </c>
      <c r="H38" s="121">
        <v>10</v>
      </c>
      <c r="I38" s="121">
        <v>20</v>
      </c>
      <c r="J38" s="121">
        <v>26</v>
      </c>
      <c r="K38" s="121">
        <v>0</v>
      </c>
      <c r="L38" s="121">
        <v>0</v>
      </c>
      <c r="M38" s="122">
        <v>29</v>
      </c>
    </row>
    <row r="39" spans="1:13" ht="19.5" customHeight="1">
      <c r="A39" s="250"/>
      <c r="B39" s="250"/>
      <c r="C39" s="250"/>
      <c r="D39" s="5" t="s">
        <v>71</v>
      </c>
      <c r="E39" s="121">
        <f>SUM(F39:M39)</f>
        <v>124</v>
      </c>
      <c r="F39" s="121">
        <v>20</v>
      </c>
      <c r="G39" s="121">
        <v>3</v>
      </c>
      <c r="H39" s="121">
        <v>8</v>
      </c>
      <c r="I39" s="121">
        <v>6</v>
      </c>
      <c r="J39" s="121">
        <v>21</v>
      </c>
      <c r="K39" s="121">
        <v>17</v>
      </c>
      <c r="L39" s="121">
        <v>5</v>
      </c>
      <c r="M39" s="122">
        <v>44</v>
      </c>
    </row>
    <row r="40" spans="1:13" s="1" customFormat="1" ht="16.5" customHeight="1" thickBot="1">
      <c r="A40" s="253"/>
      <c r="B40" s="253"/>
      <c r="C40" s="253"/>
      <c r="D40" s="7" t="s">
        <v>72</v>
      </c>
      <c r="E40" s="123">
        <f>SUM(F40:M40)</f>
        <v>180</v>
      </c>
      <c r="F40" s="123">
        <v>34</v>
      </c>
      <c r="G40" s="123">
        <v>25</v>
      </c>
      <c r="H40" s="123">
        <v>50</v>
      </c>
      <c r="I40" s="123">
        <v>11</v>
      </c>
      <c r="J40" s="123">
        <v>10</v>
      </c>
      <c r="K40" s="123">
        <v>36</v>
      </c>
      <c r="L40" s="123">
        <v>2</v>
      </c>
      <c r="M40" s="124">
        <v>12</v>
      </c>
    </row>
    <row r="41" spans="1:13" ht="16.5" customHeight="1">
      <c r="A41" s="3" t="s">
        <v>93</v>
      </c>
    </row>
    <row r="42" spans="1:13" ht="16.5" customHeight="1"/>
    <row r="43" spans="1:13" ht="16.5" customHeight="1"/>
    <row r="44" spans="1:13" ht="16.5" customHeight="1"/>
  </sheetData>
  <mergeCells count="23">
    <mergeCell ref="C13:C16"/>
    <mergeCell ref="A17:A20"/>
    <mergeCell ref="B17:B20"/>
    <mergeCell ref="A29:A32"/>
    <mergeCell ref="B29:B32"/>
    <mergeCell ref="C29:C32"/>
    <mergeCell ref="C21:C24"/>
    <mergeCell ref="A2:C2"/>
    <mergeCell ref="C37:C40"/>
    <mergeCell ref="B37:B40"/>
    <mergeCell ref="A37:A40"/>
    <mergeCell ref="A12:C12"/>
    <mergeCell ref="A13:A16"/>
    <mergeCell ref="B13:B16"/>
    <mergeCell ref="C17:C20"/>
    <mergeCell ref="A21:A24"/>
    <mergeCell ref="B21:B24"/>
    <mergeCell ref="A33:A36"/>
    <mergeCell ref="B33:B36"/>
    <mergeCell ref="C33:C36"/>
    <mergeCell ref="A25:A28"/>
    <mergeCell ref="B25:B28"/>
    <mergeCell ref="C25:C2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A2" sqref="A2"/>
    </sheetView>
  </sheetViews>
  <sheetFormatPr defaultRowHeight="20.100000000000001" customHeight="1"/>
  <cols>
    <col min="1" max="1" width="15.625" style="172" customWidth="1"/>
    <col min="2" max="6" width="10.625" style="167" customWidth="1"/>
    <col min="7" max="16384" width="9" style="167"/>
  </cols>
  <sheetData>
    <row r="1" spans="1:6" ht="20.100000000000001" customHeight="1">
      <c r="A1" s="165"/>
      <c r="B1" s="166" t="s">
        <v>111</v>
      </c>
      <c r="C1" s="166" t="s">
        <v>112</v>
      </c>
      <c r="D1" s="166" t="s">
        <v>16</v>
      </c>
      <c r="E1" s="166" t="s">
        <v>113</v>
      </c>
      <c r="F1" s="166" t="s">
        <v>69</v>
      </c>
    </row>
    <row r="2" spans="1:6" ht="20.100000000000001" customHeight="1">
      <c r="A2" s="168">
        <v>20</v>
      </c>
      <c r="B2" s="169"/>
      <c r="C2" s="169"/>
      <c r="D2" s="169"/>
      <c r="E2" s="169"/>
      <c r="F2" s="169">
        <v>99919</v>
      </c>
    </row>
    <row r="3" spans="1:6" ht="20.100000000000001" customHeight="1">
      <c r="A3" s="168">
        <v>19</v>
      </c>
      <c r="B3" s="169"/>
      <c r="C3" s="169"/>
      <c r="D3" s="169"/>
      <c r="E3" s="169"/>
      <c r="F3" s="169">
        <v>100116</v>
      </c>
    </row>
    <row r="4" spans="1:6" ht="20.100000000000001" customHeight="1">
      <c r="A4" s="168">
        <v>18</v>
      </c>
      <c r="B4" s="169"/>
      <c r="C4" s="169"/>
      <c r="D4" s="169"/>
      <c r="E4" s="169"/>
      <c r="F4" s="169">
        <v>100232</v>
      </c>
    </row>
    <row r="5" spans="1:6" ht="20.100000000000001" customHeight="1">
      <c r="A5" s="168">
        <v>17</v>
      </c>
      <c r="B5" s="169"/>
      <c r="C5" s="169"/>
      <c r="D5" s="169"/>
      <c r="E5" s="169"/>
      <c r="F5" s="169">
        <v>100462</v>
      </c>
    </row>
    <row r="6" spans="1:6" ht="20.100000000000001" customHeight="1">
      <c r="A6" s="168">
        <v>16</v>
      </c>
      <c r="B6" s="169">
        <v>68633</v>
      </c>
      <c r="C6" s="169">
        <v>15601</v>
      </c>
      <c r="D6" s="169">
        <v>10369</v>
      </c>
      <c r="E6" s="169">
        <v>6469</v>
      </c>
      <c r="F6" s="169">
        <f t="shared" ref="F6:F45" si="0">SUM(B6:E6)</f>
        <v>101072</v>
      </c>
    </row>
    <row r="7" spans="1:6" ht="20.100000000000001" customHeight="1">
      <c r="A7" s="168">
        <v>15</v>
      </c>
      <c r="B7" s="169">
        <v>68363</v>
      </c>
      <c r="C7" s="169">
        <v>15731</v>
      </c>
      <c r="D7" s="169">
        <v>10440</v>
      </c>
      <c r="E7" s="169">
        <v>6423</v>
      </c>
      <c r="F7" s="169">
        <f t="shared" si="0"/>
        <v>100957</v>
      </c>
    </row>
    <row r="8" spans="1:6" ht="20.100000000000001" customHeight="1">
      <c r="A8" s="168">
        <v>14</v>
      </c>
      <c r="B8" s="169">
        <v>67852</v>
      </c>
      <c r="C8" s="169">
        <v>15794</v>
      </c>
      <c r="D8" s="169">
        <v>10501</v>
      </c>
      <c r="E8" s="169">
        <v>6492</v>
      </c>
      <c r="F8" s="169">
        <f t="shared" si="0"/>
        <v>100639</v>
      </c>
    </row>
    <row r="9" spans="1:6" ht="20.100000000000001" customHeight="1">
      <c r="A9" s="168">
        <v>13</v>
      </c>
      <c r="B9" s="169">
        <v>67542</v>
      </c>
      <c r="C9" s="169">
        <v>15893</v>
      </c>
      <c r="D9" s="169">
        <v>10605</v>
      </c>
      <c r="E9" s="169">
        <v>6509</v>
      </c>
      <c r="F9" s="169">
        <f t="shared" si="0"/>
        <v>100549</v>
      </c>
    </row>
    <row r="10" spans="1:6" ht="20.100000000000001" customHeight="1">
      <c r="A10" s="168">
        <v>12</v>
      </c>
      <c r="B10" s="169">
        <v>66875</v>
      </c>
      <c r="C10" s="169">
        <v>15962</v>
      </c>
      <c r="D10" s="169">
        <v>10675</v>
      </c>
      <c r="E10" s="169">
        <v>6504</v>
      </c>
      <c r="F10" s="169">
        <f t="shared" si="0"/>
        <v>100016</v>
      </c>
    </row>
    <row r="11" spans="1:6" ht="20.100000000000001" customHeight="1">
      <c r="A11" s="168">
        <v>11</v>
      </c>
      <c r="B11" s="169">
        <v>66432</v>
      </c>
      <c r="C11" s="169">
        <v>15947</v>
      </c>
      <c r="D11" s="169">
        <v>10794</v>
      </c>
      <c r="E11" s="169">
        <v>6583</v>
      </c>
      <c r="F11" s="169">
        <f t="shared" si="0"/>
        <v>99756</v>
      </c>
    </row>
    <row r="12" spans="1:6" ht="20.100000000000001" customHeight="1">
      <c r="A12" s="168">
        <v>10</v>
      </c>
      <c r="B12" s="169">
        <v>65922</v>
      </c>
      <c r="C12" s="169">
        <v>15995</v>
      </c>
      <c r="D12" s="169">
        <v>10833</v>
      </c>
      <c r="E12" s="169">
        <v>6623</v>
      </c>
      <c r="F12" s="169">
        <f t="shared" si="0"/>
        <v>99373</v>
      </c>
    </row>
    <row r="13" spans="1:6" ht="20.100000000000001" customHeight="1">
      <c r="A13" s="168">
        <v>9</v>
      </c>
      <c r="B13" s="169">
        <v>65350</v>
      </c>
      <c r="C13" s="169">
        <v>16078</v>
      </c>
      <c r="D13" s="169">
        <v>10892</v>
      </c>
      <c r="E13" s="169">
        <v>6615</v>
      </c>
      <c r="F13" s="169">
        <f t="shared" si="0"/>
        <v>98935</v>
      </c>
    </row>
    <row r="14" spans="1:6" ht="20.100000000000001" customHeight="1">
      <c r="A14" s="168">
        <v>8</v>
      </c>
      <c r="B14" s="169">
        <v>64831</v>
      </c>
      <c r="C14" s="169">
        <v>16091</v>
      </c>
      <c r="D14" s="169">
        <v>10923</v>
      </c>
      <c r="E14" s="169">
        <v>6485</v>
      </c>
      <c r="F14" s="169">
        <f t="shared" si="0"/>
        <v>98330</v>
      </c>
    </row>
    <row r="15" spans="1:6" ht="20.100000000000001" customHeight="1">
      <c r="A15" s="168">
        <v>7</v>
      </c>
      <c r="B15" s="169">
        <v>64206</v>
      </c>
      <c r="C15" s="169">
        <v>16178</v>
      </c>
      <c r="D15" s="169">
        <v>10956</v>
      </c>
      <c r="E15" s="169">
        <v>6473</v>
      </c>
      <c r="F15" s="169">
        <f t="shared" si="0"/>
        <v>97813</v>
      </c>
    </row>
    <row r="16" spans="1:6" ht="20.100000000000001" customHeight="1">
      <c r="A16" s="168">
        <v>6</v>
      </c>
      <c r="B16" s="169">
        <v>63678</v>
      </c>
      <c r="C16" s="169">
        <v>16290</v>
      </c>
      <c r="D16" s="169">
        <v>10989</v>
      </c>
      <c r="E16" s="169">
        <v>6511</v>
      </c>
      <c r="F16" s="169">
        <f t="shared" si="0"/>
        <v>97468</v>
      </c>
    </row>
    <row r="17" spans="1:6" ht="20.100000000000001" customHeight="1">
      <c r="A17" s="168">
        <v>5</v>
      </c>
      <c r="B17" s="169">
        <v>63301</v>
      </c>
      <c r="C17" s="169">
        <v>16239</v>
      </c>
      <c r="D17" s="169">
        <v>11080</v>
      </c>
      <c r="E17" s="169">
        <v>6379</v>
      </c>
      <c r="F17" s="169">
        <f t="shared" si="0"/>
        <v>96999</v>
      </c>
    </row>
    <row r="18" spans="1:6" ht="20.100000000000001" customHeight="1">
      <c r="A18" s="168">
        <v>4</v>
      </c>
      <c r="B18" s="169">
        <v>62761</v>
      </c>
      <c r="C18" s="169">
        <v>16248</v>
      </c>
      <c r="D18" s="169">
        <v>11079</v>
      </c>
      <c r="E18" s="169">
        <v>6281</v>
      </c>
      <c r="F18" s="169">
        <f t="shared" si="0"/>
        <v>96369</v>
      </c>
    </row>
    <row r="19" spans="1:6" ht="20.100000000000001" customHeight="1">
      <c r="A19" s="168">
        <v>3</v>
      </c>
      <c r="B19" s="169">
        <v>62577</v>
      </c>
      <c r="C19" s="169">
        <v>16328</v>
      </c>
      <c r="D19" s="169">
        <v>11138</v>
      </c>
      <c r="E19" s="169">
        <v>6244</v>
      </c>
      <c r="F19" s="169">
        <f t="shared" si="0"/>
        <v>96287</v>
      </c>
    </row>
    <row r="20" spans="1:6" ht="20.100000000000001" customHeight="1">
      <c r="A20" s="168">
        <v>2</v>
      </c>
      <c r="B20" s="169">
        <v>62003</v>
      </c>
      <c r="C20" s="169">
        <v>16301</v>
      </c>
      <c r="D20" s="169">
        <v>11108</v>
      </c>
      <c r="E20" s="169">
        <v>6213</v>
      </c>
      <c r="F20" s="169">
        <f t="shared" si="0"/>
        <v>95625</v>
      </c>
    </row>
    <row r="21" spans="1:6" ht="20.100000000000001" customHeight="1">
      <c r="A21" s="168">
        <v>1</v>
      </c>
      <c r="B21" s="169">
        <v>61448</v>
      </c>
      <c r="C21" s="169">
        <v>16272</v>
      </c>
      <c r="D21" s="169">
        <v>11261</v>
      </c>
      <c r="E21" s="169">
        <v>6219</v>
      </c>
      <c r="F21" s="169">
        <f t="shared" si="0"/>
        <v>95200</v>
      </c>
    </row>
    <row r="22" spans="1:6" ht="20.100000000000001" customHeight="1">
      <c r="A22" s="170">
        <v>63</v>
      </c>
      <c r="B22" s="169">
        <v>61061</v>
      </c>
      <c r="C22" s="169">
        <v>16386</v>
      </c>
      <c r="D22" s="169">
        <v>11380</v>
      </c>
      <c r="E22" s="169">
        <v>6159</v>
      </c>
      <c r="F22" s="169">
        <f t="shared" si="0"/>
        <v>94986</v>
      </c>
    </row>
    <row r="23" spans="1:6" ht="20.100000000000001" customHeight="1">
      <c r="A23" s="170">
        <v>62</v>
      </c>
      <c r="B23" s="169">
        <v>60791</v>
      </c>
      <c r="C23" s="169">
        <v>16341</v>
      </c>
      <c r="D23" s="169">
        <v>11557</v>
      </c>
      <c r="E23" s="169">
        <v>6127</v>
      </c>
      <c r="F23" s="169">
        <f t="shared" si="0"/>
        <v>94816</v>
      </c>
    </row>
    <row r="24" spans="1:6" ht="20.100000000000001" customHeight="1">
      <c r="A24" s="170">
        <v>61</v>
      </c>
      <c r="B24" s="169">
        <v>60431</v>
      </c>
      <c r="C24" s="169">
        <v>16331</v>
      </c>
      <c r="D24" s="169">
        <v>11548</v>
      </c>
      <c r="E24" s="169">
        <v>6063</v>
      </c>
      <c r="F24" s="169">
        <f t="shared" si="0"/>
        <v>94373</v>
      </c>
    </row>
    <row r="25" spans="1:6" ht="20.100000000000001" customHeight="1">
      <c r="A25" s="170">
        <v>60</v>
      </c>
      <c r="B25" s="169">
        <v>59974</v>
      </c>
      <c r="C25" s="169">
        <v>16363</v>
      </c>
      <c r="D25" s="169">
        <v>11580</v>
      </c>
      <c r="E25" s="169">
        <v>5978</v>
      </c>
      <c r="F25" s="169">
        <f t="shared" si="0"/>
        <v>93895</v>
      </c>
    </row>
    <row r="26" spans="1:6" ht="20.100000000000001" customHeight="1">
      <c r="A26" s="170">
        <v>59</v>
      </c>
      <c r="B26" s="169">
        <v>59286</v>
      </c>
      <c r="C26" s="169">
        <v>16336</v>
      </c>
      <c r="D26" s="169">
        <v>11562</v>
      </c>
      <c r="E26" s="169">
        <v>5943</v>
      </c>
      <c r="F26" s="169">
        <f t="shared" si="0"/>
        <v>93127</v>
      </c>
    </row>
    <row r="27" spans="1:6" ht="20.100000000000001" customHeight="1">
      <c r="A27" s="170">
        <v>58</v>
      </c>
      <c r="B27" s="169">
        <v>58822</v>
      </c>
      <c r="C27" s="169">
        <v>16245</v>
      </c>
      <c r="D27" s="169">
        <v>11635</v>
      </c>
      <c r="E27" s="169">
        <v>5925</v>
      </c>
      <c r="F27" s="169">
        <f t="shared" si="0"/>
        <v>92627</v>
      </c>
    </row>
    <row r="28" spans="1:6" ht="20.100000000000001" customHeight="1">
      <c r="A28" s="170">
        <v>57</v>
      </c>
      <c r="B28" s="169">
        <v>58314</v>
      </c>
      <c r="C28" s="169">
        <v>16170</v>
      </c>
      <c r="D28" s="169">
        <v>11639</v>
      </c>
      <c r="E28" s="169">
        <v>5910</v>
      </c>
      <c r="F28" s="169">
        <f t="shared" si="0"/>
        <v>92033</v>
      </c>
    </row>
    <row r="29" spans="1:6" ht="20.100000000000001" customHeight="1">
      <c r="A29" s="170">
        <v>56</v>
      </c>
      <c r="B29" s="169">
        <v>57914</v>
      </c>
      <c r="C29" s="169">
        <v>16220</v>
      </c>
      <c r="D29" s="169">
        <v>11695</v>
      </c>
      <c r="E29" s="169">
        <v>5976</v>
      </c>
      <c r="F29" s="169">
        <f t="shared" si="0"/>
        <v>91805</v>
      </c>
    </row>
    <row r="30" spans="1:6" ht="20.100000000000001" customHeight="1">
      <c r="A30" s="170">
        <v>55</v>
      </c>
      <c r="B30" s="169">
        <v>57361</v>
      </c>
      <c r="C30" s="169">
        <v>16208</v>
      </c>
      <c r="D30" s="169">
        <v>11725</v>
      </c>
      <c r="E30" s="169">
        <v>5991</v>
      </c>
      <c r="F30" s="169">
        <f t="shared" si="0"/>
        <v>91285</v>
      </c>
    </row>
    <row r="31" spans="1:6" ht="20.100000000000001" customHeight="1">
      <c r="A31" s="170">
        <v>54</v>
      </c>
      <c r="B31" s="169">
        <v>57339</v>
      </c>
      <c r="C31" s="169">
        <v>16209</v>
      </c>
      <c r="D31" s="169">
        <v>11764</v>
      </c>
      <c r="E31" s="169">
        <v>6023</v>
      </c>
      <c r="F31" s="169">
        <f t="shared" si="0"/>
        <v>91335</v>
      </c>
    </row>
    <row r="32" spans="1:6" ht="20.100000000000001" customHeight="1">
      <c r="A32" s="170">
        <v>53</v>
      </c>
      <c r="B32" s="169">
        <v>57121</v>
      </c>
      <c r="C32" s="169">
        <v>16135</v>
      </c>
      <c r="D32" s="169">
        <v>11888</v>
      </c>
      <c r="E32" s="169">
        <v>6018</v>
      </c>
      <c r="F32" s="169">
        <f t="shared" si="0"/>
        <v>91162</v>
      </c>
    </row>
    <row r="33" spans="1:6" ht="20.100000000000001" customHeight="1">
      <c r="A33" s="170">
        <v>52</v>
      </c>
      <c r="B33" s="169">
        <v>57010</v>
      </c>
      <c r="C33" s="169">
        <v>16009</v>
      </c>
      <c r="D33" s="169">
        <v>11898</v>
      </c>
      <c r="E33" s="169">
        <v>5994</v>
      </c>
      <c r="F33" s="169">
        <f t="shared" si="0"/>
        <v>90911</v>
      </c>
    </row>
    <row r="34" spans="1:6" ht="20.100000000000001" customHeight="1">
      <c r="A34" s="170">
        <v>51</v>
      </c>
      <c r="B34" s="169">
        <v>56480</v>
      </c>
      <c r="C34" s="169">
        <v>15925</v>
      </c>
      <c r="D34" s="169">
        <v>11926</v>
      </c>
      <c r="E34" s="169">
        <v>6023</v>
      </c>
      <c r="F34" s="169">
        <f t="shared" si="0"/>
        <v>90354</v>
      </c>
    </row>
    <row r="35" spans="1:6" ht="20.100000000000001" customHeight="1">
      <c r="A35" s="170">
        <v>50</v>
      </c>
      <c r="B35" s="169">
        <v>56143</v>
      </c>
      <c r="C35" s="169">
        <v>15794</v>
      </c>
      <c r="D35" s="169">
        <v>12013</v>
      </c>
      <c r="E35" s="169">
        <v>6031</v>
      </c>
      <c r="F35" s="169">
        <f t="shared" si="0"/>
        <v>89981</v>
      </c>
    </row>
    <row r="36" spans="1:6" ht="20.100000000000001" customHeight="1">
      <c r="A36" s="170">
        <v>49</v>
      </c>
      <c r="B36" s="169">
        <v>56456</v>
      </c>
      <c r="C36" s="169">
        <v>15546</v>
      </c>
      <c r="D36" s="169">
        <v>12025</v>
      </c>
      <c r="E36" s="169">
        <v>6142</v>
      </c>
      <c r="F36" s="169">
        <f t="shared" si="0"/>
        <v>90169</v>
      </c>
    </row>
    <row r="37" spans="1:6" ht="20.100000000000001" customHeight="1">
      <c r="A37" s="170">
        <v>48</v>
      </c>
      <c r="B37" s="169">
        <v>56037</v>
      </c>
      <c r="C37" s="169">
        <v>15444</v>
      </c>
      <c r="D37" s="169">
        <v>12017</v>
      </c>
      <c r="E37" s="169">
        <v>6200</v>
      </c>
      <c r="F37" s="169">
        <f t="shared" si="0"/>
        <v>89698</v>
      </c>
    </row>
    <row r="38" spans="1:6" ht="20.100000000000001" customHeight="1">
      <c r="A38" s="170">
        <v>47</v>
      </c>
      <c r="B38" s="169">
        <v>55565</v>
      </c>
      <c r="C38" s="169">
        <v>15238</v>
      </c>
      <c r="D38" s="169">
        <v>12131</v>
      </c>
      <c r="E38" s="169">
        <v>6181</v>
      </c>
      <c r="F38" s="169">
        <f t="shared" si="0"/>
        <v>89115</v>
      </c>
    </row>
    <row r="39" spans="1:6" ht="20.100000000000001" customHeight="1">
      <c r="A39" s="170">
        <v>46</v>
      </c>
      <c r="B39" s="169">
        <v>55249</v>
      </c>
      <c r="C39" s="169">
        <v>15166</v>
      </c>
      <c r="D39" s="169">
        <v>12228</v>
      </c>
      <c r="E39" s="169">
        <v>6204</v>
      </c>
      <c r="F39" s="169">
        <f t="shared" si="0"/>
        <v>88847</v>
      </c>
    </row>
    <row r="40" spans="1:6" ht="20.100000000000001" customHeight="1">
      <c r="A40" s="170">
        <v>45</v>
      </c>
      <c r="B40" s="169">
        <v>55214</v>
      </c>
      <c r="C40" s="169">
        <v>15227</v>
      </c>
      <c r="D40" s="169">
        <v>12382</v>
      </c>
      <c r="E40" s="169">
        <v>6206</v>
      </c>
      <c r="F40" s="169">
        <f t="shared" si="0"/>
        <v>89029</v>
      </c>
    </row>
    <row r="41" spans="1:6" ht="20.100000000000001" customHeight="1">
      <c r="A41" s="170">
        <v>44</v>
      </c>
      <c r="B41" s="169">
        <v>55060</v>
      </c>
      <c r="C41" s="169">
        <v>15372</v>
      </c>
      <c r="D41" s="169">
        <v>12264</v>
      </c>
      <c r="E41" s="169">
        <v>6121</v>
      </c>
      <c r="F41" s="169">
        <f t="shared" si="0"/>
        <v>88817</v>
      </c>
    </row>
    <row r="42" spans="1:6" ht="20.100000000000001" customHeight="1">
      <c r="A42" s="170">
        <v>43</v>
      </c>
      <c r="B42" s="169">
        <v>55420</v>
      </c>
      <c r="C42" s="169">
        <v>15360</v>
      </c>
      <c r="D42" s="169">
        <v>12502</v>
      </c>
      <c r="E42" s="169">
        <v>6170</v>
      </c>
      <c r="F42" s="169">
        <f t="shared" si="0"/>
        <v>89452</v>
      </c>
    </row>
    <row r="43" spans="1:6" ht="20.100000000000001" customHeight="1">
      <c r="A43" s="170">
        <v>42</v>
      </c>
      <c r="B43" s="169">
        <v>55474</v>
      </c>
      <c r="C43" s="169">
        <v>15429</v>
      </c>
      <c r="D43" s="169">
        <v>12766</v>
      </c>
      <c r="E43" s="169">
        <v>6203</v>
      </c>
      <c r="F43" s="169">
        <f t="shared" si="0"/>
        <v>89872</v>
      </c>
    </row>
    <row r="44" spans="1:6" ht="20.100000000000001" customHeight="1">
      <c r="A44" s="170">
        <v>41</v>
      </c>
      <c r="B44" s="169">
        <v>55348</v>
      </c>
      <c r="C44" s="169">
        <v>15186</v>
      </c>
      <c r="D44" s="169">
        <v>13072</v>
      </c>
      <c r="E44" s="169">
        <v>6290</v>
      </c>
      <c r="F44" s="169">
        <f t="shared" si="0"/>
        <v>89896</v>
      </c>
    </row>
    <row r="45" spans="1:6" ht="20.100000000000001" customHeight="1">
      <c r="A45" s="170">
        <v>40</v>
      </c>
      <c r="B45" s="169">
        <v>55149</v>
      </c>
      <c r="C45" s="169">
        <v>15409</v>
      </c>
      <c r="D45" s="169">
        <v>13354</v>
      </c>
      <c r="E45" s="169">
        <v>6386</v>
      </c>
      <c r="F45" s="169">
        <f t="shared" si="0"/>
        <v>90298</v>
      </c>
    </row>
    <row r="46" spans="1:6" ht="20.100000000000001" customHeight="1">
      <c r="A46" s="171"/>
    </row>
    <row r="47" spans="1:6" ht="20.100000000000001" customHeight="1">
      <c r="A47" s="171"/>
    </row>
    <row r="48" spans="1:6" ht="20.100000000000001" customHeight="1">
      <c r="A48" s="171"/>
    </row>
    <row r="49" spans="1:1" ht="20.100000000000001" customHeight="1">
      <c r="A49" s="171"/>
    </row>
    <row r="50" spans="1:1" ht="20.100000000000001" customHeight="1">
      <c r="A50" s="171"/>
    </row>
    <row r="51" spans="1:1" ht="20.100000000000001" customHeight="1">
      <c r="A51" s="171"/>
    </row>
    <row r="52" spans="1:1" ht="20.100000000000001" customHeight="1">
      <c r="A52" s="171"/>
    </row>
    <row r="53" spans="1:1" ht="20.100000000000001" customHeight="1">
      <c r="A53" s="171"/>
    </row>
    <row r="54" spans="1:1" ht="20.100000000000001" customHeight="1">
      <c r="A54" s="171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&amp;L&amp;"ＭＳ 明朝,標準"&amp;12毎月人口異動調査による旧市町村別人口（各年10月1日現在）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A2" sqref="A2"/>
    </sheetView>
  </sheetViews>
  <sheetFormatPr defaultRowHeight="20.100000000000001" customHeight="1"/>
  <cols>
    <col min="1" max="1" width="15.625" style="172" customWidth="1"/>
    <col min="2" max="6" width="10.625" style="167" customWidth="1"/>
    <col min="7" max="16384" width="9" style="167"/>
  </cols>
  <sheetData>
    <row r="1" spans="1:6" ht="20.100000000000001" customHeight="1">
      <c r="A1" s="165"/>
      <c r="B1" s="166" t="s">
        <v>111</v>
      </c>
      <c r="C1" s="166" t="s">
        <v>112</v>
      </c>
      <c r="D1" s="166" t="s">
        <v>16</v>
      </c>
      <c r="E1" s="166" t="s">
        <v>113</v>
      </c>
      <c r="F1" s="166" t="s">
        <v>54</v>
      </c>
    </row>
    <row r="2" spans="1:6" ht="20.100000000000001" customHeight="1">
      <c r="A2" s="168">
        <v>20</v>
      </c>
      <c r="B2" s="169"/>
      <c r="C2" s="169"/>
      <c r="D2" s="169"/>
      <c r="E2" s="169"/>
      <c r="F2" s="169">
        <v>36591</v>
      </c>
    </row>
    <row r="3" spans="1:6" ht="20.100000000000001" customHeight="1">
      <c r="A3" s="168">
        <v>19</v>
      </c>
      <c r="B3" s="169"/>
      <c r="C3" s="169"/>
      <c r="D3" s="169"/>
      <c r="E3" s="169"/>
      <c r="F3" s="169">
        <v>36052</v>
      </c>
    </row>
    <row r="4" spans="1:6" ht="20.100000000000001" customHeight="1">
      <c r="A4" s="168">
        <v>18</v>
      </c>
      <c r="B4" s="169"/>
      <c r="C4" s="169"/>
      <c r="D4" s="169"/>
      <c r="E4" s="169"/>
      <c r="F4" s="169">
        <v>35760</v>
      </c>
    </row>
    <row r="5" spans="1:6" ht="20.100000000000001" customHeight="1">
      <c r="A5" s="168">
        <v>17</v>
      </c>
      <c r="B5" s="169"/>
      <c r="C5" s="169"/>
      <c r="D5" s="169"/>
      <c r="E5" s="169"/>
      <c r="F5" s="169">
        <v>35362</v>
      </c>
    </row>
    <row r="6" spans="1:6" ht="20.100000000000001" customHeight="1">
      <c r="A6" s="168">
        <v>16</v>
      </c>
      <c r="B6" s="169">
        <v>24892</v>
      </c>
      <c r="C6" s="169">
        <v>5384</v>
      </c>
      <c r="D6" s="169">
        <v>3440</v>
      </c>
      <c r="E6" s="169">
        <v>2108</v>
      </c>
      <c r="F6" s="169">
        <f t="shared" ref="F6:F45" si="0">SUM(B6:E6)</f>
        <v>35824</v>
      </c>
    </row>
    <row r="7" spans="1:6" ht="20.100000000000001" customHeight="1">
      <c r="A7" s="168">
        <v>15</v>
      </c>
      <c r="B7" s="169">
        <v>24600</v>
      </c>
      <c r="C7" s="169">
        <v>5379</v>
      </c>
      <c r="D7" s="169">
        <v>3424</v>
      </c>
      <c r="E7" s="169">
        <v>2068</v>
      </c>
      <c r="F7" s="169">
        <f t="shared" si="0"/>
        <v>35471</v>
      </c>
    </row>
    <row r="8" spans="1:6" ht="20.100000000000001" customHeight="1">
      <c r="A8" s="168">
        <v>14</v>
      </c>
      <c r="B8" s="169">
        <v>24140</v>
      </c>
      <c r="C8" s="169">
        <v>5331</v>
      </c>
      <c r="D8" s="169">
        <v>3360</v>
      </c>
      <c r="E8" s="169">
        <v>2074</v>
      </c>
      <c r="F8" s="169">
        <f t="shared" si="0"/>
        <v>34905</v>
      </c>
    </row>
    <row r="9" spans="1:6" ht="20.100000000000001" customHeight="1">
      <c r="A9" s="168">
        <v>13</v>
      </c>
      <c r="B9" s="169">
        <v>23760</v>
      </c>
      <c r="C9" s="169">
        <v>5310</v>
      </c>
      <c r="D9" s="169">
        <v>3364</v>
      </c>
      <c r="E9" s="169">
        <v>2059</v>
      </c>
      <c r="F9" s="169">
        <f t="shared" si="0"/>
        <v>34493</v>
      </c>
    </row>
    <row r="10" spans="1:6" ht="20.100000000000001" customHeight="1">
      <c r="A10" s="168">
        <v>12</v>
      </c>
      <c r="B10" s="169">
        <v>23197</v>
      </c>
      <c r="C10" s="169">
        <v>5262</v>
      </c>
      <c r="D10" s="169">
        <v>3342</v>
      </c>
      <c r="E10" s="169">
        <v>2035</v>
      </c>
      <c r="F10" s="169">
        <f t="shared" si="0"/>
        <v>33836</v>
      </c>
    </row>
    <row r="11" spans="1:6" ht="20.100000000000001" customHeight="1">
      <c r="A11" s="168">
        <v>11</v>
      </c>
      <c r="B11" s="169">
        <v>23377</v>
      </c>
      <c r="C11" s="169">
        <v>5177</v>
      </c>
      <c r="D11" s="169">
        <v>3315</v>
      </c>
      <c r="E11" s="169">
        <v>2068</v>
      </c>
      <c r="F11" s="169">
        <f t="shared" si="0"/>
        <v>33937</v>
      </c>
    </row>
    <row r="12" spans="1:6" ht="20.100000000000001" customHeight="1">
      <c r="A12" s="168">
        <v>10</v>
      </c>
      <c r="B12" s="169">
        <v>22869</v>
      </c>
      <c r="C12" s="169">
        <v>5126</v>
      </c>
      <c r="D12" s="169">
        <v>3302</v>
      </c>
      <c r="E12" s="169">
        <v>2047</v>
      </c>
      <c r="F12" s="169">
        <f t="shared" si="0"/>
        <v>33344</v>
      </c>
    </row>
    <row r="13" spans="1:6" ht="20.100000000000001" customHeight="1">
      <c r="A13" s="168">
        <v>9</v>
      </c>
      <c r="B13" s="169">
        <v>22316</v>
      </c>
      <c r="C13" s="169">
        <v>5136</v>
      </c>
      <c r="D13" s="169">
        <v>3293</v>
      </c>
      <c r="E13" s="169">
        <v>2011</v>
      </c>
      <c r="F13" s="169">
        <f t="shared" si="0"/>
        <v>32756</v>
      </c>
    </row>
    <row r="14" spans="1:6" ht="20.100000000000001" customHeight="1">
      <c r="A14" s="168">
        <v>8</v>
      </c>
      <c r="B14" s="169">
        <v>21776</v>
      </c>
      <c r="C14" s="169">
        <v>5087</v>
      </c>
      <c r="D14" s="169">
        <v>3241</v>
      </c>
      <c r="E14" s="169">
        <v>1946</v>
      </c>
      <c r="F14" s="169">
        <f t="shared" si="0"/>
        <v>32050</v>
      </c>
    </row>
    <row r="15" spans="1:6" ht="20.100000000000001" customHeight="1">
      <c r="A15" s="168">
        <v>7</v>
      </c>
      <c r="B15" s="169">
        <v>21268</v>
      </c>
      <c r="C15" s="169">
        <v>5059</v>
      </c>
      <c r="D15" s="169">
        <v>3211</v>
      </c>
      <c r="E15" s="169">
        <v>1945</v>
      </c>
      <c r="F15" s="169">
        <f t="shared" si="0"/>
        <v>31483</v>
      </c>
    </row>
    <row r="16" spans="1:6" ht="20.100000000000001" customHeight="1">
      <c r="A16" s="168">
        <v>6</v>
      </c>
      <c r="B16" s="169">
        <v>20634</v>
      </c>
      <c r="C16" s="169">
        <v>5097</v>
      </c>
      <c r="D16" s="169">
        <v>3217</v>
      </c>
      <c r="E16" s="169">
        <v>1922</v>
      </c>
      <c r="F16" s="169">
        <f t="shared" si="0"/>
        <v>30870</v>
      </c>
    </row>
    <row r="17" spans="1:6" ht="20.100000000000001" customHeight="1">
      <c r="A17" s="168">
        <v>5</v>
      </c>
      <c r="B17" s="169">
        <v>20282</v>
      </c>
      <c r="C17" s="169">
        <v>5032</v>
      </c>
      <c r="D17" s="169">
        <v>3195</v>
      </c>
      <c r="E17" s="169">
        <v>1842</v>
      </c>
      <c r="F17" s="169">
        <f t="shared" si="0"/>
        <v>30351</v>
      </c>
    </row>
    <row r="18" spans="1:6" ht="20.100000000000001" customHeight="1">
      <c r="A18" s="168">
        <v>4</v>
      </c>
      <c r="B18" s="169">
        <v>19894</v>
      </c>
      <c r="C18" s="169">
        <v>4949</v>
      </c>
      <c r="D18" s="169">
        <v>3166</v>
      </c>
      <c r="E18" s="169">
        <v>1806</v>
      </c>
      <c r="F18" s="169">
        <f t="shared" si="0"/>
        <v>29815</v>
      </c>
    </row>
    <row r="19" spans="1:6" ht="20.100000000000001" customHeight="1">
      <c r="A19" s="168">
        <v>3</v>
      </c>
      <c r="B19" s="169">
        <v>19591</v>
      </c>
      <c r="C19" s="169">
        <v>4907</v>
      </c>
      <c r="D19" s="169">
        <v>3146</v>
      </c>
      <c r="E19" s="169">
        <v>1767</v>
      </c>
      <c r="F19" s="169">
        <f t="shared" si="0"/>
        <v>29411</v>
      </c>
    </row>
    <row r="20" spans="1:6" ht="20.100000000000001" customHeight="1">
      <c r="A20" s="168">
        <v>2</v>
      </c>
      <c r="B20" s="169">
        <v>19068</v>
      </c>
      <c r="C20" s="169">
        <v>4846</v>
      </c>
      <c r="D20" s="169">
        <v>3115</v>
      </c>
      <c r="E20" s="169">
        <v>1730</v>
      </c>
      <c r="F20" s="169">
        <f t="shared" si="0"/>
        <v>28759</v>
      </c>
    </row>
    <row r="21" spans="1:6" ht="20.100000000000001" customHeight="1">
      <c r="A21" s="168">
        <v>1</v>
      </c>
      <c r="B21" s="169">
        <v>18529</v>
      </c>
      <c r="C21" s="169">
        <v>4750</v>
      </c>
      <c r="D21" s="169">
        <v>3140</v>
      </c>
      <c r="E21" s="169">
        <v>1719</v>
      </c>
      <c r="F21" s="169">
        <f t="shared" si="0"/>
        <v>28138</v>
      </c>
    </row>
    <row r="22" spans="1:6" ht="20.100000000000001" customHeight="1">
      <c r="A22" s="170">
        <v>63</v>
      </c>
      <c r="B22" s="169">
        <v>18227</v>
      </c>
      <c r="C22" s="169">
        <v>4738</v>
      </c>
      <c r="D22" s="169">
        <v>3132</v>
      </c>
      <c r="E22" s="169">
        <v>1702</v>
      </c>
      <c r="F22" s="169">
        <f t="shared" si="0"/>
        <v>27799</v>
      </c>
    </row>
    <row r="23" spans="1:6" ht="20.100000000000001" customHeight="1">
      <c r="A23" s="170">
        <v>62</v>
      </c>
      <c r="B23" s="169">
        <v>17967</v>
      </c>
      <c r="C23" s="169">
        <v>4680</v>
      </c>
      <c r="D23" s="169">
        <v>3139</v>
      </c>
      <c r="E23" s="169">
        <v>1662</v>
      </c>
      <c r="F23" s="169">
        <f t="shared" si="0"/>
        <v>27448</v>
      </c>
    </row>
    <row r="24" spans="1:6" ht="20.100000000000001" customHeight="1">
      <c r="A24" s="170">
        <v>61</v>
      </c>
      <c r="B24" s="169">
        <v>17620</v>
      </c>
      <c r="C24" s="169">
        <v>4645</v>
      </c>
      <c r="D24" s="169">
        <v>3166</v>
      </c>
      <c r="E24" s="169">
        <v>1650</v>
      </c>
      <c r="F24" s="169">
        <f t="shared" si="0"/>
        <v>27081</v>
      </c>
    </row>
    <row r="25" spans="1:6" ht="20.100000000000001" customHeight="1">
      <c r="A25" s="170">
        <v>60</v>
      </c>
      <c r="B25" s="169">
        <v>17319</v>
      </c>
      <c r="C25" s="169">
        <v>4594</v>
      </c>
      <c r="D25" s="169">
        <v>3180</v>
      </c>
      <c r="E25" s="169">
        <v>1635</v>
      </c>
      <c r="F25" s="169">
        <f t="shared" si="0"/>
        <v>26728</v>
      </c>
    </row>
    <row r="26" spans="1:6" ht="20.100000000000001" customHeight="1">
      <c r="A26" s="170">
        <v>59</v>
      </c>
      <c r="B26" s="169">
        <v>17142</v>
      </c>
      <c r="C26" s="169">
        <v>4675</v>
      </c>
      <c r="D26" s="169">
        <v>3176</v>
      </c>
      <c r="E26" s="169">
        <v>1642</v>
      </c>
      <c r="F26" s="169">
        <f t="shared" si="0"/>
        <v>26635</v>
      </c>
    </row>
    <row r="27" spans="1:6" ht="20.100000000000001" customHeight="1">
      <c r="A27" s="170">
        <v>58</v>
      </c>
      <c r="B27" s="169">
        <v>16901</v>
      </c>
      <c r="C27" s="169">
        <v>4579</v>
      </c>
      <c r="D27" s="169">
        <v>3163</v>
      </c>
      <c r="E27" s="169">
        <v>1628</v>
      </c>
      <c r="F27" s="169">
        <f t="shared" si="0"/>
        <v>26271</v>
      </c>
    </row>
    <row r="28" spans="1:6" ht="20.100000000000001" customHeight="1">
      <c r="A28" s="170">
        <v>57</v>
      </c>
      <c r="B28" s="169">
        <v>16649</v>
      </c>
      <c r="C28" s="169">
        <v>4516</v>
      </c>
      <c r="D28" s="169">
        <v>3160</v>
      </c>
      <c r="E28" s="169">
        <v>1618</v>
      </c>
      <c r="F28" s="169">
        <f t="shared" si="0"/>
        <v>25943</v>
      </c>
    </row>
    <row r="29" spans="1:6" ht="20.100000000000001" customHeight="1">
      <c r="A29" s="170">
        <v>56</v>
      </c>
      <c r="B29" s="169">
        <v>16503</v>
      </c>
      <c r="C29" s="169">
        <v>4493</v>
      </c>
      <c r="D29" s="169">
        <v>3152</v>
      </c>
      <c r="E29" s="169">
        <v>1630</v>
      </c>
      <c r="F29" s="169">
        <f t="shared" si="0"/>
        <v>25778</v>
      </c>
    </row>
    <row r="30" spans="1:6" ht="20.100000000000001" customHeight="1">
      <c r="A30" s="170">
        <v>55</v>
      </c>
      <c r="B30" s="169">
        <v>15171</v>
      </c>
      <c r="C30" s="169">
        <v>4148</v>
      </c>
      <c r="D30" s="169">
        <v>3097</v>
      </c>
      <c r="E30" s="169">
        <v>1524</v>
      </c>
      <c r="F30" s="169">
        <f t="shared" si="0"/>
        <v>23940</v>
      </c>
    </row>
    <row r="31" spans="1:6" ht="20.100000000000001" customHeight="1">
      <c r="A31" s="170">
        <v>54</v>
      </c>
      <c r="B31" s="169">
        <v>15507</v>
      </c>
      <c r="C31" s="169">
        <v>4259</v>
      </c>
      <c r="D31" s="169">
        <v>3153</v>
      </c>
      <c r="E31" s="169">
        <v>1572</v>
      </c>
      <c r="F31" s="169">
        <f t="shared" si="0"/>
        <v>24491</v>
      </c>
    </row>
    <row r="32" spans="1:6" ht="20.100000000000001" customHeight="1">
      <c r="A32" s="170">
        <v>53</v>
      </c>
      <c r="B32" s="169">
        <v>15394</v>
      </c>
      <c r="C32" s="169">
        <v>4213</v>
      </c>
      <c r="D32" s="169">
        <v>3137</v>
      </c>
      <c r="E32" s="169">
        <v>1558</v>
      </c>
      <c r="F32" s="169">
        <f t="shared" si="0"/>
        <v>24302</v>
      </c>
    </row>
    <row r="33" spans="1:6" ht="20.100000000000001" customHeight="1">
      <c r="A33" s="170">
        <v>52</v>
      </c>
      <c r="B33" s="169">
        <v>15215</v>
      </c>
      <c r="C33" s="169">
        <v>4102</v>
      </c>
      <c r="D33" s="169">
        <v>3129</v>
      </c>
      <c r="E33" s="169">
        <v>1533</v>
      </c>
      <c r="F33" s="169">
        <f t="shared" si="0"/>
        <v>23979</v>
      </c>
    </row>
    <row r="34" spans="1:6" ht="20.100000000000001" customHeight="1">
      <c r="A34" s="170">
        <v>51</v>
      </c>
      <c r="B34" s="169">
        <v>14993</v>
      </c>
      <c r="C34" s="169">
        <v>4066</v>
      </c>
      <c r="D34" s="169">
        <v>3100</v>
      </c>
      <c r="E34" s="169">
        <v>1534</v>
      </c>
      <c r="F34" s="169">
        <f t="shared" si="0"/>
        <v>23693</v>
      </c>
    </row>
    <row r="35" spans="1:6" ht="20.100000000000001" customHeight="1">
      <c r="A35" s="170">
        <v>50</v>
      </c>
      <c r="B35" s="169">
        <v>14853</v>
      </c>
      <c r="C35" s="169">
        <v>4025</v>
      </c>
      <c r="D35" s="169">
        <v>3100</v>
      </c>
      <c r="E35" s="169">
        <v>1524</v>
      </c>
      <c r="F35" s="169">
        <f t="shared" si="0"/>
        <v>23502</v>
      </c>
    </row>
    <row r="36" spans="1:6" ht="20.100000000000001" customHeight="1">
      <c r="A36" s="170">
        <v>49</v>
      </c>
      <c r="B36" s="169">
        <v>14638</v>
      </c>
      <c r="C36" s="169">
        <v>3952</v>
      </c>
      <c r="D36" s="169">
        <v>3151</v>
      </c>
      <c r="E36" s="169">
        <v>1475</v>
      </c>
      <c r="F36" s="169">
        <f t="shared" si="0"/>
        <v>23216</v>
      </c>
    </row>
    <row r="37" spans="1:6" ht="20.100000000000001" customHeight="1">
      <c r="A37" s="170">
        <v>48</v>
      </c>
      <c r="B37" s="169">
        <v>14520</v>
      </c>
      <c r="C37" s="169">
        <v>3867</v>
      </c>
      <c r="D37" s="169">
        <v>3102</v>
      </c>
      <c r="E37" s="169">
        <v>1476</v>
      </c>
      <c r="F37" s="169">
        <f t="shared" si="0"/>
        <v>22965</v>
      </c>
    </row>
    <row r="38" spans="1:6" ht="20.100000000000001" customHeight="1">
      <c r="A38" s="170">
        <v>47</v>
      </c>
      <c r="B38" s="169">
        <v>14249</v>
      </c>
      <c r="C38" s="169">
        <v>3798</v>
      </c>
      <c r="D38" s="169">
        <v>3083</v>
      </c>
      <c r="E38" s="169">
        <v>1477</v>
      </c>
      <c r="F38" s="169">
        <f t="shared" si="0"/>
        <v>22607</v>
      </c>
    </row>
    <row r="39" spans="1:6" ht="20.100000000000001" customHeight="1">
      <c r="A39" s="170">
        <v>46</v>
      </c>
      <c r="B39" s="169">
        <v>14085</v>
      </c>
      <c r="C39" s="169">
        <v>3727</v>
      </c>
      <c r="D39" s="169">
        <v>3090</v>
      </c>
      <c r="E39" s="169">
        <v>1476</v>
      </c>
      <c r="F39" s="169">
        <f t="shared" si="0"/>
        <v>22378</v>
      </c>
    </row>
    <row r="40" spans="1:6" ht="20.100000000000001" customHeight="1">
      <c r="A40" s="170">
        <v>45</v>
      </c>
      <c r="B40" s="169">
        <v>13965</v>
      </c>
      <c r="C40" s="169">
        <v>3678</v>
      </c>
      <c r="D40" s="169">
        <v>3102</v>
      </c>
      <c r="E40" s="169">
        <v>1466</v>
      </c>
      <c r="F40" s="169">
        <f t="shared" si="0"/>
        <v>22211</v>
      </c>
    </row>
    <row r="41" spans="1:6" ht="20.100000000000001" customHeight="1">
      <c r="A41" s="170">
        <v>44</v>
      </c>
      <c r="B41" s="169">
        <v>13869</v>
      </c>
      <c r="C41" s="169">
        <v>3677</v>
      </c>
      <c r="D41" s="169">
        <v>3094</v>
      </c>
      <c r="E41" s="169">
        <v>1496</v>
      </c>
      <c r="F41" s="169">
        <f t="shared" si="0"/>
        <v>22136</v>
      </c>
    </row>
    <row r="42" spans="1:6" ht="20.100000000000001" customHeight="1">
      <c r="A42" s="170">
        <v>43</v>
      </c>
      <c r="B42" s="169">
        <v>13623</v>
      </c>
      <c r="C42" s="169">
        <v>3606</v>
      </c>
      <c r="D42" s="169">
        <v>3143</v>
      </c>
      <c r="E42" s="169">
        <v>1484</v>
      </c>
      <c r="F42" s="169">
        <f t="shared" si="0"/>
        <v>21856</v>
      </c>
    </row>
    <row r="43" spans="1:6" ht="20.100000000000001" customHeight="1">
      <c r="A43" s="170">
        <v>42</v>
      </c>
      <c r="B43" s="169">
        <v>13320</v>
      </c>
      <c r="C43" s="169">
        <v>3560</v>
      </c>
      <c r="D43" s="169">
        <v>3158</v>
      </c>
      <c r="E43" s="169">
        <v>1460</v>
      </c>
      <c r="F43" s="169">
        <f t="shared" si="0"/>
        <v>21498</v>
      </c>
    </row>
    <row r="44" spans="1:6" ht="20.100000000000001" customHeight="1">
      <c r="A44" s="170">
        <v>41</v>
      </c>
      <c r="B44" s="169">
        <v>13205</v>
      </c>
      <c r="C44" s="169">
        <v>3508</v>
      </c>
      <c r="D44" s="169">
        <v>3160</v>
      </c>
      <c r="E44" s="169">
        <v>1459</v>
      </c>
      <c r="F44" s="169">
        <f t="shared" si="0"/>
        <v>21332</v>
      </c>
    </row>
    <row r="45" spans="1:6" ht="20.100000000000001" customHeight="1">
      <c r="A45" s="170">
        <v>40</v>
      </c>
      <c r="B45" s="169">
        <v>12658</v>
      </c>
      <c r="C45" s="169">
        <v>3353</v>
      </c>
      <c r="D45" s="169">
        <v>3116</v>
      </c>
      <c r="E45" s="169">
        <v>1436</v>
      </c>
      <c r="F45" s="169">
        <f t="shared" si="0"/>
        <v>20563</v>
      </c>
    </row>
    <row r="46" spans="1:6" ht="20.100000000000001" customHeight="1">
      <c r="A46" s="171"/>
    </row>
    <row r="47" spans="1:6" ht="20.100000000000001" customHeight="1">
      <c r="A47" s="171"/>
    </row>
    <row r="48" spans="1:6" ht="20.100000000000001" customHeight="1">
      <c r="A48" s="171"/>
    </row>
    <row r="49" spans="1:1" ht="20.100000000000001" customHeight="1">
      <c r="A49" s="171"/>
    </row>
    <row r="50" spans="1:1" ht="20.100000000000001" customHeight="1">
      <c r="A50" s="171"/>
    </row>
    <row r="51" spans="1:1" ht="20.100000000000001" customHeight="1">
      <c r="A51" s="171"/>
    </row>
    <row r="52" spans="1:1" ht="20.100000000000001" customHeight="1">
      <c r="A52" s="171"/>
    </row>
    <row r="53" spans="1:1" ht="20.100000000000001" customHeight="1">
      <c r="A53" s="171"/>
    </row>
    <row r="54" spans="1:1" ht="20.100000000000001" customHeight="1">
      <c r="A54" s="171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&amp;L&amp;"ＭＳ 明朝,標準"&amp;12毎月人口異動調査による旧市町村別世帯数（各年10月1日現在）</oddHead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Normal="100" zoomScaleSheetLayoutView="100" workbookViewId="0">
      <pane ySplit="2" topLeftCell="A20" activePane="bottomLeft" state="frozen"/>
      <selection pane="bottomLeft" activeCell="B3" sqref="B3:G45"/>
    </sheetView>
  </sheetViews>
  <sheetFormatPr defaultRowHeight="14.25"/>
  <cols>
    <col min="1" max="1" width="15.625" style="179" customWidth="1"/>
    <col min="2" max="6" width="10.625" style="179" customWidth="1"/>
    <col min="7" max="16384" width="9" style="179"/>
  </cols>
  <sheetData>
    <row r="1" spans="1:7" ht="27" customHeight="1">
      <c r="A1" s="176" t="s">
        <v>116</v>
      </c>
      <c r="B1" s="177"/>
      <c r="C1" s="177"/>
      <c r="D1" s="177"/>
      <c r="E1" s="177"/>
      <c r="F1" s="178" t="s">
        <v>115</v>
      </c>
    </row>
    <row r="2" spans="1:7" ht="19.5" customHeight="1">
      <c r="A2" s="182" t="s">
        <v>165</v>
      </c>
      <c r="B2" s="180" t="s">
        <v>69</v>
      </c>
      <c r="C2" s="181" t="s">
        <v>14</v>
      </c>
      <c r="D2" s="182" t="s">
        <v>112</v>
      </c>
      <c r="E2" s="183" t="s">
        <v>161</v>
      </c>
      <c r="F2" s="183" t="s">
        <v>162</v>
      </c>
    </row>
    <row r="3" spans="1:7" ht="19.5" customHeight="1">
      <c r="A3" s="184" t="s">
        <v>119</v>
      </c>
      <c r="B3" s="208">
        <f>SUM(C3:F3)</f>
        <v>90298</v>
      </c>
      <c r="C3" s="209">
        <v>55149</v>
      </c>
      <c r="D3" s="210">
        <v>15409</v>
      </c>
      <c r="E3" s="211">
        <v>13354</v>
      </c>
      <c r="F3" s="211">
        <v>6386</v>
      </c>
      <c r="G3" s="208"/>
    </row>
    <row r="4" spans="1:7" ht="19.5" customHeight="1">
      <c r="A4" s="184" t="s">
        <v>120</v>
      </c>
      <c r="B4" s="208">
        <f>SUM(C4:F4)</f>
        <v>89896</v>
      </c>
      <c r="C4" s="209">
        <v>55348</v>
      </c>
      <c r="D4" s="210">
        <v>15186</v>
      </c>
      <c r="E4" s="211">
        <v>13072</v>
      </c>
      <c r="F4" s="211">
        <v>6290</v>
      </c>
      <c r="G4" s="208"/>
    </row>
    <row r="5" spans="1:7" ht="19.5" customHeight="1">
      <c r="A5" s="184" t="s">
        <v>121</v>
      </c>
      <c r="B5" s="208">
        <f t="shared" ref="B5:B42" si="0">SUM(C5:F5)</f>
        <v>89872</v>
      </c>
      <c r="C5" s="209">
        <v>55474</v>
      </c>
      <c r="D5" s="210">
        <v>15429</v>
      </c>
      <c r="E5" s="211">
        <v>12766</v>
      </c>
      <c r="F5" s="211">
        <v>6203</v>
      </c>
      <c r="G5" s="208"/>
    </row>
    <row r="6" spans="1:7" ht="19.5" customHeight="1">
      <c r="A6" s="184" t="s">
        <v>122</v>
      </c>
      <c r="B6" s="208">
        <f t="shared" si="0"/>
        <v>89452</v>
      </c>
      <c r="C6" s="209">
        <v>55420</v>
      </c>
      <c r="D6" s="210">
        <v>15360</v>
      </c>
      <c r="E6" s="211">
        <v>12502</v>
      </c>
      <c r="F6" s="211">
        <v>6170</v>
      </c>
      <c r="G6" s="208"/>
    </row>
    <row r="7" spans="1:7" ht="19.5" customHeight="1">
      <c r="A7" s="184" t="s">
        <v>123</v>
      </c>
      <c r="B7" s="208">
        <f t="shared" si="0"/>
        <v>88817</v>
      </c>
      <c r="C7" s="209">
        <v>55060</v>
      </c>
      <c r="D7" s="210">
        <v>15372</v>
      </c>
      <c r="E7" s="211">
        <v>12264</v>
      </c>
      <c r="F7" s="211">
        <v>6121</v>
      </c>
      <c r="G7" s="208"/>
    </row>
    <row r="8" spans="1:7" ht="19.5" customHeight="1">
      <c r="A8" s="184" t="s">
        <v>124</v>
      </c>
      <c r="B8" s="208">
        <f t="shared" si="0"/>
        <v>89029</v>
      </c>
      <c r="C8" s="209">
        <v>55214</v>
      </c>
      <c r="D8" s="210">
        <v>15227</v>
      </c>
      <c r="E8" s="211">
        <v>12382</v>
      </c>
      <c r="F8" s="211">
        <v>6206</v>
      </c>
      <c r="G8" s="208"/>
    </row>
    <row r="9" spans="1:7" ht="19.5" customHeight="1">
      <c r="A9" s="184" t="s">
        <v>125</v>
      </c>
      <c r="B9" s="208">
        <f t="shared" si="0"/>
        <v>88847</v>
      </c>
      <c r="C9" s="209">
        <v>55249</v>
      </c>
      <c r="D9" s="210">
        <v>15166</v>
      </c>
      <c r="E9" s="211">
        <v>12228</v>
      </c>
      <c r="F9" s="211">
        <v>6204</v>
      </c>
      <c r="G9" s="208"/>
    </row>
    <row r="10" spans="1:7" ht="19.5" customHeight="1">
      <c r="A10" s="184" t="s">
        <v>126</v>
      </c>
      <c r="B10" s="208">
        <f t="shared" si="0"/>
        <v>89115</v>
      </c>
      <c r="C10" s="209">
        <v>55565</v>
      </c>
      <c r="D10" s="210">
        <v>15238</v>
      </c>
      <c r="E10" s="211">
        <v>12131</v>
      </c>
      <c r="F10" s="211">
        <v>6181</v>
      </c>
      <c r="G10" s="208"/>
    </row>
    <row r="11" spans="1:7" ht="19.5" customHeight="1">
      <c r="A11" s="184" t="s">
        <v>127</v>
      </c>
      <c r="B11" s="208">
        <f t="shared" si="0"/>
        <v>89698</v>
      </c>
      <c r="C11" s="209">
        <v>56037</v>
      </c>
      <c r="D11" s="210">
        <v>15444</v>
      </c>
      <c r="E11" s="211">
        <v>12017</v>
      </c>
      <c r="F11" s="211">
        <v>6200</v>
      </c>
      <c r="G11" s="208"/>
    </row>
    <row r="12" spans="1:7" ht="19.5" customHeight="1">
      <c r="A12" s="184" t="s">
        <v>128</v>
      </c>
      <c r="B12" s="208">
        <f t="shared" si="0"/>
        <v>90169</v>
      </c>
      <c r="C12" s="209">
        <v>56456</v>
      </c>
      <c r="D12" s="210">
        <v>15546</v>
      </c>
      <c r="E12" s="211">
        <v>12025</v>
      </c>
      <c r="F12" s="211">
        <v>6142</v>
      </c>
      <c r="G12" s="208"/>
    </row>
    <row r="13" spans="1:7" ht="19.5" customHeight="1">
      <c r="A13" s="184" t="s">
        <v>129</v>
      </c>
      <c r="B13" s="208">
        <f t="shared" si="0"/>
        <v>89981</v>
      </c>
      <c r="C13" s="209">
        <v>56143</v>
      </c>
      <c r="D13" s="210">
        <v>15794</v>
      </c>
      <c r="E13" s="211">
        <v>12013</v>
      </c>
      <c r="F13" s="211">
        <v>6031</v>
      </c>
      <c r="G13" s="208"/>
    </row>
    <row r="14" spans="1:7" ht="19.5" customHeight="1">
      <c r="A14" s="184" t="s">
        <v>130</v>
      </c>
      <c r="B14" s="208">
        <f t="shared" si="0"/>
        <v>90354</v>
      </c>
      <c r="C14" s="209">
        <v>56480</v>
      </c>
      <c r="D14" s="210">
        <v>15925</v>
      </c>
      <c r="E14" s="211">
        <v>11926</v>
      </c>
      <c r="F14" s="211">
        <v>6023</v>
      </c>
      <c r="G14" s="208"/>
    </row>
    <row r="15" spans="1:7" ht="19.5" customHeight="1">
      <c r="A15" s="184" t="s">
        <v>131</v>
      </c>
      <c r="B15" s="208">
        <f t="shared" si="0"/>
        <v>90911</v>
      </c>
      <c r="C15" s="209">
        <v>57010</v>
      </c>
      <c r="D15" s="210">
        <v>16009</v>
      </c>
      <c r="E15" s="211">
        <v>11898</v>
      </c>
      <c r="F15" s="211">
        <v>5994</v>
      </c>
      <c r="G15" s="208"/>
    </row>
    <row r="16" spans="1:7" ht="19.5" customHeight="1">
      <c r="A16" s="184" t="s">
        <v>132</v>
      </c>
      <c r="B16" s="208">
        <f t="shared" si="0"/>
        <v>91162</v>
      </c>
      <c r="C16" s="209">
        <v>57121</v>
      </c>
      <c r="D16" s="210">
        <v>16135</v>
      </c>
      <c r="E16" s="211">
        <v>11888</v>
      </c>
      <c r="F16" s="211">
        <v>6018</v>
      </c>
      <c r="G16" s="208"/>
    </row>
    <row r="17" spans="1:7" ht="19.5" customHeight="1">
      <c r="A17" s="184" t="s">
        <v>133</v>
      </c>
      <c r="B17" s="208">
        <f t="shared" si="0"/>
        <v>91335</v>
      </c>
      <c r="C17" s="209">
        <v>57339</v>
      </c>
      <c r="D17" s="210">
        <v>16209</v>
      </c>
      <c r="E17" s="211">
        <v>11764</v>
      </c>
      <c r="F17" s="211">
        <v>6023</v>
      </c>
      <c r="G17" s="208"/>
    </row>
    <row r="18" spans="1:7" ht="19.5" customHeight="1">
      <c r="A18" s="184" t="s">
        <v>134</v>
      </c>
      <c r="B18" s="208">
        <f t="shared" si="0"/>
        <v>91285</v>
      </c>
      <c r="C18" s="209">
        <v>57361</v>
      </c>
      <c r="D18" s="210">
        <v>16208</v>
      </c>
      <c r="E18" s="211">
        <v>11725</v>
      </c>
      <c r="F18" s="211">
        <v>5991</v>
      </c>
      <c r="G18" s="208"/>
    </row>
    <row r="19" spans="1:7" ht="19.5" customHeight="1">
      <c r="A19" s="184" t="s">
        <v>135</v>
      </c>
      <c r="B19" s="208">
        <f t="shared" si="0"/>
        <v>91805</v>
      </c>
      <c r="C19" s="209">
        <v>57914</v>
      </c>
      <c r="D19" s="210">
        <v>16220</v>
      </c>
      <c r="E19" s="211">
        <v>11695</v>
      </c>
      <c r="F19" s="211">
        <v>5976</v>
      </c>
      <c r="G19" s="208"/>
    </row>
    <row r="20" spans="1:7" ht="19.5" customHeight="1">
      <c r="A20" s="184" t="s">
        <v>136</v>
      </c>
      <c r="B20" s="208">
        <f t="shared" si="0"/>
        <v>92033</v>
      </c>
      <c r="C20" s="209">
        <v>58314</v>
      </c>
      <c r="D20" s="210">
        <v>16170</v>
      </c>
      <c r="E20" s="211">
        <v>11639</v>
      </c>
      <c r="F20" s="211">
        <v>5910</v>
      </c>
      <c r="G20" s="208"/>
    </row>
    <row r="21" spans="1:7" ht="19.5" customHeight="1">
      <c r="A21" s="184" t="s">
        <v>137</v>
      </c>
      <c r="B21" s="208">
        <f t="shared" si="0"/>
        <v>92627</v>
      </c>
      <c r="C21" s="209">
        <v>58822</v>
      </c>
      <c r="D21" s="210">
        <v>16245</v>
      </c>
      <c r="E21" s="211">
        <v>11635</v>
      </c>
      <c r="F21" s="211">
        <v>5925</v>
      </c>
      <c r="G21" s="208"/>
    </row>
    <row r="22" spans="1:7" ht="19.5" customHeight="1">
      <c r="A22" s="184" t="s">
        <v>138</v>
      </c>
      <c r="B22" s="208">
        <f t="shared" si="0"/>
        <v>93127</v>
      </c>
      <c r="C22" s="209">
        <v>59286</v>
      </c>
      <c r="D22" s="210">
        <v>16336</v>
      </c>
      <c r="E22" s="211">
        <v>11562</v>
      </c>
      <c r="F22" s="211">
        <v>5943</v>
      </c>
      <c r="G22" s="208"/>
    </row>
    <row r="23" spans="1:7" ht="19.5" customHeight="1">
      <c r="A23" s="184" t="s">
        <v>139</v>
      </c>
      <c r="B23" s="208">
        <f t="shared" si="0"/>
        <v>93895</v>
      </c>
      <c r="C23" s="209">
        <v>59974</v>
      </c>
      <c r="D23" s="210">
        <v>16363</v>
      </c>
      <c r="E23" s="211">
        <v>11580</v>
      </c>
      <c r="F23" s="211">
        <v>5978</v>
      </c>
      <c r="G23" s="208"/>
    </row>
    <row r="24" spans="1:7" ht="19.5" customHeight="1">
      <c r="A24" s="184" t="s">
        <v>140</v>
      </c>
      <c r="B24" s="208">
        <f t="shared" si="0"/>
        <v>94373</v>
      </c>
      <c r="C24" s="209">
        <v>60431</v>
      </c>
      <c r="D24" s="210">
        <v>16331</v>
      </c>
      <c r="E24" s="211">
        <v>11548</v>
      </c>
      <c r="F24" s="211">
        <v>6063</v>
      </c>
      <c r="G24" s="208"/>
    </row>
    <row r="25" spans="1:7" ht="19.5" customHeight="1">
      <c r="A25" s="184" t="s">
        <v>141</v>
      </c>
      <c r="B25" s="208">
        <f t="shared" si="0"/>
        <v>94816</v>
      </c>
      <c r="C25" s="209">
        <v>60791</v>
      </c>
      <c r="D25" s="210">
        <v>16341</v>
      </c>
      <c r="E25" s="211">
        <v>11557</v>
      </c>
      <c r="F25" s="211">
        <v>6127</v>
      </c>
      <c r="G25" s="208"/>
    </row>
    <row r="26" spans="1:7" ht="19.5" customHeight="1">
      <c r="A26" s="184" t="s">
        <v>142</v>
      </c>
      <c r="B26" s="208">
        <f t="shared" si="0"/>
        <v>94986</v>
      </c>
      <c r="C26" s="209">
        <v>61061</v>
      </c>
      <c r="D26" s="210">
        <v>16386</v>
      </c>
      <c r="E26" s="211">
        <v>11380</v>
      </c>
      <c r="F26" s="211">
        <v>6159</v>
      </c>
      <c r="G26" s="208"/>
    </row>
    <row r="27" spans="1:7" ht="19.5" customHeight="1">
      <c r="A27" s="184" t="s">
        <v>143</v>
      </c>
      <c r="B27" s="208">
        <f t="shared" si="0"/>
        <v>95200</v>
      </c>
      <c r="C27" s="209">
        <v>61448</v>
      </c>
      <c r="D27" s="210">
        <v>16272</v>
      </c>
      <c r="E27" s="211">
        <v>11261</v>
      </c>
      <c r="F27" s="211">
        <v>6219</v>
      </c>
      <c r="G27" s="208"/>
    </row>
    <row r="28" spans="1:7" ht="19.5" customHeight="1">
      <c r="A28" s="184" t="s">
        <v>90</v>
      </c>
      <c r="B28" s="208">
        <f t="shared" si="0"/>
        <v>95625</v>
      </c>
      <c r="C28" s="209">
        <v>62003</v>
      </c>
      <c r="D28" s="210">
        <v>16301</v>
      </c>
      <c r="E28" s="211">
        <v>11108</v>
      </c>
      <c r="F28" s="211">
        <v>6213</v>
      </c>
      <c r="G28" s="208"/>
    </row>
    <row r="29" spans="1:7" ht="19.5" customHeight="1">
      <c r="A29" s="184" t="s">
        <v>144</v>
      </c>
      <c r="B29" s="208">
        <f t="shared" si="0"/>
        <v>96287</v>
      </c>
      <c r="C29" s="209">
        <v>62577</v>
      </c>
      <c r="D29" s="210">
        <v>16328</v>
      </c>
      <c r="E29" s="211">
        <v>11138</v>
      </c>
      <c r="F29" s="211">
        <v>6244</v>
      </c>
      <c r="G29" s="208"/>
    </row>
    <row r="30" spans="1:7" ht="19.5" customHeight="1">
      <c r="A30" s="184" t="s">
        <v>145</v>
      </c>
      <c r="B30" s="208">
        <f t="shared" si="0"/>
        <v>96369</v>
      </c>
      <c r="C30" s="209">
        <v>62761</v>
      </c>
      <c r="D30" s="210">
        <v>16248</v>
      </c>
      <c r="E30" s="211">
        <v>11079</v>
      </c>
      <c r="F30" s="211">
        <v>6281</v>
      </c>
      <c r="G30" s="208"/>
    </row>
    <row r="31" spans="1:7" ht="19.5" customHeight="1">
      <c r="A31" s="184" t="s">
        <v>146</v>
      </c>
      <c r="B31" s="208">
        <f t="shared" si="0"/>
        <v>96999</v>
      </c>
      <c r="C31" s="209">
        <v>63301</v>
      </c>
      <c r="D31" s="210">
        <v>16239</v>
      </c>
      <c r="E31" s="211">
        <v>11080</v>
      </c>
      <c r="F31" s="211">
        <v>6379</v>
      </c>
      <c r="G31" s="208"/>
    </row>
    <row r="32" spans="1:7" ht="19.5" customHeight="1">
      <c r="A32" s="184" t="s">
        <v>147</v>
      </c>
      <c r="B32" s="208">
        <f t="shared" si="0"/>
        <v>97468</v>
      </c>
      <c r="C32" s="209">
        <v>63678</v>
      </c>
      <c r="D32" s="210">
        <v>16290</v>
      </c>
      <c r="E32" s="211">
        <v>10989</v>
      </c>
      <c r="F32" s="211">
        <v>6511</v>
      </c>
      <c r="G32" s="208"/>
    </row>
    <row r="33" spans="1:7" ht="19.5" customHeight="1">
      <c r="A33" s="184" t="s">
        <v>148</v>
      </c>
      <c r="B33" s="208">
        <f t="shared" si="0"/>
        <v>97813</v>
      </c>
      <c r="C33" s="209">
        <v>64206</v>
      </c>
      <c r="D33" s="210">
        <v>16178</v>
      </c>
      <c r="E33" s="211">
        <v>10956</v>
      </c>
      <c r="F33" s="211">
        <v>6473</v>
      </c>
      <c r="G33" s="208"/>
    </row>
    <row r="34" spans="1:7" ht="19.5" customHeight="1">
      <c r="A34" s="184" t="s">
        <v>149</v>
      </c>
      <c r="B34" s="208">
        <f t="shared" si="0"/>
        <v>98330</v>
      </c>
      <c r="C34" s="209">
        <v>64831</v>
      </c>
      <c r="D34" s="210">
        <v>16091</v>
      </c>
      <c r="E34" s="211">
        <v>10923</v>
      </c>
      <c r="F34" s="211">
        <v>6485</v>
      </c>
      <c r="G34" s="208"/>
    </row>
    <row r="35" spans="1:7" ht="19.5" customHeight="1">
      <c r="A35" s="184" t="s">
        <v>150</v>
      </c>
      <c r="B35" s="208">
        <f t="shared" si="0"/>
        <v>98935</v>
      </c>
      <c r="C35" s="209">
        <v>65350</v>
      </c>
      <c r="D35" s="210">
        <v>16078</v>
      </c>
      <c r="E35" s="211">
        <v>10892</v>
      </c>
      <c r="F35" s="211">
        <v>6615</v>
      </c>
      <c r="G35" s="208"/>
    </row>
    <row r="36" spans="1:7" ht="19.5" customHeight="1">
      <c r="A36" s="184" t="s">
        <v>151</v>
      </c>
      <c r="B36" s="208">
        <f t="shared" si="0"/>
        <v>99373</v>
      </c>
      <c r="C36" s="209">
        <v>65922</v>
      </c>
      <c r="D36" s="210">
        <v>15995</v>
      </c>
      <c r="E36" s="211">
        <v>10833</v>
      </c>
      <c r="F36" s="211">
        <v>6623</v>
      </c>
      <c r="G36" s="208"/>
    </row>
    <row r="37" spans="1:7" ht="19.5" customHeight="1">
      <c r="A37" s="184" t="s">
        <v>152</v>
      </c>
      <c r="B37" s="208">
        <f t="shared" si="0"/>
        <v>99756</v>
      </c>
      <c r="C37" s="209">
        <v>66432</v>
      </c>
      <c r="D37" s="210">
        <v>15947</v>
      </c>
      <c r="E37" s="211">
        <v>10794</v>
      </c>
      <c r="F37" s="211">
        <v>6583</v>
      </c>
      <c r="G37" s="208"/>
    </row>
    <row r="38" spans="1:7" ht="19.5" customHeight="1">
      <c r="A38" s="184" t="s">
        <v>153</v>
      </c>
      <c r="B38" s="208">
        <f t="shared" si="0"/>
        <v>100016</v>
      </c>
      <c r="C38" s="209">
        <v>66875</v>
      </c>
      <c r="D38" s="210">
        <v>15962</v>
      </c>
      <c r="E38" s="211">
        <v>10675</v>
      </c>
      <c r="F38" s="211">
        <v>6504</v>
      </c>
      <c r="G38" s="208"/>
    </row>
    <row r="39" spans="1:7" ht="19.5" customHeight="1">
      <c r="A39" s="184" t="s">
        <v>154</v>
      </c>
      <c r="B39" s="208">
        <f t="shared" si="0"/>
        <v>100549</v>
      </c>
      <c r="C39" s="209">
        <v>67542</v>
      </c>
      <c r="D39" s="210">
        <v>15893</v>
      </c>
      <c r="E39" s="211">
        <v>10605</v>
      </c>
      <c r="F39" s="211">
        <v>6509</v>
      </c>
      <c r="G39" s="208"/>
    </row>
    <row r="40" spans="1:7" ht="19.5" customHeight="1">
      <c r="A40" s="184" t="s">
        <v>155</v>
      </c>
      <c r="B40" s="208">
        <f t="shared" si="0"/>
        <v>100639</v>
      </c>
      <c r="C40" s="209">
        <v>67852</v>
      </c>
      <c r="D40" s="210">
        <v>15794</v>
      </c>
      <c r="E40" s="211">
        <v>10501</v>
      </c>
      <c r="F40" s="211">
        <v>6492</v>
      </c>
      <c r="G40" s="208"/>
    </row>
    <row r="41" spans="1:7" ht="19.5" customHeight="1">
      <c r="A41" s="184" t="s">
        <v>156</v>
      </c>
      <c r="B41" s="208">
        <f t="shared" si="0"/>
        <v>100957</v>
      </c>
      <c r="C41" s="209">
        <v>68363</v>
      </c>
      <c r="D41" s="210">
        <v>15731</v>
      </c>
      <c r="E41" s="211">
        <v>10440</v>
      </c>
      <c r="F41" s="211">
        <v>6423</v>
      </c>
      <c r="G41" s="208"/>
    </row>
    <row r="42" spans="1:7" ht="19.5" customHeight="1">
      <c r="A42" s="184" t="s">
        <v>157</v>
      </c>
      <c r="B42" s="208">
        <f t="shared" si="0"/>
        <v>101072</v>
      </c>
      <c r="C42" s="209">
        <v>68633</v>
      </c>
      <c r="D42" s="210">
        <v>15601</v>
      </c>
      <c r="E42" s="211">
        <v>10369</v>
      </c>
      <c r="F42" s="211">
        <v>6469</v>
      </c>
      <c r="G42" s="208"/>
    </row>
    <row r="43" spans="1:7" ht="19.5" customHeight="1">
      <c r="A43" s="184" t="s">
        <v>158</v>
      </c>
      <c r="B43" s="208">
        <v>100462</v>
      </c>
      <c r="C43" s="241"/>
      <c r="D43" s="242"/>
      <c r="E43" s="242"/>
      <c r="F43" s="243"/>
      <c r="G43" s="208" t="s">
        <v>164</v>
      </c>
    </row>
    <row r="44" spans="1:7" ht="19.5" customHeight="1">
      <c r="A44" s="184" t="s">
        <v>159</v>
      </c>
      <c r="B44" s="208">
        <v>100232</v>
      </c>
      <c r="C44" s="244"/>
      <c r="D44" s="242"/>
      <c r="E44" s="242"/>
      <c r="F44" s="243"/>
      <c r="G44" s="208"/>
    </row>
    <row r="45" spans="1:7" ht="19.5" customHeight="1">
      <c r="A45" s="184" t="s">
        <v>160</v>
      </c>
      <c r="B45" s="208">
        <v>100116</v>
      </c>
      <c r="C45" s="244"/>
      <c r="D45" s="242"/>
      <c r="E45" s="242"/>
      <c r="F45" s="243"/>
      <c r="G45" s="208"/>
    </row>
  </sheetData>
  <mergeCells count="1">
    <mergeCell ref="C43:F45"/>
  </mergeCells>
  <phoneticPr fontId="2"/>
  <pageMargins left="0.70866141732283472" right="0.70866141732283472" top="0.74803149606299213" bottom="0.35433070866141736" header="0.31496062992125984" footer="0.31496062992125984"/>
  <pageSetup paperSize="9" scale="77" orientation="portrait" r:id="rId1"/>
  <rowBreaks count="1" manualBreakCount="1">
    <brk id="4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Normal="100" zoomScaleSheetLayoutView="100" workbookViewId="0">
      <pane ySplit="2" topLeftCell="A20" activePane="bottomLeft" state="frozen"/>
      <selection pane="bottomLeft" activeCell="A20" sqref="A20"/>
    </sheetView>
  </sheetViews>
  <sheetFormatPr defaultRowHeight="14.25"/>
  <cols>
    <col min="1" max="1" width="15.625" style="185" customWidth="1"/>
    <col min="2" max="6" width="10.625" style="185" customWidth="1"/>
    <col min="7" max="16384" width="9" style="185"/>
  </cols>
  <sheetData>
    <row r="1" spans="1:7" s="174" customFormat="1" ht="27" customHeight="1">
      <c r="A1" s="173" t="s">
        <v>118</v>
      </c>
      <c r="F1" s="175" t="s">
        <v>117</v>
      </c>
    </row>
    <row r="2" spans="1:7" ht="19.5" customHeight="1">
      <c r="A2" s="182" t="s">
        <v>165</v>
      </c>
      <c r="B2" s="180" t="s">
        <v>69</v>
      </c>
      <c r="C2" s="181" t="s">
        <v>14</v>
      </c>
      <c r="D2" s="182" t="s">
        <v>112</v>
      </c>
      <c r="E2" s="183" t="s">
        <v>161</v>
      </c>
      <c r="F2" s="183" t="s">
        <v>162</v>
      </c>
    </row>
    <row r="3" spans="1:7" ht="19.5" customHeight="1">
      <c r="A3" s="184" t="s">
        <v>119</v>
      </c>
      <c r="B3" s="208">
        <f>SUM(C3:F3)</f>
        <v>20972</v>
      </c>
      <c r="C3" s="209">
        <v>12959</v>
      </c>
      <c r="D3" s="210">
        <v>3408</v>
      </c>
      <c r="E3" s="211">
        <v>3163</v>
      </c>
      <c r="F3" s="211">
        <v>1442</v>
      </c>
      <c r="G3" s="212"/>
    </row>
    <row r="4" spans="1:7" ht="19.5" customHeight="1">
      <c r="A4" s="184" t="s">
        <v>120</v>
      </c>
      <c r="B4" s="208">
        <f t="shared" ref="B4:B42" si="0">SUM(C4:F4)</f>
        <v>21332</v>
      </c>
      <c r="C4" s="209">
        <v>13205</v>
      </c>
      <c r="D4" s="210">
        <v>3508</v>
      </c>
      <c r="E4" s="211">
        <v>3160</v>
      </c>
      <c r="F4" s="211">
        <v>1459</v>
      </c>
      <c r="G4" s="212"/>
    </row>
    <row r="5" spans="1:7" ht="19.5" customHeight="1">
      <c r="A5" s="184" t="s">
        <v>121</v>
      </c>
      <c r="B5" s="208">
        <f t="shared" si="0"/>
        <v>21498</v>
      </c>
      <c r="C5" s="209">
        <v>13320</v>
      </c>
      <c r="D5" s="210">
        <v>3560</v>
      </c>
      <c r="E5" s="211">
        <v>3158</v>
      </c>
      <c r="F5" s="211">
        <v>1460</v>
      </c>
      <c r="G5" s="212"/>
    </row>
    <row r="6" spans="1:7" ht="19.5" customHeight="1">
      <c r="A6" s="184" t="s">
        <v>122</v>
      </c>
      <c r="B6" s="208">
        <f t="shared" si="0"/>
        <v>21856</v>
      </c>
      <c r="C6" s="209">
        <v>13623</v>
      </c>
      <c r="D6" s="210">
        <v>3606</v>
      </c>
      <c r="E6" s="211">
        <v>3143</v>
      </c>
      <c r="F6" s="211">
        <v>1484</v>
      </c>
      <c r="G6" s="212"/>
    </row>
    <row r="7" spans="1:7" ht="19.5" customHeight="1">
      <c r="A7" s="184" t="s">
        <v>123</v>
      </c>
      <c r="B7" s="208">
        <f t="shared" si="0"/>
        <v>22136</v>
      </c>
      <c r="C7" s="209">
        <v>13869</v>
      </c>
      <c r="D7" s="210">
        <v>3677</v>
      </c>
      <c r="E7" s="211">
        <v>3094</v>
      </c>
      <c r="F7" s="211">
        <v>1496</v>
      </c>
      <c r="G7" s="212"/>
    </row>
    <row r="8" spans="1:7" ht="19.5" customHeight="1">
      <c r="A8" s="184" t="s">
        <v>124</v>
      </c>
      <c r="B8" s="208">
        <f t="shared" si="0"/>
        <v>22211</v>
      </c>
      <c r="C8" s="209">
        <v>13965</v>
      </c>
      <c r="D8" s="210">
        <v>3678</v>
      </c>
      <c r="E8" s="211">
        <v>3102</v>
      </c>
      <c r="F8" s="211">
        <v>1466</v>
      </c>
      <c r="G8" s="212"/>
    </row>
    <row r="9" spans="1:7" ht="19.5" customHeight="1">
      <c r="A9" s="184" t="s">
        <v>125</v>
      </c>
      <c r="B9" s="208">
        <f t="shared" si="0"/>
        <v>22378</v>
      </c>
      <c r="C9" s="209">
        <v>14085</v>
      </c>
      <c r="D9" s="210">
        <v>3727</v>
      </c>
      <c r="E9" s="211">
        <v>3090</v>
      </c>
      <c r="F9" s="211">
        <v>1476</v>
      </c>
      <c r="G9" s="212"/>
    </row>
    <row r="10" spans="1:7" ht="19.5" customHeight="1">
      <c r="A10" s="184" t="s">
        <v>126</v>
      </c>
      <c r="B10" s="208">
        <f t="shared" si="0"/>
        <v>22607</v>
      </c>
      <c r="C10" s="209">
        <v>14249</v>
      </c>
      <c r="D10" s="210">
        <v>3798</v>
      </c>
      <c r="E10" s="211">
        <v>3083</v>
      </c>
      <c r="F10" s="211">
        <v>1477</v>
      </c>
      <c r="G10" s="212"/>
    </row>
    <row r="11" spans="1:7" ht="19.5" customHeight="1">
      <c r="A11" s="184" t="s">
        <v>127</v>
      </c>
      <c r="B11" s="208">
        <f t="shared" si="0"/>
        <v>22965</v>
      </c>
      <c r="C11" s="209">
        <v>14520</v>
      </c>
      <c r="D11" s="210">
        <v>3867</v>
      </c>
      <c r="E11" s="211">
        <v>3102</v>
      </c>
      <c r="F11" s="211">
        <v>1476</v>
      </c>
      <c r="G11" s="212"/>
    </row>
    <row r="12" spans="1:7" ht="19.5" customHeight="1">
      <c r="A12" s="184" t="s">
        <v>128</v>
      </c>
      <c r="B12" s="208">
        <f t="shared" si="0"/>
        <v>23216</v>
      </c>
      <c r="C12" s="209">
        <v>14638</v>
      </c>
      <c r="D12" s="210">
        <v>3952</v>
      </c>
      <c r="E12" s="211">
        <v>3151</v>
      </c>
      <c r="F12" s="211">
        <v>1475</v>
      </c>
      <c r="G12" s="212"/>
    </row>
    <row r="13" spans="1:7" ht="19.5" customHeight="1">
      <c r="A13" s="184" t="s">
        <v>129</v>
      </c>
      <c r="B13" s="208">
        <f t="shared" si="0"/>
        <v>23502</v>
      </c>
      <c r="C13" s="209">
        <v>14853</v>
      </c>
      <c r="D13" s="210">
        <v>4025</v>
      </c>
      <c r="E13" s="211">
        <v>3100</v>
      </c>
      <c r="F13" s="211">
        <v>1524</v>
      </c>
      <c r="G13" s="212"/>
    </row>
    <row r="14" spans="1:7" ht="19.5" customHeight="1">
      <c r="A14" s="184" t="s">
        <v>130</v>
      </c>
      <c r="B14" s="208">
        <f t="shared" si="0"/>
        <v>23693</v>
      </c>
      <c r="C14" s="209">
        <v>14993</v>
      </c>
      <c r="D14" s="210">
        <v>4066</v>
      </c>
      <c r="E14" s="211">
        <v>3100</v>
      </c>
      <c r="F14" s="211">
        <v>1534</v>
      </c>
      <c r="G14" s="212"/>
    </row>
    <row r="15" spans="1:7" ht="19.5" customHeight="1">
      <c r="A15" s="184" t="s">
        <v>131</v>
      </c>
      <c r="B15" s="208">
        <f t="shared" si="0"/>
        <v>23979</v>
      </c>
      <c r="C15" s="209">
        <v>15215</v>
      </c>
      <c r="D15" s="210">
        <v>4102</v>
      </c>
      <c r="E15" s="211">
        <v>3129</v>
      </c>
      <c r="F15" s="211">
        <v>1533</v>
      </c>
      <c r="G15" s="212"/>
    </row>
    <row r="16" spans="1:7" ht="19.5" customHeight="1">
      <c r="A16" s="184" t="s">
        <v>132</v>
      </c>
      <c r="B16" s="208">
        <f t="shared" si="0"/>
        <v>24302</v>
      </c>
      <c r="C16" s="209">
        <v>15394</v>
      </c>
      <c r="D16" s="210">
        <v>4213</v>
      </c>
      <c r="E16" s="211">
        <v>3137</v>
      </c>
      <c r="F16" s="211">
        <v>1558</v>
      </c>
      <c r="G16" s="212"/>
    </row>
    <row r="17" spans="1:7" ht="19.5" customHeight="1">
      <c r="A17" s="184" t="s">
        <v>133</v>
      </c>
      <c r="B17" s="208">
        <f t="shared" si="0"/>
        <v>24491</v>
      </c>
      <c r="C17" s="209">
        <v>15507</v>
      </c>
      <c r="D17" s="210">
        <v>4259</v>
      </c>
      <c r="E17" s="211">
        <v>3153</v>
      </c>
      <c r="F17" s="211">
        <v>1572</v>
      </c>
      <c r="G17" s="212"/>
    </row>
    <row r="18" spans="1:7" ht="19.5" customHeight="1">
      <c r="A18" s="184" t="s">
        <v>134</v>
      </c>
      <c r="B18" s="208">
        <f t="shared" si="0"/>
        <v>25363</v>
      </c>
      <c r="C18" s="209">
        <v>16168</v>
      </c>
      <c r="D18" s="210">
        <v>4453</v>
      </c>
      <c r="E18" s="211">
        <v>3143</v>
      </c>
      <c r="F18" s="211">
        <v>1599</v>
      </c>
      <c r="G18" s="212"/>
    </row>
    <row r="19" spans="1:7" ht="19.5" customHeight="1">
      <c r="A19" s="184" t="s">
        <v>135</v>
      </c>
      <c r="B19" s="208">
        <f t="shared" si="0"/>
        <v>25778</v>
      </c>
      <c r="C19" s="209">
        <v>16503</v>
      </c>
      <c r="D19" s="210">
        <v>4493</v>
      </c>
      <c r="E19" s="211">
        <v>3152</v>
      </c>
      <c r="F19" s="211">
        <v>1630</v>
      </c>
      <c r="G19" s="212"/>
    </row>
    <row r="20" spans="1:7" ht="19.5" customHeight="1">
      <c r="A20" s="184" t="s">
        <v>136</v>
      </c>
      <c r="B20" s="208">
        <f t="shared" si="0"/>
        <v>25943</v>
      </c>
      <c r="C20" s="209">
        <v>16649</v>
      </c>
      <c r="D20" s="210">
        <v>4516</v>
      </c>
      <c r="E20" s="211">
        <v>3160</v>
      </c>
      <c r="F20" s="211">
        <v>1618</v>
      </c>
      <c r="G20" s="212"/>
    </row>
    <row r="21" spans="1:7" ht="19.5" customHeight="1">
      <c r="A21" s="184" t="s">
        <v>137</v>
      </c>
      <c r="B21" s="208">
        <f t="shared" si="0"/>
        <v>26271</v>
      </c>
      <c r="C21" s="209">
        <v>16901</v>
      </c>
      <c r="D21" s="210">
        <v>4579</v>
      </c>
      <c r="E21" s="211">
        <v>3163</v>
      </c>
      <c r="F21" s="211">
        <v>1628</v>
      </c>
      <c r="G21" s="212"/>
    </row>
    <row r="22" spans="1:7" ht="19.5" customHeight="1">
      <c r="A22" s="184" t="s">
        <v>138</v>
      </c>
      <c r="B22" s="208">
        <f t="shared" si="0"/>
        <v>26635</v>
      </c>
      <c r="C22" s="209">
        <v>17142</v>
      </c>
      <c r="D22" s="210">
        <v>4675</v>
      </c>
      <c r="E22" s="211">
        <v>3176</v>
      </c>
      <c r="F22" s="211">
        <v>1642</v>
      </c>
      <c r="G22" s="212"/>
    </row>
    <row r="23" spans="1:7" ht="19.5" customHeight="1">
      <c r="A23" s="184" t="s">
        <v>139</v>
      </c>
      <c r="B23" s="208">
        <f t="shared" si="0"/>
        <v>26728</v>
      </c>
      <c r="C23" s="209">
        <v>17319</v>
      </c>
      <c r="D23" s="210">
        <v>4594</v>
      </c>
      <c r="E23" s="211">
        <v>3180</v>
      </c>
      <c r="F23" s="211">
        <v>1635</v>
      </c>
      <c r="G23" s="212"/>
    </row>
    <row r="24" spans="1:7" ht="19.5" customHeight="1">
      <c r="A24" s="184" t="s">
        <v>140</v>
      </c>
      <c r="B24" s="208">
        <f t="shared" si="0"/>
        <v>27081</v>
      </c>
      <c r="C24" s="209">
        <v>17620</v>
      </c>
      <c r="D24" s="210">
        <v>4645</v>
      </c>
      <c r="E24" s="211">
        <v>3166</v>
      </c>
      <c r="F24" s="211">
        <v>1650</v>
      </c>
      <c r="G24" s="212"/>
    </row>
    <row r="25" spans="1:7" ht="19.5" customHeight="1">
      <c r="A25" s="184" t="s">
        <v>141</v>
      </c>
      <c r="B25" s="208">
        <f t="shared" si="0"/>
        <v>27448</v>
      </c>
      <c r="C25" s="209">
        <v>17967</v>
      </c>
      <c r="D25" s="210">
        <v>4680</v>
      </c>
      <c r="E25" s="211">
        <v>3139</v>
      </c>
      <c r="F25" s="211">
        <v>1662</v>
      </c>
      <c r="G25" s="212"/>
    </row>
    <row r="26" spans="1:7" ht="19.5" customHeight="1">
      <c r="A26" s="184" t="s">
        <v>142</v>
      </c>
      <c r="B26" s="208">
        <f t="shared" si="0"/>
        <v>27799</v>
      </c>
      <c r="C26" s="209">
        <v>18227</v>
      </c>
      <c r="D26" s="210">
        <v>4738</v>
      </c>
      <c r="E26" s="211">
        <v>3132</v>
      </c>
      <c r="F26" s="211">
        <v>1702</v>
      </c>
      <c r="G26" s="212"/>
    </row>
    <row r="27" spans="1:7" ht="19.5" customHeight="1">
      <c r="A27" s="184" t="s">
        <v>143</v>
      </c>
      <c r="B27" s="208">
        <f t="shared" si="0"/>
        <v>28138</v>
      </c>
      <c r="C27" s="209">
        <v>18529</v>
      </c>
      <c r="D27" s="210">
        <v>4750</v>
      </c>
      <c r="E27" s="211">
        <v>3140</v>
      </c>
      <c r="F27" s="211">
        <v>1719</v>
      </c>
      <c r="G27" s="212"/>
    </row>
    <row r="28" spans="1:7" ht="19.5" customHeight="1">
      <c r="A28" s="184" t="s">
        <v>90</v>
      </c>
      <c r="B28" s="208">
        <f t="shared" si="0"/>
        <v>28759</v>
      </c>
      <c r="C28" s="209">
        <v>19068</v>
      </c>
      <c r="D28" s="210">
        <v>4846</v>
      </c>
      <c r="E28" s="211">
        <v>3115</v>
      </c>
      <c r="F28" s="211">
        <v>1730</v>
      </c>
      <c r="G28" s="212"/>
    </row>
    <row r="29" spans="1:7" ht="19.5" customHeight="1">
      <c r="A29" s="184" t="s">
        <v>144</v>
      </c>
      <c r="B29" s="208">
        <f t="shared" si="0"/>
        <v>29411</v>
      </c>
      <c r="C29" s="209">
        <v>19591</v>
      </c>
      <c r="D29" s="210">
        <v>4907</v>
      </c>
      <c r="E29" s="211">
        <v>3146</v>
      </c>
      <c r="F29" s="211">
        <v>1767</v>
      </c>
      <c r="G29" s="212"/>
    </row>
    <row r="30" spans="1:7" ht="19.5" customHeight="1">
      <c r="A30" s="184" t="s">
        <v>145</v>
      </c>
      <c r="B30" s="208">
        <f t="shared" si="0"/>
        <v>29815</v>
      </c>
      <c r="C30" s="209">
        <v>19894</v>
      </c>
      <c r="D30" s="210">
        <v>4949</v>
      </c>
      <c r="E30" s="211">
        <v>3166</v>
      </c>
      <c r="F30" s="211">
        <v>1806</v>
      </c>
      <c r="G30" s="212"/>
    </row>
    <row r="31" spans="1:7" ht="19.5" customHeight="1">
      <c r="A31" s="184" t="s">
        <v>146</v>
      </c>
      <c r="B31" s="208">
        <f t="shared" si="0"/>
        <v>30351</v>
      </c>
      <c r="C31" s="209">
        <v>20282</v>
      </c>
      <c r="D31" s="210">
        <v>5032</v>
      </c>
      <c r="E31" s="211">
        <v>3195</v>
      </c>
      <c r="F31" s="211">
        <v>1842</v>
      </c>
      <c r="G31" s="212"/>
    </row>
    <row r="32" spans="1:7" ht="19.5" customHeight="1">
      <c r="A32" s="184" t="s">
        <v>147</v>
      </c>
      <c r="B32" s="208">
        <f t="shared" si="0"/>
        <v>30870</v>
      </c>
      <c r="C32" s="209">
        <v>20634</v>
      </c>
      <c r="D32" s="210">
        <v>5097</v>
      </c>
      <c r="E32" s="211">
        <v>3217</v>
      </c>
      <c r="F32" s="211">
        <v>1922</v>
      </c>
      <c r="G32" s="212"/>
    </row>
    <row r="33" spans="1:7" ht="19.5" customHeight="1">
      <c r="A33" s="184" t="s">
        <v>148</v>
      </c>
      <c r="B33" s="208">
        <f t="shared" si="0"/>
        <v>31483</v>
      </c>
      <c r="C33" s="209">
        <v>21268</v>
      </c>
      <c r="D33" s="210">
        <v>5059</v>
      </c>
      <c r="E33" s="211">
        <v>3211</v>
      </c>
      <c r="F33" s="211">
        <v>1945</v>
      </c>
      <c r="G33" s="212"/>
    </row>
    <row r="34" spans="1:7" ht="19.5" customHeight="1">
      <c r="A34" s="184" t="s">
        <v>149</v>
      </c>
      <c r="B34" s="208">
        <f t="shared" si="0"/>
        <v>32050</v>
      </c>
      <c r="C34" s="209">
        <v>21776</v>
      </c>
      <c r="D34" s="210">
        <v>5087</v>
      </c>
      <c r="E34" s="211">
        <v>3241</v>
      </c>
      <c r="F34" s="211">
        <v>1946</v>
      </c>
      <c r="G34" s="212"/>
    </row>
    <row r="35" spans="1:7" ht="19.5" customHeight="1">
      <c r="A35" s="184" t="s">
        <v>150</v>
      </c>
      <c r="B35" s="208">
        <f t="shared" si="0"/>
        <v>32756</v>
      </c>
      <c r="C35" s="209">
        <v>22316</v>
      </c>
      <c r="D35" s="210">
        <v>5136</v>
      </c>
      <c r="E35" s="211">
        <v>3293</v>
      </c>
      <c r="F35" s="211">
        <v>2011</v>
      </c>
      <c r="G35" s="212"/>
    </row>
    <row r="36" spans="1:7" ht="19.5" customHeight="1">
      <c r="A36" s="184" t="s">
        <v>151</v>
      </c>
      <c r="B36" s="208">
        <f t="shared" si="0"/>
        <v>33344</v>
      </c>
      <c r="C36" s="209">
        <v>22869</v>
      </c>
      <c r="D36" s="210">
        <v>5126</v>
      </c>
      <c r="E36" s="211">
        <v>3302</v>
      </c>
      <c r="F36" s="211">
        <v>2047</v>
      </c>
      <c r="G36" s="212"/>
    </row>
    <row r="37" spans="1:7" ht="19.5" customHeight="1">
      <c r="A37" s="184" t="s">
        <v>152</v>
      </c>
      <c r="B37" s="208">
        <f t="shared" si="0"/>
        <v>33937</v>
      </c>
      <c r="C37" s="209">
        <v>23377</v>
      </c>
      <c r="D37" s="210">
        <v>5177</v>
      </c>
      <c r="E37" s="211">
        <v>3315</v>
      </c>
      <c r="F37" s="211">
        <v>2068</v>
      </c>
      <c r="G37" s="212"/>
    </row>
    <row r="38" spans="1:7" ht="19.5" customHeight="1">
      <c r="A38" s="184" t="s">
        <v>153</v>
      </c>
      <c r="B38" s="208">
        <f t="shared" si="0"/>
        <v>33836</v>
      </c>
      <c r="C38" s="209">
        <v>23197</v>
      </c>
      <c r="D38" s="210">
        <v>5262</v>
      </c>
      <c r="E38" s="211">
        <v>3342</v>
      </c>
      <c r="F38" s="211">
        <v>2035</v>
      </c>
      <c r="G38" s="212"/>
    </row>
    <row r="39" spans="1:7" ht="19.5" customHeight="1">
      <c r="A39" s="184" t="s">
        <v>154</v>
      </c>
      <c r="B39" s="208">
        <f t="shared" si="0"/>
        <v>34493</v>
      </c>
      <c r="C39" s="209">
        <v>23760</v>
      </c>
      <c r="D39" s="210">
        <v>5310</v>
      </c>
      <c r="E39" s="211">
        <v>3364</v>
      </c>
      <c r="F39" s="211">
        <v>2059</v>
      </c>
      <c r="G39" s="212"/>
    </row>
    <row r="40" spans="1:7" ht="19.5" customHeight="1">
      <c r="A40" s="184" t="s">
        <v>155</v>
      </c>
      <c r="B40" s="208">
        <f t="shared" si="0"/>
        <v>34905</v>
      </c>
      <c r="C40" s="209">
        <v>24140</v>
      </c>
      <c r="D40" s="210">
        <v>5331</v>
      </c>
      <c r="E40" s="211">
        <v>3360</v>
      </c>
      <c r="F40" s="211">
        <v>2074</v>
      </c>
      <c r="G40" s="212"/>
    </row>
    <row r="41" spans="1:7" ht="19.5" customHeight="1">
      <c r="A41" s="184" t="s">
        <v>156</v>
      </c>
      <c r="B41" s="208">
        <f t="shared" si="0"/>
        <v>35471</v>
      </c>
      <c r="C41" s="209">
        <v>24600</v>
      </c>
      <c r="D41" s="210">
        <v>5379</v>
      </c>
      <c r="E41" s="211">
        <v>3424</v>
      </c>
      <c r="F41" s="211">
        <v>2068</v>
      </c>
      <c r="G41" s="212"/>
    </row>
    <row r="42" spans="1:7" ht="19.5" customHeight="1">
      <c r="A42" s="184" t="s">
        <v>157</v>
      </c>
      <c r="B42" s="208">
        <f t="shared" si="0"/>
        <v>35824</v>
      </c>
      <c r="C42" s="209">
        <v>24892</v>
      </c>
      <c r="D42" s="210">
        <v>5384</v>
      </c>
      <c r="E42" s="211">
        <v>3440</v>
      </c>
      <c r="F42" s="211">
        <v>2108</v>
      </c>
      <c r="G42" s="212"/>
    </row>
    <row r="43" spans="1:7" ht="19.5" customHeight="1">
      <c r="A43" s="184" t="s">
        <v>158</v>
      </c>
      <c r="B43" s="208">
        <v>35362</v>
      </c>
      <c r="C43" s="241"/>
      <c r="D43" s="242"/>
      <c r="E43" s="242"/>
      <c r="F43" s="243"/>
      <c r="G43" s="212" t="s">
        <v>163</v>
      </c>
    </row>
    <row r="44" spans="1:7" ht="19.5" customHeight="1">
      <c r="A44" s="184" t="s">
        <v>159</v>
      </c>
      <c r="B44" s="208">
        <v>35760</v>
      </c>
      <c r="C44" s="244"/>
      <c r="D44" s="242"/>
      <c r="E44" s="242"/>
      <c r="F44" s="243"/>
      <c r="G44" s="212"/>
    </row>
    <row r="45" spans="1:7" ht="19.5" customHeight="1">
      <c r="A45" s="184" t="s">
        <v>160</v>
      </c>
      <c r="B45" s="208">
        <v>36052</v>
      </c>
      <c r="C45" s="244"/>
      <c r="D45" s="242"/>
      <c r="E45" s="242"/>
      <c r="F45" s="243"/>
      <c r="G45" s="212"/>
    </row>
  </sheetData>
  <mergeCells count="1">
    <mergeCell ref="C43:F45"/>
  </mergeCells>
  <phoneticPr fontId="2"/>
  <pageMargins left="0.70866141732283472" right="0.70866141732283472" top="0.74803149606299213" bottom="0.39370078740157483" header="0.31496062992125984" footer="0.31496062992125984"/>
  <pageSetup paperSize="9" scale="76" orientation="portrait" r:id="rId1"/>
  <rowBreaks count="1" manualBreakCount="1">
    <brk id="46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zoomScale="75" workbookViewId="0">
      <pane xSplit="5" ySplit="3" topLeftCell="F4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RowHeight="15.75" customHeight="1"/>
  <cols>
    <col min="1" max="1" width="3.125" style="3" customWidth="1"/>
    <col min="2" max="2" width="5" style="3" customWidth="1"/>
    <col min="3" max="3" width="4.25" style="3" customWidth="1"/>
    <col min="4" max="4" width="10.5" style="1" customWidth="1"/>
    <col min="5" max="5" width="2.625" style="3" customWidth="1"/>
    <col min="6" max="6" width="8.625" style="3" customWidth="1"/>
    <col min="7" max="7" width="2.625" style="3" customWidth="1"/>
    <col min="8" max="10" width="9.875" style="3" customWidth="1"/>
    <col min="11" max="11" width="16.5" style="10" customWidth="1"/>
    <col min="12" max="12" width="11.625" style="11" customWidth="1"/>
    <col min="13" max="15" width="15.625" style="12" customWidth="1"/>
    <col min="16" max="16" width="21.875" style="3" customWidth="1"/>
    <col min="17" max="16384" width="9" style="3"/>
  </cols>
  <sheetData>
    <row r="1" spans="1:16" ht="23.25" customHeight="1" thickBot="1">
      <c r="A1" s="3">
        <v>9</v>
      </c>
      <c r="B1" s="3" t="s">
        <v>3</v>
      </c>
    </row>
    <row r="2" spans="1:16" ht="15.75" customHeight="1">
      <c r="A2" s="14"/>
      <c r="B2" s="259" t="s">
        <v>8</v>
      </c>
      <c r="C2" s="260"/>
      <c r="D2" s="263" t="s">
        <v>13</v>
      </c>
      <c r="E2" s="15"/>
      <c r="F2" s="259" t="s">
        <v>4</v>
      </c>
      <c r="G2" s="16"/>
      <c r="H2" s="17"/>
      <c r="I2" s="18" t="s">
        <v>5</v>
      </c>
      <c r="J2" s="19"/>
      <c r="K2" s="245" t="s">
        <v>6</v>
      </c>
      <c r="L2" s="247" t="s">
        <v>7</v>
      </c>
      <c r="M2" s="20" t="s">
        <v>20</v>
      </c>
      <c r="N2" s="20" t="s">
        <v>22</v>
      </c>
      <c r="O2" s="20" t="s">
        <v>24</v>
      </c>
      <c r="P2" s="249" t="s">
        <v>25</v>
      </c>
    </row>
    <row r="3" spans="1:16" ht="15.75" customHeight="1">
      <c r="A3" s="21"/>
      <c r="B3" s="261"/>
      <c r="C3" s="262"/>
      <c r="D3" s="264"/>
      <c r="E3" s="22"/>
      <c r="F3" s="261"/>
      <c r="G3" s="23"/>
      <c r="H3" s="24" t="s">
        <v>0</v>
      </c>
      <c r="I3" s="24" t="s">
        <v>1</v>
      </c>
      <c r="J3" s="24" t="s">
        <v>2</v>
      </c>
      <c r="K3" s="246"/>
      <c r="L3" s="248"/>
      <c r="M3" s="26" t="s">
        <v>21</v>
      </c>
      <c r="N3" s="26" t="s">
        <v>23</v>
      </c>
      <c r="O3" s="26" t="s">
        <v>44</v>
      </c>
      <c r="P3" s="250"/>
    </row>
    <row r="4" spans="1:16" ht="13.5" customHeight="1">
      <c r="B4" s="252" t="s">
        <v>9</v>
      </c>
      <c r="C4" s="265" t="s">
        <v>10</v>
      </c>
      <c r="D4" s="1" t="s">
        <v>14</v>
      </c>
      <c r="F4" s="27">
        <v>8579</v>
      </c>
      <c r="G4" s="27"/>
      <c r="H4" s="27">
        <f>SUM(I4:J4)</f>
        <v>44583</v>
      </c>
      <c r="I4" s="28">
        <v>21848</v>
      </c>
      <c r="J4" s="28">
        <v>22735</v>
      </c>
      <c r="K4" s="10">
        <f t="shared" ref="K4:K43" si="0">H4/F4</f>
        <v>5.1967595290826436</v>
      </c>
      <c r="M4" s="12">
        <v>100</v>
      </c>
      <c r="N4" s="12">
        <f t="shared" ref="N4:N63" si="1">I4/J4*100</f>
        <v>96.098526500989664</v>
      </c>
      <c r="O4" s="12">
        <v>230.8</v>
      </c>
      <c r="P4" s="3" t="s">
        <v>26</v>
      </c>
    </row>
    <row r="5" spans="1:16" ht="13.5" customHeight="1">
      <c r="B5" s="252"/>
      <c r="C5" s="251"/>
      <c r="D5" s="1" t="s">
        <v>15</v>
      </c>
      <c r="F5" s="27">
        <v>2500</v>
      </c>
      <c r="G5" s="27"/>
      <c r="H5" s="27">
        <f t="shared" ref="H5:H68" si="2">SUM(I5:J5)</f>
        <v>12749</v>
      </c>
      <c r="I5" s="28">
        <v>6314</v>
      </c>
      <c r="J5" s="28">
        <v>6435</v>
      </c>
      <c r="K5" s="10">
        <f t="shared" si="0"/>
        <v>5.0995999999999997</v>
      </c>
      <c r="M5" s="12">
        <v>100</v>
      </c>
      <c r="N5" s="12">
        <f t="shared" si="1"/>
        <v>98.119658119658112</v>
      </c>
      <c r="P5" s="3" t="s">
        <v>101</v>
      </c>
    </row>
    <row r="6" spans="1:16" ht="13.5" customHeight="1">
      <c r="B6" s="252"/>
      <c r="C6" s="251"/>
      <c r="D6" s="1" t="s">
        <v>17</v>
      </c>
      <c r="F6" s="27">
        <v>1228</v>
      </c>
      <c r="G6" s="27"/>
      <c r="H6" s="27">
        <f t="shared" si="2"/>
        <v>6044</v>
      </c>
      <c r="I6" s="28">
        <v>3027</v>
      </c>
      <c r="J6" s="28">
        <v>3017</v>
      </c>
      <c r="K6" s="10">
        <f t="shared" si="0"/>
        <v>4.9218241042345277</v>
      </c>
      <c r="M6" s="12">
        <v>100</v>
      </c>
      <c r="N6" s="12">
        <f t="shared" si="1"/>
        <v>100.33145508783561</v>
      </c>
      <c r="P6" s="3" t="s">
        <v>101</v>
      </c>
    </row>
    <row r="7" spans="1:16" ht="13.5" customHeight="1">
      <c r="B7" s="252"/>
      <c r="C7" s="251"/>
      <c r="D7" s="1" t="s">
        <v>16</v>
      </c>
      <c r="F7" s="27">
        <v>2418</v>
      </c>
      <c r="G7" s="27"/>
      <c r="H7" s="27">
        <f t="shared" si="2"/>
        <v>12329</v>
      </c>
      <c r="I7" s="28">
        <v>6313</v>
      </c>
      <c r="J7" s="28">
        <v>6016</v>
      </c>
      <c r="K7" s="10">
        <f t="shared" si="0"/>
        <v>5.0988420181968568</v>
      </c>
      <c r="M7" s="12">
        <v>100</v>
      </c>
      <c r="N7" s="12">
        <f t="shared" si="1"/>
        <v>104.93683510638299</v>
      </c>
      <c r="P7" s="3" t="s">
        <v>101</v>
      </c>
    </row>
    <row r="8" spans="1:16" ht="13.5" customHeight="1">
      <c r="B8" s="252"/>
      <c r="C8" s="251">
        <v>14</v>
      </c>
      <c r="D8" s="1" t="s">
        <v>14</v>
      </c>
      <c r="F8" s="27">
        <v>8800</v>
      </c>
      <c r="G8" s="27"/>
      <c r="H8" s="27">
        <f t="shared" si="2"/>
        <v>46374</v>
      </c>
      <c r="I8" s="28">
        <v>22839</v>
      </c>
      <c r="J8" s="28">
        <v>23535</v>
      </c>
      <c r="K8" s="10">
        <f t="shared" si="0"/>
        <v>5.2697727272727271</v>
      </c>
      <c r="L8" s="11">
        <f t="shared" ref="L8:L23" si="3">H8-H4</f>
        <v>1791</v>
      </c>
      <c r="M8" s="12">
        <f>H8/H4*100</f>
        <v>104.01722629701904</v>
      </c>
      <c r="N8" s="12">
        <f t="shared" si="1"/>
        <v>97.042702358189928</v>
      </c>
      <c r="O8" s="12">
        <v>240.1</v>
      </c>
      <c r="P8" s="3" t="s">
        <v>27</v>
      </c>
    </row>
    <row r="9" spans="1:16" ht="13.5" customHeight="1">
      <c r="B9" s="252"/>
      <c r="C9" s="251"/>
      <c r="D9" s="1" t="s">
        <v>15</v>
      </c>
      <c r="F9" s="27">
        <v>2591</v>
      </c>
      <c r="G9" s="27"/>
      <c r="H9" s="27">
        <f t="shared" si="2"/>
        <v>13102</v>
      </c>
      <c r="I9" s="28">
        <v>6570</v>
      </c>
      <c r="J9" s="28">
        <v>6532</v>
      </c>
      <c r="K9" s="10">
        <f t="shared" si="0"/>
        <v>5.0567348514087227</v>
      </c>
      <c r="L9" s="11">
        <f t="shared" si="3"/>
        <v>353</v>
      </c>
      <c r="M9" s="12">
        <f>H9/H5*100</f>
        <v>102.76884461526394</v>
      </c>
      <c r="N9" s="12">
        <f t="shared" si="1"/>
        <v>100.58175137783221</v>
      </c>
      <c r="P9" s="3" t="s">
        <v>101</v>
      </c>
    </row>
    <row r="10" spans="1:16" ht="13.5" customHeight="1">
      <c r="B10" s="252"/>
      <c r="C10" s="251"/>
      <c r="D10" s="1" t="s">
        <v>17</v>
      </c>
      <c r="F10" s="27">
        <v>1224</v>
      </c>
      <c r="G10" s="27"/>
      <c r="H10" s="27">
        <f t="shared" si="2"/>
        <v>5892</v>
      </c>
      <c r="I10" s="28">
        <v>2966</v>
      </c>
      <c r="J10" s="28">
        <v>2926</v>
      </c>
      <c r="K10" s="10">
        <f t="shared" si="0"/>
        <v>4.8137254901960782</v>
      </c>
      <c r="L10" s="11">
        <f t="shared" si="3"/>
        <v>-152</v>
      </c>
      <c r="M10" s="12">
        <f>H10/H6*100</f>
        <v>97.485109199205823</v>
      </c>
      <c r="N10" s="12">
        <f t="shared" si="1"/>
        <v>101.36705399863295</v>
      </c>
      <c r="P10" s="3" t="s">
        <v>101</v>
      </c>
    </row>
    <row r="11" spans="1:16" ht="13.5" customHeight="1">
      <c r="B11" s="252"/>
      <c r="C11" s="251"/>
      <c r="D11" s="1" t="s">
        <v>16</v>
      </c>
      <c r="F11" s="27">
        <v>2453</v>
      </c>
      <c r="G11" s="27"/>
      <c r="H11" s="27">
        <f t="shared" si="2"/>
        <v>12240</v>
      </c>
      <c r="I11" s="28">
        <v>6195</v>
      </c>
      <c r="J11" s="28">
        <v>6045</v>
      </c>
      <c r="K11" s="10">
        <f t="shared" si="0"/>
        <v>4.9898083978801466</v>
      </c>
      <c r="L11" s="11">
        <f t="shared" si="3"/>
        <v>-89</v>
      </c>
      <c r="M11" s="12">
        <f>H11/H7*100</f>
        <v>99.278124746532569</v>
      </c>
      <c r="N11" s="12">
        <f t="shared" si="1"/>
        <v>102.48138957816377</v>
      </c>
      <c r="P11" s="3" t="s">
        <v>101</v>
      </c>
    </row>
    <row r="12" spans="1:16" ht="13.5" customHeight="1">
      <c r="B12" s="252" t="s">
        <v>11</v>
      </c>
      <c r="C12" s="251" t="s">
        <v>12</v>
      </c>
      <c r="D12" s="1" t="s">
        <v>14</v>
      </c>
      <c r="F12" s="27">
        <v>9180</v>
      </c>
      <c r="G12" s="27"/>
      <c r="H12" s="27">
        <f t="shared" si="2"/>
        <v>49871</v>
      </c>
      <c r="I12" s="28">
        <v>24545</v>
      </c>
      <c r="J12" s="28">
        <v>25326</v>
      </c>
      <c r="K12" s="10">
        <f t="shared" si="0"/>
        <v>5.4325708061002178</v>
      </c>
      <c r="L12" s="11">
        <f t="shared" si="3"/>
        <v>3497</v>
      </c>
      <c r="M12" s="12">
        <f>H12/H4*100</f>
        <v>111.86102325998699</v>
      </c>
      <c r="N12" s="12">
        <f t="shared" si="1"/>
        <v>96.916212587854375</v>
      </c>
      <c r="O12" s="12">
        <v>258.2</v>
      </c>
      <c r="P12" s="3" t="s">
        <v>28</v>
      </c>
    </row>
    <row r="13" spans="1:16" ht="13.5" customHeight="1">
      <c r="B13" s="252"/>
      <c r="C13" s="251"/>
      <c r="D13" s="1" t="s">
        <v>15</v>
      </c>
      <c r="F13" s="27">
        <v>2646</v>
      </c>
      <c r="G13" s="27"/>
      <c r="H13" s="27">
        <f t="shared" si="2"/>
        <v>13946</v>
      </c>
      <c r="I13" s="28">
        <v>6980</v>
      </c>
      <c r="J13" s="28">
        <v>6966</v>
      </c>
      <c r="K13" s="10">
        <f t="shared" si="0"/>
        <v>5.2705971277399852</v>
      </c>
      <c r="L13" s="11">
        <f t="shared" si="3"/>
        <v>844</v>
      </c>
      <c r="M13" s="12">
        <f>H13/H5*100</f>
        <v>109.38897168405366</v>
      </c>
      <c r="N13" s="12">
        <f t="shared" si="1"/>
        <v>100.20097616996841</v>
      </c>
      <c r="P13" s="3" t="s">
        <v>101</v>
      </c>
    </row>
    <row r="14" spans="1:16" ht="13.5" customHeight="1">
      <c r="B14" s="252"/>
      <c r="C14" s="251"/>
      <c r="D14" s="1" t="s">
        <v>17</v>
      </c>
      <c r="F14" s="27">
        <v>1246</v>
      </c>
      <c r="G14" s="27"/>
      <c r="H14" s="27">
        <f t="shared" si="2"/>
        <v>6256</v>
      </c>
      <c r="I14" s="28">
        <v>3191</v>
      </c>
      <c r="J14" s="28">
        <v>3065</v>
      </c>
      <c r="K14" s="10">
        <f t="shared" si="0"/>
        <v>5.0208667736757624</v>
      </c>
      <c r="L14" s="11">
        <f t="shared" si="3"/>
        <v>364</v>
      </c>
      <c r="M14" s="12">
        <f>H14/H6*100</f>
        <v>103.50761085373925</v>
      </c>
      <c r="N14" s="12">
        <f t="shared" si="1"/>
        <v>104.11092985318106</v>
      </c>
      <c r="P14" s="3" t="s">
        <v>101</v>
      </c>
    </row>
    <row r="15" spans="1:16" ht="13.5" customHeight="1">
      <c r="B15" s="252"/>
      <c r="C15" s="251"/>
      <c r="D15" s="1" t="s">
        <v>16</v>
      </c>
      <c r="F15" s="27">
        <v>2521</v>
      </c>
      <c r="G15" s="27"/>
      <c r="H15" s="27">
        <f t="shared" si="2"/>
        <v>12993</v>
      </c>
      <c r="I15" s="28">
        <v>6542</v>
      </c>
      <c r="J15" s="28">
        <v>6451</v>
      </c>
      <c r="K15" s="10">
        <f t="shared" si="0"/>
        <v>5.1539071796905986</v>
      </c>
      <c r="L15" s="11">
        <f t="shared" si="3"/>
        <v>753</v>
      </c>
      <c r="M15" s="12">
        <f>H15/H7*100</f>
        <v>105.38567604834131</v>
      </c>
      <c r="N15" s="12">
        <f t="shared" si="1"/>
        <v>101.41063401023098</v>
      </c>
      <c r="P15" s="3" t="s">
        <v>101</v>
      </c>
    </row>
    <row r="16" spans="1:16" ht="13.5" customHeight="1">
      <c r="B16" s="252"/>
      <c r="C16" s="251">
        <v>10</v>
      </c>
      <c r="D16" s="1" t="s">
        <v>14</v>
      </c>
      <c r="F16" s="27">
        <v>9469</v>
      </c>
      <c r="G16" s="27"/>
      <c r="H16" s="27">
        <f t="shared" si="2"/>
        <v>50966</v>
      </c>
      <c r="I16" s="28">
        <v>24783</v>
      </c>
      <c r="J16" s="28">
        <v>26183</v>
      </c>
      <c r="K16" s="10">
        <f t="shared" si="0"/>
        <v>5.3824057450628366</v>
      </c>
      <c r="L16" s="11">
        <f t="shared" si="3"/>
        <v>1095</v>
      </c>
      <c r="M16" s="12">
        <f>H16/H4*100</f>
        <v>114.31711638965525</v>
      </c>
      <c r="N16" s="12">
        <f t="shared" si="1"/>
        <v>94.653019134552949</v>
      </c>
      <c r="O16" s="12">
        <v>263.89999999999998</v>
      </c>
      <c r="P16" s="3" t="s">
        <v>29</v>
      </c>
    </row>
    <row r="17" spans="2:16" ht="13.5" customHeight="1">
      <c r="B17" s="252"/>
      <c r="C17" s="251"/>
      <c r="D17" s="1" t="s">
        <v>15</v>
      </c>
      <c r="F17" s="27">
        <v>2658</v>
      </c>
      <c r="G17" s="27"/>
      <c r="H17" s="27">
        <f t="shared" si="2"/>
        <v>14103</v>
      </c>
      <c r="I17" s="28">
        <v>6964</v>
      </c>
      <c r="J17" s="28">
        <v>7139</v>
      </c>
      <c r="K17" s="10">
        <f t="shared" si="0"/>
        <v>5.3058690744920991</v>
      </c>
      <c r="L17" s="11">
        <f t="shared" si="3"/>
        <v>157</v>
      </c>
      <c r="M17" s="12">
        <f>H17/H5*100</f>
        <v>110.62044081888776</v>
      </c>
      <c r="N17" s="12">
        <f t="shared" si="1"/>
        <v>97.548676285194006</v>
      </c>
      <c r="P17" s="3" t="s">
        <v>101</v>
      </c>
    </row>
    <row r="18" spans="2:16" ht="13.5" customHeight="1">
      <c r="B18" s="252"/>
      <c r="C18" s="251"/>
      <c r="D18" s="1" t="s">
        <v>17</v>
      </c>
      <c r="F18" s="27">
        <v>1256</v>
      </c>
      <c r="G18" s="27"/>
      <c r="H18" s="27">
        <f t="shared" si="2"/>
        <v>6316</v>
      </c>
      <c r="I18" s="28">
        <v>3161</v>
      </c>
      <c r="J18" s="28">
        <v>3155</v>
      </c>
      <c r="K18" s="10">
        <f t="shared" si="0"/>
        <v>5.0286624203821653</v>
      </c>
      <c r="L18" s="11">
        <f t="shared" si="3"/>
        <v>60</v>
      </c>
      <c r="M18" s="12">
        <f>H18/H6*100</f>
        <v>104.50033090668431</v>
      </c>
      <c r="N18" s="12">
        <f t="shared" si="1"/>
        <v>100.19017432646594</v>
      </c>
      <c r="P18" s="3" t="s">
        <v>101</v>
      </c>
    </row>
    <row r="19" spans="2:16" ht="13.5" customHeight="1">
      <c r="B19" s="252"/>
      <c r="C19" s="251"/>
      <c r="D19" s="1" t="s">
        <v>16</v>
      </c>
      <c r="F19" s="27">
        <v>2579</v>
      </c>
      <c r="G19" s="27"/>
      <c r="H19" s="27">
        <f t="shared" si="2"/>
        <v>13441</v>
      </c>
      <c r="I19" s="28">
        <v>6712</v>
      </c>
      <c r="J19" s="28">
        <v>6729</v>
      </c>
      <c r="K19" s="10">
        <f t="shared" si="0"/>
        <v>5.2117099651027532</v>
      </c>
      <c r="L19" s="11">
        <f t="shared" si="3"/>
        <v>448</v>
      </c>
      <c r="M19" s="12">
        <f>H19/H7*100</f>
        <v>109.01938518939087</v>
      </c>
      <c r="N19" s="12">
        <f t="shared" si="1"/>
        <v>99.747362163768756</v>
      </c>
      <c r="P19" s="3" t="s">
        <v>101</v>
      </c>
    </row>
    <row r="20" spans="2:16" ht="13.5" customHeight="1">
      <c r="B20" s="252"/>
      <c r="C20" s="251">
        <v>15</v>
      </c>
      <c r="D20" s="1" t="s">
        <v>14</v>
      </c>
      <c r="F20" s="27">
        <v>9410</v>
      </c>
      <c r="G20" s="27"/>
      <c r="H20" s="27">
        <f t="shared" si="2"/>
        <v>49866</v>
      </c>
      <c r="I20" s="28">
        <v>24349</v>
      </c>
      <c r="J20" s="28">
        <v>25517</v>
      </c>
      <c r="K20" s="10">
        <f t="shared" si="0"/>
        <v>5.299256110520723</v>
      </c>
      <c r="L20" s="11">
        <f t="shared" si="3"/>
        <v>-1100</v>
      </c>
      <c r="M20" s="12">
        <f>H20/H4*100</f>
        <v>111.84980822286521</v>
      </c>
      <c r="N20" s="12">
        <f t="shared" si="1"/>
        <v>95.422659403534894</v>
      </c>
      <c r="O20" s="12">
        <v>258.2</v>
      </c>
      <c r="P20" s="3" t="s">
        <v>30</v>
      </c>
    </row>
    <row r="21" spans="2:16" ht="13.5" customHeight="1">
      <c r="B21" s="252"/>
      <c r="C21" s="251"/>
      <c r="D21" s="1" t="s">
        <v>15</v>
      </c>
      <c r="F21" s="27">
        <v>2607</v>
      </c>
      <c r="G21" s="27"/>
      <c r="H21" s="27">
        <f t="shared" si="2"/>
        <v>13835</v>
      </c>
      <c r="I21" s="28">
        <v>6807</v>
      </c>
      <c r="J21" s="28">
        <v>7028</v>
      </c>
      <c r="K21" s="10">
        <f t="shared" si="0"/>
        <v>5.3068661296509401</v>
      </c>
      <c r="L21" s="11">
        <f t="shared" si="3"/>
        <v>-268</v>
      </c>
      <c r="M21" s="12">
        <f>H21/H5*100</f>
        <v>108.51831516197348</v>
      </c>
      <c r="N21" s="12">
        <f t="shared" si="1"/>
        <v>96.855435401252137</v>
      </c>
      <c r="P21" s="3" t="s">
        <v>101</v>
      </c>
    </row>
    <row r="22" spans="2:16" ht="13.5" customHeight="1">
      <c r="B22" s="252"/>
      <c r="C22" s="251"/>
      <c r="D22" s="1" t="s">
        <v>17</v>
      </c>
      <c r="F22" s="27">
        <v>1227</v>
      </c>
      <c r="G22" s="27"/>
      <c r="H22" s="27">
        <f t="shared" si="2"/>
        <v>6258</v>
      </c>
      <c r="I22" s="28">
        <v>3080</v>
      </c>
      <c r="J22" s="28">
        <v>3178</v>
      </c>
      <c r="K22" s="10">
        <f t="shared" si="0"/>
        <v>5.1002444987775064</v>
      </c>
      <c r="L22" s="11">
        <f t="shared" si="3"/>
        <v>-58</v>
      </c>
      <c r="M22" s="12">
        <f>H22/H6*100</f>
        <v>103.54070152217074</v>
      </c>
      <c r="N22" s="12">
        <f t="shared" si="1"/>
        <v>96.916299559471369</v>
      </c>
      <c r="P22" s="3" t="s">
        <v>101</v>
      </c>
    </row>
    <row r="23" spans="2:16" ht="13.5" customHeight="1">
      <c r="B23" s="252"/>
      <c r="C23" s="251"/>
      <c r="D23" s="1" t="s">
        <v>16</v>
      </c>
      <c r="F23" s="27">
        <v>2545</v>
      </c>
      <c r="G23" s="27"/>
      <c r="H23" s="27">
        <f t="shared" si="2"/>
        <v>13567</v>
      </c>
      <c r="I23" s="28">
        <v>6734</v>
      </c>
      <c r="J23" s="28">
        <v>6833</v>
      </c>
      <c r="K23" s="10">
        <f t="shared" si="0"/>
        <v>5.3308447937131627</v>
      </c>
      <c r="L23" s="11">
        <f t="shared" si="3"/>
        <v>126</v>
      </c>
      <c r="M23" s="12">
        <f>H23/H7*100</f>
        <v>110.04136588531107</v>
      </c>
      <c r="N23" s="12">
        <f t="shared" si="1"/>
        <v>98.551148836528611</v>
      </c>
      <c r="P23" s="3" t="s">
        <v>101</v>
      </c>
    </row>
    <row r="24" spans="2:16" ht="13.5" customHeight="1">
      <c r="B24" s="252"/>
      <c r="C24" s="251">
        <v>22</v>
      </c>
      <c r="D24" s="1" t="s">
        <v>14</v>
      </c>
      <c r="F24" s="27">
        <v>11913</v>
      </c>
      <c r="G24" s="27"/>
      <c r="H24" s="27">
        <f t="shared" si="2"/>
        <v>62548</v>
      </c>
      <c r="I24" s="28">
        <v>29732</v>
      </c>
      <c r="J24" s="28">
        <v>32816</v>
      </c>
      <c r="K24" s="10">
        <f t="shared" si="0"/>
        <v>5.2503987240829346</v>
      </c>
      <c r="L24" s="11">
        <f t="shared" ref="L24:L87" si="4">H24-H20</f>
        <v>12682</v>
      </c>
      <c r="M24" s="12">
        <f>H24/H4*100</f>
        <v>140.29562837852993</v>
      </c>
      <c r="N24" s="12">
        <f t="shared" si="1"/>
        <v>90.602145294978058</v>
      </c>
      <c r="O24" s="12">
        <v>323.8</v>
      </c>
      <c r="P24" s="3" t="s">
        <v>31</v>
      </c>
    </row>
    <row r="25" spans="2:16" ht="13.5" customHeight="1">
      <c r="B25" s="252"/>
      <c r="C25" s="251"/>
      <c r="D25" s="1" t="s">
        <v>15</v>
      </c>
      <c r="F25" s="27">
        <v>3249</v>
      </c>
      <c r="G25" s="27"/>
      <c r="H25" s="27">
        <f t="shared" si="2"/>
        <v>17364</v>
      </c>
      <c r="I25" s="28">
        <v>8329</v>
      </c>
      <c r="J25" s="28">
        <v>9035</v>
      </c>
      <c r="K25" s="10">
        <f t="shared" si="0"/>
        <v>5.3444136657433052</v>
      </c>
      <c r="L25" s="11">
        <f t="shared" si="4"/>
        <v>3529</v>
      </c>
      <c r="M25" s="12">
        <f>H25/H5*100</f>
        <v>136.19891756216174</v>
      </c>
      <c r="N25" s="12">
        <f t="shared" si="1"/>
        <v>92.18594355285002</v>
      </c>
      <c r="P25" s="3" t="s">
        <v>101</v>
      </c>
    </row>
    <row r="26" spans="2:16" ht="13.5" customHeight="1">
      <c r="B26" s="252"/>
      <c r="C26" s="251"/>
      <c r="D26" s="1" t="s">
        <v>17</v>
      </c>
      <c r="F26" s="27">
        <v>1478</v>
      </c>
      <c r="G26" s="27"/>
      <c r="H26" s="27">
        <f t="shared" si="2"/>
        <v>7758</v>
      </c>
      <c r="I26" s="28">
        <v>3741</v>
      </c>
      <c r="J26" s="28">
        <v>4017</v>
      </c>
      <c r="K26" s="10">
        <f t="shared" si="0"/>
        <v>5.2489851150202975</v>
      </c>
      <c r="L26" s="11">
        <f t="shared" si="4"/>
        <v>1500</v>
      </c>
      <c r="M26" s="12">
        <f>H26/H6*100</f>
        <v>128.3587028457975</v>
      </c>
      <c r="N26" s="12">
        <f t="shared" si="1"/>
        <v>93.129200896191193</v>
      </c>
      <c r="P26" s="3" t="s">
        <v>101</v>
      </c>
    </row>
    <row r="27" spans="2:16" ht="13.5" customHeight="1">
      <c r="B27" s="252"/>
      <c r="C27" s="251"/>
      <c r="D27" s="1" t="s">
        <v>16</v>
      </c>
      <c r="F27" s="27">
        <v>3235</v>
      </c>
      <c r="G27" s="27"/>
      <c r="H27" s="27">
        <f t="shared" si="2"/>
        <v>16979</v>
      </c>
      <c r="I27" s="28">
        <v>8153</v>
      </c>
      <c r="J27" s="28">
        <v>8826</v>
      </c>
      <c r="K27" s="10">
        <f t="shared" si="0"/>
        <v>5.2485316846986088</v>
      </c>
      <c r="L27" s="11">
        <f t="shared" si="4"/>
        <v>3412</v>
      </c>
      <c r="M27" s="12">
        <f>H27/H7*100</f>
        <v>137.71595425419741</v>
      </c>
      <c r="N27" s="12">
        <f t="shared" si="1"/>
        <v>92.374801722184458</v>
      </c>
      <c r="P27" s="3" t="s">
        <v>101</v>
      </c>
    </row>
    <row r="28" spans="2:16" ht="13.5" customHeight="1">
      <c r="B28" s="252"/>
      <c r="C28" s="251">
        <v>25</v>
      </c>
      <c r="D28" s="1" t="s">
        <v>14</v>
      </c>
      <c r="F28" s="27">
        <v>11809</v>
      </c>
      <c r="G28" s="27"/>
      <c r="H28" s="27">
        <f t="shared" si="2"/>
        <v>61645</v>
      </c>
      <c r="I28" s="28">
        <v>29542</v>
      </c>
      <c r="J28" s="28">
        <v>32103</v>
      </c>
      <c r="K28" s="10">
        <f t="shared" si="0"/>
        <v>5.2201710559742569</v>
      </c>
      <c r="L28" s="11">
        <f t="shared" si="4"/>
        <v>-903</v>
      </c>
      <c r="M28" s="12">
        <f>H28/H4*100</f>
        <v>138.27019267433775</v>
      </c>
      <c r="N28" s="12">
        <f t="shared" si="1"/>
        <v>92.022552409432151</v>
      </c>
      <c r="O28" s="12">
        <v>319.2</v>
      </c>
      <c r="P28" s="3" t="s">
        <v>32</v>
      </c>
    </row>
    <row r="29" spans="2:16" ht="13.5" customHeight="1">
      <c r="B29" s="252"/>
      <c r="C29" s="251"/>
      <c r="D29" s="1" t="s">
        <v>15</v>
      </c>
      <c r="F29" s="27">
        <v>3169</v>
      </c>
      <c r="G29" s="27"/>
      <c r="H29" s="27">
        <f t="shared" si="2"/>
        <v>16839</v>
      </c>
      <c r="I29" s="28">
        <v>8259</v>
      </c>
      <c r="J29" s="28">
        <v>8580</v>
      </c>
      <c r="K29" s="10">
        <f t="shared" si="0"/>
        <v>5.3136636162827386</v>
      </c>
      <c r="L29" s="11">
        <f t="shared" si="4"/>
        <v>-525</v>
      </c>
      <c r="M29" s="12">
        <f>H29/H5*100</f>
        <v>132.0809475252961</v>
      </c>
      <c r="N29" s="12">
        <f t="shared" si="1"/>
        <v>96.258741258741253</v>
      </c>
      <c r="P29" s="3" t="s">
        <v>101</v>
      </c>
    </row>
    <row r="30" spans="2:16" ht="13.5" customHeight="1">
      <c r="B30" s="252"/>
      <c r="C30" s="251"/>
      <c r="D30" s="1" t="s">
        <v>17</v>
      </c>
      <c r="F30" s="27">
        <v>1445</v>
      </c>
      <c r="G30" s="27"/>
      <c r="H30" s="27">
        <f t="shared" si="2"/>
        <v>7676</v>
      </c>
      <c r="I30" s="28">
        <v>3737</v>
      </c>
      <c r="J30" s="28">
        <v>3939</v>
      </c>
      <c r="K30" s="10">
        <f t="shared" si="0"/>
        <v>5.3121107266435983</v>
      </c>
      <c r="L30" s="11">
        <f t="shared" si="4"/>
        <v>-82</v>
      </c>
      <c r="M30" s="12">
        <f>H30/H6*100</f>
        <v>127.00198544010588</v>
      </c>
      <c r="N30" s="12">
        <f t="shared" si="1"/>
        <v>94.871794871794862</v>
      </c>
      <c r="P30" s="3" t="s">
        <v>101</v>
      </c>
    </row>
    <row r="31" spans="2:16" ht="13.5" customHeight="1">
      <c r="B31" s="252"/>
      <c r="C31" s="251"/>
      <c r="D31" s="1" t="s">
        <v>16</v>
      </c>
      <c r="F31" s="27">
        <v>3207</v>
      </c>
      <c r="G31" s="27"/>
      <c r="H31" s="27">
        <f t="shared" si="2"/>
        <v>16871</v>
      </c>
      <c r="I31" s="28">
        <v>8269</v>
      </c>
      <c r="J31" s="28">
        <v>8602</v>
      </c>
      <c r="K31" s="10">
        <f t="shared" si="0"/>
        <v>5.2606797630183975</v>
      </c>
      <c r="L31" s="11">
        <f t="shared" si="4"/>
        <v>-108</v>
      </c>
      <c r="M31" s="12">
        <f>H31/H7*100</f>
        <v>136.83997080055155</v>
      </c>
      <c r="N31" s="12">
        <f t="shared" si="1"/>
        <v>96.12880725412694</v>
      </c>
      <c r="P31" s="3" t="s">
        <v>101</v>
      </c>
    </row>
    <row r="32" spans="2:16" ht="13.5" customHeight="1">
      <c r="B32" s="252"/>
      <c r="C32" s="251">
        <v>30</v>
      </c>
      <c r="D32" s="1" t="s">
        <v>14</v>
      </c>
      <c r="F32" s="27">
        <v>11823</v>
      </c>
      <c r="G32" s="27"/>
      <c r="H32" s="27">
        <f t="shared" si="2"/>
        <v>59207</v>
      </c>
      <c r="I32" s="28">
        <v>28219</v>
      </c>
      <c r="J32" s="28">
        <v>30988</v>
      </c>
      <c r="K32" s="10">
        <f t="shared" si="0"/>
        <v>5.0077814429501819</v>
      </c>
      <c r="L32" s="11">
        <f t="shared" si="4"/>
        <v>-2438</v>
      </c>
      <c r="M32" s="12">
        <f>H32/H4*100</f>
        <v>132.80174057376129</v>
      </c>
      <c r="N32" s="12">
        <f t="shared" si="1"/>
        <v>91.064282948238031</v>
      </c>
      <c r="O32" s="12">
        <v>306.5</v>
      </c>
      <c r="P32" s="3" t="s">
        <v>33</v>
      </c>
    </row>
    <row r="33" spans="2:16" ht="13.5" customHeight="1">
      <c r="B33" s="252"/>
      <c r="C33" s="251"/>
      <c r="D33" s="1" t="s">
        <v>15</v>
      </c>
      <c r="F33" s="27">
        <v>3221</v>
      </c>
      <c r="G33" s="27"/>
      <c r="H33" s="27">
        <f t="shared" si="2"/>
        <v>16578</v>
      </c>
      <c r="I33" s="28">
        <v>8062</v>
      </c>
      <c r="J33" s="28">
        <v>8516</v>
      </c>
      <c r="K33" s="10">
        <f t="shared" si="0"/>
        <v>5.1468488047190313</v>
      </c>
      <c r="L33" s="11">
        <f t="shared" si="4"/>
        <v>-261</v>
      </c>
      <c r="M33" s="12">
        <f>H33/H5*100</f>
        <v>130.03372813554003</v>
      </c>
      <c r="N33" s="12">
        <f t="shared" si="1"/>
        <v>94.668858619069979</v>
      </c>
      <c r="P33" s="3" t="s">
        <v>101</v>
      </c>
    </row>
    <row r="34" spans="2:16" ht="13.5" customHeight="1">
      <c r="B34" s="252"/>
      <c r="C34" s="251"/>
      <c r="D34" s="1" t="s">
        <v>17</v>
      </c>
      <c r="F34" s="27">
        <v>1448</v>
      </c>
      <c r="G34" s="27"/>
      <c r="H34" s="27">
        <f t="shared" si="2"/>
        <v>7365</v>
      </c>
      <c r="I34" s="28">
        <v>3555</v>
      </c>
      <c r="J34" s="28">
        <v>3810</v>
      </c>
      <c r="K34" s="10">
        <f t="shared" si="0"/>
        <v>5.0863259668508292</v>
      </c>
      <c r="L34" s="11">
        <f t="shared" si="4"/>
        <v>-311</v>
      </c>
      <c r="M34" s="12">
        <f>H34/H6*100</f>
        <v>121.85638649900727</v>
      </c>
      <c r="N34" s="12">
        <f t="shared" si="1"/>
        <v>93.30708661417323</v>
      </c>
      <c r="P34" s="3" t="s">
        <v>101</v>
      </c>
    </row>
    <row r="35" spans="2:16" ht="13.5" customHeight="1">
      <c r="B35" s="252"/>
      <c r="C35" s="251"/>
      <c r="D35" s="1" t="s">
        <v>16</v>
      </c>
      <c r="F35" s="27">
        <v>3180</v>
      </c>
      <c r="G35" s="27"/>
      <c r="H35" s="27">
        <f t="shared" si="2"/>
        <v>15808</v>
      </c>
      <c r="I35" s="28">
        <v>7718</v>
      </c>
      <c r="J35" s="28">
        <v>8090</v>
      </c>
      <c r="K35" s="10">
        <f t="shared" si="0"/>
        <v>4.9710691823899369</v>
      </c>
      <c r="L35" s="11">
        <f t="shared" si="4"/>
        <v>-1063</v>
      </c>
      <c r="M35" s="12">
        <f>H35/H7*100</f>
        <v>128.21802254846298</v>
      </c>
      <c r="N35" s="12">
        <f t="shared" si="1"/>
        <v>95.401730531520386</v>
      </c>
      <c r="P35" s="3" t="s">
        <v>101</v>
      </c>
    </row>
    <row r="36" spans="2:16" ht="13.5" customHeight="1">
      <c r="B36" s="252"/>
      <c r="C36" s="251">
        <v>35</v>
      </c>
      <c r="D36" s="1" t="s">
        <v>14</v>
      </c>
      <c r="F36" s="27">
        <v>12222</v>
      </c>
      <c r="G36" s="27"/>
      <c r="H36" s="27">
        <f t="shared" si="2"/>
        <v>56829</v>
      </c>
      <c r="I36" s="28">
        <v>26889</v>
      </c>
      <c r="J36" s="28">
        <v>29940</v>
      </c>
      <c r="K36" s="10">
        <f t="shared" si="0"/>
        <v>4.6497299950908202</v>
      </c>
      <c r="L36" s="11">
        <f t="shared" si="4"/>
        <v>-2378</v>
      </c>
      <c r="M36" s="12">
        <f>H36/H4*100</f>
        <v>127.46786891864612</v>
      </c>
      <c r="N36" s="12">
        <f t="shared" si="1"/>
        <v>89.809619238476955</v>
      </c>
      <c r="O36" s="12">
        <v>294.2</v>
      </c>
      <c r="P36" s="3" t="s">
        <v>34</v>
      </c>
    </row>
    <row r="37" spans="2:16" ht="13.5" customHeight="1">
      <c r="B37" s="252"/>
      <c r="C37" s="251"/>
      <c r="D37" s="1" t="s">
        <v>15</v>
      </c>
      <c r="F37" s="27">
        <v>3300</v>
      </c>
      <c r="G37" s="27"/>
      <c r="H37" s="27">
        <f t="shared" si="2"/>
        <v>15972</v>
      </c>
      <c r="I37" s="28">
        <v>7720</v>
      </c>
      <c r="J37" s="28">
        <v>8252</v>
      </c>
      <c r="K37" s="10">
        <f t="shared" si="0"/>
        <v>4.84</v>
      </c>
      <c r="L37" s="11">
        <f t="shared" si="4"/>
        <v>-606</v>
      </c>
      <c r="M37" s="12">
        <f>H37/H5*100</f>
        <v>125.28041415012943</v>
      </c>
      <c r="N37" s="12">
        <f t="shared" si="1"/>
        <v>93.553078041686859</v>
      </c>
      <c r="P37" s="3" t="s">
        <v>101</v>
      </c>
    </row>
    <row r="38" spans="2:16" ht="13.5" customHeight="1">
      <c r="B38" s="252"/>
      <c r="C38" s="251"/>
      <c r="D38" s="1" t="s">
        <v>17</v>
      </c>
      <c r="F38" s="27">
        <v>1459</v>
      </c>
      <c r="G38" s="27"/>
      <c r="H38" s="27">
        <f t="shared" si="2"/>
        <v>6962</v>
      </c>
      <c r="I38" s="28">
        <v>3389</v>
      </c>
      <c r="J38" s="28">
        <v>3573</v>
      </c>
      <c r="K38" s="10">
        <f t="shared" si="0"/>
        <v>4.7717614804660728</v>
      </c>
      <c r="L38" s="11">
        <f t="shared" si="4"/>
        <v>-403</v>
      </c>
      <c r="M38" s="12">
        <f>H38/H6*100</f>
        <v>115.18861681005956</v>
      </c>
      <c r="N38" s="12">
        <f t="shared" si="1"/>
        <v>94.850265883011474</v>
      </c>
      <c r="P38" s="3" t="s">
        <v>101</v>
      </c>
    </row>
    <row r="39" spans="2:16" ht="13.5" customHeight="1">
      <c r="B39" s="252"/>
      <c r="C39" s="251"/>
      <c r="D39" s="1" t="s">
        <v>16</v>
      </c>
      <c r="F39" s="27">
        <v>3233</v>
      </c>
      <c r="G39" s="27"/>
      <c r="H39" s="27">
        <f t="shared" si="2"/>
        <v>14969</v>
      </c>
      <c r="I39" s="28">
        <v>7378</v>
      </c>
      <c r="J39" s="28">
        <v>7591</v>
      </c>
      <c r="K39" s="10">
        <f t="shared" si="0"/>
        <v>4.630064955150015</v>
      </c>
      <c r="L39" s="11">
        <f t="shared" si="4"/>
        <v>-839</v>
      </c>
      <c r="M39" s="12">
        <f>H39/H7*100</f>
        <v>121.41292886689918</v>
      </c>
      <c r="N39" s="12">
        <f t="shared" si="1"/>
        <v>97.194045580292453</v>
      </c>
      <c r="P39" s="3" t="s">
        <v>101</v>
      </c>
    </row>
    <row r="40" spans="2:16" ht="13.5" customHeight="1">
      <c r="B40" s="252"/>
      <c r="C40" s="251">
        <v>40</v>
      </c>
      <c r="D40" s="1" t="s">
        <v>14</v>
      </c>
      <c r="F40" s="27">
        <v>12959</v>
      </c>
      <c r="G40" s="27"/>
      <c r="H40" s="27">
        <f t="shared" si="2"/>
        <v>55149</v>
      </c>
      <c r="I40" s="28">
        <v>26162</v>
      </c>
      <c r="J40" s="28">
        <v>28987</v>
      </c>
      <c r="K40" s="10">
        <f t="shared" si="0"/>
        <v>4.2556524423180804</v>
      </c>
      <c r="L40" s="11">
        <f t="shared" si="4"/>
        <v>-1680</v>
      </c>
      <c r="M40" s="12">
        <f>H40/H4*100</f>
        <v>123.69961644573044</v>
      </c>
      <c r="N40" s="12">
        <f t="shared" si="1"/>
        <v>90.254251906026838</v>
      </c>
      <c r="O40" s="12">
        <v>285.5</v>
      </c>
      <c r="P40" s="3" t="s">
        <v>35</v>
      </c>
    </row>
    <row r="41" spans="2:16" ht="13.5" customHeight="1">
      <c r="B41" s="252"/>
      <c r="C41" s="251"/>
      <c r="D41" s="1" t="s">
        <v>15</v>
      </c>
      <c r="F41" s="27">
        <v>3408</v>
      </c>
      <c r="G41" s="27"/>
      <c r="H41" s="27">
        <f t="shared" si="2"/>
        <v>15409</v>
      </c>
      <c r="I41" s="28">
        <v>7412</v>
      </c>
      <c r="J41" s="28">
        <v>7997</v>
      </c>
      <c r="K41" s="10">
        <f t="shared" si="0"/>
        <v>4.521420187793427</v>
      </c>
      <c r="L41" s="11">
        <f t="shared" si="4"/>
        <v>-563</v>
      </c>
      <c r="M41" s="12">
        <f>H41/H5*100</f>
        <v>120.86438152011922</v>
      </c>
      <c r="N41" s="12">
        <f t="shared" si="1"/>
        <v>92.684756783793915</v>
      </c>
      <c r="P41" s="3" t="s">
        <v>101</v>
      </c>
    </row>
    <row r="42" spans="2:16" ht="13.5" customHeight="1">
      <c r="B42" s="252"/>
      <c r="C42" s="251"/>
      <c r="D42" s="1" t="s">
        <v>17</v>
      </c>
      <c r="F42" s="27">
        <v>1442</v>
      </c>
      <c r="G42" s="27"/>
      <c r="H42" s="27">
        <f t="shared" si="2"/>
        <v>6386</v>
      </c>
      <c r="I42" s="28">
        <v>3087</v>
      </c>
      <c r="J42" s="28">
        <v>3299</v>
      </c>
      <c r="K42" s="10">
        <f t="shared" si="0"/>
        <v>4.4285714285714288</v>
      </c>
      <c r="L42" s="11">
        <f t="shared" si="4"/>
        <v>-576</v>
      </c>
      <c r="M42" s="12">
        <f>H42/H6*100</f>
        <v>105.65850430178689</v>
      </c>
      <c r="N42" s="12">
        <f t="shared" si="1"/>
        <v>93.573810245528946</v>
      </c>
      <c r="P42" s="3" t="s">
        <v>101</v>
      </c>
    </row>
    <row r="43" spans="2:16" ht="13.5" customHeight="1">
      <c r="B43" s="252"/>
      <c r="C43" s="251"/>
      <c r="D43" s="1" t="s">
        <v>16</v>
      </c>
      <c r="F43" s="27">
        <v>3163</v>
      </c>
      <c r="G43" s="27"/>
      <c r="H43" s="27">
        <f t="shared" si="2"/>
        <v>13354</v>
      </c>
      <c r="I43" s="28">
        <v>6458</v>
      </c>
      <c r="J43" s="28">
        <v>6896</v>
      </c>
      <c r="K43" s="10">
        <f t="shared" si="0"/>
        <v>4.2219411950679735</v>
      </c>
      <c r="L43" s="11">
        <f t="shared" si="4"/>
        <v>-1615</v>
      </c>
      <c r="M43" s="12">
        <f>H43/H7*100</f>
        <v>108.3137318517317</v>
      </c>
      <c r="N43" s="12">
        <f t="shared" si="1"/>
        <v>93.648491879350345</v>
      </c>
      <c r="P43" s="3" t="s">
        <v>101</v>
      </c>
    </row>
    <row r="44" spans="2:16" ht="13.5" customHeight="1">
      <c r="B44" s="252"/>
      <c r="C44" s="251">
        <v>45</v>
      </c>
      <c r="D44" s="1" t="s">
        <v>14</v>
      </c>
      <c r="F44" s="27">
        <v>13965</v>
      </c>
      <c r="G44" s="27"/>
      <c r="H44" s="27">
        <f t="shared" si="2"/>
        <v>55214</v>
      </c>
      <c r="I44" s="28">
        <v>26295</v>
      </c>
      <c r="J44" s="28">
        <v>28919</v>
      </c>
      <c r="K44" s="10">
        <f t="shared" ref="K44:K88" si="5">H44/F44</f>
        <v>3.9537414965986395</v>
      </c>
      <c r="L44" s="11">
        <f t="shared" si="4"/>
        <v>65</v>
      </c>
      <c r="M44" s="12">
        <f>H44/H4*100</f>
        <v>123.84541192831348</v>
      </c>
      <c r="N44" s="12">
        <f t="shared" si="1"/>
        <v>90.926380580241357</v>
      </c>
      <c r="O44" s="12">
        <v>285.89999999999998</v>
      </c>
      <c r="P44" s="3" t="s">
        <v>36</v>
      </c>
    </row>
    <row r="45" spans="2:16" ht="13.5" customHeight="1">
      <c r="B45" s="252"/>
      <c r="C45" s="251"/>
      <c r="D45" s="1" t="s">
        <v>15</v>
      </c>
      <c r="F45" s="27">
        <v>3678</v>
      </c>
      <c r="G45" s="27"/>
      <c r="H45" s="27">
        <f t="shared" si="2"/>
        <v>15227</v>
      </c>
      <c r="I45" s="28">
        <v>7260</v>
      </c>
      <c r="J45" s="28">
        <v>7967</v>
      </c>
      <c r="K45" s="10">
        <f t="shared" si="5"/>
        <v>4.140021750951604</v>
      </c>
      <c r="L45" s="11">
        <f t="shared" si="4"/>
        <v>-182</v>
      </c>
      <c r="M45" s="12">
        <f>H45/H5*100</f>
        <v>119.43681857400581</v>
      </c>
      <c r="N45" s="12">
        <f t="shared" si="1"/>
        <v>91.125894314045439</v>
      </c>
      <c r="P45" s="3" t="s">
        <v>101</v>
      </c>
    </row>
    <row r="46" spans="2:16" ht="13.5" customHeight="1">
      <c r="B46" s="252"/>
      <c r="C46" s="251"/>
      <c r="D46" s="1" t="s">
        <v>17</v>
      </c>
      <c r="F46" s="27">
        <v>1466</v>
      </c>
      <c r="G46" s="27"/>
      <c r="H46" s="27">
        <f t="shared" si="2"/>
        <v>6206</v>
      </c>
      <c r="I46" s="28">
        <v>3045</v>
      </c>
      <c r="J46" s="28">
        <v>3161</v>
      </c>
      <c r="K46" s="10">
        <f t="shared" si="5"/>
        <v>4.2332878581173263</v>
      </c>
      <c r="L46" s="11">
        <f t="shared" si="4"/>
        <v>-180</v>
      </c>
      <c r="M46" s="12">
        <f>H46/H6*100</f>
        <v>102.68034414295168</v>
      </c>
      <c r="N46" s="12">
        <f t="shared" si="1"/>
        <v>96.330275229357795</v>
      </c>
      <c r="P46" s="3" t="s">
        <v>101</v>
      </c>
    </row>
    <row r="47" spans="2:16" ht="13.5" customHeight="1">
      <c r="B47" s="252"/>
      <c r="C47" s="251"/>
      <c r="D47" s="1" t="s">
        <v>16</v>
      </c>
      <c r="F47" s="27">
        <v>3102</v>
      </c>
      <c r="G47" s="27"/>
      <c r="H47" s="27">
        <f t="shared" si="2"/>
        <v>12382</v>
      </c>
      <c r="I47" s="28">
        <v>6059</v>
      </c>
      <c r="J47" s="28">
        <v>6323</v>
      </c>
      <c r="K47" s="10">
        <f t="shared" si="5"/>
        <v>3.9916183107672469</v>
      </c>
      <c r="L47" s="11">
        <f t="shared" si="4"/>
        <v>-972</v>
      </c>
      <c r="M47" s="12">
        <f>H47/H7*100</f>
        <v>100.42988076891881</v>
      </c>
      <c r="N47" s="12">
        <f t="shared" si="1"/>
        <v>95.824766724656016</v>
      </c>
      <c r="P47" s="3" t="s">
        <v>101</v>
      </c>
    </row>
    <row r="48" spans="2:16" ht="13.5" customHeight="1">
      <c r="B48" s="252"/>
      <c r="C48" s="251">
        <v>50</v>
      </c>
      <c r="D48" s="1" t="s">
        <v>14</v>
      </c>
      <c r="F48" s="27">
        <v>14853</v>
      </c>
      <c r="G48" s="27"/>
      <c r="H48" s="27">
        <f t="shared" si="2"/>
        <v>56143</v>
      </c>
      <c r="I48" s="28">
        <v>27313</v>
      </c>
      <c r="J48" s="28">
        <v>28830</v>
      </c>
      <c r="K48" s="10">
        <f t="shared" si="5"/>
        <v>3.7799097825355146</v>
      </c>
      <c r="L48" s="11">
        <f t="shared" si="4"/>
        <v>929</v>
      </c>
      <c r="M48" s="12">
        <f>H48/H4*100</f>
        <v>125.92916582553887</v>
      </c>
      <c r="N48" s="12">
        <f t="shared" si="1"/>
        <v>94.738120013874436</v>
      </c>
      <c r="O48" s="12">
        <v>290.7</v>
      </c>
      <c r="P48" s="3" t="s">
        <v>37</v>
      </c>
    </row>
    <row r="49" spans="1:16" ht="13.5" customHeight="1">
      <c r="B49" s="252"/>
      <c r="C49" s="251"/>
      <c r="D49" s="1" t="s">
        <v>15</v>
      </c>
      <c r="F49" s="27">
        <v>4025</v>
      </c>
      <c r="G49" s="27"/>
      <c r="H49" s="27">
        <f t="shared" si="2"/>
        <v>15794</v>
      </c>
      <c r="I49" s="28">
        <v>7544</v>
      </c>
      <c r="J49" s="28">
        <v>8250</v>
      </c>
      <c r="K49" s="10">
        <f t="shared" si="5"/>
        <v>3.923975155279503</v>
      </c>
      <c r="L49" s="11">
        <f t="shared" si="4"/>
        <v>567</v>
      </c>
      <c r="M49" s="12">
        <f>H49/H5*100</f>
        <v>123.8842262138207</v>
      </c>
      <c r="N49" s="12">
        <f t="shared" si="1"/>
        <v>91.442424242424252</v>
      </c>
      <c r="P49" s="3" t="s">
        <v>101</v>
      </c>
    </row>
    <row r="50" spans="1:16" ht="13.5" customHeight="1">
      <c r="B50" s="252"/>
      <c r="C50" s="251"/>
      <c r="D50" s="1" t="s">
        <v>17</v>
      </c>
      <c r="F50" s="27">
        <v>1524</v>
      </c>
      <c r="G50" s="27"/>
      <c r="H50" s="27">
        <f t="shared" si="2"/>
        <v>6031</v>
      </c>
      <c r="I50" s="28">
        <v>2983</v>
      </c>
      <c r="J50" s="28">
        <v>3048</v>
      </c>
      <c r="K50" s="10">
        <f t="shared" si="5"/>
        <v>3.9573490813648293</v>
      </c>
      <c r="L50" s="11">
        <f t="shared" si="4"/>
        <v>-175</v>
      </c>
      <c r="M50" s="12">
        <f>H50/H6*100</f>
        <v>99.784910655195233</v>
      </c>
      <c r="N50" s="12">
        <f t="shared" si="1"/>
        <v>97.867454068241472</v>
      </c>
      <c r="P50" s="3" t="s">
        <v>101</v>
      </c>
    </row>
    <row r="51" spans="1:16" ht="13.5" customHeight="1">
      <c r="B51" s="252"/>
      <c r="C51" s="251"/>
      <c r="D51" s="1" t="s">
        <v>16</v>
      </c>
      <c r="F51" s="27">
        <v>3100</v>
      </c>
      <c r="G51" s="27"/>
      <c r="H51" s="27">
        <f t="shared" si="2"/>
        <v>12013</v>
      </c>
      <c r="I51" s="28">
        <v>5921</v>
      </c>
      <c r="J51" s="28">
        <v>6092</v>
      </c>
      <c r="K51" s="10">
        <f t="shared" si="5"/>
        <v>3.8751612903225805</v>
      </c>
      <c r="L51" s="11">
        <f t="shared" si="4"/>
        <v>-369</v>
      </c>
      <c r="M51" s="12">
        <f>H51/H7*100</f>
        <v>97.436937302295405</v>
      </c>
      <c r="N51" s="12">
        <f t="shared" si="1"/>
        <v>97.193040052527905</v>
      </c>
      <c r="P51" s="3" t="s">
        <v>101</v>
      </c>
    </row>
    <row r="52" spans="1:16" ht="13.5" customHeight="1" thickBot="1">
      <c r="B52" s="253"/>
      <c r="C52" s="258">
        <v>55</v>
      </c>
      <c r="D52" s="1" t="s">
        <v>14</v>
      </c>
      <c r="F52" s="27">
        <v>16168</v>
      </c>
      <c r="G52" s="27"/>
      <c r="H52" s="27">
        <f t="shared" si="2"/>
        <v>57361</v>
      </c>
      <c r="I52" s="28">
        <v>27869</v>
      </c>
      <c r="J52" s="28">
        <v>29492</v>
      </c>
      <c r="K52" s="10">
        <f t="shared" si="5"/>
        <v>3.5478104898565066</v>
      </c>
      <c r="L52" s="11">
        <f t="shared" si="4"/>
        <v>1218</v>
      </c>
      <c r="M52" s="12">
        <f>H52/H4*100</f>
        <v>128.66114886840276</v>
      </c>
      <c r="N52" s="12">
        <f t="shared" si="1"/>
        <v>94.496812694968128</v>
      </c>
      <c r="O52" s="12">
        <v>297</v>
      </c>
      <c r="P52" s="3" t="s">
        <v>38</v>
      </c>
    </row>
    <row r="53" spans="1:16" ht="13.5" customHeight="1" thickBot="1">
      <c r="B53" s="254"/>
      <c r="C53" s="255"/>
      <c r="D53" s="1" t="s">
        <v>15</v>
      </c>
      <c r="F53" s="27">
        <v>4453</v>
      </c>
      <c r="G53" s="27"/>
      <c r="H53" s="27">
        <f t="shared" si="2"/>
        <v>16208</v>
      </c>
      <c r="I53" s="28">
        <v>7770</v>
      </c>
      <c r="J53" s="28">
        <v>8438</v>
      </c>
      <c r="K53" s="10">
        <f t="shared" si="5"/>
        <v>3.6397933977094095</v>
      </c>
      <c r="L53" s="11">
        <f t="shared" si="4"/>
        <v>414</v>
      </c>
      <c r="M53" s="12">
        <f>H53/H5*100</f>
        <v>127.13153972860616</v>
      </c>
      <c r="N53" s="12">
        <f t="shared" si="1"/>
        <v>92.083432092913014</v>
      </c>
      <c r="P53" s="3" t="s">
        <v>101</v>
      </c>
    </row>
    <row r="54" spans="1:16" ht="13.5" customHeight="1" thickBot="1">
      <c r="B54" s="254"/>
      <c r="C54" s="255"/>
      <c r="D54" s="1" t="s">
        <v>17</v>
      </c>
      <c r="F54" s="27">
        <v>1599</v>
      </c>
      <c r="G54" s="27"/>
      <c r="H54" s="27">
        <f t="shared" si="2"/>
        <v>5991</v>
      </c>
      <c r="I54" s="28">
        <v>2949</v>
      </c>
      <c r="J54" s="28">
        <v>3042</v>
      </c>
      <c r="K54" s="10">
        <f t="shared" si="5"/>
        <v>3.7467166979362103</v>
      </c>
      <c r="L54" s="11">
        <f t="shared" si="4"/>
        <v>-40</v>
      </c>
      <c r="M54" s="12">
        <f>H54/H6*100</f>
        <v>99.123097286565184</v>
      </c>
      <c r="N54" s="12">
        <f t="shared" si="1"/>
        <v>96.942800788954628</v>
      </c>
      <c r="P54" s="3" t="s">
        <v>101</v>
      </c>
    </row>
    <row r="55" spans="1:16" ht="13.5" customHeight="1" thickBot="1">
      <c r="A55" s="32"/>
      <c r="B55" s="254"/>
      <c r="C55" s="255"/>
      <c r="D55" s="40" t="s">
        <v>16</v>
      </c>
      <c r="E55" s="32"/>
      <c r="F55" s="41">
        <v>3143</v>
      </c>
      <c r="G55" s="41"/>
      <c r="H55" s="41">
        <f t="shared" si="2"/>
        <v>11725</v>
      </c>
      <c r="I55" s="8">
        <v>5788</v>
      </c>
      <c r="J55" s="8">
        <v>5937</v>
      </c>
      <c r="K55" s="34">
        <f t="shared" si="5"/>
        <v>3.730512249443207</v>
      </c>
      <c r="L55" s="35">
        <f t="shared" si="4"/>
        <v>-288</v>
      </c>
      <c r="M55" s="36">
        <f>H55/H7*100</f>
        <v>95.100981425906397</v>
      </c>
      <c r="N55" s="36">
        <f t="shared" si="1"/>
        <v>97.490314973892538</v>
      </c>
      <c r="O55" s="36"/>
      <c r="P55" s="32" t="s">
        <v>101</v>
      </c>
    </row>
    <row r="56" spans="1:16" ht="13.5" customHeight="1" thickBot="1">
      <c r="A56" s="14"/>
      <c r="B56" s="254"/>
      <c r="C56" s="255">
        <v>60</v>
      </c>
      <c r="D56" s="45" t="s">
        <v>14</v>
      </c>
      <c r="E56" s="14"/>
      <c r="F56" s="46">
        <v>17319</v>
      </c>
      <c r="G56" s="46"/>
      <c r="H56" s="46">
        <f t="shared" si="2"/>
        <v>59974</v>
      </c>
      <c r="I56" s="47">
        <v>29226</v>
      </c>
      <c r="J56" s="47">
        <v>30748</v>
      </c>
      <c r="K56" s="48">
        <f t="shared" si="5"/>
        <v>3.4629020151278942</v>
      </c>
      <c r="L56" s="49">
        <f t="shared" si="4"/>
        <v>2613</v>
      </c>
      <c r="M56" s="20">
        <f>H56/H4*100</f>
        <v>134.52212726824126</v>
      </c>
      <c r="N56" s="20">
        <f t="shared" si="1"/>
        <v>95.050084558345262</v>
      </c>
      <c r="O56" s="20">
        <v>310.5</v>
      </c>
      <c r="P56" s="14" t="s">
        <v>39</v>
      </c>
    </row>
    <row r="57" spans="1:16" ht="13.5" customHeight="1" thickBot="1">
      <c r="B57" s="254"/>
      <c r="C57" s="256"/>
      <c r="D57" s="1" t="s">
        <v>15</v>
      </c>
      <c r="F57" s="27">
        <v>4594</v>
      </c>
      <c r="G57" s="27"/>
      <c r="H57" s="27">
        <f t="shared" si="2"/>
        <v>16363</v>
      </c>
      <c r="I57" s="28">
        <v>7857</v>
      </c>
      <c r="J57" s="28">
        <v>8506</v>
      </c>
      <c r="K57" s="30">
        <f t="shared" si="5"/>
        <v>3.5618197649107532</v>
      </c>
      <c r="L57" s="11">
        <f t="shared" si="4"/>
        <v>155</v>
      </c>
      <c r="M57" s="12">
        <f>H57/H5*100</f>
        <v>128.34732135853793</v>
      </c>
      <c r="N57" s="12">
        <f t="shared" si="1"/>
        <v>92.370091699976484</v>
      </c>
      <c r="P57" s="3" t="s">
        <v>101</v>
      </c>
    </row>
    <row r="58" spans="1:16" ht="13.5" customHeight="1" thickBot="1">
      <c r="B58" s="254"/>
      <c r="C58" s="256"/>
      <c r="D58" s="1" t="s">
        <v>17</v>
      </c>
      <c r="F58" s="27">
        <v>1635</v>
      </c>
      <c r="G58" s="27"/>
      <c r="H58" s="27">
        <f t="shared" si="2"/>
        <v>5978</v>
      </c>
      <c r="I58" s="28">
        <v>2970</v>
      </c>
      <c r="J58" s="28">
        <v>3008</v>
      </c>
      <c r="K58" s="30">
        <f t="shared" si="5"/>
        <v>3.6562691131498473</v>
      </c>
      <c r="L58" s="11">
        <f t="shared" si="4"/>
        <v>-13</v>
      </c>
      <c r="M58" s="12">
        <f>H58/H6*100</f>
        <v>98.908007941760417</v>
      </c>
      <c r="N58" s="12">
        <f t="shared" si="1"/>
        <v>98.736702127659569</v>
      </c>
      <c r="P58" s="3" t="s">
        <v>101</v>
      </c>
    </row>
    <row r="59" spans="1:16" ht="13.5" customHeight="1">
      <c r="B59" s="249"/>
      <c r="C59" s="257"/>
      <c r="D59" s="1" t="s">
        <v>16</v>
      </c>
      <c r="F59" s="27">
        <v>3180</v>
      </c>
      <c r="G59" s="27"/>
      <c r="H59" s="27">
        <f t="shared" si="2"/>
        <v>11580</v>
      </c>
      <c r="I59" s="28">
        <v>5749</v>
      </c>
      <c r="J59" s="28">
        <v>5831</v>
      </c>
      <c r="K59" s="30">
        <f t="shared" si="5"/>
        <v>3.641509433962264</v>
      </c>
      <c r="L59" s="11">
        <f t="shared" si="4"/>
        <v>-145</v>
      </c>
      <c r="M59" s="12">
        <f>H59/H7*100</f>
        <v>93.924892529807764</v>
      </c>
      <c r="N59" s="12">
        <f t="shared" si="1"/>
        <v>98.593723203567137</v>
      </c>
      <c r="P59" s="3" t="s">
        <v>101</v>
      </c>
    </row>
    <row r="60" spans="1:16" ht="13.5" customHeight="1">
      <c r="B60" s="252" t="s">
        <v>18</v>
      </c>
      <c r="C60" s="251" t="s">
        <v>19</v>
      </c>
      <c r="D60" s="1" t="s">
        <v>14</v>
      </c>
      <c r="F60" s="27">
        <v>19068</v>
      </c>
      <c r="G60" s="27"/>
      <c r="H60" s="27">
        <f t="shared" si="2"/>
        <v>62003</v>
      </c>
      <c r="I60" s="28">
        <v>30375</v>
      </c>
      <c r="J60" s="28">
        <v>31628</v>
      </c>
      <c r="K60" s="30">
        <f t="shared" si="5"/>
        <v>3.2516782043213763</v>
      </c>
      <c r="L60" s="11">
        <f t="shared" si="4"/>
        <v>2029</v>
      </c>
      <c r="M60" s="12">
        <f>H60/H4*100</f>
        <v>139.0731893322567</v>
      </c>
      <c r="N60" s="12">
        <f t="shared" si="1"/>
        <v>96.03832047552801</v>
      </c>
      <c r="O60" s="12">
        <v>321</v>
      </c>
      <c r="P60" s="3" t="s">
        <v>40</v>
      </c>
    </row>
    <row r="61" spans="1:16" ht="13.5" customHeight="1">
      <c r="B61" s="252"/>
      <c r="C61" s="251"/>
      <c r="D61" s="1" t="s">
        <v>15</v>
      </c>
      <c r="F61" s="27">
        <v>4846</v>
      </c>
      <c r="G61" s="27"/>
      <c r="H61" s="27">
        <f t="shared" si="2"/>
        <v>16301</v>
      </c>
      <c r="I61" s="28">
        <v>7822</v>
      </c>
      <c r="J61" s="28">
        <v>8479</v>
      </c>
      <c r="K61" s="30">
        <f t="shared" si="5"/>
        <v>3.3638052001650847</v>
      </c>
      <c r="L61" s="11">
        <f t="shared" si="4"/>
        <v>-62</v>
      </c>
      <c r="M61" s="12">
        <f>H61/H5*100</f>
        <v>127.86100870656523</v>
      </c>
      <c r="N61" s="12">
        <f t="shared" si="1"/>
        <v>92.251444745842676</v>
      </c>
      <c r="P61" s="3" t="s">
        <v>101</v>
      </c>
    </row>
    <row r="62" spans="1:16" ht="13.5" customHeight="1">
      <c r="B62" s="252"/>
      <c r="C62" s="251"/>
      <c r="D62" s="1" t="s">
        <v>17</v>
      </c>
      <c r="F62" s="27">
        <v>1730</v>
      </c>
      <c r="G62" s="28"/>
      <c r="H62" s="27">
        <f t="shared" si="2"/>
        <v>6213</v>
      </c>
      <c r="I62" s="28">
        <v>3088</v>
      </c>
      <c r="J62" s="28">
        <v>3125</v>
      </c>
      <c r="K62" s="30">
        <f t="shared" si="5"/>
        <v>3.591329479768786</v>
      </c>
      <c r="L62" s="11">
        <f t="shared" si="4"/>
        <v>235</v>
      </c>
      <c r="M62" s="12">
        <f>H62/H6*100</f>
        <v>102.79616148246195</v>
      </c>
      <c r="N62" s="12">
        <f t="shared" si="1"/>
        <v>98.816000000000003</v>
      </c>
      <c r="P62" s="3" t="s">
        <v>101</v>
      </c>
    </row>
    <row r="63" spans="1:16" ht="13.5" customHeight="1">
      <c r="B63" s="252"/>
      <c r="C63" s="251"/>
      <c r="D63" s="1" t="s">
        <v>16</v>
      </c>
      <c r="F63" s="27">
        <v>3115</v>
      </c>
      <c r="G63" s="27"/>
      <c r="H63" s="27">
        <f t="shared" si="2"/>
        <v>11108</v>
      </c>
      <c r="I63" s="28">
        <v>5516</v>
      </c>
      <c r="J63" s="28">
        <v>5592</v>
      </c>
      <c r="K63" s="30">
        <f t="shared" si="5"/>
        <v>3.5659711075441414</v>
      </c>
      <c r="L63" s="11">
        <f t="shared" si="4"/>
        <v>-472</v>
      </c>
      <c r="M63" s="12">
        <f>H63/H7*100</f>
        <v>90.096520399059131</v>
      </c>
      <c r="N63" s="12">
        <f t="shared" si="1"/>
        <v>98.640915593705287</v>
      </c>
      <c r="P63" s="3" t="s">
        <v>101</v>
      </c>
    </row>
    <row r="64" spans="1:16" ht="13.5" customHeight="1">
      <c r="B64" s="252"/>
      <c r="C64" s="251">
        <v>7</v>
      </c>
      <c r="D64" s="1" t="s">
        <v>14</v>
      </c>
      <c r="F64" s="27">
        <v>21268</v>
      </c>
      <c r="G64" s="31"/>
      <c r="H64" s="27">
        <f t="shared" si="2"/>
        <v>64206</v>
      </c>
      <c r="I64" s="28">
        <v>31532</v>
      </c>
      <c r="J64" s="28">
        <v>32674</v>
      </c>
      <c r="K64" s="30">
        <f t="shared" si="5"/>
        <v>3.0189016362610497</v>
      </c>
      <c r="L64" s="11">
        <f t="shared" si="4"/>
        <v>2203</v>
      </c>
      <c r="M64" s="12">
        <f>H64/H4*100</f>
        <v>144.01453468810982</v>
      </c>
      <c r="N64" s="12">
        <f t="shared" ref="N64:N71" si="6">I64/J64*100</f>
        <v>96.504866254514283</v>
      </c>
      <c r="O64" s="12">
        <v>333.3</v>
      </c>
      <c r="P64" s="3" t="s">
        <v>41</v>
      </c>
    </row>
    <row r="65" spans="2:16" ht="13.5" customHeight="1">
      <c r="B65" s="252"/>
      <c r="C65" s="251"/>
      <c r="D65" s="1" t="s">
        <v>15</v>
      </c>
      <c r="F65" s="27">
        <v>5059</v>
      </c>
      <c r="G65" s="31"/>
      <c r="H65" s="27">
        <f t="shared" si="2"/>
        <v>16178</v>
      </c>
      <c r="I65" s="28">
        <v>7674</v>
      </c>
      <c r="J65" s="28">
        <v>8504</v>
      </c>
      <c r="K65" s="30">
        <f t="shared" si="5"/>
        <v>3.1978651907491598</v>
      </c>
      <c r="L65" s="11">
        <f t="shared" si="4"/>
        <v>-123</v>
      </c>
      <c r="M65" s="12">
        <f>H65/H5*100</f>
        <v>126.89622715507099</v>
      </c>
      <c r="N65" s="12">
        <f t="shared" si="6"/>
        <v>90.239887111947311</v>
      </c>
      <c r="O65" s="12">
        <v>194.4</v>
      </c>
      <c r="P65" s="3" t="s">
        <v>101</v>
      </c>
    </row>
    <row r="66" spans="2:16" ht="13.5" customHeight="1">
      <c r="B66" s="252"/>
      <c r="C66" s="251"/>
      <c r="D66" s="1" t="s">
        <v>17</v>
      </c>
      <c r="F66" s="27">
        <v>1945</v>
      </c>
      <c r="G66" s="31"/>
      <c r="H66" s="27">
        <f t="shared" si="2"/>
        <v>6473</v>
      </c>
      <c r="I66" s="28">
        <v>3216</v>
      </c>
      <c r="J66" s="28">
        <v>3257</v>
      </c>
      <c r="K66" s="30">
        <f t="shared" si="5"/>
        <v>3.3280205655526993</v>
      </c>
      <c r="L66" s="11">
        <f t="shared" si="4"/>
        <v>260</v>
      </c>
      <c r="M66" s="12">
        <f>H66/H6*100</f>
        <v>107.09794837855723</v>
      </c>
      <c r="N66" s="12">
        <f t="shared" si="6"/>
        <v>98.741172858458697</v>
      </c>
      <c r="O66" s="12">
        <v>331.6</v>
      </c>
      <c r="P66" s="3" t="s">
        <v>101</v>
      </c>
    </row>
    <row r="67" spans="2:16" ht="13.5" customHeight="1">
      <c r="B67" s="252"/>
      <c r="C67" s="251"/>
      <c r="D67" s="1" t="s">
        <v>16</v>
      </c>
      <c r="F67" s="27">
        <v>3211</v>
      </c>
      <c r="G67" s="31"/>
      <c r="H67" s="27">
        <f t="shared" si="2"/>
        <v>10956</v>
      </c>
      <c r="I67" s="28">
        <v>5410</v>
      </c>
      <c r="J67" s="28">
        <v>5546</v>
      </c>
      <c r="K67" s="30">
        <f t="shared" si="5"/>
        <v>3.4120211772033633</v>
      </c>
      <c r="L67" s="11">
        <f t="shared" si="4"/>
        <v>-152</v>
      </c>
      <c r="M67" s="12">
        <f>H67/H7*100</f>
        <v>88.863654797631597</v>
      </c>
      <c r="N67" s="12">
        <f t="shared" si="6"/>
        <v>97.547782185358827</v>
      </c>
      <c r="O67" s="12">
        <v>85.2</v>
      </c>
      <c r="P67" s="3" t="s">
        <v>101</v>
      </c>
    </row>
    <row r="68" spans="2:16" ht="13.5" customHeight="1">
      <c r="B68" s="252"/>
      <c r="C68" s="251">
        <v>12</v>
      </c>
      <c r="D68" s="1" t="s">
        <v>14</v>
      </c>
      <c r="F68" s="27">
        <v>23197</v>
      </c>
      <c r="G68" s="31"/>
      <c r="H68" s="27">
        <f t="shared" si="2"/>
        <v>66875</v>
      </c>
      <c r="I68" s="28">
        <v>32963</v>
      </c>
      <c r="J68" s="28">
        <v>33912</v>
      </c>
      <c r="K68" s="30">
        <f t="shared" si="5"/>
        <v>2.8829158942966764</v>
      </c>
      <c r="L68" s="11">
        <f t="shared" si="4"/>
        <v>2669</v>
      </c>
      <c r="M68" s="12">
        <f>H68/H4*100</f>
        <v>150.0011215037122</v>
      </c>
      <c r="N68" s="12">
        <f t="shared" si="6"/>
        <v>97.20158056145317</v>
      </c>
      <c r="O68" s="12">
        <v>347.2</v>
      </c>
      <c r="P68" s="3" t="s">
        <v>42</v>
      </c>
    </row>
    <row r="69" spans="2:16" ht="13.5" customHeight="1">
      <c r="B69" s="252"/>
      <c r="C69" s="251"/>
      <c r="D69" s="1" t="s">
        <v>15</v>
      </c>
      <c r="F69" s="27">
        <v>5262</v>
      </c>
      <c r="G69" s="31"/>
      <c r="H69" s="27">
        <f t="shared" ref="H69:H88" si="7">SUM(I69:J69)</f>
        <v>15962</v>
      </c>
      <c r="I69" s="28">
        <v>7534</v>
      </c>
      <c r="J69" s="28">
        <v>8428</v>
      </c>
      <c r="K69" s="30">
        <f t="shared" si="5"/>
        <v>3.0334473584188522</v>
      </c>
      <c r="L69" s="11">
        <f t="shared" si="4"/>
        <v>-216</v>
      </c>
      <c r="M69" s="12">
        <f>H69/H5*100</f>
        <v>125.20197662561769</v>
      </c>
      <c r="N69" s="12">
        <f t="shared" si="6"/>
        <v>89.392501186521116</v>
      </c>
      <c r="O69" s="12">
        <v>191.8</v>
      </c>
      <c r="P69" s="3" t="s">
        <v>101</v>
      </c>
    </row>
    <row r="70" spans="2:16" ht="13.5" customHeight="1">
      <c r="B70" s="252"/>
      <c r="C70" s="251"/>
      <c r="D70" s="1" t="s">
        <v>17</v>
      </c>
      <c r="F70" s="27">
        <v>2035</v>
      </c>
      <c r="G70" s="31"/>
      <c r="H70" s="27">
        <f t="shared" si="7"/>
        <v>6504</v>
      </c>
      <c r="I70" s="28">
        <v>3164</v>
      </c>
      <c r="J70" s="28">
        <v>3340</v>
      </c>
      <c r="K70" s="30">
        <f t="shared" si="5"/>
        <v>3.1960687960687961</v>
      </c>
      <c r="L70" s="11">
        <f t="shared" si="4"/>
        <v>31</v>
      </c>
      <c r="M70" s="12">
        <f>H70/H6*100</f>
        <v>107.61085373924553</v>
      </c>
      <c r="N70" s="12">
        <f t="shared" si="6"/>
        <v>94.730538922155688</v>
      </c>
      <c r="O70" s="12">
        <v>333.2</v>
      </c>
      <c r="P70" s="3" t="s">
        <v>101</v>
      </c>
    </row>
    <row r="71" spans="2:16" ht="13.5" customHeight="1">
      <c r="B71" s="252"/>
      <c r="C71" s="251"/>
      <c r="D71" s="1" t="s">
        <v>16</v>
      </c>
      <c r="F71" s="27">
        <v>3342</v>
      </c>
      <c r="G71" s="31"/>
      <c r="H71" s="27">
        <f t="shared" si="7"/>
        <v>10675</v>
      </c>
      <c r="I71" s="28">
        <v>5287</v>
      </c>
      <c r="J71" s="28">
        <v>5388</v>
      </c>
      <c r="K71" s="30">
        <f t="shared" si="5"/>
        <v>3.194195092758827</v>
      </c>
      <c r="L71" s="11">
        <f t="shared" si="4"/>
        <v>-281</v>
      </c>
      <c r="M71" s="12">
        <f>H71/H7*100</f>
        <v>86.584475626571503</v>
      </c>
      <c r="N71" s="12">
        <f t="shared" si="6"/>
        <v>98.12546399406088</v>
      </c>
      <c r="O71" s="12">
        <v>83</v>
      </c>
      <c r="P71" s="3" t="s">
        <v>101</v>
      </c>
    </row>
    <row r="72" spans="2:16" ht="13.5" customHeight="1">
      <c r="B72" s="252"/>
      <c r="C72" s="251">
        <v>13</v>
      </c>
      <c r="D72" s="1" t="s">
        <v>14</v>
      </c>
      <c r="F72" s="27">
        <v>23760</v>
      </c>
      <c r="G72" s="31"/>
      <c r="H72" s="27">
        <f t="shared" si="7"/>
        <v>67542</v>
      </c>
      <c r="I72" s="28">
        <v>33309</v>
      </c>
      <c r="J72" s="28">
        <v>34233</v>
      </c>
      <c r="K72" s="30">
        <f t="shared" si="5"/>
        <v>2.8426767676767675</v>
      </c>
      <c r="L72" s="11">
        <f t="shared" si="4"/>
        <v>667</v>
      </c>
      <c r="M72" s="12">
        <f>H72/H4*100</f>
        <v>151.49720745575667</v>
      </c>
      <c r="N72" s="12">
        <f t="shared" ref="N72:N88" si="8">I72/J72*100</f>
        <v>97.300850056962588</v>
      </c>
      <c r="O72" s="12">
        <v>350.6</v>
      </c>
      <c r="P72" s="3" t="s">
        <v>43</v>
      </c>
    </row>
    <row r="73" spans="2:16" ht="13.5" customHeight="1">
      <c r="B73" s="252"/>
      <c r="C73" s="251"/>
      <c r="D73" s="1" t="s">
        <v>15</v>
      </c>
      <c r="F73" s="27">
        <v>5310</v>
      </c>
      <c r="G73" s="31"/>
      <c r="H73" s="27">
        <f t="shared" si="7"/>
        <v>15893</v>
      </c>
      <c r="I73" s="28">
        <v>7520</v>
      </c>
      <c r="J73" s="28">
        <v>8373</v>
      </c>
      <c r="K73" s="30">
        <f t="shared" si="5"/>
        <v>2.9930320150659133</v>
      </c>
      <c r="L73" s="11">
        <f>H73-H69</f>
        <v>-69</v>
      </c>
      <c r="M73" s="12">
        <f>H73/H5*100</f>
        <v>124.66075770648679</v>
      </c>
      <c r="N73" s="12">
        <f t="shared" si="8"/>
        <v>89.812492535530879</v>
      </c>
      <c r="O73" s="12">
        <f>H73/L91</f>
        <v>190.99867804350441</v>
      </c>
      <c r="P73" s="3" t="s">
        <v>101</v>
      </c>
    </row>
    <row r="74" spans="2:16" ht="13.5" customHeight="1">
      <c r="B74" s="252"/>
      <c r="C74" s="251"/>
      <c r="D74" s="1" t="s">
        <v>17</v>
      </c>
      <c r="F74" s="27">
        <v>2059</v>
      </c>
      <c r="G74" s="31"/>
      <c r="H74" s="27">
        <f t="shared" si="7"/>
        <v>6509</v>
      </c>
      <c r="I74" s="28">
        <v>3162</v>
      </c>
      <c r="J74" s="28">
        <v>3347</v>
      </c>
      <c r="K74" s="30">
        <f t="shared" si="5"/>
        <v>3.1612433220009715</v>
      </c>
      <c r="L74" s="11">
        <f t="shared" si="4"/>
        <v>5</v>
      </c>
      <c r="M74" s="12">
        <f>H74/H6*100</f>
        <v>107.69358041032429</v>
      </c>
      <c r="N74" s="12">
        <f t="shared" si="8"/>
        <v>94.472662085449656</v>
      </c>
      <c r="O74" s="12">
        <f>H74/L92</f>
        <v>333.45286885245901</v>
      </c>
      <c r="P74" s="3" t="s">
        <v>101</v>
      </c>
    </row>
    <row r="75" spans="2:16" ht="13.5" customHeight="1">
      <c r="B75" s="252"/>
      <c r="C75" s="251"/>
      <c r="D75" s="1" t="s">
        <v>16</v>
      </c>
      <c r="F75" s="27">
        <v>3364</v>
      </c>
      <c r="G75" s="31"/>
      <c r="H75" s="27">
        <f t="shared" si="7"/>
        <v>10605</v>
      </c>
      <c r="I75" s="28">
        <v>5238</v>
      </c>
      <c r="J75" s="28">
        <v>5367</v>
      </c>
      <c r="K75" s="30">
        <f t="shared" si="5"/>
        <v>3.152497027348395</v>
      </c>
      <c r="L75" s="11">
        <f t="shared" si="4"/>
        <v>-70</v>
      </c>
      <c r="M75" s="12">
        <f>H75/H7*100</f>
        <v>86.016708573282514</v>
      </c>
      <c r="N75" s="12">
        <f t="shared" si="8"/>
        <v>97.596422582448298</v>
      </c>
      <c r="O75" s="12">
        <f>H75/L93</f>
        <v>82.439365671641795</v>
      </c>
      <c r="P75" s="3" t="s">
        <v>101</v>
      </c>
    </row>
    <row r="76" spans="2:16" ht="13.5" customHeight="1">
      <c r="B76" s="252"/>
      <c r="C76" s="251">
        <v>14</v>
      </c>
      <c r="D76" s="1" t="s">
        <v>14</v>
      </c>
      <c r="F76" s="27">
        <v>24140</v>
      </c>
      <c r="G76" s="31"/>
      <c r="H76" s="27">
        <f t="shared" si="7"/>
        <v>67852</v>
      </c>
      <c r="I76" s="28">
        <v>33452</v>
      </c>
      <c r="J76" s="28">
        <v>34400</v>
      </c>
      <c r="K76" s="30">
        <f t="shared" si="5"/>
        <v>2.8107705053852525</v>
      </c>
      <c r="L76" s="11">
        <f t="shared" si="4"/>
        <v>310</v>
      </c>
      <c r="M76" s="12">
        <f>H76/H4*100</f>
        <v>152.1925397573066</v>
      </c>
      <c r="N76" s="12">
        <f t="shared" si="8"/>
        <v>97.244186046511629</v>
      </c>
      <c r="O76" s="12">
        <v>352.3</v>
      </c>
      <c r="P76" s="3" t="s">
        <v>43</v>
      </c>
    </row>
    <row r="77" spans="2:16" ht="13.5" customHeight="1">
      <c r="B77" s="252"/>
      <c r="C77" s="251"/>
      <c r="D77" s="1" t="s">
        <v>15</v>
      </c>
      <c r="F77" s="27">
        <v>5331</v>
      </c>
      <c r="G77" s="31"/>
      <c r="H77" s="27">
        <f t="shared" si="7"/>
        <v>15794</v>
      </c>
      <c r="I77" s="28">
        <v>7464</v>
      </c>
      <c r="J77" s="28">
        <v>8330</v>
      </c>
      <c r="K77" s="30">
        <f t="shared" si="5"/>
        <v>2.9626711686362786</v>
      </c>
      <c r="L77" s="11">
        <f t="shared" si="4"/>
        <v>-99</v>
      </c>
      <c r="M77" s="12">
        <f>H77/H5*100</f>
        <v>123.8842262138207</v>
      </c>
      <c r="N77" s="12">
        <f t="shared" si="8"/>
        <v>89.603841536614652</v>
      </c>
      <c r="O77" s="12">
        <f>H77/L91</f>
        <v>189.80891719745225</v>
      </c>
      <c r="P77" s="3" t="s">
        <v>101</v>
      </c>
    </row>
    <row r="78" spans="2:16" ht="13.5" customHeight="1">
      <c r="B78" s="252"/>
      <c r="C78" s="251"/>
      <c r="D78" s="1" t="s">
        <v>17</v>
      </c>
      <c r="F78" s="27">
        <v>2074</v>
      </c>
      <c r="G78" s="31"/>
      <c r="H78" s="27">
        <f t="shared" si="7"/>
        <v>6492</v>
      </c>
      <c r="I78" s="28">
        <v>3157</v>
      </c>
      <c r="J78" s="28">
        <v>3335</v>
      </c>
      <c r="K78" s="30">
        <f t="shared" si="5"/>
        <v>3.1301832208293154</v>
      </c>
      <c r="L78" s="11">
        <f t="shared" si="4"/>
        <v>-17</v>
      </c>
      <c r="M78" s="12">
        <f>H78/H6*100</f>
        <v>107.41230972865652</v>
      </c>
      <c r="N78" s="12">
        <f t="shared" si="8"/>
        <v>94.662668665667169</v>
      </c>
      <c r="O78" s="12">
        <f>H78/L92</f>
        <v>332.58196721311475</v>
      </c>
      <c r="P78" s="3" t="s">
        <v>101</v>
      </c>
    </row>
    <row r="79" spans="2:16" ht="13.5" customHeight="1">
      <c r="B79" s="252"/>
      <c r="C79" s="251"/>
      <c r="D79" s="1" t="s">
        <v>16</v>
      </c>
      <c r="F79" s="27">
        <v>3360</v>
      </c>
      <c r="G79" s="31"/>
      <c r="H79" s="27">
        <f t="shared" si="7"/>
        <v>10501</v>
      </c>
      <c r="I79" s="28">
        <v>5159</v>
      </c>
      <c r="J79" s="28">
        <v>5342</v>
      </c>
      <c r="K79" s="30">
        <f t="shared" si="5"/>
        <v>3.1252976190476192</v>
      </c>
      <c r="L79" s="11">
        <f t="shared" si="4"/>
        <v>-104</v>
      </c>
      <c r="M79" s="12">
        <f>H79/H7*100</f>
        <v>85.173168951253146</v>
      </c>
      <c r="N79" s="12">
        <f t="shared" si="8"/>
        <v>96.574316735305132</v>
      </c>
      <c r="O79" s="12">
        <f>H79/L93</f>
        <v>81.630907960199011</v>
      </c>
      <c r="P79" s="3" t="s">
        <v>101</v>
      </c>
    </row>
    <row r="80" spans="2:16" ht="13.5" customHeight="1">
      <c r="B80" s="252"/>
      <c r="C80" s="251">
        <v>15</v>
      </c>
      <c r="D80" s="1" t="s">
        <v>14</v>
      </c>
      <c r="F80" s="27">
        <v>24600</v>
      </c>
      <c r="G80" s="31"/>
      <c r="H80" s="27">
        <f t="shared" si="7"/>
        <v>68363</v>
      </c>
      <c r="I80" s="28">
        <v>33688</v>
      </c>
      <c r="J80" s="28">
        <v>34675</v>
      </c>
      <c r="K80" s="30">
        <f t="shared" si="5"/>
        <v>2.7789837398373982</v>
      </c>
      <c r="L80" s="11">
        <f t="shared" si="4"/>
        <v>511</v>
      </c>
      <c r="M80" s="12">
        <f>H80/H4*100</f>
        <v>153.33871655115178</v>
      </c>
      <c r="N80" s="12">
        <f t="shared" si="8"/>
        <v>97.153568853640948</v>
      </c>
      <c r="O80" s="12">
        <f>H80/192.62</f>
        <v>354.91122417194475</v>
      </c>
      <c r="P80" s="3" t="s">
        <v>43</v>
      </c>
    </row>
    <row r="81" spans="1:16" ht="13.5" customHeight="1">
      <c r="B81" s="252"/>
      <c r="C81" s="251"/>
      <c r="D81" s="1" t="s">
        <v>15</v>
      </c>
      <c r="F81" s="27">
        <v>5379</v>
      </c>
      <c r="G81" s="31"/>
      <c r="H81" s="27">
        <f t="shared" si="7"/>
        <v>15731</v>
      </c>
      <c r="I81" s="28">
        <v>7457</v>
      </c>
      <c r="J81" s="28">
        <v>8274</v>
      </c>
      <c r="K81" s="30">
        <f t="shared" si="5"/>
        <v>2.9245212864844765</v>
      </c>
      <c r="L81" s="11">
        <f t="shared" si="4"/>
        <v>-63</v>
      </c>
      <c r="M81" s="12">
        <f>H81/H5*100</f>
        <v>123.39006980939682</v>
      </c>
      <c r="N81" s="12">
        <f t="shared" si="8"/>
        <v>90.125694948029974</v>
      </c>
      <c r="O81" s="12">
        <f>H81/L91</f>
        <v>189.05179665905541</v>
      </c>
      <c r="P81" s="3" t="s">
        <v>101</v>
      </c>
    </row>
    <row r="82" spans="1:16" ht="13.5" customHeight="1">
      <c r="B82" s="252"/>
      <c r="C82" s="251"/>
      <c r="D82" s="1" t="s">
        <v>17</v>
      </c>
      <c r="F82" s="27">
        <v>2068</v>
      </c>
      <c r="G82" s="31"/>
      <c r="H82" s="27">
        <f t="shared" si="7"/>
        <v>6423</v>
      </c>
      <c r="I82" s="28">
        <v>3127</v>
      </c>
      <c r="J82" s="28">
        <v>3296</v>
      </c>
      <c r="K82" s="30">
        <f t="shared" si="5"/>
        <v>3.1058994197292069</v>
      </c>
      <c r="L82" s="11">
        <f t="shared" si="4"/>
        <v>-69</v>
      </c>
      <c r="M82" s="12">
        <f>H82/H6*100</f>
        <v>106.27068166776969</v>
      </c>
      <c r="N82" s="12">
        <f t="shared" si="8"/>
        <v>94.872572815533985</v>
      </c>
      <c r="O82" s="12">
        <f>H82/L92</f>
        <v>329.04713114754099</v>
      </c>
      <c r="P82" s="3" t="s">
        <v>101</v>
      </c>
    </row>
    <row r="83" spans="1:16" ht="13.5" customHeight="1">
      <c r="B83" s="252"/>
      <c r="C83" s="251"/>
      <c r="D83" s="1" t="s">
        <v>16</v>
      </c>
      <c r="F83" s="27">
        <v>3424</v>
      </c>
      <c r="G83" s="31"/>
      <c r="H83" s="27">
        <f t="shared" si="7"/>
        <v>10440</v>
      </c>
      <c r="I83" s="28">
        <v>5104</v>
      </c>
      <c r="J83" s="28">
        <v>5336</v>
      </c>
      <c r="K83" s="30">
        <f t="shared" si="5"/>
        <v>3.0490654205607477</v>
      </c>
      <c r="L83" s="11">
        <f t="shared" si="4"/>
        <v>-61</v>
      </c>
      <c r="M83" s="12">
        <f>H83/H7*100</f>
        <v>84.678400519101302</v>
      </c>
      <c r="N83" s="12">
        <f t="shared" si="8"/>
        <v>95.652173913043484</v>
      </c>
      <c r="O83" s="12">
        <f>H83/L93</f>
        <v>81.156716417910459</v>
      </c>
      <c r="P83" s="3" t="s">
        <v>101</v>
      </c>
    </row>
    <row r="84" spans="1:16" ht="13.5" customHeight="1">
      <c r="B84" s="252"/>
      <c r="C84" s="251">
        <v>16</v>
      </c>
      <c r="D84" s="1" t="s">
        <v>14</v>
      </c>
      <c r="F84" s="27">
        <v>24892</v>
      </c>
      <c r="G84" s="31"/>
      <c r="H84" s="27">
        <f t="shared" si="7"/>
        <v>68633</v>
      </c>
      <c r="I84" s="28">
        <v>33750</v>
      </c>
      <c r="J84" s="28">
        <v>34883</v>
      </c>
      <c r="K84" s="30">
        <f t="shared" si="5"/>
        <v>2.757231238952274</v>
      </c>
      <c r="L84" s="11">
        <f t="shared" si="4"/>
        <v>270</v>
      </c>
      <c r="M84" s="12">
        <f>H84/H4*100</f>
        <v>153.94432855572754</v>
      </c>
      <c r="N84" s="12">
        <f t="shared" si="8"/>
        <v>96.751999541323855</v>
      </c>
      <c r="O84" s="12">
        <v>356.3</v>
      </c>
      <c r="P84" s="3" t="s">
        <v>43</v>
      </c>
    </row>
    <row r="85" spans="1:16" ht="13.5" customHeight="1">
      <c r="B85" s="252"/>
      <c r="C85" s="251"/>
      <c r="D85" s="1" t="s">
        <v>15</v>
      </c>
      <c r="F85" s="27">
        <v>5384</v>
      </c>
      <c r="G85" s="31"/>
      <c r="H85" s="27">
        <f t="shared" si="7"/>
        <v>15601</v>
      </c>
      <c r="I85" s="28">
        <v>7393</v>
      </c>
      <c r="J85" s="28">
        <v>8208</v>
      </c>
      <c r="K85" s="30">
        <f t="shared" si="5"/>
        <v>2.8976597325408617</v>
      </c>
      <c r="L85" s="11">
        <f t="shared" si="4"/>
        <v>-130</v>
      </c>
      <c r="M85" s="12">
        <f>H85/H5*100</f>
        <v>122.37038199074436</v>
      </c>
      <c r="N85" s="12">
        <f t="shared" si="8"/>
        <v>90.070662768031184</v>
      </c>
      <c r="O85" s="12">
        <f>H85/L91</f>
        <v>187.48948443696673</v>
      </c>
      <c r="P85" s="3" t="s">
        <v>101</v>
      </c>
    </row>
    <row r="86" spans="1:16" ht="13.5" customHeight="1">
      <c r="B86" s="252"/>
      <c r="C86" s="251"/>
      <c r="D86" s="1" t="s">
        <v>17</v>
      </c>
      <c r="F86" s="27">
        <v>2108</v>
      </c>
      <c r="G86" s="31"/>
      <c r="H86" s="27">
        <f t="shared" si="7"/>
        <v>6469</v>
      </c>
      <c r="I86" s="28">
        <v>3154</v>
      </c>
      <c r="J86" s="28">
        <v>3315</v>
      </c>
      <c r="K86" s="30">
        <f t="shared" si="5"/>
        <v>3.0687855787476281</v>
      </c>
      <c r="L86" s="11">
        <f t="shared" si="4"/>
        <v>46</v>
      </c>
      <c r="M86" s="12">
        <f>H86/H6*100</f>
        <v>107.03176704169424</v>
      </c>
      <c r="N86" s="12">
        <f t="shared" si="8"/>
        <v>95.143288084464544</v>
      </c>
      <c r="O86" s="12">
        <f>H86/L92</f>
        <v>331.40368852459017</v>
      </c>
      <c r="P86" s="3" t="s">
        <v>101</v>
      </c>
    </row>
    <row r="87" spans="1:16" ht="13.5" customHeight="1">
      <c r="B87" s="252"/>
      <c r="C87" s="251"/>
      <c r="D87" s="1" t="s">
        <v>16</v>
      </c>
      <c r="F87" s="27">
        <v>3440</v>
      </c>
      <c r="G87" s="31"/>
      <c r="H87" s="27">
        <f t="shared" si="7"/>
        <v>10369</v>
      </c>
      <c r="I87" s="28">
        <v>5051</v>
      </c>
      <c r="J87" s="28">
        <v>5318</v>
      </c>
      <c r="K87" s="30">
        <f t="shared" si="5"/>
        <v>3.0142441860465117</v>
      </c>
      <c r="L87" s="11">
        <f t="shared" si="4"/>
        <v>-71</v>
      </c>
      <c r="M87" s="12">
        <f>H87/H7*100</f>
        <v>84.102522507908191</v>
      </c>
      <c r="N87" s="12">
        <f t="shared" si="8"/>
        <v>94.979315532154956</v>
      </c>
      <c r="O87" s="12">
        <f>H87/L93</f>
        <v>80.604788557213936</v>
      </c>
      <c r="P87" s="3" t="s">
        <v>101</v>
      </c>
    </row>
    <row r="88" spans="1:16" ht="31.5" customHeight="1" thickBot="1">
      <c r="A88" s="32"/>
      <c r="B88" s="7"/>
      <c r="C88" s="33">
        <v>17</v>
      </c>
      <c r="D88" s="50" t="s">
        <v>69</v>
      </c>
      <c r="E88" s="32"/>
      <c r="F88" s="8">
        <v>35277</v>
      </c>
      <c r="G88" s="7"/>
      <c r="H88" s="8">
        <f t="shared" si="7"/>
        <v>100457</v>
      </c>
      <c r="I88" s="8">
        <v>49039</v>
      </c>
      <c r="J88" s="8">
        <v>51418</v>
      </c>
      <c r="K88" s="34">
        <f t="shared" si="5"/>
        <v>2.847662783116478</v>
      </c>
      <c r="L88" s="35">
        <f>H88-SUM(H84:H87)</f>
        <v>-615</v>
      </c>
      <c r="M88" s="36">
        <f>H88/SUM(H4:H7)*100</f>
        <v>132.69533055940823</v>
      </c>
      <c r="N88" s="36">
        <f t="shared" si="8"/>
        <v>95.373215605430005</v>
      </c>
      <c r="O88" s="36">
        <f>H88/L94</f>
        <v>236.93247482251942</v>
      </c>
      <c r="P88" s="32" t="s">
        <v>95</v>
      </c>
    </row>
    <row r="89" spans="1:16" ht="21" customHeight="1">
      <c r="B89" s="37" t="s">
        <v>46</v>
      </c>
      <c r="C89" s="38" t="s">
        <v>47</v>
      </c>
    </row>
    <row r="90" spans="1:16" ht="15.75" customHeight="1">
      <c r="C90" s="38" t="s">
        <v>48</v>
      </c>
      <c r="L90" s="39">
        <v>192.62</v>
      </c>
      <c r="M90" s="12" t="s">
        <v>103</v>
      </c>
    </row>
    <row r="91" spans="1:16" ht="15.75" customHeight="1">
      <c r="C91" s="38" t="s">
        <v>45</v>
      </c>
      <c r="L91" s="39">
        <v>83.21</v>
      </c>
    </row>
    <row r="92" spans="1:16" ht="15.75" customHeight="1">
      <c r="F92" s="51">
        <f>SUM(F84:F87)</f>
        <v>35824</v>
      </c>
      <c r="L92" s="39">
        <v>19.52</v>
      </c>
    </row>
    <row r="93" spans="1:16" ht="15.75" customHeight="1">
      <c r="L93" s="39">
        <v>128.63999999999999</v>
      </c>
    </row>
    <row r="94" spans="1:16" ht="15.75" customHeight="1">
      <c r="L94" s="39">
        <f>SUM(L90:L93)</f>
        <v>423.98999999999995</v>
      </c>
    </row>
  </sheetData>
  <mergeCells count="48">
    <mergeCell ref="F2:F3"/>
    <mergeCell ref="D2:D3"/>
    <mergeCell ref="C28:C31"/>
    <mergeCell ref="B4:B7"/>
    <mergeCell ref="C4:C7"/>
    <mergeCell ref="C8:C11"/>
    <mergeCell ref="C12:C15"/>
    <mergeCell ref="B12:B15"/>
    <mergeCell ref="B8:B11"/>
    <mergeCell ref="C44:C47"/>
    <mergeCell ref="B36:B39"/>
    <mergeCell ref="B40:B43"/>
    <mergeCell ref="B44:B47"/>
    <mergeCell ref="B2:C3"/>
    <mergeCell ref="B16:B19"/>
    <mergeCell ref="B20:B23"/>
    <mergeCell ref="B24:B27"/>
    <mergeCell ref="B28:B31"/>
    <mergeCell ref="B52:B55"/>
    <mergeCell ref="B56:B59"/>
    <mergeCell ref="B32:B35"/>
    <mergeCell ref="B60:B63"/>
    <mergeCell ref="C48:C51"/>
    <mergeCell ref="C56:C59"/>
    <mergeCell ref="C60:C63"/>
    <mergeCell ref="C52:C55"/>
    <mergeCell ref="B48:B51"/>
    <mergeCell ref="C36:C39"/>
    <mergeCell ref="C84:C87"/>
    <mergeCell ref="B64:B67"/>
    <mergeCell ref="B68:B71"/>
    <mergeCell ref="B72:B75"/>
    <mergeCell ref="B76:B79"/>
    <mergeCell ref="B80:B83"/>
    <mergeCell ref="B84:B87"/>
    <mergeCell ref="C64:C67"/>
    <mergeCell ref="C68:C71"/>
    <mergeCell ref="C72:C75"/>
    <mergeCell ref="K2:K3"/>
    <mergeCell ref="L2:L3"/>
    <mergeCell ref="P2:P3"/>
    <mergeCell ref="C80:C83"/>
    <mergeCell ref="C76:C79"/>
    <mergeCell ref="C32:C35"/>
    <mergeCell ref="C40:C43"/>
    <mergeCell ref="C16:C19"/>
    <mergeCell ref="C20:C23"/>
    <mergeCell ref="C24:C27"/>
  </mergeCells>
  <phoneticPr fontId="2"/>
  <pageMargins left="0.78700000000000003" right="0.78700000000000003" top="1.05" bottom="1.06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1"/>
  <sheetViews>
    <sheetView workbookViewId="0">
      <pane xSplit="3" ySplit="5" topLeftCell="D27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RowHeight="23.25" customHeight="1"/>
  <cols>
    <col min="1" max="1" width="4.125" style="3" customWidth="1"/>
    <col min="2" max="2" width="4.375" style="3" customWidth="1"/>
    <col min="3" max="3" width="9.75" style="3" customWidth="1"/>
    <col min="4" max="9" width="6.125" style="3" customWidth="1"/>
    <col min="10" max="10" width="5.625" style="3" customWidth="1"/>
    <col min="11" max="13" width="6.125" style="3" customWidth="1"/>
    <col min="14" max="23" width="6.375" style="3" customWidth="1"/>
    <col min="24" max="24" width="6.375" style="55" customWidth="1"/>
    <col min="25" max="25" width="6.75" style="3" customWidth="1"/>
    <col min="26" max="26" width="6.75" style="56" customWidth="1"/>
    <col min="27" max="16384" width="9" style="3"/>
  </cols>
  <sheetData>
    <row r="1" spans="1:26" ht="23.25" customHeight="1" thickBot="1">
      <c r="A1" s="9">
        <v>10</v>
      </c>
      <c r="B1" s="9" t="s">
        <v>49</v>
      </c>
      <c r="Y1" s="55" t="s">
        <v>88</v>
      </c>
    </row>
    <row r="2" spans="1:26" ht="14.25" customHeight="1">
      <c r="A2" s="14"/>
      <c r="B2" s="14"/>
      <c r="C2" s="16"/>
      <c r="D2" s="57"/>
      <c r="E2" s="266" t="s">
        <v>52</v>
      </c>
      <c r="F2" s="266"/>
      <c r="G2" s="266"/>
      <c r="H2" s="266"/>
      <c r="I2" s="266"/>
      <c r="J2" s="58"/>
      <c r="K2" s="57"/>
      <c r="L2" s="59"/>
      <c r="M2" s="266" t="s">
        <v>65</v>
      </c>
      <c r="N2" s="266"/>
      <c r="O2" s="266"/>
      <c r="P2" s="266"/>
      <c r="Q2" s="266"/>
      <c r="R2" s="266"/>
      <c r="S2" s="266"/>
      <c r="T2" s="59"/>
      <c r="U2" s="52"/>
      <c r="V2" s="268" t="s">
        <v>59</v>
      </c>
      <c r="W2" s="269"/>
      <c r="X2" s="270"/>
      <c r="Y2" s="268" t="s">
        <v>62</v>
      </c>
      <c r="Z2" s="270"/>
    </row>
    <row r="3" spans="1:26" ht="14.25" customHeight="1">
      <c r="A3" s="250" t="s">
        <v>8</v>
      </c>
      <c r="B3" s="250"/>
      <c r="C3" s="287"/>
      <c r="D3" s="267" t="s">
        <v>50</v>
      </c>
      <c r="E3" s="267"/>
      <c r="F3" s="267"/>
      <c r="G3" s="267" t="s">
        <v>51</v>
      </c>
      <c r="H3" s="267"/>
      <c r="I3" s="267"/>
      <c r="J3" s="267" t="s">
        <v>53</v>
      </c>
      <c r="K3" s="65"/>
      <c r="L3" s="261" t="s">
        <v>57</v>
      </c>
      <c r="M3" s="261"/>
      <c r="N3" s="261"/>
      <c r="O3" s="23"/>
      <c r="P3" s="65"/>
      <c r="Q3" s="261" t="s">
        <v>58</v>
      </c>
      <c r="R3" s="261"/>
      <c r="S3" s="261"/>
      <c r="T3" s="23"/>
      <c r="U3" s="271" t="s">
        <v>53</v>
      </c>
      <c r="V3" s="271" t="s">
        <v>60</v>
      </c>
      <c r="W3" s="271" t="s">
        <v>61</v>
      </c>
      <c r="X3" s="276" t="s">
        <v>53</v>
      </c>
      <c r="Y3" s="271" t="s">
        <v>63</v>
      </c>
      <c r="Z3" s="273" t="s">
        <v>64</v>
      </c>
    </row>
    <row r="4" spans="1:26" ht="14.25" customHeight="1">
      <c r="A4" s="250"/>
      <c r="B4" s="250"/>
      <c r="C4" s="287"/>
      <c r="D4" s="267"/>
      <c r="E4" s="267"/>
      <c r="F4" s="267"/>
      <c r="G4" s="267"/>
      <c r="H4" s="267"/>
      <c r="I4" s="267"/>
      <c r="J4" s="267"/>
      <c r="K4" s="267" t="s">
        <v>0</v>
      </c>
      <c r="L4" s="267"/>
      <c r="M4" s="267"/>
      <c r="N4" s="267" t="s">
        <v>55</v>
      </c>
      <c r="O4" s="267" t="s">
        <v>56</v>
      </c>
      <c r="P4" s="267" t="s">
        <v>0</v>
      </c>
      <c r="Q4" s="267"/>
      <c r="R4" s="267"/>
      <c r="S4" s="267" t="s">
        <v>55</v>
      </c>
      <c r="T4" s="267" t="s">
        <v>56</v>
      </c>
      <c r="U4" s="272"/>
      <c r="V4" s="272"/>
      <c r="W4" s="272"/>
      <c r="X4" s="277"/>
      <c r="Y4" s="272"/>
      <c r="Z4" s="274"/>
    </row>
    <row r="5" spans="1:26" ht="14.25" customHeight="1">
      <c r="A5" s="25"/>
      <c r="B5" s="25"/>
      <c r="C5" s="23"/>
      <c r="D5" s="54" t="s">
        <v>0</v>
      </c>
      <c r="E5" s="54" t="s">
        <v>1</v>
      </c>
      <c r="F5" s="54" t="s">
        <v>2</v>
      </c>
      <c r="G5" s="54" t="s">
        <v>0</v>
      </c>
      <c r="H5" s="54" t="s">
        <v>1</v>
      </c>
      <c r="I5" s="54" t="s">
        <v>2</v>
      </c>
      <c r="J5" s="267"/>
      <c r="K5" s="54" t="s">
        <v>54</v>
      </c>
      <c r="L5" s="54" t="s">
        <v>1</v>
      </c>
      <c r="M5" s="54" t="s">
        <v>2</v>
      </c>
      <c r="N5" s="267"/>
      <c r="O5" s="267"/>
      <c r="P5" s="54" t="s">
        <v>54</v>
      </c>
      <c r="Q5" s="54" t="s">
        <v>1</v>
      </c>
      <c r="R5" s="54" t="s">
        <v>2</v>
      </c>
      <c r="S5" s="267"/>
      <c r="T5" s="267"/>
      <c r="U5" s="264"/>
      <c r="V5" s="264"/>
      <c r="W5" s="264"/>
      <c r="X5" s="278"/>
      <c r="Y5" s="264"/>
      <c r="Z5" s="275"/>
    </row>
    <row r="6" spans="1:26" ht="18" customHeight="1">
      <c r="A6" s="252" t="s">
        <v>18</v>
      </c>
      <c r="B6" s="286" t="s">
        <v>10</v>
      </c>
      <c r="C6" s="1" t="s">
        <v>14</v>
      </c>
      <c r="D6" s="66">
        <f>SUM(E6:F6)</f>
        <v>704</v>
      </c>
      <c r="E6" s="66">
        <v>381</v>
      </c>
      <c r="F6" s="66">
        <v>323</v>
      </c>
      <c r="G6" s="66">
        <f>SUM(H6:I6)</f>
        <v>486</v>
      </c>
      <c r="H6" s="66">
        <v>276</v>
      </c>
      <c r="I6" s="66">
        <v>210</v>
      </c>
      <c r="J6" s="66">
        <f>D6-G6</f>
        <v>218</v>
      </c>
      <c r="K6" s="66">
        <f>SUM(L6:M6)</f>
        <v>3398</v>
      </c>
      <c r="L6" s="66">
        <v>1819</v>
      </c>
      <c r="M6" s="66">
        <v>1579</v>
      </c>
      <c r="N6" s="67">
        <f t="shared" ref="N6:N29" si="0">K6-O6</f>
        <v>1776</v>
      </c>
      <c r="O6" s="66">
        <v>1622</v>
      </c>
      <c r="P6" s="66">
        <f>SUM(Q6:R6)</f>
        <v>3143</v>
      </c>
      <c r="Q6" s="66">
        <v>1660</v>
      </c>
      <c r="R6" s="66">
        <v>1483</v>
      </c>
      <c r="S6" s="67">
        <f t="shared" ref="S6:S33" si="1">P6-T6</f>
        <v>1725</v>
      </c>
      <c r="T6" s="66">
        <v>1418</v>
      </c>
      <c r="U6" s="66">
        <f>K6-P6</f>
        <v>255</v>
      </c>
      <c r="V6" s="66">
        <v>90</v>
      </c>
      <c r="W6" s="66">
        <v>42</v>
      </c>
      <c r="X6" s="66">
        <f>V6-W6</f>
        <v>48</v>
      </c>
      <c r="Y6" s="66">
        <f>SUM(J6,U6,X6)</f>
        <v>521</v>
      </c>
      <c r="Z6" s="68">
        <v>0.8</v>
      </c>
    </row>
    <row r="7" spans="1:26" ht="18" customHeight="1">
      <c r="A7" s="252"/>
      <c r="B7" s="286"/>
      <c r="C7" s="1" t="s">
        <v>15</v>
      </c>
      <c r="D7" s="66">
        <v>148</v>
      </c>
      <c r="E7" s="66"/>
      <c r="F7" s="66"/>
      <c r="G7" s="66">
        <v>171</v>
      </c>
      <c r="H7" s="66"/>
      <c r="I7" s="66"/>
      <c r="J7" s="66">
        <f t="shared" ref="J7:J40" si="2">D7-G7</f>
        <v>-23</v>
      </c>
      <c r="K7" s="66">
        <v>797</v>
      </c>
      <c r="L7" s="66"/>
      <c r="M7" s="66"/>
      <c r="N7" s="67">
        <f t="shared" si="0"/>
        <v>516</v>
      </c>
      <c r="O7" s="66">
        <v>281</v>
      </c>
      <c r="P7" s="66">
        <v>797</v>
      </c>
      <c r="Q7" s="66"/>
      <c r="R7" s="66"/>
      <c r="S7" s="67">
        <f t="shared" si="1"/>
        <v>512</v>
      </c>
      <c r="T7" s="66">
        <v>285</v>
      </c>
      <c r="U7" s="66">
        <f t="shared" ref="U7:U41" si="3">K7-P7</f>
        <v>0</v>
      </c>
      <c r="V7" s="66">
        <v>43</v>
      </c>
      <c r="W7" s="66">
        <v>46</v>
      </c>
      <c r="X7" s="66">
        <f t="shared" ref="X7:X41" si="4">V7-W7</f>
        <v>-3</v>
      </c>
      <c r="Y7" s="66">
        <f t="shared" ref="Y7:Y41" si="5">SUM(J7,U7,X7)</f>
        <v>-26</v>
      </c>
      <c r="Z7" s="68">
        <v>-0.2</v>
      </c>
    </row>
    <row r="8" spans="1:26" ht="18" customHeight="1">
      <c r="A8" s="252"/>
      <c r="B8" s="286"/>
      <c r="C8" s="1" t="s">
        <v>17</v>
      </c>
      <c r="D8" s="66">
        <v>52</v>
      </c>
      <c r="E8" s="66"/>
      <c r="F8" s="66"/>
      <c r="G8" s="66">
        <v>80</v>
      </c>
      <c r="H8" s="66"/>
      <c r="I8" s="66"/>
      <c r="J8" s="69">
        <f t="shared" si="2"/>
        <v>-28</v>
      </c>
      <c r="K8" s="66">
        <v>359</v>
      </c>
      <c r="L8" s="66"/>
      <c r="M8" s="66"/>
      <c r="N8" s="67">
        <f t="shared" si="0"/>
        <v>252</v>
      </c>
      <c r="O8" s="66">
        <v>107</v>
      </c>
      <c r="P8" s="66">
        <v>249</v>
      </c>
      <c r="Q8" s="66"/>
      <c r="R8" s="66"/>
      <c r="S8" s="67">
        <f t="shared" si="1"/>
        <v>136</v>
      </c>
      <c r="T8" s="66">
        <v>113</v>
      </c>
      <c r="U8" s="66">
        <f t="shared" si="3"/>
        <v>110</v>
      </c>
      <c r="V8" s="66">
        <v>5</v>
      </c>
      <c r="W8" s="66">
        <v>1</v>
      </c>
      <c r="X8" s="66">
        <f t="shared" si="4"/>
        <v>4</v>
      </c>
      <c r="Y8" s="66">
        <f t="shared" si="5"/>
        <v>86</v>
      </c>
      <c r="Z8" s="68">
        <v>1.3</v>
      </c>
    </row>
    <row r="9" spans="1:26" ht="18" customHeight="1">
      <c r="A9" s="252"/>
      <c r="B9" s="286"/>
      <c r="C9" s="1" t="s">
        <v>16</v>
      </c>
      <c r="D9" s="66">
        <v>88</v>
      </c>
      <c r="E9" s="66"/>
      <c r="F9" s="66"/>
      <c r="G9" s="66">
        <v>119</v>
      </c>
      <c r="H9" s="66"/>
      <c r="I9" s="66"/>
      <c r="J9" s="69">
        <f t="shared" si="2"/>
        <v>-31</v>
      </c>
      <c r="K9" s="66">
        <v>440</v>
      </c>
      <c r="L9" s="66"/>
      <c r="M9" s="66"/>
      <c r="N9" s="67">
        <f t="shared" si="0"/>
        <v>271</v>
      </c>
      <c r="O9" s="66">
        <v>169</v>
      </c>
      <c r="P9" s="66">
        <v>403</v>
      </c>
      <c r="Q9" s="66"/>
      <c r="R9" s="66"/>
      <c r="S9" s="67">
        <f t="shared" si="1"/>
        <v>248</v>
      </c>
      <c r="T9" s="66">
        <v>155</v>
      </c>
      <c r="U9" s="66">
        <f t="shared" si="3"/>
        <v>37</v>
      </c>
      <c r="V9" s="66">
        <v>4</v>
      </c>
      <c r="W9" s="66">
        <v>2</v>
      </c>
      <c r="X9" s="66">
        <f t="shared" si="4"/>
        <v>2</v>
      </c>
      <c r="Y9" s="66">
        <f t="shared" si="5"/>
        <v>8</v>
      </c>
      <c r="Z9" s="68">
        <v>0.1</v>
      </c>
    </row>
    <row r="10" spans="1:26" ht="18" customHeight="1">
      <c r="A10" s="70"/>
      <c r="B10" s="279">
        <v>10</v>
      </c>
      <c r="C10" s="60" t="s">
        <v>14</v>
      </c>
      <c r="D10" s="71">
        <f>SUM(E10:F10)</f>
        <v>716</v>
      </c>
      <c r="E10" s="71">
        <v>397</v>
      </c>
      <c r="F10" s="71">
        <v>319</v>
      </c>
      <c r="G10" s="71">
        <f>SUM(H10:I10)</f>
        <v>546</v>
      </c>
      <c r="H10" s="71">
        <v>293</v>
      </c>
      <c r="I10" s="71">
        <v>253</v>
      </c>
      <c r="J10" s="71">
        <f t="shared" si="2"/>
        <v>170</v>
      </c>
      <c r="K10" s="71">
        <f t="shared" ref="K10:K40" si="6">SUM(L10:M10)</f>
        <v>3220</v>
      </c>
      <c r="L10" s="71">
        <v>1661</v>
      </c>
      <c r="M10" s="71">
        <v>1559</v>
      </c>
      <c r="N10" s="71">
        <f t="shared" si="0"/>
        <v>1737</v>
      </c>
      <c r="O10" s="71">
        <v>1483</v>
      </c>
      <c r="P10" s="71">
        <f t="shared" ref="P10:P40" si="7">SUM(Q10:R10)</f>
        <v>3032</v>
      </c>
      <c r="Q10" s="71">
        <v>1611</v>
      </c>
      <c r="R10" s="71">
        <v>1421</v>
      </c>
      <c r="S10" s="71">
        <f t="shared" si="1"/>
        <v>1647</v>
      </c>
      <c r="T10" s="71">
        <v>1385</v>
      </c>
      <c r="U10" s="71">
        <f t="shared" si="3"/>
        <v>188</v>
      </c>
      <c r="V10" s="71">
        <v>89</v>
      </c>
      <c r="W10" s="71">
        <v>52</v>
      </c>
      <c r="X10" s="71">
        <f t="shared" si="4"/>
        <v>37</v>
      </c>
      <c r="Y10" s="71">
        <f t="shared" si="5"/>
        <v>395</v>
      </c>
      <c r="Z10" s="72">
        <v>0.6</v>
      </c>
    </row>
    <row r="11" spans="1:26" ht="18" customHeight="1">
      <c r="A11" s="29"/>
      <c r="B11" s="280"/>
      <c r="C11" s="5" t="s">
        <v>15</v>
      </c>
      <c r="D11" s="67">
        <v>152</v>
      </c>
      <c r="E11" s="67"/>
      <c r="F11" s="67"/>
      <c r="G11" s="67">
        <v>147</v>
      </c>
      <c r="H11" s="67"/>
      <c r="I11" s="67"/>
      <c r="J11" s="67">
        <f t="shared" si="2"/>
        <v>5</v>
      </c>
      <c r="K11" s="67">
        <v>697</v>
      </c>
      <c r="L11" s="67"/>
      <c r="M11" s="67"/>
      <c r="N11" s="67">
        <f t="shared" si="0"/>
        <v>441</v>
      </c>
      <c r="O11" s="67">
        <v>256</v>
      </c>
      <c r="P11" s="67">
        <v>807</v>
      </c>
      <c r="Q11" s="67"/>
      <c r="R11" s="67"/>
      <c r="S11" s="67">
        <f t="shared" si="1"/>
        <v>518</v>
      </c>
      <c r="T11" s="67">
        <v>289</v>
      </c>
      <c r="U11" s="67">
        <f t="shared" si="3"/>
        <v>-110</v>
      </c>
      <c r="V11" s="67">
        <v>49</v>
      </c>
      <c r="W11" s="67">
        <v>27</v>
      </c>
      <c r="X11" s="67">
        <f t="shared" si="4"/>
        <v>22</v>
      </c>
      <c r="Y11" s="67">
        <f t="shared" si="5"/>
        <v>-83</v>
      </c>
      <c r="Z11" s="73">
        <v>-0.5</v>
      </c>
    </row>
    <row r="12" spans="1:26" ht="18" customHeight="1">
      <c r="A12" s="29"/>
      <c r="B12" s="280"/>
      <c r="C12" s="5" t="s">
        <v>17</v>
      </c>
      <c r="D12" s="67">
        <v>48</v>
      </c>
      <c r="E12" s="67"/>
      <c r="F12" s="67"/>
      <c r="G12" s="67">
        <v>90</v>
      </c>
      <c r="H12" s="67"/>
      <c r="I12" s="67"/>
      <c r="J12" s="67">
        <f t="shared" si="2"/>
        <v>-42</v>
      </c>
      <c r="K12" s="67">
        <v>312</v>
      </c>
      <c r="L12" s="67"/>
      <c r="M12" s="67"/>
      <c r="N12" s="67">
        <f t="shared" si="0"/>
        <v>197</v>
      </c>
      <c r="O12" s="67">
        <v>115</v>
      </c>
      <c r="P12" s="67">
        <v>280</v>
      </c>
      <c r="Q12" s="67"/>
      <c r="R12" s="67"/>
      <c r="S12" s="67">
        <f t="shared" si="1"/>
        <v>169</v>
      </c>
      <c r="T12" s="67">
        <v>111</v>
      </c>
      <c r="U12" s="67">
        <f t="shared" si="3"/>
        <v>32</v>
      </c>
      <c r="V12" s="67">
        <v>5</v>
      </c>
      <c r="W12" s="67">
        <v>7</v>
      </c>
      <c r="X12" s="67">
        <f t="shared" si="4"/>
        <v>-2</v>
      </c>
      <c r="Y12" s="67">
        <f t="shared" si="5"/>
        <v>-12</v>
      </c>
      <c r="Z12" s="73">
        <v>-0.2</v>
      </c>
    </row>
    <row r="13" spans="1:26" ht="18" customHeight="1">
      <c r="A13" s="74"/>
      <c r="B13" s="285"/>
      <c r="C13" s="61" t="s">
        <v>16</v>
      </c>
      <c r="D13" s="75">
        <v>86</v>
      </c>
      <c r="E13" s="75"/>
      <c r="F13" s="75"/>
      <c r="G13" s="75">
        <v>111</v>
      </c>
      <c r="H13" s="75"/>
      <c r="I13" s="75"/>
      <c r="J13" s="75">
        <f t="shared" si="2"/>
        <v>-25</v>
      </c>
      <c r="K13" s="75">
        <v>386</v>
      </c>
      <c r="L13" s="75"/>
      <c r="M13" s="75"/>
      <c r="N13" s="75">
        <f t="shared" si="0"/>
        <v>227</v>
      </c>
      <c r="O13" s="75">
        <v>159</v>
      </c>
      <c r="P13" s="75">
        <v>422</v>
      </c>
      <c r="Q13" s="75"/>
      <c r="R13" s="75"/>
      <c r="S13" s="75">
        <f t="shared" si="1"/>
        <v>265</v>
      </c>
      <c r="T13" s="75">
        <v>157</v>
      </c>
      <c r="U13" s="75">
        <f t="shared" si="3"/>
        <v>-36</v>
      </c>
      <c r="V13" s="75">
        <v>14</v>
      </c>
      <c r="W13" s="75">
        <v>6</v>
      </c>
      <c r="X13" s="75">
        <f t="shared" si="4"/>
        <v>8</v>
      </c>
      <c r="Y13" s="75">
        <f t="shared" si="5"/>
        <v>-53</v>
      </c>
      <c r="Z13" s="76">
        <v>-0.5</v>
      </c>
    </row>
    <row r="14" spans="1:26" ht="18" customHeight="1">
      <c r="A14" s="70"/>
      <c r="B14" s="279">
        <v>11</v>
      </c>
      <c r="C14" s="60" t="s">
        <v>14</v>
      </c>
      <c r="D14" s="71">
        <f>SUM(E14:F14)</f>
        <v>719</v>
      </c>
      <c r="E14" s="71">
        <v>362</v>
      </c>
      <c r="F14" s="71">
        <v>357</v>
      </c>
      <c r="G14" s="71">
        <f>SUM(H14:I14)</f>
        <v>565</v>
      </c>
      <c r="H14" s="71">
        <v>282</v>
      </c>
      <c r="I14" s="71">
        <v>283</v>
      </c>
      <c r="J14" s="71">
        <f t="shared" si="2"/>
        <v>154</v>
      </c>
      <c r="K14" s="71">
        <f t="shared" si="6"/>
        <v>3381</v>
      </c>
      <c r="L14" s="71">
        <v>1774</v>
      </c>
      <c r="M14" s="71">
        <v>1607</v>
      </c>
      <c r="N14" s="71">
        <f t="shared" si="0"/>
        <v>1822</v>
      </c>
      <c r="O14" s="71">
        <v>1559</v>
      </c>
      <c r="P14" s="71">
        <f t="shared" si="7"/>
        <v>3000</v>
      </c>
      <c r="Q14" s="71">
        <v>1578</v>
      </c>
      <c r="R14" s="71">
        <v>1422</v>
      </c>
      <c r="S14" s="71">
        <f t="shared" si="1"/>
        <v>1641</v>
      </c>
      <c r="T14" s="71">
        <v>1359</v>
      </c>
      <c r="U14" s="71">
        <f t="shared" si="3"/>
        <v>381</v>
      </c>
      <c r="V14" s="71">
        <v>79</v>
      </c>
      <c r="W14" s="71">
        <v>60</v>
      </c>
      <c r="X14" s="71">
        <f t="shared" si="4"/>
        <v>19</v>
      </c>
      <c r="Y14" s="71">
        <f t="shared" si="5"/>
        <v>554</v>
      </c>
      <c r="Z14" s="72">
        <v>0.8</v>
      </c>
    </row>
    <row r="15" spans="1:26" ht="18" customHeight="1">
      <c r="A15" s="29"/>
      <c r="B15" s="280"/>
      <c r="C15" s="5" t="s">
        <v>15</v>
      </c>
      <c r="D15" s="67">
        <v>131</v>
      </c>
      <c r="E15" s="67"/>
      <c r="F15" s="67"/>
      <c r="G15" s="67">
        <v>169</v>
      </c>
      <c r="H15" s="67"/>
      <c r="I15" s="67"/>
      <c r="J15" s="67">
        <f t="shared" si="2"/>
        <v>-38</v>
      </c>
      <c r="K15" s="67">
        <v>781</v>
      </c>
      <c r="L15" s="67"/>
      <c r="M15" s="67"/>
      <c r="N15" s="67">
        <f t="shared" si="0"/>
        <v>487</v>
      </c>
      <c r="O15" s="67">
        <v>294</v>
      </c>
      <c r="P15" s="67">
        <v>822</v>
      </c>
      <c r="Q15" s="67"/>
      <c r="R15" s="67"/>
      <c r="S15" s="67">
        <f t="shared" si="1"/>
        <v>539</v>
      </c>
      <c r="T15" s="67">
        <v>283</v>
      </c>
      <c r="U15" s="67">
        <f t="shared" si="3"/>
        <v>-41</v>
      </c>
      <c r="V15" s="67">
        <v>31</v>
      </c>
      <c r="W15" s="67">
        <v>22</v>
      </c>
      <c r="X15" s="67">
        <f t="shared" si="4"/>
        <v>9</v>
      </c>
      <c r="Y15" s="67">
        <f t="shared" si="5"/>
        <v>-70</v>
      </c>
      <c r="Z15" s="73">
        <v>-0.4</v>
      </c>
    </row>
    <row r="16" spans="1:26" ht="18" customHeight="1">
      <c r="A16" s="29"/>
      <c r="B16" s="280"/>
      <c r="C16" s="5" t="s">
        <v>17</v>
      </c>
      <c r="D16" s="67">
        <v>41</v>
      </c>
      <c r="E16" s="67"/>
      <c r="F16" s="67"/>
      <c r="G16" s="67">
        <v>83</v>
      </c>
      <c r="H16" s="67"/>
      <c r="I16" s="67"/>
      <c r="J16" s="67">
        <f t="shared" si="2"/>
        <v>-42</v>
      </c>
      <c r="K16" s="67">
        <v>289</v>
      </c>
      <c r="L16" s="67"/>
      <c r="M16" s="67"/>
      <c r="N16" s="67">
        <f t="shared" si="0"/>
        <v>170</v>
      </c>
      <c r="O16" s="67">
        <v>119</v>
      </c>
      <c r="P16" s="67">
        <v>253</v>
      </c>
      <c r="Q16" s="67"/>
      <c r="R16" s="67"/>
      <c r="S16" s="67">
        <f t="shared" si="1"/>
        <v>173</v>
      </c>
      <c r="T16" s="67">
        <v>80</v>
      </c>
      <c r="U16" s="67">
        <f t="shared" si="3"/>
        <v>36</v>
      </c>
      <c r="V16" s="67">
        <v>19</v>
      </c>
      <c r="W16" s="67">
        <v>11</v>
      </c>
      <c r="X16" s="67">
        <f t="shared" si="4"/>
        <v>8</v>
      </c>
      <c r="Y16" s="67">
        <f t="shared" si="5"/>
        <v>2</v>
      </c>
      <c r="Z16" s="73">
        <v>0</v>
      </c>
    </row>
    <row r="17" spans="1:26" ht="18" customHeight="1">
      <c r="A17" s="74"/>
      <c r="B17" s="285"/>
      <c r="C17" s="61" t="s">
        <v>16</v>
      </c>
      <c r="D17" s="75">
        <v>80</v>
      </c>
      <c r="E17" s="75"/>
      <c r="F17" s="75"/>
      <c r="G17" s="75">
        <v>139</v>
      </c>
      <c r="H17" s="75"/>
      <c r="I17" s="75"/>
      <c r="J17" s="75">
        <f t="shared" si="2"/>
        <v>-59</v>
      </c>
      <c r="K17" s="75">
        <v>441</v>
      </c>
      <c r="L17" s="75"/>
      <c r="M17" s="75"/>
      <c r="N17" s="75">
        <f t="shared" si="0"/>
        <v>287</v>
      </c>
      <c r="O17" s="75">
        <v>154</v>
      </c>
      <c r="P17" s="75">
        <v>430</v>
      </c>
      <c r="Q17" s="75"/>
      <c r="R17" s="75"/>
      <c r="S17" s="75">
        <f t="shared" si="1"/>
        <v>277</v>
      </c>
      <c r="T17" s="75">
        <v>153</v>
      </c>
      <c r="U17" s="75">
        <f t="shared" si="3"/>
        <v>11</v>
      </c>
      <c r="V17" s="75">
        <v>13</v>
      </c>
      <c r="W17" s="75">
        <v>4</v>
      </c>
      <c r="X17" s="75">
        <f t="shared" si="4"/>
        <v>9</v>
      </c>
      <c r="Y17" s="75">
        <f t="shared" si="5"/>
        <v>-39</v>
      </c>
      <c r="Z17" s="76">
        <v>-0.4</v>
      </c>
    </row>
    <row r="18" spans="1:26" ht="18" customHeight="1">
      <c r="A18" s="70"/>
      <c r="B18" s="279">
        <v>12</v>
      </c>
      <c r="C18" s="60" t="s">
        <v>14</v>
      </c>
      <c r="D18" s="71">
        <f t="shared" ref="D18:D41" si="8">SUM(E18:F18)</f>
        <v>641</v>
      </c>
      <c r="E18" s="71">
        <v>335</v>
      </c>
      <c r="F18" s="71">
        <v>306</v>
      </c>
      <c r="G18" s="71">
        <f t="shared" ref="G18:G41" si="9">SUM(H18:I18)</f>
        <v>579</v>
      </c>
      <c r="H18" s="71">
        <v>303</v>
      </c>
      <c r="I18" s="71">
        <v>276</v>
      </c>
      <c r="J18" s="71">
        <f t="shared" si="2"/>
        <v>62</v>
      </c>
      <c r="K18" s="71">
        <f t="shared" si="6"/>
        <v>3437</v>
      </c>
      <c r="L18" s="71">
        <v>1831</v>
      </c>
      <c r="M18" s="71">
        <v>1606</v>
      </c>
      <c r="N18" s="71">
        <f t="shared" si="0"/>
        <v>1788</v>
      </c>
      <c r="O18" s="71">
        <v>1649</v>
      </c>
      <c r="P18" s="71">
        <f t="shared" si="7"/>
        <v>3120</v>
      </c>
      <c r="Q18" s="71">
        <v>1629</v>
      </c>
      <c r="R18" s="71">
        <v>1491</v>
      </c>
      <c r="S18" s="71">
        <f t="shared" si="1"/>
        <v>1628</v>
      </c>
      <c r="T18" s="71">
        <v>1492</v>
      </c>
      <c r="U18" s="71">
        <f t="shared" si="3"/>
        <v>317</v>
      </c>
      <c r="V18" s="71">
        <v>91</v>
      </c>
      <c r="W18" s="71">
        <v>98</v>
      </c>
      <c r="X18" s="71">
        <f t="shared" si="4"/>
        <v>-7</v>
      </c>
      <c r="Y18" s="71">
        <f t="shared" si="5"/>
        <v>372</v>
      </c>
      <c r="Z18" s="72">
        <v>0.6</v>
      </c>
    </row>
    <row r="19" spans="1:26" ht="18" customHeight="1">
      <c r="A19" s="29"/>
      <c r="B19" s="280"/>
      <c r="C19" s="5" t="s">
        <v>15</v>
      </c>
      <c r="D19" s="67">
        <f t="shared" si="8"/>
        <v>137</v>
      </c>
      <c r="E19" s="67">
        <v>69</v>
      </c>
      <c r="F19" s="67">
        <v>68</v>
      </c>
      <c r="G19" s="67">
        <f t="shared" si="9"/>
        <v>176</v>
      </c>
      <c r="H19" s="67">
        <v>90</v>
      </c>
      <c r="I19" s="67">
        <v>86</v>
      </c>
      <c r="J19" s="67">
        <f t="shared" si="2"/>
        <v>-39</v>
      </c>
      <c r="K19" s="67">
        <f t="shared" si="6"/>
        <v>750</v>
      </c>
      <c r="L19" s="67">
        <v>353</v>
      </c>
      <c r="M19" s="67">
        <v>397</v>
      </c>
      <c r="N19" s="67">
        <f t="shared" si="0"/>
        <v>459</v>
      </c>
      <c r="O19" s="67">
        <v>291</v>
      </c>
      <c r="P19" s="67">
        <f t="shared" si="7"/>
        <v>661</v>
      </c>
      <c r="Q19" s="67">
        <v>303</v>
      </c>
      <c r="R19" s="67">
        <v>358</v>
      </c>
      <c r="S19" s="67">
        <f t="shared" si="1"/>
        <v>446</v>
      </c>
      <c r="T19" s="67">
        <v>215</v>
      </c>
      <c r="U19" s="67">
        <f t="shared" si="3"/>
        <v>89</v>
      </c>
      <c r="V19" s="67">
        <v>40</v>
      </c>
      <c r="W19" s="67">
        <v>25</v>
      </c>
      <c r="X19" s="67">
        <f t="shared" si="4"/>
        <v>15</v>
      </c>
      <c r="Y19" s="67">
        <f t="shared" si="5"/>
        <v>65</v>
      </c>
      <c r="Z19" s="73">
        <v>0.4</v>
      </c>
    </row>
    <row r="20" spans="1:26" ht="18" customHeight="1">
      <c r="A20" s="29"/>
      <c r="B20" s="280"/>
      <c r="C20" s="5" t="s">
        <v>17</v>
      </c>
      <c r="D20" s="67">
        <v>56</v>
      </c>
      <c r="E20" s="67"/>
      <c r="F20" s="67"/>
      <c r="G20" s="67">
        <v>68</v>
      </c>
      <c r="H20" s="67"/>
      <c r="I20" s="67"/>
      <c r="J20" s="67">
        <f t="shared" si="2"/>
        <v>-12</v>
      </c>
      <c r="K20" s="67">
        <v>272</v>
      </c>
      <c r="L20" s="67"/>
      <c r="M20" s="67"/>
      <c r="N20" s="67">
        <f t="shared" si="0"/>
        <v>191</v>
      </c>
      <c r="O20" s="67">
        <v>81</v>
      </c>
      <c r="P20" s="67">
        <v>209</v>
      </c>
      <c r="Q20" s="67"/>
      <c r="R20" s="67"/>
      <c r="S20" s="67">
        <f t="shared" si="1"/>
        <v>123</v>
      </c>
      <c r="T20" s="67">
        <v>86</v>
      </c>
      <c r="U20" s="67">
        <f t="shared" si="3"/>
        <v>63</v>
      </c>
      <c r="V20" s="67">
        <v>4</v>
      </c>
      <c r="W20" s="67">
        <v>2</v>
      </c>
      <c r="X20" s="67">
        <f t="shared" si="4"/>
        <v>2</v>
      </c>
      <c r="Y20" s="67">
        <f t="shared" si="5"/>
        <v>53</v>
      </c>
      <c r="Z20" s="73">
        <v>0.8</v>
      </c>
    </row>
    <row r="21" spans="1:26" ht="18" customHeight="1">
      <c r="A21" s="74"/>
      <c r="B21" s="285"/>
      <c r="C21" s="61" t="s">
        <v>16</v>
      </c>
      <c r="D21" s="75">
        <v>88</v>
      </c>
      <c r="E21" s="75"/>
      <c r="F21" s="75"/>
      <c r="G21" s="75">
        <v>126</v>
      </c>
      <c r="H21" s="75"/>
      <c r="I21" s="75"/>
      <c r="J21" s="75">
        <f t="shared" si="2"/>
        <v>-38</v>
      </c>
      <c r="K21" s="75">
        <v>399</v>
      </c>
      <c r="L21" s="75"/>
      <c r="M21" s="75"/>
      <c r="N21" s="75">
        <f t="shared" si="0"/>
        <v>233</v>
      </c>
      <c r="O21" s="75">
        <v>166</v>
      </c>
      <c r="P21" s="75">
        <v>458</v>
      </c>
      <c r="Q21" s="75"/>
      <c r="R21" s="75"/>
      <c r="S21" s="75">
        <f t="shared" si="1"/>
        <v>289</v>
      </c>
      <c r="T21" s="75">
        <v>169</v>
      </c>
      <c r="U21" s="75">
        <f t="shared" si="3"/>
        <v>-59</v>
      </c>
      <c r="V21" s="75">
        <v>21</v>
      </c>
      <c r="W21" s="75">
        <v>12</v>
      </c>
      <c r="X21" s="75">
        <f t="shared" si="4"/>
        <v>9</v>
      </c>
      <c r="Y21" s="75">
        <f t="shared" si="5"/>
        <v>-88</v>
      </c>
      <c r="Z21" s="76">
        <v>-0.8</v>
      </c>
    </row>
    <row r="22" spans="1:26" ht="18" customHeight="1">
      <c r="A22" s="70"/>
      <c r="B22" s="279">
        <v>13</v>
      </c>
      <c r="C22" s="60" t="s">
        <v>14</v>
      </c>
      <c r="D22" s="71">
        <f t="shared" si="8"/>
        <v>712</v>
      </c>
      <c r="E22" s="71">
        <v>379</v>
      </c>
      <c r="F22" s="71">
        <v>333</v>
      </c>
      <c r="G22" s="71">
        <f t="shared" si="9"/>
        <v>552</v>
      </c>
      <c r="H22" s="71">
        <v>275</v>
      </c>
      <c r="I22" s="71">
        <v>277</v>
      </c>
      <c r="J22" s="71">
        <f t="shared" si="2"/>
        <v>160</v>
      </c>
      <c r="K22" s="71">
        <f t="shared" si="6"/>
        <v>3503</v>
      </c>
      <c r="L22" s="71">
        <v>1838</v>
      </c>
      <c r="M22" s="71">
        <v>1665</v>
      </c>
      <c r="N22" s="71">
        <f t="shared" si="0"/>
        <v>1904</v>
      </c>
      <c r="O22" s="71">
        <v>1599</v>
      </c>
      <c r="P22" s="71">
        <f t="shared" si="7"/>
        <v>3070</v>
      </c>
      <c r="Q22" s="71">
        <v>1663</v>
      </c>
      <c r="R22" s="71">
        <v>1407</v>
      </c>
      <c r="S22" s="71">
        <f t="shared" si="1"/>
        <v>1638</v>
      </c>
      <c r="T22" s="71">
        <v>1432</v>
      </c>
      <c r="U22" s="71">
        <f t="shared" si="3"/>
        <v>433</v>
      </c>
      <c r="V22" s="71">
        <v>79</v>
      </c>
      <c r="W22" s="71">
        <v>64</v>
      </c>
      <c r="X22" s="71">
        <f t="shared" si="4"/>
        <v>15</v>
      </c>
      <c r="Y22" s="71">
        <f t="shared" si="5"/>
        <v>608</v>
      </c>
      <c r="Z22" s="72">
        <v>0.9</v>
      </c>
    </row>
    <row r="23" spans="1:26" ht="18" customHeight="1">
      <c r="A23" s="29"/>
      <c r="B23" s="280"/>
      <c r="C23" s="5" t="s">
        <v>15</v>
      </c>
      <c r="D23" s="67">
        <f t="shared" si="8"/>
        <v>116</v>
      </c>
      <c r="E23" s="67">
        <v>62</v>
      </c>
      <c r="F23" s="67">
        <v>54</v>
      </c>
      <c r="G23" s="67">
        <f t="shared" si="9"/>
        <v>154</v>
      </c>
      <c r="H23" s="67">
        <v>83</v>
      </c>
      <c r="I23" s="67">
        <v>71</v>
      </c>
      <c r="J23" s="67">
        <f t="shared" si="2"/>
        <v>-38</v>
      </c>
      <c r="K23" s="67">
        <f t="shared" si="6"/>
        <v>615</v>
      </c>
      <c r="L23" s="67">
        <v>300</v>
      </c>
      <c r="M23" s="67">
        <v>315</v>
      </c>
      <c r="N23" s="67">
        <f t="shared" si="0"/>
        <v>401</v>
      </c>
      <c r="O23" s="67">
        <v>214</v>
      </c>
      <c r="P23" s="67">
        <f t="shared" si="7"/>
        <v>679</v>
      </c>
      <c r="Q23" s="67">
        <v>316</v>
      </c>
      <c r="R23" s="67">
        <v>363</v>
      </c>
      <c r="S23" s="67">
        <f t="shared" si="1"/>
        <v>450</v>
      </c>
      <c r="T23" s="67">
        <v>229</v>
      </c>
      <c r="U23" s="67">
        <f t="shared" si="3"/>
        <v>-64</v>
      </c>
      <c r="V23" s="67">
        <v>20</v>
      </c>
      <c r="W23" s="67">
        <v>13</v>
      </c>
      <c r="X23" s="67">
        <f t="shared" si="4"/>
        <v>7</v>
      </c>
      <c r="Y23" s="67">
        <f t="shared" si="5"/>
        <v>-95</v>
      </c>
      <c r="Z23" s="73">
        <v>-0.6</v>
      </c>
    </row>
    <row r="24" spans="1:26" ht="18" customHeight="1">
      <c r="A24" s="29"/>
      <c r="B24" s="280"/>
      <c r="C24" s="5" t="s">
        <v>17</v>
      </c>
      <c r="D24" s="67">
        <v>48</v>
      </c>
      <c r="E24" s="67"/>
      <c r="F24" s="67"/>
      <c r="G24" s="67">
        <v>68</v>
      </c>
      <c r="H24" s="67"/>
      <c r="I24" s="67"/>
      <c r="J24" s="67">
        <f t="shared" si="2"/>
        <v>-20</v>
      </c>
      <c r="K24" s="67">
        <v>286</v>
      </c>
      <c r="L24" s="67"/>
      <c r="M24" s="67"/>
      <c r="N24" s="67">
        <f t="shared" si="0"/>
        <v>220</v>
      </c>
      <c r="O24" s="67">
        <v>66</v>
      </c>
      <c r="P24" s="67">
        <v>277</v>
      </c>
      <c r="Q24" s="67"/>
      <c r="R24" s="67"/>
      <c r="S24" s="67">
        <f t="shared" si="1"/>
        <v>161</v>
      </c>
      <c r="T24" s="67">
        <v>116</v>
      </c>
      <c r="U24" s="67">
        <f t="shared" si="3"/>
        <v>9</v>
      </c>
      <c r="V24" s="67">
        <v>0</v>
      </c>
      <c r="W24" s="67">
        <v>4</v>
      </c>
      <c r="X24" s="67">
        <f t="shared" si="4"/>
        <v>-4</v>
      </c>
      <c r="Y24" s="67">
        <f t="shared" si="5"/>
        <v>-15</v>
      </c>
      <c r="Z24" s="73">
        <v>-0.2</v>
      </c>
    </row>
    <row r="25" spans="1:26" ht="18" customHeight="1">
      <c r="A25" s="74"/>
      <c r="B25" s="285"/>
      <c r="C25" s="61" t="s">
        <v>16</v>
      </c>
      <c r="D25" s="75">
        <v>82</v>
      </c>
      <c r="E25" s="75"/>
      <c r="F25" s="75"/>
      <c r="G25" s="75">
        <v>130</v>
      </c>
      <c r="H25" s="75"/>
      <c r="I25" s="75"/>
      <c r="J25" s="75">
        <f t="shared" si="2"/>
        <v>-48</v>
      </c>
      <c r="K25" s="75">
        <v>368</v>
      </c>
      <c r="L25" s="75"/>
      <c r="M25" s="75"/>
      <c r="N25" s="75">
        <f t="shared" si="0"/>
        <v>240</v>
      </c>
      <c r="O25" s="75">
        <v>128</v>
      </c>
      <c r="P25" s="75">
        <v>419</v>
      </c>
      <c r="Q25" s="75"/>
      <c r="R25" s="75"/>
      <c r="S25" s="75">
        <f t="shared" si="1"/>
        <v>282</v>
      </c>
      <c r="T25" s="75">
        <v>137</v>
      </c>
      <c r="U25" s="75">
        <f t="shared" si="3"/>
        <v>-51</v>
      </c>
      <c r="V25" s="75">
        <v>11</v>
      </c>
      <c r="W25" s="75">
        <v>15</v>
      </c>
      <c r="X25" s="75">
        <f t="shared" si="4"/>
        <v>-4</v>
      </c>
      <c r="Y25" s="75">
        <f t="shared" si="5"/>
        <v>-103</v>
      </c>
      <c r="Z25" s="76">
        <v>-1</v>
      </c>
    </row>
    <row r="26" spans="1:26" ht="18" customHeight="1">
      <c r="A26" s="70"/>
      <c r="B26" s="279">
        <v>14</v>
      </c>
      <c r="C26" s="60" t="s">
        <v>14</v>
      </c>
      <c r="D26" s="71">
        <f t="shared" si="8"/>
        <v>688</v>
      </c>
      <c r="E26" s="71">
        <v>355</v>
      </c>
      <c r="F26" s="71">
        <v>333</v>
      </c>
      <c r="G26" s="71">
        <f t="shared" si="9"/>
        <v>560</v>
      </c>
      <c r="H26" s="71">
        <v>290</v>
      </c>
      <c r="I26" s="71">
        <v>270</v>
      </c>
      <c r="J26" s="71">
        <f t="shared" si="2"/>
        <v>128</v>
      </c>
      <c r="K26" s="71">
        <f t="shared" si="6"/>
        <v>3449</v>
      </c>
      <c r="L26" s="71">
        <v>1759</v>
      </c>
      <c r="M26" s="71">
        <v>1690</v>
      </c>
      <c r="N26" s="71">
        <f t="shared" si="0"/>
        <v>1832</v>
      </c>
      <c r="O26" s="71">
        <v>1617</v>
      </c>
      <c r="P26" s="71">
        <f t="shared" si="7"/>
        <v>3124</v>
      </c>
      <c r="Q26" s="71">
        <v>1631</v>
      </c>
      <c r="R26" s="71">
        <v>1493</v>
      </c>
      <c r="S26" s="71">
        <f t="shared" si="1"/>
        <v>1600</v>
      </c>
      <c r="T26" s="71">
        <v>1524</v>
      </c>
      <c r="U26" s="71">
        <f t="shared" si="3"/>
        <v>325</v>
      </c>
      <c r="V26" s="71">
        <v>59</v>
      </c>
      <c r="W26" s="71">
        <v>70</v>
      </c>
      <c r="X26" s="71">
        <f t="shared" si="4"/>
        <v>-11</v>
      </c>
      <c r="Y26" s="71">
        <f>SUM(J26,U26,X26)</f>
        <v>442</v>
      </c>
      <c r="Z26" s="72">
        <v>0.7</v>
      </c>
    </row>
    <row r="27" spans="1:26" ht="18" customHeight="1">
      <c r="A27" s="29"/>
      <c r="B27" s="280"/>
      <c r="C27" s="5" t="s">
        <v>15</v>
      </c>
      <c r="D27" s="67">
        <f t="shared" si="8"/>
        <v>120</v>
      </c>
      <c r="E27" s="67">
        <v>67</v>
      </c>
      <c r="F27" s="67">
        <v>53</v>
      </c>
      <c r="G27" s="67">
        <f t="shared" si="9"/>
        <v>176</v>
      </c>
      <c r="H27" s="67">
        <v>102</v>
      </c>
      <c r="I27" s="67">
        <v>74</v>
      </c>
      <c r="J27" s="67">
        <f t="shared" si="2"/>
        <v>-56</v>
      </c>
      <c r="K27" s="67">
        <f t="shared" si="6"/>
        <v>646</v>
      </c>
      <c r="L27" s="67">
        <v>316</v>
      </c>
      <c r="M27" s="67">
        <v>330</v>
      </c>
      <c r="N27" s="67">
        <f t="shared" si="0"/>
        <v>414</v>
      </c>
      <c r="O27" s="67">
        <v>232</v>
      </c>
      <c r="P27" s="67">
        <f t="shared" si="7"/>
        <v>688</v>
      </c>
      <c r="Q27" s="67">
        <v>326</v>
      </c>
      <c r="R27" s="67">
        <v>362</v>
      </c>
      <c r="S27" s="67">
        <f t="shared" si="1"/>
        <v>451</v>
      </c>
      <c r="T27" s="67">
        <v>237</v>
      </c>
      <c r="U27" s="67">
        <f t="shared" si="3"/>
        <v>-42</v>
      </c>
      <c r="V27" s="67">
        <v>18</v>
      </c>
      <c r="W27" s="67">
        <v>7</v>
      </c>
      <c r="X27" s="67">
        <f t="shared" si="4"/>
        <v>11</v>
      </c>
      <c r="Y27" s="67">
        <f t="shared" si="5"/>
        <v>-87</v>
      </c>
      <c r="Z27" s="73">
        <v>-0.5</v>
      </c>
    </row>
    <row r="28" spans="1:26" ht="18" customHeight="1">
      <c r="A28" s="29"/>
      <c r="B28" s="280"/>
      <c r="C28" s="5" t="s">
        <v>17</v>
      </c>
      <c r="D28" s="67">
        <f t="shared" si="8"/>
        <v>41</v>
      </c>
      <c r="E28" s="67">
        <v>26</v>
      </c>
      <c r="F28" s="67">
        <v>15</v>
      </c>
      <c r="G28" s="67">
        <f t="shared" si="9"/>
        <v>65</v>
      </c>
      <c r="H28" s="67">
        <v>31</v>
      </c>
      <c r="I28" s="67">
        <v>34</v>
      </c>
      <c r="J28" s="67">
        <f t="shared" si="2"/>
        <v>-24</v>
      </c>
      <c r="K28" s="67">
        <f t="shared" si="6"/>
        <v>196</v>
      </c>
      <c r="L28" s="67">
        <v>103</v>
      </c>
      <c r="M28" s="67">
        <v>93</v>
      </c>
      <c r="N28" s="67">
        <f t="shared" si="0"/>
        <v>133</v>
      </c>
      <c r="O28" s="67">
        <v>63</v>
      </c>
      <c r="P28" s="67">
        <f t="shared" si="7"/>
        <v>210</v>
      </c>
      <c r="Q28" s="67">
        <v>107</v>
      </c>
      <c r="R28" s="67">
        <v>103</v>
      </c>
      <c r="S28" s="67">
        <f t="shared" si="1"/>
        <v>124</v>
      </c>
      <c r="T28" s="67">
        <v>86</v>
      </c>
      <c r="U28" s="67">
        <f t="shared" si="3"/>
        <v>-14</v>
      </c>
      <c r="V28" s="67">
        <v>4</v>
      </c>
      <c r="W28" s="67">
        <v>0</v>
      </c>
      <c r="X28" s="67">
        <f t="shared" si="4"/>
        <v>4</v>
      </c>
      <c r="Y28" s="67">
        <f t="shared" si="5"/>
        <v>-34</v>
      </c>
      <c r="Z28" s="73">
        <v>-0.5</v>
      </c>
    </row>
    <row r="29" spans="1:26" ht="18" customHeight="1">
      <c r="A29" s="74"/>
      <c r="B29" s="285"/>
      <c r="C29" s="61" t="s">
        <v>16</v>
      </c>
      <c r="D29" s="75">
        <f t="shared" si="8"/>
        <v>70</v>
      </c>
      <c r="E29" s="75">
        <v>34</v>
      </c>
      <c r="F29" s="75">
        <v>36</v>
      </c>
      <c r="G29" s="75">
        <f t="shared" si="9"/>
        <v>130</v>
      </c>
      <c r="H29" s="75">
        <v>69</v>
      </c>
      <c r="I29" s="75">
        <v>61</v>
      </c>
      <c r="J29" s="75">
        <f t="shared" si="2"/>
        <v>-60</v>
      </c>
      <c r="K29" s="75">
        <f t="shared" si="6"/>
        <v>380</v>
      </c>
      <c r="L29" s="75">
        <v>181</v>
      </c>
      <c r="M29" s="75">
        <v>199</v>
      </c>
      <c r="N29" s="75">
        <f t="shared" si="0"/>
        <v>226</v>
      </c>
      <c r="O29" s="75">
        <v>154</v>
      </c>
      <c r="P29" s="75">
        <f t="shared" si="7"/>
        <v>404</v>
      </c>
      <c r="Q29" s="75">
        <v>208</v>
      </c>
      <c r="R29" s="75">
        <v>196</v>
      </c>
      <c r="S29" s="75">
        <f t="shared" si="1"/>
        <v>252</v>
      </c>
      <c r="T29" s="75">
        <v>152</v>
      </c>
      <c r="U29" s="75">
        <f t="shared" si="3"/>
        <v>-24</v>
      </c>
      <c r="V29" s="75">
        <v>15</v>
      </c>
      <c r="W29" s="75">
        <v>6</v>
      </c>
      <c r="X29" s="75">
        <f t="shared" si="4"/>
        <v>9</v>
      </c>
      <c r="Y29" s="75">
        <f t="shared" si="5"/>
        <v>-75</v>
      </c>
      <c r="Z29" s="76">
        <v>-0.7</v>
      </c>
    </row>
    <row r="30" spans="1:26" ht="18" customHeight="1">
      <c r="A30" s="70"/>
      <c r="B30" s="279">
        <v>15</v>
      </c>
      <c r="C30" s="60" t="s">
        <v>14</v>
      </c>
      <c r="D30" s="71">
        <f t="shared" si="8"/>
        <v>703</v>
      </c>
      <c r="E30" s="71">
        <v>357</v>
      </c>
      <c r="F30" s="71">
        <v>346</v>
      </c>
      <c r="G30" s="71">
        <f t="shared" si="9"/>
        <v>618</v>
      </c>
      <c r="H30" s="71">
        <v>317</v>
      </c>
      <c r="I30" s="71">
        <v>301</v>
      </c>
      <c r="J30" s="71">
        <f t="shared" si="2"/>
        <v>85</v>
      </c>
      <c r="K30" s="71">
        <f t="shared" si="6"/>
        <v>3501</v>
      </c>
      <c r="L30" s="71">
        <v>1864</v>
      </c>
      <c r="M30" s="71">
        <v>1637</v>
      </c>
      <c r="N30" s="71">
        <f t="shared" ref="N30:N41" si="10">K30-O30</f>
        <v>1960</v>
      </c>
      <c r="O30" s="71">
        <v>1541</v>
      </c>
      <c r="P30" s="71">
        <f t="shared" si="7"/>
        <v>3163</v>
      </c>
      <c r="Q30" s="71">
        <v>1729</v>
      </c>
      <c r="R30" s="71">
        <v>1434</v>
      </c>
      <c r="S30" s="71">
        <f t="shared" si="1"/>
        <v>1635</v>
      </c>
      <c r="T30" s="71">
        <v>1528</v>
      </c>
      <c r="U30" s="71">
        <f t="shared" si="3"/>
        <v>338</v>
      </c>
      <c r="V30" s="71">
        <v>57</v>
      </c>
      <c r="W30" s="71">
        <v>71</v>
      </c>
      <c r="X30" s="71">
        <f t="shared" si="4"/>
        <v>-14</v>
      </c>
      <c r="Y30" s="71">
        <f t="shared" si="5"/>
        <v>409</v>
      </c>
      <c r="Z30" s="72">
        <v>0.6</v>
      </c>
    </row>
    <row r="31" spans="1:26" ht="18" customHeight="1">
      <c r="A31" s="29"/>
      <c r="B31" s="280"/>
      <c r="C31" s="5" t="s">
        <v>15</v>
      </c>
      <c r="D31" s="67">
        <f t="shared" si="8"/>
        <v>116</v>
      </c>
      <c r="E31" s="67">
        <v>59</v>
      </c>
      <c r="F31" s="67">
        <v>57</v>
      </c>
      <c r="G31" s="67">
        <f t="shared" si="9"/>
        <v>200</v>
      </c>
      <c r="H31" s="67">
        <v>96</v>
      </c>
      <c r="I31" s="67">
        <v>104</v>
      </c>
      <c r="J31" s="67">
        <f t="shared" si="2"/>
        <v>-84</v>
      </c>
      <c r="K31" s="67">
        <f t="shared" si="6"/>
        <v>626</v>
      </c>
      <c r="L31" s="67">
        <v>332</v>
      </c>
      <c r="M31" s="67">
        <v>294</v>
      </c>
      <c r="N31" s="67">
        <f t="shared" si="10"/>
        <v>396</v>
      </c>
      <c r="O31" s="67">
        <v>230</v>
      </c>
      <c r="P31" s="67">
        <f t="shared" si="7"/>
        <v>633</v>
      </c>
      <c r="Q31" s="67">
        <v>321</v>
      </c>
      <c r="R31" s="67">
        <v>312</v>
      </c>
      <c r="S31" s="67">
        <f t="shared" si="1"/>
        <v>421</v>
      </c>
      <c r="T31" s="67">
        <v>212</v>
      </c>
      <c r="U31" s="67">
        <f t="shared" si="3"/>
        <v>-7</v>
      </c>
      <c r="V31" s="67">
        <v>22</v>
      </c>
      <c r="W31" s="67">
        <v>14</v>
      </c>
      <c r="X31" s="67">
        <f t="shared" si="4"/>
        <v>8</v>
      </c>
      <c r="Y31" s="67">
        <f t="shared" si="5"/>
        <v>-83</v>
      </c>
      <c r="Z31" s="73">
        <v>-0.5</v>
      </c>
    </row>
    <row r="32" spans="1:26" ht="18" customHeight="1">
      <c r="A32" s="29"/>
      <c r="B32" s="280"/>
      <c r="C32" s="5" t="s">
        <v>17</v>
      </c>
      <c r="D32" s="67">
        <f t="shared" si="8"/>
        <v>50</v>
      </c>
      <c r="E32" s="67">
        <v>28</v>
      </c>
      <c r="F32" s="67">
        <v>22</v>
      </c>
      <c r="G32" s="67">
        <f t="shared" si="9"/>
        <v>76</v>
      </c>
      <c r="H32" s="67">
        <v>42</v>
      </c>
      <c r="I32" s="67">
        <v>34</v>
      </c>
      <c r="J32" s="67">
        <f t="shared" si="2"/>
        <v>-26</v>
      </c>
      <c r="K32" s="67">
        <f t="shared" si="6"/>
        <v>234</v>
      </c>
      <c r="L32" s="67">
        <v>133</v>
      </c>
      <c r="M32" s="67">
        <v>101</v>
      </c>
      <c r="N32" s="67">
        <f t="shared" si="10"/>
        <v>174</v>
      </c>
      <c r="O32" s="67">
        <v>60</v>
      </c>
      <c r="P32" s="67">
        <f t="shared" si="7"/>
        <v>245</v>
      </c>
      <c r="Q32" s="67">
        <v>128</v>
      </c>
      <c r="R32" s="67">
        <v>117</v>
      </c>
      <c r="S32" s="67">
        <f t="shared" si="1"/>
        <v>154</v>
      </c>
      <c r="T32" s="67">
        <v>91</v>
      </c>
      <c r="U32" s="67">
        <f t="shared" si="3"/>
        <v>-11</v>
      </c>
      <c r="V32" s="67">
        <v>0</v>
      </c>
      <c r="W32" s="67">
        <v>5</v>
      </c>
      <c r="X32" s="67">
        <f t="shared" si="4"/>
        <v>-5</v>
      </c>
      <c r="Y32" s="67">
        <f t="shared" si="5"/>
        <v>-42</v>
      </c>
      <c r="Z32" s="73">
        <v>-0.6</v>
      </c>
    </row>
    <row r="33" spans="1:28" ht="18" customHeight="1">
      <c r="A33" s="74"/>
      <c r="B33" s="285"/>
      <c r="C33" s="61" t="s">
        <v>16</v>
      </c>
      <c r="D33" s="75">
        <f t="shared" si="8"/>
        <v>63</v>
      </c>
      <c r="E33" s="75">
        <v>27</v>
      </c>
      <c r="F33" s="75">
        <v>36</v>
      </c>
      <c r="G33" s="75">
        <f t="shared" si="9"/>
        <v>117</v>
      </c>
      <c r="H33" s="75">
        <v>71</v>
      </c>
      <c r="I33" s="75">
        <v>46</v>
      </c>
      <c r="J33" s="75">
        <f t="shared" si="2"/>
        <v>-54</v>
      </c>
      <c r="K33" s="75">
        <f t="shared" si="6"/>
        <v>333</v>
      </c>
      <c r="L33" s="75">
        <v>167</v>
      </c>
      <c r="M33" s="75">
        <v>166</v>
      </c>
      <c r="N33" s="75">
        <f t="shared" si="10"/>
        <v>180</v>
      </c>
      <c r="O33" s="75">
        <v>153</v>
      </c>
      <c r="P33" s="75">
        <f t="shared" si="7"/>
        <v>393</v>
      </c>
      <c r="Q33" s="75">
        <v>204</v>
      </c>
      <c r="R33" s="75">
        <v>189</v>
      </c>
      <c r="S33" s="75">
        <f t="shared" si="1"/>
        <v>222</v>
      </c>
      <c r="T33" s="75">
        <v>171</v>
      </c>
      <c r="U33" s="75">
        <f t="shared" si="3"/>
        <v>-60</v>
      </c>
      <c r="V33" s="75">
        <v>5</v>
      </c>
      <c r="W33" s="75">
        <v>5</v>
      </c>
      <c r="X33" s="75">
        <f t="shared" si="4"/>
        <v>0</v>
      </c>
      <c r="Y33" s="75">
        <f t="shared" si="5"/>
        <v>-114</v>
      </c>
      <c r="Z33" s="76">
        <v>-1.1000000000000001</v>
      </c>
    </row>
    <row r="34" spans="1:28" ht="18" customHeight="1">
      <c r="A34" s="70"/>
      <c r="B34" s="279">
        <v>16</v>
      </c>
      <c r="C34" s="60" t="s">
        <v>14</v>
      </c>
      <c r="D34" s="71">
        <f t="shared" si="8"/>
        <v>718</v>
      </c>
      <c r="E34" s="71">
        <v>375</v>
      </c>
      <c r="F34" s="71">
        <v>343</v>
      </c>
      <c r="G34" s="71">
        <f t="shared" si="9"/>
        <v>604</v>
      </c>
      <c r="H34" s="71">
        <v>304</v>
      </c>
      <c r="I34" s="71">
        <v>300</v>
      </c>
      <c r="J34" s="71">
        <f t="shared" si="2"/>
        <v>114</v>
      </c>
      <c r="K34" s="71">
        <f t="shared" si="6"/>
        <v>3171</v>
      </c>
      <c r="L34" s="71">
        <v>1671</v>
      </c>
      <c r="M34" s="71">
        <v>1500</v>
      </c>
      <c r="N34" s="71">
        <f t="shared" si="10"/>
        <v>1715</v>
      </c>
      <c r="O34" s="71">
        <v>1456</v>
      </c>
      <c r="P34" s="71">
        <f t="shared" si="7"/>
        <v>3111</v>
      </c>
      <c r="Q34" s="71">
        <v>1657</v>
      </c>
      <c r="R34" s="71">
        <v>1454</v>
      </c>
      <c r="S34" s="71">
        <f t="shared" ref="S34:S41" si="11">P34-T34</f>
        <v>1567</v>
      </c>
      <c r="T34" s="71">
        <v>1544</v>
      </c>
      <c r="U34" s="71">
        <f t="shared" si="3"/>
        <v>60</v>
      </c>
      <c r="V34" s="71">
        <v>67</v>
      </c>
      <c r="W34" s="71">
        <v>48</v>
      </c>
      <c r="X34" s="71">
        <f t="shared" si="4"/>
        <v>19</v>
      </c>
      <c r="Y34" s="71">
        <f t="shared" si="5"/>
        <v>193</v>
      </c>
      <c r="Z34" s="72">
        <v>0.3</v>
      </c>
      <c r="AA34" s="29"/>
    </row>
    <row r="35" spans="1:28" ht="18" customHeight="1">
      <c r="A35" s="29"/>
      <c r="B35" s="280"/>
      <c r="C35" s="5" t="s">
        <v>15</v>
      </c>
      <c r="D35" s="67">
        <f t="shared" si="8"/>
        <v>102</v>
      </c>
      <c r="E35" s="67">
        <v>53</v>
      </c>
      <c r="F35" s="67">
        <v>49</v>
      </c>
      <c r="G35" s="67">
        <f t="shared" si="9"/>
        <v>177</v>
      </c>
      <c r="H35" s="67">
        <v>85</v>
      </c>
      <c r="I35" s="67">
        <v>92</v>
      </c>
      <c r="J35" s="67">
        <f t="shared" si="2"/>
        <v>-75</v>
      </c>
      <c r="K35" s="67">
        <f t="shared" si="6"/>
        <v>580</v>
      </c>
      <c r="L35" s="67">
        <v>302</v>
      </c>
      <c r="M35" s="67">
        <v>278</v>
      </c>
      <c r="N35" s="67">
        <f t="shared" si="10"/>
        <v>363</v>
      </c>
      <c r="O35" s="67">
        <v>217</v>
      </c>
      <c r="P35" s="67">
        <f t="shared" si="7"/>
        <v>640</v>
      </c>
      <c r="Q35" s="67">
        <v>328</v>
      </c>
      <c r="R35" s="67">
        <v>312</v>
      </c>
      <c r="S35" s="67">
        <f t="shared" si="11"/>
        <v>412</v>
      </c>
      <c r="T35" s="67">
        <v>228</v>
      </c>
      <c r="U35" s="67">
        <f t="shared" si="3"/>
        <v>-60</v>
      </c>
      <c r="V35" s="67">
        <v>22</v>
      </c>
      <c r="W35" s="67">
        <v>19</v>
      </c>
      <c r="X35" s="67">
        <f t="shared" si="4"/>
        <v>3</v>
      </c>
      <c r="Y35" s="67">
        <f t="shared" si="5"/>
        <v>-132</v>
      </c>
      <c r="Z35" s="73">
        <v>-0.8</v>
      </c>
      <c r="AA35" s="29"/>
    </row>
    <row r="36" spans="1:28" ht="18" customHeight="1">
      <c r="A36" s="29"/>
      <c r="B36" s="280"/>
      <c r="C36" s="5" t="s">
        <v>17</v>
      </c>
      <c r="D36" s="67">
        <f t="shared" si="8"/>
        <v>43</v>
      </c>
      <c r="E36" s="67">
        <v>24</v>
      </c>
      <c r="F36" s="67">
        <v>19</v>
      </c>
      <c r="G36" s="67">
        <f t="shared" si="9"/>
        <v>64</v>
      </c>
      <c r="H36" s="67">
        <v>38</v>
      </c>
      <c r="I36" s="67">
        <v>26</v>
      </c>
      <c r="J36" s="67">
        <f t="shared" si="2"/>
        <v>-21</v>
      </c>
      <c r="K36" s="67">
        <f t="shared" si="6"/>
        <v>308</v>
      </c>
      <c r="L36" s="67">
        <v>159</v>
      </c>
      <c r="M36" s="67">
        <v>149</v>
      </c>
      <c r="N36" s="67">
        <f t="shared" si="10"/>
        <v>174</v>
      </c>
      <c r="O36" s="67">
        <v>134</v>
      </c>
      <c r="P36" s="67">
        <f t="shared" si="7"/>
        <v>233</v>
      </c>
      <c r="Q36" s="67">
        <v>115</v>
      </c>
      <c r="R36" s="67">
        <v>118</v>
      </c>
      <c r="S36" s="67">
        <f t="shared" si="11"/>
        <v>141</v>
      </c>
      <c r="T36" s="67">
        <v>92</v>
      </c>
      <c r="U36" s="67">
        <f t="shared" si="3"/>
        <v>75</v>
      </c>
      <c r="V36" s="67">
        <v>3</v>
      </c>
      <c r="W36" s="67">
        <v>3</v>
      </c>
      <c r="X36" s="67">
        <f t="shared" si="4"/>
        <v>0</v>
      </c>
      <c r="Y36" s="67">
        <f t="shared" si="5"/>
        <v>54</v>
      </c>
      <c r="Z36" s="73">
        <v>0.8</v>
      </c>
      <c r="AA36" s="29"/>
    </row>
    <row r="37" spans="1:28" ht="18" customHeight="1">
      <c r="A37" s="74"/>
      <c r="B37" s="285"/>
      <c r="C37" s="61" t="s">
        <v>16</v>
      </c>
      <c r="D37" s="75">
        <f t="shared" si="8"/>
        <v>61</v>
      </c>
      <c r="E37" s="75">
        <v>29</v>
      </c>
      <c r="F37" s="75">
        <v>32</v>
      </c>
      <c r="G37" s="75">
        <f t="shared" si="9"/>
        <v>121</v>
      </c>
      <c r="H37" s="75">
        <v>70</v>
      </c>
      <c r="I37" s="75">
        <v>51</v>
      </c>
      <c r="J37" s="75">
        <f>D37-G37</f>
        <v>-60</v>
      </c>
      <c r="K37" s="75">
        <f>SUM(L37:M37)</f>
        <v>370</v>
      </c>
      <c r="L37" s="75">
        <v>189</v>
      </c>
      <c r="M37" s="75">
        <v>181</v>
      </c>
      <c r="N37" s="75">
        <f t="shared" si="10"/>
        <v>218</v>
      </c>
      <c r="O37" s="75">
        <v>152</v>
      </c>
      <c r="P37" s="75">
        <f>SUM(Q37:R37)</f>
        <v>377</v>
      </c>
      <c r="Q37" s="75">
        <v>197</v>
      </c>
      <c r="R37" s="75">
        <v>180</v>
      </c>
      <c r="S37" s="75">
        <f t="shared" si="11"/>
        <v>222</v>
      </c>
      <c r="T37" s="75">
        <v>155</v>
      </c>
      <c r="U37" s="75">
        <f t="shared" si="3"/>
        <v>-7</v>
      </c>
      <c r="V37" s="75">
        <v>7</v>
      </c>
      <c r="W37" s="75">
        <v>5</v>
      </c>
      <c r="X37" s="75">
        <f t="shared" si="4"/>
        <v>2</v>
      </c>
      <c r="Y37" s="75">
        <f t="shared" si="5"/>
        <v>-65</v>
      </c>
      <c r="Z37" s="76">
        <v>-0.6</v>
      </c>
      <c r="AA37" s="29"/>
    </row>
    <row r="38" spans="1:28" ht="18" customHeight="1">
      <c r="A38" s="70"/>
      <c r="B38" s="279">
        <v>17</v>
      </c>
      <c r="C38" s="60" t="s">
        <v>14</v>
      </c>
      <c r="D38" s="71">
        <f t="shared" si="8"/>
        <v>789</v>
      </c>
      <c r="E38" s="71">
        <v>416</v>
      </c>
      <c r="F38" s="71">
        <v>373</v>
      </c>
      <c r="G38" s="71">
        <f t="shared" si="9"/>
        <v>885</v>
      </c>
      <c r="H38" s="71">
        <v>466</v>
      </c>
      <c r="I38" s="71">
        <v>419</v>
      </c>
      <c r="J38" s="71">
        <f t="shared" si="2"/>
        <v>-96</v>
      </c>
      <c r="K38" s="71">
        <f t="shared" si="6"/>
        <v>3461</v>
      </c>
      <c r="L38" s="71">
        <v>1804</v>
      </c>
      <c r="M38" s="71">
        <v>1657</v>
      </c>
      <c r="N38" s="71">
        <f t="shared" si="10"/>
        <v>1701</v>
      </c>
      <c r="O38" s="71">
        <v>1760</v>
      </c>
      <c r="P38" s="71">
        <f t="shared" si="7"/>
        <v>3300</v>
      </c>
      <c r="Q38" s="71">
        <v>1754</v>
      </c>
      <c r="R38" s="71">
        <v>1546</v>
      </c>
      <c r="S38" s="71">
        <f t="shared" si="11"/>
        <v>1588</v>
      </c>
      <c r="T38" s="71">
        <v>1712</v>
      </c>
      <c r="U38" s="71">
        <f t="shared" si="3"/>
        <v>161</v>
      </c>
      <c r="V38" s="71">
        <v>134</v>
      </c>
      <c r="W38" s="71">
        <v>113</v>
      </c>
      <c r="X38" s="71">
        <f t="shared" si="4"/>
        <v>21</v>
      </c>
      <c r="Y38" s="71">
        <f t="shared" si="5"/>
        <v>86</v>
      </c>
      <c r="Z38" s="282">
        <f>SUM(Y38:Y41)/AB42*100</f>
        <v>-9.3005768336482997E-2</v>
      </c>
      <c r="AA38" s="29"/>
      <c r="AB38" s="3">
        <v>68690</v>
      </c>
    </row>
    <row r="39" spans="1:28" ht="18" customHeight="1">
      <c r="A39" s="29"/>
      <c r="B39" s="280"/>
      <c r="C39" s="5" t="s">
        <v>15</v>
      </c>
      <c r="D39" s="67">
        <f t="shared" si="8"/>
        <v>22</v>
      </c>
      <c r="E39" s="67">
        <v>14</v>
      </c>
      <c r="F39" s="67">
        <v>8</v>
      </c>
      <c r="G39" s="67">
        <f t="shared" si="9"/>
        <v>58</v>
      </c>
      <c r="H39" s="67">
        <v>31</v>
      </c>
      <c r="I39" s="67">
        <v>27</v>
      </c>
      <c r="J39" s="67">
        <f t="shared" si="2"/>
        <v>-36</v>
      </c>
      <c r="K39" s="67">
        <f t="shared" si="6"/>
        <v>195</v>
      </c>
      <c r="L39" s="67">
        <v>98</v>
      </c>
      <c r="M39" s="67">
        <v>97</v>
      </c>
      <c r="N39" s="67">
        <f t="shared" si="10"/>
        <v>131</v>
      </c>
      <c r="O39" s="67">
        <v>64</v>
      </c>
      <c r="P39" s="67">
        <f t="shared" si="7"/>
        <v>210</v>
      </c>
      <c r="Q39" s="67">
        <v>102</v>
      </c>
      <c r="R39" s="67">
        <v>108</v>
      </c>
      <c r="S39" s="67">
        <f t="shared" si="11"/>
        <v>126</v>
      </c>
      <c r="T39" s="67">
        <v>84</v>
      </c>
      <c r="U39" s="67">
        <f t="shared" si="3"/>
        <v>-15</v>
      </c>
      <c r="V39" s="67">
        <v>7</v>
      </c>
      <c r="W39" s="67">
        <v>19</v>
      </c>
      <c r="X39" s="67">
        <f t="shared" si="4"/>
        <v>-12</v>
      </c>
      <c r="Y39" s="67">
        <f t="shared" si="5"/>
        <v>-63</v>
      </c>
      <c r="Z39" s="283"/>
      <c r="AA39" s="29"/>
      <c r="AB39" s="3">
        <v>15579</v>
      </c>
    </row>
    <row r="40" spans="1:28" ht="18" customHeight="1">
      <c r="A40" s="29"/>
      <c r="B40" s="280"/>
      <c r="C40" s="5" t="s">
        <v>17</v>
      </c>
      <c r="D40" s="67">
        <f t="shared" si="8"/>
        <v>8</v>
      </c>
      <c r="E40" s="67">
        <v>2</v>
      </c>
      <c r="F40" s="67">
        <v>6</v>
      </c>
      <c r="G40" s="67">
        <f t="shared" si="9"/>
        <v>36</v>
      </c>
      <c r="H40" s="67">
        <v>19</v>
      </c>
      <c r="I40" s="67">
        <v>17</v>
      </c>
      <c r="J40" s="67">
        <f t="shared" si="2"/>
        <v>-28</v>
      </c>
      <c r="K40" s="67">
        <f t="shared" si="6"/>
        <v>111</v>
      </c>
      <c r="L40" s="67">
        <v>52</v>
      </c>
      <c r="M40" s="67">
        <v>59</v>
      </c>
      <c r="N40" s="67">
        <f t="shared" si="10"/>
        <v>77</v>
      </c>
      <c r="O40" s="67">
        <v>34</v>
      </c>
      <c r="P40" s="67">
        <f t="shared" si="7"/>
        <v>200</v>
      </c>
      <c r="Q40" s="67">
        <v>100</v>
      </c>
      <c r="R40" s="67">
        <v>100</v>
      </c>
      <c r="S40" s="67">
        <f t="shared" si="11"/>
        <v>112</v>
      </c>
      <c r="T40" s="67">
        <v>88</v>
      </c>
      <c r="U40" s="67">
        <f t="shared" si="3"/>
        <v>-89</v>
      </c>
      <c r="V40" s="67">
        <v>83</v>
      </c>
      <c r="W40" s="67">
        <v>40</v>
      </c>
      <c r="X40" s="67">
        <f t="shared" si="4"/>
        <v>43</v>
      </c>
      <c r="Y40" s="67">
        <f t="shared" si="5"/>
        <v>-74</v>
      </c>
      <c r="Z40" s="283"/>
      <c r="AA40" s="29"/>
      <c r="AB40" s="3">
        <v>6494</v>
      </c>
    </row>
    <row r="41" spans="1:28" ht="18" customHeight="1" thickBot="1">
      <c r="A41" s="32"/>
      <c r="B41" s="281"/>
      <c r="C41" s="7" t="s">
        <v>16</v>
      </c>
      <c r="D41" s="78">
        <f t="shared" si="8"/>
        <v>12</v>
      </c>
      <c r="E41" s="78">
        <v>7</v>
      </c>
      <c r="F41" s="78">
        <v>5</v>
      </c>
      <c r="G41" s="78">
        <f t="shared" si="9"/>
        <v>43</v>
      </c>
      <c r="H41" s="78">
        <v>23</v>
      </c>
      <c r="I41" s="78">
        <v>20</v>
      </c>
      <c r="J41" s="78">
        <f>D41-G41</f>
        <v>-31</v>
      </c>
      <c r="K41" s="78">
        <f>SUM(L41:M41)</f>
        <v>120</v>
      </c>
      <c r="L41" s="78">
        <v>54</v>
      </c>
      <c r="M41" s="78">
        <v>66</v>
      </c>
      <c r="N41" s="78">
        <f t="shared" si="10"/>
        <v>75</v>
      </c>
      <c r="O41" s="78">
        <v>45</v>
      </c>
      <c r="P41" s="78">
        <f>SUM(Q41:R41)</f>
        <v>131</v>
      </c>
      <c r="Q41" s="78">
        <v>66</v>
      </c>
      <c r="R41" s="78">
        <v>65</v>
      </c>
      <c r="S41" s="78">
        <f t="shared" si="11"/>
        <v>83</v>
      </c>
      <c r="T41" s="78">
        <v>48</v>
      </c>
      <c r="U41" s="78">
        <f t="shared" si="3"/>
        <v>-11</v>
      </c>
      <c r="V41" s="78">
        <v>0</v>
      </c>
      <c r="W41" s="78">
        <v>1</v>
      </c>
      <c r="X41" s="78">
        <f t="shared" si="4"/>
        <v>-1</v>
      </c>
      <c r="Y41" s="78">
        <f t="shared" si="5"/>
        <v>-43</v>
      </c>
      <c r="Z41" s="284"/>
      <c r="AA41" s="29"/>
      <c r="AB41" s="3">
        <v>10306</v>
      </c>
    </row>
    <row r="42" spans="1:28" ht="23.25" customHeight="1">
      <c r="C42" s="3" t="s">
        <v>45</v>
      </c>
      <c r="AB42" s="3">
        <f>SUM(AB38:AB41)</f>
        <v>101069</v>
      </c>
    </row>
    <row r="43" spans="1:28" ht="23.25" customHeight="1">
      <c r="C43" s="79" t="s">
        <v>94</v>
      </c>
    </row>
    <row r="44" spans="1:28" ht="23.25" customHeight="1">
      <c r="D44" s="3">
        <f>SUM(D6:D9)</f>
        <v>992</v>
      </c>
      <c r="R44" s="1" t="s">
        <v>57</v>
      </c>
      <c r="S44" s="1" t="s">
        <v>58</v>
      </c>
      <c r="T44" s="1" t="s">
        <v>51</v>
      </c>
    </row>
    <row r="45" spans="1:28" ht="23.25" customHeight="1">
      <c r="D45" s="3">
        <f>SUM(D10:D13)</f>
        <v>1002</v>
      </c>
      <c r="Q45" s="3">
        <v>14</v>
      </c>
      <c r="R45" s="3">
        <f>SUM(K26:K29)</f>
        <v>4671</v>
      </c>
      <c r="S45" s="3">
        <f>SUM(P26:P29)</f>
        <v>4426</v>
      </c>
      <c r="T45" s="3">
        <f>SUM(G26:G29)</f>
        <v>931</v>
      </c>
    </row>
    <row r="46" spans="1:28" ht="23.25" customHeight="1">
      <c r="D46" s="3">
        <f>SUM(D14:D17)</f>
        <v>971</v>
      </c>
      <c r="Q46" s="3">
        <v>15</v>
      </c>
      <c r="R46" s="3">
        <f>SUM(K30:K33)</f>
        <v>4694</v>
      </c>
      <c r="S46" s="3">
        <f>SUM(P30:P33)</f>
        <v>4434</v>
      </c>
      <c r="T46" s="3">
        <f>SUM(G30:G33)</f>
        <v>1011</v>
      </c>
    </row>
    <row r="47" spans="1:28" ht="23.25" customHeight="1">
      <c r="D47" s="3">
        <f>SUM(D18:D21)</f>
        <v>922</v>
      </c>
      <c r="Q47" s="3">
        <v>16</v>
      </c>
      <c r="R47" s="3">
        <f>SUM(K34:K37)</f>
        <v>4429</v>
      </c>
      <c r="S47" s="3">
        <f>SUM(P34:P37)</f>
        <v>4361</v>
      </c>
      <c r="T47" s="3">
        <f>SUM(G34:G37)</f>
        <v>966</v>
      </c>
    </row>
    <row r="48" spans="1:28" ht="23.25" customHeight="1">
      <c r="D48" s="3">
        <f>SUM(D22:D25)</f>
        <v>958</v>
      </c>
      <c r="Q48" s="3">
        <v>17</v>
      </c>
      <c r="R48" s="51">
        <f>SUM(K38:K41)</f>
        <v>3887</v>
      </c>
      <c r="S48" s="51">
        <f>SUM(P38:P41)</f>
        <v>3841</v>
      </c>
    </row>
    <row r="49" spans="4:4" ht="23.25" customHeight="1">
      <c r="D49" s="3">
        <f>SUM(D26:D29)</f>
        <v>919</v>
      </c>
    </row>
    <row r="50" spans="4:4" ht="23.25" customHeight="1">
      <c r="D50" s="3">
        <f>SUM(D30:D33)</f>
        <v>932</v>
      </c>
    </row>
    <row r="51" spans="4:4" ht="23.25" customHeight="1">
      <c r="D51" s="3">
        <f>SUM(D34:D37)</f>
        <v>924</v>
      </c>
    </row>
  </sheetData>
  <mergeCells count="33">
    <mergeCell ref="B30:B33"/>
    <mergeCell ref="B6:B9"/>
    <mergeCell ref="W3:W5"/>
    <mergeCell ref="A6:A9"/>
    <mergeCell ref="D3:F4"/>
    <mergeCell ref="A3:C4"/>
    <mergeCell ref="B38:B41"/>
    <mergeCell ref="Z38:Z41"/>
    <mergeCell ref="B34:B37"/>
    <mergeCell ref="L3:N3"/>
    <mergeCell ref="Q3:S3"/>
    <mergeCell ref="B18:B21"/>
    <mergeCell ref="B22:B25"/>
    <mergeCell ref="B26:B29"/>
    <mergeCell ref="B10:B13"/>
    <mergeCell ref="B14:B17"/>
    <mergeCell ref="V2:X2"/>
    <mergeCell ref="Y2:Z2"/>
    <mergeCell ref="P4:R4"/>
    <mergeCell ref="S4:S5"/>
    <mergeCell ref="T4:T5"/>
    <mergeCell ref="U3:U5"/>
    <mergeCell ref="Z3:Z5"/>
    <mergeCell ref="Y3:Y5"/>
    <mergeCell ref="X3:X5"/>
    <mergeCell ref="V3:V5"/>
    <mergeCell ref="E2:I2"/>
    <mergeCell ref="K4:M4"/>
    <mergeCell ref="N4:N5"/>
    <mergeCell ref="O4:O5"/>
    <mergeCell ref="M2:S2"/>
    <mergeCell ref="G3:I4"/>
    <mergeCell ref="J3:J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selection activeCell="G31" sqref="G31"/>
    </sheetView>
  </sheetViews>
  <sheetFormatPr defaultRowHeight="13.5"/>
  <cols>
    <col min="1" max="1" width="4.625" style="3" customWidth="1"/>
    <col min="2" max="2" width="3.125" style="1" customWidth="1"/>
    <col min="3" max="3" width="4.5" style="3" customWidth="1"/>
    <col min="4" max="4" width="7.25" style="3" hidden="1" customWidth="1"/>
    <col min="5" max="10" width="12.25" style="3" customWidth="1"/>
    <col min="11" max="11" width="1" style="3" customWidth="1"/>
    <col min="12" max="16384" width="9" style="3"/>
  </cols>
  <sheetData>
    <row r="1" spans="1:10" ht="19.5" customHeight="1" thickBot="1">
      <c r="A1" s="80" t="s">
        <v>105</v>
      </c>
      <c r="C1" s="50"/>
      <c r="D1" s="1"/>
      <c r="E1" s="1"/>
      <c r="J1" s="13" t="s">
        <v>89</v>
      </c>
    </row>
    <row r="2" spans="1:10" ht="25.5" customHeight="1">
      <c r="A2" s="269" t="s">
        <v>67</v>
      </c>
      <c r="B2" s="269"/>
      <c r="C2" s="270"/>
      <c r="D2" s="77"/>
      <c r="E2" s="77"/>
      <c r="F2" s="18" t="s">
        <v>68</v>
      </c>
      <c r="G2" s="52"/>
      <c r="H2" s="63"/>
      <c r="I2" s="18" t="s">
        <v>66</v>
      </c>
      <c r="J2" s="77"/>
    </row>
    <row r="3" spans="1:10" hidden="1">
      <c r="A3" s="62" t="s">
        <v>18</v>
      </c>
      <c r="B3" s="62">
        <v>11</v>
      </c>
      <c r="C3" s="81" t="s">
        <v>67</v>
      </c>
      <c r="D3" s="5" t="s">
        <v>69</v>
      </c>
      <c r="E3" s="5"/>
      <c r="F3" s="4">
        <f>SUM(F14:F17)</f>
        <v>29639</v>
      </c>
      <c r="G3" s="4"/>
      <c r="H3" s="4"/>
      <c r="I3" s="4">
        <f>SUM(I14:I17)</f>
        <v>78195</v>
      </c>
      <c r="J3" s="29"/>
    </row>
    <row r="4" spans="1:10" hidden="1">
      <c r="A4" s="62" t="s">
        <v>18</v>
      </c>
      <c r="B4" s="5">
        <v>12</v>
      </c>
      <c r="C4" s="81" t="s">
        <v>67</v>
      </c>
      <c r="D4" s="5" t="s">
        <v>69</v>
      </c>
      <c r="E4" s="5"/>
      <c r="F4" s="4">
        <f>SUM(F18:F21)</f>
        <v>29790</v>
      </c>
      <c r="G4" s="4"/>
      <c r="H4" s="4"/>
      <c r="I4" s="4">
        <f>SUM(I18:I21)</f>
        <v>77964</v>
      </c>
      <c r="J4" s="29"/>
    </row>
    <row r="5" spans="1:10" ht="18.75" customHeight="1">
      <c r="A5" s="62"/>
      <c r="B5" s="5" t="s">
        <v>109</v>
      </c>
      <c r="C5" s="81"/>
      <c r="D5" s="5"/>
      <c r="E5" s="5"/>
      <c r="F5" s="4">
        <f>SUM(F22:F25)</f>
        <v>47619</v>
      </c>
      <c r="G5" s="4"/>
      <c r="H5" s="4"/>
      <c r="I5" s="4">
        <f>SUM(I22:I25)</f>
        <v>124591</v>
      </c>
      <c r="J5" s="29"/>
    </row>
    <row r="6" spans="1:10" ht="18.75" customHeight="1">
      <c r="A6" s="29"/>
      <c r="B6" s="5">
        <v>14</v>
      </c>
      <c r="C6" s="82"/>
      <c r="D6" s="5"/>
      <c r="E6" s="5"/>
      <c r="F6" s="4">
        <f>SUM(F26:F29)</f>
        <v>47941</v>
      </c>
      <c r="G6" s="4"/>
      <c r="H6" s="4"/>
      <c r="I6" s="4">
        <f>SUM(I26:I29)</f>
        <v>124100</v>
      </c>
      <c r="J6" s="29"/>
    </row>
    <row r="7" spans="1:10" ht="18.75" customHeight="1">
      <c r="A7" s="29"/>
      <c r="B7" s="5">
        <v>15</v>
      </c>
      <c r="C7" s="82"/>
      <c r="D7" s="5"/>
      <c r="E7" s="5"/>
      <c r="F7" s="4">
        <f>SUM(F30:F33)</f>
        <v>48044</v>
      </c>
      <c r="G7" s="4"/>
      <c r="H7" s="4"/>
      <c r="I7" s="4">
        <f>SUM(I30:I33)</f>
        <v>123456</v>
      </c>
      <c r="J7" s="29"/>
    </row>
    <row r="8" spans="1:10" ht="18.75" customHeight="1">
      <c r="A8" s="29"/>
      <c r="B8" s="5">
        <v>16</v>
      </c>
      <c r="C8" s="82"/>
      <c r="D8" s="5"/>
      <c r="E8" s="5"/>
      <c r="F8" s="4">
        <f>SUM(F34:F37)</f>
        <v>48023</v>
      </c>
      <c r="G8" s="4"/>
      <c r="H8" s="4"/>
      <c r="I8" s="4">
        <f>SUM(I34:I37)</f>
        <v>122956</v>
      </c>
      <c r="J8" s="29"/>
    </row>
    <row r="9" spans="1:10" ht="18.75" customHeight="1" thickBot="1">
      <c r="A9" s="32"/>
      <c r="B9" s="7">
        <v>17</v>
      </c>
      <c r="C9" s="83"/>
      <c r="D9" s="7"/>
      <c r="E9" s="7"/>
      <c r="F9" s="8">
        <f>SUM(F38:F38)</f>
        <v>47634</v>
      </c>
      <c r="G9" s="8"/>
      <c r="H9" s="8"/>
      <c r="I9" s="8">
        <f>SUM(I38:I38)</f>
        <v>123129</v>
      </c>
      <c r="J9" s="32"/>
    </row>
    <row r="10" spans="1:10">
      <c r="A10" s="38" t="s">
        <v>93</v>
      </c>
    </row>
    <row r="12" spans="1:10" ht="19.5" customHeight="1" thickBot="1">
      <c r="A12" s="9">
        <v>12</v>
      </c>
      <c r="B12" s="291" t="s">
        <v>66</v>
      </c>
      <c r="C12" s="291"/>
      <c r="D12" s="1"/>
      <c r="E12" s="1"/>
      <c r="I12" s="3" t="s">
        <v>86</v>
      </c>
    </row>
    <row r="13" spans="1:10" ht="30" customHeight="1">
      <c r="A13" s="268" t="s">
        <v>67</v>
      </c>
      <c r="B13" s="269"/>
      <c r="C13" s="270"/>
      <c r="D13" s="84"/>
      <c r="E13" s="57"/>
      <c r="F13" s="18" t="s">
        <v>68</v>
      </c>
      <c r="G13" s="52"/>
      <c r="H13" s="63"/>
      <c r="I13" s="18" t="s">
        <v>66</v>
      </c>
      <c r="J13" s="58"/>
    </row>
    <row r="14" spans="1:10" ht="30" hidden="1" customHeight="1">
      <c r="A14" s="288" t="s">
        <v>18</v>
      </c>
      <c r="B14" s="288">
        <v>11</v>
      </c>
      <c r="C14" s="288" t="s">
        <v>67</v>
      </c>
      <c r="D14" s="85" t="s">
        <v>69</v>
      </c>
      <c r="E14" s="86"/>
      <c r="F14" s="87">
        <v>29639</v>
      </c>
      <c r="G14" s="87"/>
      <c r="H14" s="88"/>
      <c r="I14" s="87">
        <v>78195</v>
      </c>
      <c r="J14" s="89"/>
    </row>
    <row r="15" spans="1:10" ht="30" hidden="1" customHeight="1">
      <c r="A15" s="250"/>
      <c r="B15" s="250"/>
      <c r="C15" s="250"/>
      <c r="D15" s="90" t="s">
        <v>70</v>
      </c>
      <c r="E15" s="91"/>
      <c r="F15" s="92"/>
      <c r="G15" s="92"/>
      <c r="H15" s="93"/>
      <c r="I15" s="92"/>
      <c r="J15" s="94"/>
    </row>
    <row r="16" spans="1:10" ht="30" hidden="1" customHeight="1">
      <c r="A16" s="250"/>
      <c r="B16" s="250"/>
      <c r="C16" s="250"/>
      <c r="D16" s="90" t="s">
        <v>71</v>
      </c>
      <c r="E16" s="91"/>
      <c r="F16" s="92"/>
      <c r="G16" s="92"/>
      <c r="H16" s="93"/>
      <c r="I16" s="92"/>
      <c r="J16" s="94"/>
    </row>
    <row r="17" spans="1:10" ht="30" hidden="1" customHeight="1">
      <c r="A17" s="289"/>
      <c r="B17" s="289"/>
      <c r="C17" s="289"/>
      <c r="D17" s="90" t="s">
        <v>72</v>
      </c>
      <c r="E17" s="91"/>
      <c r="F17" s="92"/>
      <c r="G17" s="92"/>
      <c r="H17" s="93"/>
      <c r="I17" s="92"/>
      <c r="J17" s="94"/>
    </row>
    <row r="18" spans="1:10" ht="30" hidden="1" customHeight="1">
      <c r="A18" s="70"/>
      <c r="B18" s="290">
        <v>12</v>
      </c>
      <c r="C18" s="70"/>
      <c r="D18" s="90" t="s">
        <v>69</v>
      </c>
      <c r="E18" s="91"/>
      <c r="F18" s="92">
        <v>29790</v>
      </c>
      <c r="G18" s="95"/>
      <c r="H18" s="93"/>
      <c r="I18" s="92">
        <v>77964</v>
      </c>
      <c r="J18" s="94"/>
    </row>
    <row r="19" spans="1:10" ht="30" hidden="1" customHeight="1">
      <c r="A19" s="29"/>
      <c r="B19" s="250"/>
      <c r="C19" s="29"/>
      <c r="D19" s="90" t="s">
        <v>70</v>
      </c>
      <c r="E19" s="91"/>
      <c r="F19" s="43"/>
      <c r="G19" s="96"/>
      <c r="H19" s="91"/>
      <c r="I19" s="43"/>
      <c r="J19" s="94"/>
    </row>
    <row r="20" spans="1:10" ht="30" hidden="1" customHeight="1">
      <c r="A20" s="29"/>
      <c r="B20" s="250"/>
      <c r="C20" s="29"/>
      <c r="D20" s="90" t="s">
        <v>71</v>
      </c>
      <c r="E20" s="91"/>
      <c r="F20" s="43"/>
      <c r="G20" s="96"/>
      <c r="H20" s="91"/>
      <c r="I20" s="43"/>
      <c r="J20" s="94"/>
    </row>
    <row r="21" spans="1:10" ht="30" hidden="1" customHeight="1">
      <c r="A21" s="74"/>
      <c r="B21" s="289"/>
      <c r="C21" s="74"/>
      <c r="D21" s="90" t="s">
        <v>72</v>
      </c>
      <c r="E21" s="91"/>
      <c r="F21" s="43"/>
      <c r="G21" s="96"/>
      <c r="H21" s="91"/>
      <c r="I21" s="43"/>
      <c r="J21" s="94"/>
    </row>
    <row r="22" spans="1:10" ht="13.5" customHeight="1">
      <c r="A22" s="288" t="s">
        <v>18</v>
      </c>
      <c r="B22" s="250">
        <v>13</v>
      </c>
      <c r="C22" s="288" t="s">
        <v>67</v>
      </c>
      <c r="D22" s="90" t="s">
        <v>69</v>
      </c>
      <c r="E22" s="93"/>
      <c r="F22" s="92">
        <v>29935</v>
      </c>
      <c r="G22" s="95"/>
      <c r="H22" s="93"/>
      <c r="I22" s="92">
        <v>77734</v>
      </c>
      <c r="J22" s="94"/>
    </row>
    <row r="23" spans="1:10">
      <c r="A23" s="250"/>
      <c r="B23" s="250"/>
      <c r="C23" s="250"/>
      <c r="D23" s="90" t="s">
        <v>70</v>
      </c>
      <c r="E23" s="93"/>
      <c r="F23" s="92">
        <v>7796</v>
      </c>
      <c r="G23" s="95"/>
      <c r="H23" s="93"/>
      <c r="I23" s="92">
        <v>21033</v>
      </c>
      <c r="J23" s="94"/>
    </row>
    <row r="24" spans="1:10">
      <c r="A24" s="250"/>
      <c r="B24" s="250"/>
      <c r="C24" s="250"/>
      <c r="D24" s="90" t="s">
        <v>71</v>
      </c>
      <c r="E24" s="93"/>
      <c r="F24" s="92">
        <v>3501</v>
      </c>
      <c r="G24" s="95"/>
      <c r="H24" s="93"/>
      <c r="I24" s="92">
        <v>9219</v>
      </c>
      <c r="J24" s="94"/>
    </row>
    <row r="25" spans="1:10">
      <c r="A25" s="289"/>
      <c r="B25" s="250"/>
      <c r="C25" s="289"/>
      <c r="D25" s="90" t="s">
        <v>72</v>
      </c>
      <c r="E25" s="93"/>
      <c r="F25" s="92">
        <v>6387</v>
      </c>
      <c r="G25" s="95"/>
      <c r="H25" s="93"/>
      <c r="I25" s="92">
        <v>16605</v>
      </c>
      <c r="J25" s="94"/>
    </row>
    <row r="26" spans="1:10">
      <c r="A26" s="70"/>
      <c r="B26" s="290">
        <v>14</v>
      </c>
      <c r="C26" s="70"/>
      <c r="D26" s="90" t="s">
        <v>69</v>
      </c>
      <c r="E26" s="93"/>
      <c r="F26" s="92">
        <v>30040</v>
      </c>
      <c r="G26" s="95"/>
      <c r="H26" s="93"/>
      <c r="I26" s="92">
        <v>77568</v>
      </c>
      <c r="J26" s="94"/>
    </row>
    <row r="27" spans="1:10">
      <c r="A27" s="29"/>
      <c r="B27" s="250"/>
      <c r="C27" s="29"/>
      <c r="D27" s="90" t="s">
        <v>70</v>
      </c>
      <c r="E27" s="93"/>
      <c r="F27" s="92">
        <v>8060</v>
      </c>
      <c r="G27" s="95"/>
      <c r="H27" s="93"/>
      <c r="I27" s="92">
        <v>20979</v>
      </c>
      <c r="J27" s="94"/>
    </row>
    <row r="28" spans="1:10">
      <c r="A28" s="29"/>
      <c r="B28" s="250"/>
      <c r="C28" s="29"/>
      <c r="D28" s="90" t="s">
        <v>71</v>
      </c>
      <c r="E28" s="93"/>
      <c r="F28" s="92">
        <v>3475</v>
      </c>
      <c r="G28" s="95"/>
      <c r="H28" s="93"/>
      <c r="I28" s="92">
        <v>9144</v>
      </c>
      <c r="J28" s="94"/>
    </row>
    <row r="29" spans="1:10">
      <c r="A29" s="74"/>
      <c r="B29" s="289"/>
      <c r="C29" s="74"/>
      <c r="D29" s="90" t="s">
        <v>72</v>
      </c>
      <c r="E29" s="93"/>
      <c r="F29" s="92">
        <v>6366</v>
      </c>
      <c r="G29" s="95"/>
      <c r="H29" s="93"/>
      <c r="I29" s="92">
        <v>16409</v>
      </c>
      <c r="J29" s="94"/>
    </row>
    <row r="30" spans="1:10">
      <c r="A30" s="29"/>
      <c r="B30" s="250">
        <v>15</v>
      </c>
      <c r="C30" s="29"/>
      <c r="D30" s="90" t="s">
        <v>69</v>
      </c>
      <c r="E30" s="93"/>
      <c r="F30" s="92">
        <v>30161</v>
      </c>
      <c r="G30" s="95"/>
      <c r="H30" s="93"/>
      <c r="I30" s="92">
        <v>77331</v>
      </c>
      <c r="J30" s="94"/>
    </row>
    <row r="31" spans="1:10">
      <c r="A31" s="29"/>
      <c r="B31" s="250"/>
      <c r="C31" s="29"/>
      <c r="D31" s="90" t="s">
        <v>70</v>
      </c>
      <c r="E31" s="93"/>
      <c r="F31" s="92">
        <v>8079</v>
      </c>
      <c r="G31" s="95"/>
      <c r="H31" s="93"/>
      <c r="I31" s="92">
        <v>20819</v>
      </c>
      <c r="J31" s="94"/>
    </row>
    <row r="32" spans="1:10">
      <c r="A32" s="29"/>
      <c r="B32" s="250"/>
      <c r="C32" s="29"/>
      <c r="D32" s="90" t="s">
        <v>71</v>
      </c>
      <c r="E32" s="93"/>
      <c r="F32" s="92">
        <v>3476</v>
      </c>
      <c r="G32" s="95"/>
      <c r="H32" s="93"/>
      <c r="I32" s="92">
        <v>9078</v>
      </c>
      <c r="J32" s="94"/>
    </row>
    <row r="33" spans="1:10">
      <c r="A33" s="29"/>
      <c r="B33" s="250"/>
      <c r="C33" s="29"/>
      <c r="D33" s="90" t="s">
        <v>72</v>
      </c>
      <c r="E33" s="93"/>
      <c r="F33" s="92">
        <v>6328</v>
      </c>
      <c r="G33" s="95"/>
      <c r="H33" s="93"/>
      <c r="I33" s="92">
        <v>16228</v>
      </c>
      <c r="J33" s="94"/>
    </row>
    <row r="34" spans="1:10">
      <c r="A34" s="70"/>
      <c r="B34" s="290">
        <v>16</v>
      </c>
      <c r="C34" s="70"/>
      <c r="D34" s="90" t="s">
        <v>69</v>
      </c>
      <c r="E34" s="93"/>
      <c r="F34" s="92">
        <v>30162</v>
      </c>
      <c r="G34" s="95"/>
      <c r="H34" s="93"/>
      <c r="I34" s="92">
        <v>77297</v>
      </c>
      <c r="J34" s="94"/>
    </row>
    <row r="35" spans="1:10">
      <c r="A35" s="29"/>
      <c r="B35" s="250"/>
      <c r="C35" s="29"/>
      <c r="D35" s="90" t="s">
        <v>70</v>
      </c>
      <c r="E35" s="93"/>
      <c r="F35" s="92">
        <v>8052</v>
      </c>
      <c r="G35" s="95"/>
      <c r="H35" s="93"/>
      <c r="I35" s="92">
        <v>20547</v>
      </c>
      <c r="J35" s="94"/>
    </row>
    <row r="36" spans="1:10">
      <c r="A36" s="29"/>
      <c r="B36" s="250"/>
      <c r="C36" s="29"/>
      <c r="D36" s="90" t="s">
        <v>71</v>
      </c>
      <c r="E36" s="93"/>
      <c r="F36" s="92">
        <v>3501</v>
      </c>
      <c r="G36" s="95"/>
      <c r="H36" s="93"/>
      <c r="I36" s="92">
        <v>9041</v>
      </c>
      <c r="J36" s="94"/>
    </row>
    <row r="37" spans="1:10">
      <c r="A37" s="74"/>
      <c r="B37" s="289"/>
      <c r="C37" s="74"/>
      <c r="D37" s="90" t="s">
        <v>72</v>
      </c>
      <c r="E37" s="93"/>
      <c r="F37" s="92">
        <v>6308</v>
      </c>
      <c r="G37" s="95"/>
      <c r="H37" s="93"/>
      <c r="I37" s="92">
        <v>16071</v>
      </c>
      <c r="J37" s="94"/>
    </row>
    <row r="38" spans="1:10" ht="48.75" customHeight="1" thickBot="1">
      <c r="A38" s="97"/>
      <c r="B38" s="98">
        <v>17</v>
      </c>
      <c r="C38" s="97"/>
      <c r="D38" s="99" t="s">
        <v>69</v>
      </c>
      <c r="E38" s="100"/>
      <c r="F38" s="101">
        <v>47634</v>
      </c>
      <c r="G38" s="102"/>
      <c r="H38" s="100"/>
      <c r="I38" s="101">
        <v>123129</v>
      </c>
      <c r="J38" s="97"/>
    </row>
    <row r="39" spans="1:10">
      <c r="A39" s="38" t="s">
        <v>93</v>
      </c>
    </row>
    <row r="40" spans="1:10">
      <c r="A40" s="3" t="s">
        <v>104</v>
      </c>
    </row>
  </sheetData>
  <mergeCells count="13">
    <mergeCell ref="B34:B37"/>
    <mergeCell ref="C22:C25"/>
    <mergeCell ref="A2:C2"/>
    <mergeCell ref="B18:B21"/>
    <mergeCell ref="B12:C12"/>
    <mergeCell ref="A13:C13"/>
    <mergeCell ref="A14:A17"/>
    <mergeCell ref="B14:B17"/>
    <mergeCell ref="C14:C17"/>
    <mergeCell ref="A22:A25"/>
    <mergeCell ref="B30:B33"/>
    <mergeCell ref="B26:B29"/>
    <mergeCell ref="B22:B25"/>
  </mergeCells>
  <phoneticPr fontId="2"/>
  <pageMargins left="0.78700000000000003" right="0.78700000000000003" top="0.98399999999999999" bottom="0.98399999999999999" header="0.51200000000000001" footer="0.51200000000000001"/>
  <pageSetup paperSize="9" scale="94" orientation="portrait" r:id="rId1"/>
  <headerFooter alignWithMargins="0"/>
  <colBreaks count="1" manualBreakCount="1">
    <brk id="10" max="1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workbookViewId="0">
      <selection activeCell="G31" sqref="G31"/>
    </sheetView>
  </sheetViews>
  <sheetFormatPr defaultRowHeight="13.5"/>
  <cols>
    <col min="1" max="1" width="4.625" style="3" customWidth="1"/>
    <col min="2" max="2" width="3.125" style="1" customWidth="1"/>
    <col min="3" max="3" width="4.5" style="3" customWidth="1"/>
    <col min="4" max="4" width="0.125" style="3" hidden="1" customWidth="1"/>
    <col min="5" max="10" width="12.25" style="3" customWidth="1"/>
    <col min="11" max="11" width="1" style="3" customWidth="1"/>
    <col min="12" max="16384" width="9" style="3"/>
  </cols>
  <sheetData>
    <row r="1" spans="1:10" ht="19.5" customHeight="1" thickBot="1">
      <c r="A1" s="9" t="s">
        <v>106</v>
      </c>
      <c r="F1" s="38"/>
      <c r="G1" s="38"/>
      <c r="H1" s="38"/>
      <c r="I1" s="38"/>
      <c r="J1" s="13" t="s">
        <v>87</v>
      </c>
    </row>
    <row r="2" spans="1:10" s="1" customFormat="1" ht="23.25" customHeight="1">
      <c r="A2" s="270" t="s">
        <v>67</v>
      </c>
      <c r="B2" s="296"/>
      <c r="C2" s="296"/>
      <c r="D2" s="53"/>
      <c r="E2" s="53" t="s">
        <v>74</v>
      </c>
      <c r="F2" s="53" t="s">
        <v>75</v>
      </c>
      <c r="G2" s="53" t="s">
        <v>76</v>
      </c>
      <c r="H2" s="53" t="s">
        <v>77</v>
      </c>
      <c r="I2" s="53" t="s">
        <v>78</v>
      </c>
      <c r="J2" s="63" t="s">
        <v>79</v>
      </c>
    </row>
    <row r="3" spans="1:10" ht="18.75" customHeight="1">
      <c r="A3" s="62"/>
      <c r="B3" s="62" t="s">
        <v>109</v>
      </c>
      <c r="C3" s="81"/>
      <c r="D3" s="5" t="s">
        <v>69</v>
      </c>
      <c r="E3" s="2">
        <f t="shared" ref="E3:J3" si="0">SUM(E11:E14)</f>
        <v>131</v>
      </c>
      <c r="F3" s="2">
        <f t="shared" si="0"/>
        <v>47</v>
      </c>
      <c r="G3" s="2">
        <f t="shared" si="0"/>
        <v>1500</v>
      </c>
      <c r="H3" s="2">
        <f t="shared" si="0"/>
        <v>318</v>
      </c>
      <c r="I3" s="2">
        <f t="shared" si="0"/>
        <v>272</v>
      </c>
      <c r="J3" s="2">
        <f t="shared" si="0"/>
        <v>511</v>
      </c>
    </row>
    <row r="4" spans="1:10" ht="18.75" customHeight="1">
      <c r="A4" s="5"/>
      <c r="B4" s="5">
        <v>14</v>
      </c>
      <c r="C4" s="64"/>
      <c r="D4" s="5" t="s">
        <v>69</v>
      </c>
      <c r="E4" s="2">
        <f t="shared" ref="E4:J4" si="1">SUM(E15:E18)</f>
        <v>133</v>
      </c>
      <c r="F4" s="2">
        <f t="shared" si="1"/>
        <v>53</v>
      </c>
      <c r="G4" s="2">
        <f t="shared" si="1"/>
        <v>1478</v>
      </c>
      <c r="H4" s="2">
        <f t="shared" si="1"/>
        <v>350</v>
      </c>
      <c r="I4" s="2">
        <f t="shared" si="1"/>
        <v>272</v>
      </c>
      <c r="J4" s="2">
        <f t="shared" si="1"/>
        <v>512</v>
      </c>
    </row>
    <row r="5" spans="1:10" ht="18.75" customHeight="1">
      <c r="A5" s="5"/>
      <c r="B5" s="5">
        <v>15</v>
      </c>
      <c r="C5" s="64"/>
      <c r="D5" s="5" t="s">
        <v>69</v>
      </c>
      <c r="E5" s="2">
        <f t="shared" ref="E5:J5" si="2">SUM(E19:E22)</f>
        <v>141</v>
      </c>
      <c r="F5" s="2">
        <f t="shared" si="2"/>
        <v>42</v>
      </c>
      <c r="G5" s="2">
        <f t="shared" si="2"/>
        <v>1443</v>
      </c>
      <c r="H5" s="2">
        <f t="shared" si="2"/>
        <v>383</v>
      </c>
      <c r="I5" s="2">
        <f t="shared" si="2"/>
        <v>353</v>
      </c>
      <c r="J5" s="2">
        <f t="shared" si="2"/>
        <v>495</v>
      </c>
    </row>
    <row r="6" spans="1:10" ht="18.75" customHeight="1">
      <c r="A6" s="5"/>
      <c r="B6" s="5">
        <v>16</v>
      </c>
      <c r="C6" s="64"/>
      <c r="D6" s="5" t="s">
        <v>69</v>
      </c>
      <c r="E6" s="2">
        <f t="shared" ref="E6:J6" si="3">SUM(E23:E26)</f>
        <v>137</v>
      </c>
      <c r="F6" s="2">
        <f t="shared" si="3"/>
        <v>53</v>
      </c>
      <c r="G6" s="2">
        <f t="shared" si="3"/>
        <v>1342</v>
      </c>
      <c r="H6" s="2">
        <f t="shared" si="3"/>
        <v>369</v>
      </c>
      <c r="I6" s="2">
        <f t="shared" si="3"/>
        <v>309</v>
      </c>
      <c r="J6" s="2">
        <f t="shared" si="3"/>
        <v>468</v>
      </c>
    </row>
    <row r="7" spans="1:10" ht="18.75" customHeight="1" thickBot="1">
      <c r="A7" s="7"/>
      <c r="B7" s="7">
        <v>17</v>
      </c>
      <c r="C7" s="103"/>
      <c r="D7" s="7" t="s">
        <v>69</v>
      </c>
      <c r="E7" s="6">
        <f t="shared" ref="E7:J7" si="4">SUM(E27:E27)</f>
        <v>156</v>
      </c>
      <c r="F7" s="6">
        <f t="shared" si="4"/>
        <v>36</v>
      </c>
      <c r="G7" s="6">
        <f t="shared" si="4"/>
        <v>1313</v>
      </c>
      <c r="H7" s="6">
        <f t="shared" si="4"/>
        <v>318</v>
      </c>
      <c r="I7" s="6">
        <f t="shared" si="4"/>
        <v>273</v>
      </c>
      <c r="J7" s="6">
        <f t="shared" si="4"/>
        <v>563</v>
      </c>
    </row>
    <row r="8" spans="1:10">
      <c r="A8" s="38" t="s">
        <v>93</v>
      </c>
    </row>
    <row r="9" spans="1:10" ht="19.5" customHeight="1" thickBot="1">
      <c r="A9" s="9">
        <v>13</v>
      </c>
      <c r="B9" s="9" t="s">
        <v>73</v>
      </c>
      <c r="F9" s="38"/>
      <c r="G9" s="38"/>
      <c r="H9" s="38"/>
      <c r="I9" s="38"/>
      <c r="J9" s="13" t="s">
        <v>87</v>
      </c>
    </row>
    <row r="10" spans="1:10" s="1" customFormat="1" ht="16.5" customHeight="1">
      <c r="A10" s="270" t="s">
        <v>67</v>
      </c>
      <c r="B10" s="296"/>
      <c r="C10" s="296"/>
      <c r="D10" s="53"/>
      <c r="E10" s="53" t="s">
        <v>74</v>
      </c>
      <c r="F10" s="53" t="s">
        <v>75</v>
      </c>
      <c r="G10" s="53" t="s">
        <v>76</v>
      </c>
      <c r="H10" s="53" t="s">
        <v>77</v>
      </c>
      <c r="I10" s="53" t="s">
        <v>78</v>
      </c>
      <c r="J10" s="63" t="s">
        <v>79</v>
      </c>
    </row>
    <row r="11" spans="1:10">
      <c r="A11" s="288" t="s">
        <v>18</v>
      </c>
      <c r="B11" s="288">
        <v>13</v>
      </c>
      <c r="C11" s="288" t="s">
        <v>67</v>
      </c>
      <c r="D11" s="62" t="s">
        <v>69</v>
      </c>
      <c r="E11" s="104">
        <v>96</v>
      </c>
      <c r="F11" s="104">
        <v>27</v>
      </c>
      <c r="G11" s="104">
        <v>1000</v>
      </c>
      <c r="H11" s="104">
        <v>198</v>
      </c>
      <c r="I11" s="104">
        <v>167</v>
      </c>
      <c r="J11" s="105">
        <v>364</v>
      </c>
    </row>
    <row r="12" spans="1:10">
      <c r="A12" s="250"/>
      <c r="B12" s="250"/>
      <c r="C12" s="250"/>
      <c r="D12" s="5" t="s">
        <v>70</v>
      </c>
      <c r="E12" s="106">
        <v>12</v>
      </c>
      <c r="F12" s="106">
        <v>10</v>
      </c>
      <c r="G12" s="106">
        <v>224</v>
      </c>
      <c r="H12" s="106">
        <v>47</v>
      </c>
      <c r="I12" s="106">
        <v>44</v>
      </c>
      <c r="J12" s="107">
        <v>73</v>
      </c>
    </row>
    <row r="13" spans="1:10">
      <c r="A13" s="250"/>
      <c r="B13" s="250"/>
      <c r="C13" s="250"/>
      <c r="D13" s="5" t="s">
        <v>71</v>
      </c>
      <c r="E13" s="106">
        <v>13</v>
      </c>
      <c r="F13" s="106">
        <v>5</v>
      </c>
      <c r="G13" s="106">
        <v>96</v>
      </c>
      <c r="H13" s="106">
        <v>25</v>
      </c>
      <c r="I13" s="106">
        <v>20</v>
      </c>
      <c r="J13" s="107">
        <v>27</v>
      </c>
    </row>
    <row r="14" spans="1:10">
      <c r="A14" s="295"/>
      <c r="B14" s="295"/>
      <c r="C14" s="295"/>
      <c r="D14" s="25" t="s">
        <v>72</v>
      </c>
      <c r="E14" s="108">
        <v>10</v>
      </c>
      <c r="F14" s="108">
        <v>5</v>
      </c>
      <c r="G14" s="108">
        <v>180</v>
      </c>
      <c r="H14" s="108">
        <v>48</v>
      </c>
      <c r="I14" s="108">
        <v>41</v>
      </c>
      <c r="J14" s="109">
        <v>47</v>
      </c>
    </row>
    <row r="15" spans="1:10">
      <c r="A15" s="288"/>
      <c r="B15" s="288">
        <v>14</v>
      </c>
      <c r="C15" s="288"/>
      <c r="D15" s="62" t="s">
        <v>69</v>
      </c>
      <c r="E15" s="104">
        <v>90</v>
      </c>
      <c r="F15" s="104">
        <v>32</v>
      </c>
      <c r="G15" s="104">
        <v>948</v>
      </c>
      <c r="H15" s="104">
        <v>230</v>
      </c>
      <c r="I15" s="104">
        <v>173</v>
      </c>
      <c r="J15" s="105">
        <v>363</v>
      </c>
    </row>
    <row r="16" spans="1:10">
      <c r="A16" s="250"/>
      <c r="B16" s="250"/>
      <c r="C16" s="250"/>
      <c r="D16" s="5" t="s">
        <v>70</v>
      </c>
      <c r="E16" s="106">
        <v>20</v>
      </c>
      <c r="F16" s="106">
        <v>10</v>
      </c>
      <c r="G16" s="106">
        <v>249</v>
      </c>
      <c r="H16" s="106">
        <v>59</v>
      </c>
      <c r="I16" s="106">
        <v>53</v>
      </c>
      <c r="J16" s="107">
        <v>65</v>
      </c>
    </row>
    <row r="17" spans="1:10">
      <c r="A17" s="250"/>
      <c r="B17" s="250"/>
      <c r="C17" s="250"/>
      <c r="D17" s="5" t="s">
        <v>71</v>
      </c>
      <c r="E17" s="106">
        <v>8</v>
      </c>
      <c r="F17" s="106">
        <v>4</v>
      </c>
      <c r="G17" s="106">
        <v>99</v>
      </c>
      <c r="H17" s="106">
        <v>10</v>
      </c>
      <c r="I17" s="106">
        <v>12</v>
      </c>
      <c r="J17" s="107">
        <v>30</v>
      </c>
    </row>
    <row r="18" spans="1:10">
      <c r="A18" s="295"/>
      <c r="B18" s="295"/>
      <c r="C18" s="295"/>
      <c r="D18" s="25" t="s">
        <v>72</v>
      </c>
      <c r="E18" s="108">
        <v>15</v>
      </c>
      <c r="F18" s="108">
        <v>7</v>
      </c>
      <c r="G18" s="108">
        <v>182</v>
      </c>
      <c r="H18" s="108">
        <v>51</v>
      </c>
      <c r="I18" s="108">
        <v>34</v>
      </c>
      <c r="J18" s="109">
        <v>54</v>
      </c>
    </row>
    <row r="19" spans="1:10">
      <c r="A19" s="292"/>
      <c r="B19" s="292">
        <v>15</v>
      </c>
      <c r="C19" s="292"/>
      <c r="D19" s="42" t="s">
        <v>69</v>
      </c>
      <c r="E19" s="104">
        <v>99</v>
      </c>
      <c r="F19" s="104">
        <v>27</v>
      </c>
      <c r="G19" s="104">
        <v>926</v>
      </c>
      <c r="H19" s="104">
        <v>264</v>
      </c>
      <c r="I19" s="104">
        <v>232</v>
      </c>
      <c r="J19" s="105">
        <v>332</v>
      </c>
    </row>
    <row r="20" spans="1:10">
      <c r="A20" s="293"/>
      <c r="B20" s="293"/>
      <c r="C20" s="293"/>
      <c r="D20" s="43" t="s">
        <v>70</v>
      </c>
      <c r="E20" s="106">
        <v>26</v>
      </c>
      <c r="F20" s="106">
        <v>4</v>
      </c>
      <c r="G20" s="106">
        <v>241</v>
      </c>
      <c r="H20" s="106">
        <v>47</v>
      </c>
      <c r="I20" s="106">
        <v>46</v>
      </c>
      <c r="J20" s="107">
        <v>83</v>
      </c>
    </row>
    <row r="21" spans="1:10">
      <c r="A21" s="293"/>
      <c r="B21" s="293"/>
      <c r="C21" s="293"/>
      <c r="D21" s="43" t="s">
        <v>71</v>
      </c>
      <c r="E21" s="106">
        <v>1</v>
      </c>
      <c r="F21" s="106">
        <v>6</v>
      </c>
      <c r="G21" s="106">
        <v>92</v>
      </c>
      <c r="H21" s="106">
        <v>33</v>
      </c>
      <c r="I21" s="106">
        <v>35</v>
      </c>
      <c r="J21" s="107">
        <v>23</v>
      </c>
    </row>
    <row r="22" spans="1:10">
      <c r="A22" s="294"/>
      <c r="B22" s="294"/>
      <c r="C22" s="294"/>
      <c r="D22" s="44" t="s">
        <v>72</v>
      </c>
      <c r="E22" s="108">
        <v>15</v>
      </c>
      <c r="F22" s="108">
        <v>5</v>
      </c>
      <c r="G22" s="108">
        <v>184</v>
      </c>
      <c r="H22" s="108">
        <v>39</v>
      </c>
      <c r="I22" s="108">
        <v>40</v>
      </c>
      <c r="J22" s="109">
        <v>57</v>
      </c>
    </row>
    <row r="23" spans="1:10">
      <c r="A23" s="292"/>
      <c r="B23" s="292">
        <v>16</v>
      </c>
      <c r="C23" s="292"/>
      <c r="D23" s="42" t="s">
        <v>69</v>
      </c>
      <c r="E23" s="104">
        <v>90</v>
      </c>
      <c r="F23" s="104">
        <v>37</v>
      </c>
      <c r="G23" s="104">
        <v>860</v>
      </c>
      <c r="H23" s="104">
        <v>231</v>
      </c>
      <c r="I23" s="104">
        <v>192</v>
      </c>
      <c r="J23" s="105">
        <v>320</v>
      </c>
    </row>
    <row r="24" spans="1:10">
      <c r="A24" s="293"/>
      <c r="B24" s="293"/>
      <c r="C24" s="293"/>
      <c r="D24" s="43" t="s">
        <v>70</v>
      </c>
      <c r="E24" s="106">
        <v>16</v>
      </c>
      <c r="F24" s="106">
        <v>3</v>
      </c>
      <c r="G24" s="106">
        <v>230</v>
      </c>
      <c r="H24" s="106">
        <v>67</v>
      </c>
      <c r="I24" s="106">
        <v>48</v>
      </c>
      <c r="J24" s="107">
        <v>70</v>
      </c>
    </row>
    <row r="25" spans="1:10">
      <c r="A25" s="293"/>
      <c r="B25" s="293"/>
      <c r="C25" s="293"/>
      <c r="D25" s="43" t="s">
        <v>71</v>
      </c>
      <c r="E25" s="106">
        <v>10</v>
      </c>
      <c r="F25" s="106">
        <v>6</v>
      </c>
      <c r="G25" s="106">
        <v>98</v>
      </c>
      <c r="H25" s="106">
        <v>35</v>
      </c>
      <c r="I25" s="106">
        <v>38</v>
      </c>
      <c r="J25" s="107">
        <v>35</v>
      </c>
    </row>
    <row r="26" spans="1:10">
      <c r="A26" s="294"/>
      <c r="B26" s="294"/>
      <c r="C26" s="294"/>
      <c r="D26" s="44" t="s">
        <v>72</v>
      </c>
      <c r="E26" s="108">
        <v>21</v>
      </c>
      <c r="F26" s="108">
        <v>7</v>
      </c>
      <c r="G26" s="108">
        <v>154</v>
      </c>
      <c r="H26" s="108">
        <v>36</v>
      </c>
      <c r="I26" s="108">
        <v>31</v>
      </c>
      <c r="J26" s="109">
        <v>43</v>
      </c>
    </row>
    <row r="27" spans="1:10" ht="31.5" customHeight="1" thickBot="1">
      <c r="A27" s="110"/>
      <c r="B27" s="110">
        <v>17</v>
      </c>
      <c r="C27" s="110"/>
      <c r="D27" s="110" t="s">
        <v>69</v>
      </c>
      <c r="E27" s="111">
        <v>156</v>
      </c>
      <c r="F27" s="111">
        <v>36</v>
      </c>
      <c r="G27" s="111">
        <v>1313</v>
      </c>
      <c r="H27" s="111">
        <v>318</v>
      </c>
      <c r="I27" s="111">
        <v>273</v>
      </c>
      <c r="J27" s="112">
        <v>563</v>
      </c>
    </row>
    <row r="28" spans="1:10">
      <c r="A28" s="38" t="s">
        <v>93</v>
      </c>
    </row>
  </sheetData>
  <mergeCells count="14">
    <mergeCell ref="A2:C2"/>
    <mergeCell ref="A11:A14"/>
    <mergeCell ref="B11:B14"/>
    <mergeCell ref="C11:C14"/>
    <mergeCell ref="A10:C10"/>
    <mergeCell ref="A23:A26"/>
    <mergeCell ref="B23:B26"/>
    <mergeCell ref="C23:C26"/>
    <mergeCell ref="A15:A18"/>
    <mergeCell ref="B15:B18"/>
    <mergeCell ref="C15:C18"/>
    <mergeCell ref="A19:A22"/>
    <mergeCell ref="B19:B22"/>
    <mergeCell ref="C19:C2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4-2</vt:lpstr>
      <vt:lpstr>人口</vt:lpstr>
      <vt:lpstr>世帯数</vt:lpstr>
      <vt:lpstr>毎月人口異動調査(人口)</vt:lpstr>
      <vt:lpstr>毎月人口異動調査（世帯数）</vt:lpstr>
      <vt:lpstr>8.基</vt:lpstr>
      <vt:lpstr>10.基</vt:lpstr>
      <vt:lpstr>11.基</vt:lpstr>
      <vt:lpstr>12.基</vt:lpstr>
      <vt:lpstr>13.基</vt:lpstr>
      <vt:lpstr>'11.基'!Print_Area</vt:lpstr>
      <vt:lpstr>'12.基'!Print_Area</vt:lpstr>
      <vt:lpstr>'13.基'!Print_Area</vt:lpstr>
      <vt:lpstr>'4-2'!Print_Area</vt:lpstr>
      <vt:lpstr>'毎月人口異動調査(人口)'!Print_Area</vt:lpstr>
      <vt:lpstr>'毎月人口異動調査（世帯数）'!Print_Area</vt:lpstr>
      <vt:lpstr>人口!Print_Titles</vt:lpstr>
      <vt:lpstr>世帯数!Print_Titles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2016-12-06T08:09:00Z</cp:lastPrinted>
  <dcterms:created xsi:type="dcterms:W3CDTF">1997-01-08T22:48:59Z</dcterms:created>
  <dcterms:modified xsi:type="dcterms:W3CDTF">2023-03-03T04:13:42Z</dcterms:modified>
</cp:coreProperties>
</file>