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641BA586-259F-4A7A-BE1F-42FC7147A5E8}" xr6:coauthVersionLast="36" xr6:coauthVersionMax="36" xr10:uidLastSave="{00000000-0000-0000-0000-000000000000}"/>
  <bookViews>
    <workbookView xWindow="0" yWindow="0" windowWidth="28800" windowHeight="13695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" sheetId="34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'4-2'!$A$1:$O$43</definedName>
    <definedName name="_xlnm.Print_Area" localSheetId="3">'毎月人口異動調査(人口)'!$A$1:$J$79</definedName>
    <definedName name="_xlnm.Print_Area" localSheetId="4">'毎月人口異動調査（世帯数）'!$A$1:$J$78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E4" i="16"/>
  <c r="F4" i="16"/>
  <c r="G4" i="16"/>
  <c r="H4" i="16"/>
  <c r="I4" i="16"/>
  <c r="J4" i="16"/>
  <c r="K4" i="16"/>
  <c r="L4" i="16"/>
  <c r="M4" i="16"/>
  <c r="E5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7" i="16" s="1"/>
  <c r="E30" i="16"/>
  <c r="E31" i="16"/>
  <c r="E32" i="16"/>
  <c r="E33" i="16"/>
  <c r="E8" i="16" s="1"/>
  <c r="E34" i="16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/>
  <c r="P6" i="8"/>
  <c r="S6" i="8"/>
  <c r="U6" i="8"/>
  <c r="X6" i="8"/>
  <c r="Y6" i="8"/>
  <c r="J7" i="8"/>
  <c r="N7" i="8"/>
  <c r="S7" i="8"/>
  <c r="U7" i="8"/>
  <c r="X7" i="8"/>
  <c r="Y7" i="8"/>
  <c r="J8" i="8"/>
  <c r="N8" i="8"/>
  <c r="S8" i="8"/>
  <c r="U8" i="8"/>
  <c r="X8" i="8"/>
  <c r="Y8" i="8"/>
  <c r="J9" i="8"/>
  <c r="Y9" i="8" s="1"/>
  <c r="N9" i="8"/>
  <c r="S9" i="8"/>
  <c r="U9" i="8"/>
  <c r="X9" i="8"/>
  <c r="D10" i="8"/>
  <c r="G10" i="8"/>
  <c r="J10" i="8"/>
  <c r="K10" i="8"/>
  <c r="N10" i="8"/>
  <c r="P10" i="8"/>
  <c r="S10" i="8"/>
  <c r="U10" i="8"/>
  <c r="X10" i="8"/>
  <c r="Y10" i="8"/>
  <c r="J11" i="8"/>
  <c r="N11" i="8"/>
  <c r="S11" i="8"/>
  <c r="U11" i="8"/>
  <c r="X11" i="8"/>
  <c r="Y11" i="8"/>
  <c r="J12" i="8"/>
  <c r="N12" i="8"/>
  <c r="S12" i="8"/>
  <c r="U12" i="8"/>
  <c r="X12" i="8"/>
  <c r="Y12" i="8"/>
  <c r="J13" i="8"/>
  <c r="Y13" i="8" s="1"/>
  <c r="N13" i="8"/>
  <c r="S13" i="8"/>
  <c r="U13" i="8"/>
  <c r="X13" i="8"/>
  <c r="D14" i="8"/>
  <c r="J14" i="8" s="1"/>
  <c r="Y14" i="8" s="1"/>
  <c r="G14" i="8"/>
  <c r="K14" i="8"/>
  <c r="U14" i="8" s="1"/>
  <c r="N14" i="8"/>
  <c r="P14" i="8"/>
  <c r="S14" i="8"/>
  <c r="X14" i="8"/>
  <c r="J15" i="8"/>
  <c r="N15" i="8"/>
  <c r="S15" i="8"/>
  <c r="U15" i="8"/>
  <c r="X15" i="8"/>
  <c r="Y15" i="8"/>
  <c r="J16" i="8"/>
  <c r="N16" i="8"/>
  <c r="S16" i="8"/>
  <c r="U16" i="8"/>
  <c r="X16" i="8"/>
  <c r="Y16" i="8"/>
  <c r="J17" i="8"/>
  <c r="N17" i="8"/>
  <c r="S17" i="8"/>
  <c r="U17" i="8"/>
  <c r="Y17" i="8" s="1"/>
  <c r="X17" i="8"/>
  <c r="D18" i="8"/>
  <c r="D47" i="8" s="1"/>
  <c r="G18" i="8"/>
  <c r="J18" i="8"/>
  <c r="K18" i="8"/>
  <c r="U18" i="8" s="1"/>
  <c r="N18" i="8"/>
  <c r="P18" i="8"/>
  <c r="S18" i="8"/>
  <c r="X18" i="8"/>
  <c r="D19" i="8"/>
  <c r="J19" i="8" s="1"/>
  <c r="Y19" i="8" s="1"/>
  <c r="G19" i="8"/>
  <c r="K19" i="8"/>
  <c r="N19" i="8" s="1"/>
  <c r="P19" i="8"/>
  <c r="S19" i="8"/>
  <c r="U19" i="8"/>
  <c r="X19" i="8"/>
  <c r="J20" i="8"/>
  <c r="N20" i="8"/>
  <c r="S20" i="8"/>
  <c r="U20" i="8"/>
  <c r="X20" i="8"/>
  <c r="Y20" i="8"/>
  <c r="J21" i="8"/>
  <c r="N21" i="8"/>
  <c r="S21" i="8"/>
  <c r="U21" i="8"/>
  <c r="Y21" i="8" s="1"/>
  <c r="X21" i="8"/>
  <c r="D22" i="8"/>
  <c r="D48" i="8" s="1"/>
  <c r="G22" i="8"/>
  <c r="J22" i="8"/>
  <c r="K22" i="8"/>
  <c r="U22" i="8" s="1"/>
  <c r="N22" i="8"/>
  <c r="P22" i="8"/>
  <c r="S22" i="8"/>
  <c r="X22" i="8"/>
  <c r="D23" i="8"/>
  <c r="J23" i="8" s="1"/>
  <c r="Y23" i="8" s="1"/>
  <c r="G23" i="8"/>
  <c r="K23" i="8"/>
  <c r="N23" i="8" s="1"/>
  <c r="P23" i="8"/>
  <c r="S23" i="8"/>
  <c r="U23" i="8"/>
  <c r="X23" i="8"/>
  <c r="J24" i="8"/>
  <c r="N24" i="8"/>
  <c r="S24" i="8"/>
  <c r="U24" i="8"/>
  <c r="X24" i="8"/>
  <c r="Y24" i="8"/>
  <c r="J25" i="8"/>
  <c r="N25" i="8"/>
  <c r="S25" i="8"/>
  <c r="U25" i="8"/>
  <c r="Y25" i="8" s="1"/>
  <c r="X25" i="8"/>
  <c r="D26" i="8"/>
  <c r="D49" i="8" s="1"/>
  <c r="G26" i="8"/>
  <c r="T45" i="8" s="1"/>
  <c r="J26" i="8"/>
  <c r="K26" i="8"/>
  <c r="U26" i="8" s="1"/>
  <c r="N26" i="8"/>
  <c r="P26" i="8"/>
  <c r="S26" i="8"/>
  <c r="X26" i="8"/>
  <c r="D27" i="8"/>
  <c r="J27" i="8" s="1"/>
  <c r="Y27" i="8" s="1"/>
  <c r="G27" i="8"/>
  <c r="K27" i="8"/>
  <c r="N27" i="8" s="1"/>
  <c r="P27" i="8"/>
  <c r="S45" i="8" s="1"/>
  <c r="U27" i="8"/>
  <c r="X27" i="8"/>
  <c r="D28" i="8"/>
  <c r="G28" i="8"/>
  <c r="J28" i="8"/>
  <c r="K28" i="8"/>
  <c r="N28" i="8"/>
  <c r="P28" i="8"/>
  <c r="S28" i="8"/>
  <c r="U28" i="8"/>
  <c r="X28" i="8"/>
  <c r="Y28" i="8"/>
  <c r="D29" i="8"/>
  <c r="J29" i="8" s="1"/>
  <c r="G29" i="8"/>
  <c r="K29" i="8"/>
  <c r="U29" i="8" s="1"/>
  <c r="N29" i="8"/>
  <c r="P29" i="8"/>
  <c r="S29" i="8"/>
  <c r="X29" i="8"/>
  <c r="D30" i="8"/>
  <c r="J30" i="8" s="1"/>
  <c r="G30" i="8"/>
  <c r="K30" i="8"/>
  <c r="N30" i="8" s="1"/>
  <c r="P30" i="8"/>
  <c r="S46" i="8" s="1"/>
  <c r="X30" i="8"/>
  <c r="D31" i="8"/>
  <c r="G31" i="8"/>
  <c r="T46" i="8" s="1"/>
  <c r="K31" i="8"/>
  <c r="R46" i="8" s="1"/>
  <c r="N31" i="8"/>
  <c r="P31" i="8"/>
  <c r="S31" i="8"/>
  <c r="U31" i="8"/>
  <c r="X31" i="8"/>
  <c r="D32" i="8"/>
  <c r="D50" i="8" s="1"/>
  <c r="G32" i="8"/>
  <c r="J32" i="8"/>
  <c r="K32" i="8"/>
  <c r="N32" i="8"/>
  <c r="P32" i="8"/>
  <c r="U32" i="8" s="1"/>
  <c r="S32" i="8"/>
  <c r="X32" i="8"/>
  <c r="D33" i="8"/>
  <c r="J33" i="8" s="1"/>
  <c r="Y33" i="8" s="1"/>
  <c r="G33" i="8"/>
  <c r="K33" i="8"/>
  <c r="N33" i="8" s="1"/>
  <c r="P33" i="8"/>
  <c r="S33" i="8"/>
  <c r="U33" i="8"/>
  <c r="X33" i="8"/>
  <c r="D34" i="8"/>
  <c r="G34" i="8"/>
  <c r="T47" i="8" s="1"/>
  <c r="J34" i="8"/>
  <c r="K34" i="8"/>
  <c r="R47" i="8" s="1"/>
  <c r="P34" i="8"/>
  <c r="S47" i="8" s="1"/>
  <c r="S34" i="8"/>
  <c r="U34" i="8"/>
  <c r="X34" i="8"/>
  <c r="Y34" i="8"/>
  <c r="D35" i="8"/>
  <c r="D51" i="8" s="1"/>
  <c r="G35" i="8"/>
  <c r="J35" i="8"/>
  <c r="Y35" i="8" s="1"/>
  <c r="K35" i="8"/>
  <c r="N35" i="8"/>
  <c r="P35" i="8"/>
  <c r="S35" i="8"/>
  <c r="U35" i="8"/>
  <c r="X35" i="8"/>
  <c r="D36" i="8"/>
  <c r="J36" i="8" s="1"/>
  <c r="G36" i="8"/>
  <c r="K36" i="8"/>
  <c r="U36" i="8" s="1"/>
  <c r="N36" i="8"/>
  <c r="P36" i="8"/>
  <c r="S36" i="8" s="1"/>
  <c r="X36" i="8"/>
  <c r="D37" i="8"/>
  <c r="J37" i="8" s="1"/>
  <c r="G37" i="8"/>
  <c r="K37" i="8"/>
  <c r="N37" i="8"/>
  <c r="P37" i="8"/>
  <c r="S37" i="8" s="1"/>
  <c r="X37" i="8"/>
  <c r="D38" i="8"/>
  <c r="G38" i="8"/>
  <c r="J38" i="8"/>
  <c r="K38" i="8"/>
  <c r="R48" i="8" s="1"/>
  <c r="N38" i="8"/>
  <c r="P38" i="8"/>
  <c r="S48" i="8" s="1"/>
  <c r="S38" i="8"/>
  <c r="X38" i="8"/>
  <c r="D39" i="8"/>
  <c r="J39" i="8" s="1"/>
  <c r="G39" i="8"/>
  <c r="K39" i="8"/>
  <c r="N39" i="8" s="1"/>
  <c r="P39" i="8"/>
  <c r="S39" i="8"/>
  <c r="X39" i="8"/>
  <c r="D40" i="8"/>
  <c r="G40" i="8"/>
  <c r="J40" i="8" s="1"/>
  <c r="Y40" i="8" s="1"/>
  <c r="K40" i="8"/>
  <c r="N40" i="8"/>
  <c r="P40" i="8"/>
  <c r="S40" i="8"/>
  <c r="U40" i="8"/>
  <c r="X40" i="8"/>
  <c r="D41" i="8"/>
  <c r="G41" i="8"/>
  <c r="J41" i="8"/>
  <c r="K41" i="8"/>
  <c r="N41" i="8"/>
  <c r="P41" i="8"/>
  <c r="S41" i="8"/>
  <c r="U41" i="8"/>
  <c r="Y41" i="8" s="1"/>
  <c r="X41" i="8"/>
  <c r="AB42" i="8"/>
  <c r="D44" i="8"/>
  <c r="D45" i="8"/>
  <c r="H4" i="4"/>
  <c r="M28" i="4" s="1"/>
  <c r="K4" i="4"/>
  <c r="N4" i="4"/>
  <c r="H5" i="4"/>
  <c r="M29" i="4" s="1"/>
  <c r="K5" i="4"/>
  <c r="N5" i="4"/>
  <c r="H6" i="4"/>
  <c r="M22" i="4" s="1"/>
  <c r="K6" i="4"/>
  <c r="N6" i="4"/>
  <c r="H7" i="4"/>
  <c r="M79" i="4" s="1"/>
  <c r="N7" i="4"/>
  <c r="H8" i="4"/>
  <c r="L12" i="4" s="1"/>
  <c r="K8" i="4"/>
  <c r="N8" i="4"/>
  <c r="H9" i="4"/>
  <c r="K9" i="4" s="1"/>
  <c r="N9" i="4"/>
  <c r="H10" i="4"/>
  <c r="K10" i="4"/>
  <c r="N10" i="4"/>
  <c r="H11" i="4"/>
  <c r="K11" i="4"/>
  <c r="N11" i="4"/>
  <c r="H12" i="4"/>
  <c r="L16" i="4" s="1"/>
  <c r="K12" i="4"/>
  <c r="M12" i="4"/>
  <c r="N12" i="4"/>
  <c r="H13" i="4"/>
  <c r="L17" i="4" s="1"/>
  <c r="K13" i="4"/>
  <c r="L13" i="4"/>
  <c r="M13" i="4"/>
  <c r="N13" i="4"/>
  <c r="H14" i="4"/>
  <c r="L18" i="4" s="1"/>
  <c r="K14" i="4"/>
  <c r="L14" i="4"/>
  <c r="M14" i="4"/>
  <c r="N14" i="4"/>
  <c r="H15" i="4"/>
  <c r="K15" i="4" s="1"/>
  <c r="N15" i="4"/>
  <c r="H16" i="4"/>
  <c r="K16" i="4" s="1"/>
  <c r="N16" i="4"/>
  <c r="H17" i="4"/>
  <c r="K17" i="4"/>
  <c r="N17" i="4"/>
  <c r="H18" i="4"/>
  <c r="L22" i="4" s="1"/>
  <c r="N18" i="4"/>
  <c r="H19" i="4"/>
  <c r="L23" i="4" s="1"/>
  <c r="K19" i="4"/>
  <c r="N19" i="4"/>
  <c r="H20" i="4"/>
  <c r="L24" i="4" s="1"/>
  <c r="K20" i="4"/>
  <c r="M20" i="4"/>
  <c r="N20" i="4"/>
  <c r="H21" i="4"/>
  <c r="M21" i="4" s="1"/>
  <c r="N21" i="4"/>
  <c r="H22" i="4"/>
  <c r="K22" i="4" s="1"/>
  <c r="N22" i="4"/>
  <c r="H23" i="4"/>
  <c r="K23" i="4"/>
  <c r="N23" i="4"/>
  <c r="H24" i="4"/>
  <c r="K24" i="4"/>
  <c r="M24" i="4"/>
  <c r="N24" i="4"/>
  <c r="H25" i="4"/>
  <c r="L29" i="4" s="1"/>
  <c r="K25" i="4"/>
  <c r="M25" i="4"/>
  <c r="N25" i="4"/>
  <c r="H26" i="4"/>
  <c r="L30" i="4" s="1"/>
  <c r="K26" i="4"/>
  <c r="L26" i="4"/>
  <c r="M26" i="4"/>
  <c r="N26" i="4"/>
  <c r="H27" i="4"/>
  <c r="L31" i="4" s="1"/>
  <c r="K27" i="4"/>
  <c r="L27" i="4"/>
  <c r="N27" i="4"/>
  <c r="H28" i="4"/>
  <c r="K28" i="4" s="1"/>
  <c r="N28" i="4"/>
  <c r="H29" i="4"/>
  <c r="K29" i="4" s="1"/>
  <c r="N29" i="4"/>
  <c r="H30" i="4"/>
  <c r="K30" i="4" s="1"/>
  <c r="N30" i="4"/>
  <c r="H31" i="4"/>
  <c r="K31" i="4" s="1"/>
  <c r="N31" i="4"/>
  <c r="H32" i="4"/>
  <c r="L36" i="4" s="1"/>
  <c r="K32" i="4"/>
  <c r="L32" i="4"/>
  <c r="M32" i="4"/>
  <c r="N32" i="4"/>
  <c r="H33" i="4"/>
  <c r="L37" i="4" s="1"/>
  <c r="M33" i="4"/>
  <c r="N33" i="4"/>
  <c r="H34" i="4"/>
  <c r="L34" i="4" s="1"/>
  <c r="K34" i="4"/>
  <c r="N34" i="4"/>
  <c r="H35" i="4"/>
  <c r="K35" i="4" s="1"/>
  <c r="N35" i="4"/>
  <c r="H36" i="4"/>
  <c r="K36" i="4" s="1"/>
  <c r="N36" i="4"/>
  <c r="H37" i="4"/>
  <c r="K37" i="4"/>
  <c r="N37" i="4"/>
  <c r="H38" i="4"/>
  <c r="L42" i="4" s="1"/>
  <c r="K38" i="4"/>
  <c r="N38" i="4"/>
  <c r="H39" i="4"/>
  <c r="L43" i="4" s="1"/>
  <c r="K39" i="4"/>
  <c r="L39" i="4"/>
  <c r="N39" i="4"/>
  <c r="H40" i="4"/>
  <c r="L44" i="4" s="1"/>
  <c r="K40" i="4"/>
  <c r="N40" i="4"/>
  <c r="H41" i="4"/>
  <c r="K41" i="4" s="1"/>
  <c r="N41" i="4"/>
  <c r="H42" i="4"/>
  <c r="K42" i="4"/>
  <c r="N42" i="4"/>
  <c r="H43" i="4"/>
  <c r="K43" i="4"/>
  <c r="N43" i="4"/>
  <c r="H44" i="4"/>
  <c r="K44" i="4"/>
  <c r="M44" i="4"/>
  <c r="N44" i="4"/>
  <c r="H45" i="4"/>
  <c r="K45" i="4"/>
  <c r="L45" i="4"/>
  <c r="M45" i="4"/>
  <c r="N45" i="4"/>
  <c r="H46" i="4"/>
  <c r="K46" i="4"/>
  <c r="L46" i="4"/>
  <c r="M46" i="4"/>
  <c r="N46" i="4"/>
  <c r="H47" i="4"/>
  <c r="K47" i="4" s="1"/>
  <c r="N47" i="4"/>
  <c r="H48" i="4"/>
  <c r="K48" i="4" s="1"/>
  <c r="N48" i="4"/>
  <c r="H49" i="4"/>
  <c r="K49" i="4" s="1"/>
  <c r="N49" i="4"/>
  <c r="H50" i="4"/>
  <c r="L54" i="4" s="1"/>
  <c r="N50" i="4"/>
  <c r="H51" i="4"/>
  <c r="L55" i="4" s="1"/>
  <c r="K51" i="4"/>
  <c r="N51" i="4"/>
  <c r="H52" i="4"/>
  <c r="L56" i="4" s="1"/>
  <c r="K52" i="4"/>
  <c r="M52" i="4"/>
  <c r="N52" i="4"/>
  <c r="H53" i="4"/>
  <c r="M53" i="4" s="1"/>
  <c r="N53" i="4"/>
  <c r="H54" i="4"/>
  <c r="K54" i="4"/>
  <c r="N54" i="4"/>
  <c r="H55" i="4"/>
  <c r="K55" i="4"/>
  <c r="N55" i="4"/>
  <c r="H56" i="4"/>
  <c r="K56" i="4"/>
  <c r="M56" i="4"/>
  <c r="N56" i="4"/>
  <c r="H57" i="4"/>
  <c r="K57" i="4"/>
  <c r="M57" i="4"/>
  <c r="N57" i="4"/>
  <c r="H58" i="4"/>
  <c r="L62" i="4" s="1"/>
  <c r="K58" i="4"/>
  <c r="L58" i="4"/>
  <c r="M58" i="4"/>
  <c r="N58" i="4"/>
  <c r="H59" i="4"/>
  <c r="L63" i="4" s="1"/>
  <c r="K59" i="4"/>
  <c r="L59" i="4"/>
  <c r="N59" i="4"/>
  <c r="H60" i="4"/>
  <c r="L60" i="4" s="1"/>
  <c r="K60" i="4"/>
  <c r="N60" i="4"/>
  <c r="H61" i="4"/>
  <c r="K61" i="4" s="1"/>
  <c r="N61" i="4"/>
  <c r="H62" i="4"/>
  <c r="K62" i="4"/>
  <c r="N62" i="4"/>
  <c r="H63" i="4"/>
  <c r="K63" i="4" s="1"/>
  <c r="N63" i="4"/>
  <c r="H64" i="4"/>
  <c r="L68" i="4" s="1"/>
  <c r="K64" i="4"/>
  <c r="L64" i="4"/>
  <c r="M64" i="4"/>
  <c r="N64" i="4"/>
  <c r="H65" i="4"/>
  <c r="L69" i="4" s="1"/>
  <c r="M65" i="4"/>
  <c r="N65" i="4"/>
  <c r="H66" i="4"/>
  <c r="L66" i="4" s="1"/>
  <c r="K66" i="4"/>
  <c r="N66" i="4"/>
  <c r="H67" i="4"/>
  <c r="K67" i="4" s="1"/>
  <c r="N67" i="4"/>
  <c r="H68" i="4"/>
  <c r="K68" i="4" s="1"/>
  <c r="N68" i="4"/>
  <c r="H69" i="4"/>
  <c r="K69" i="4"/>
  <c r="N69" i="4"/>
  <c r="H70" i="4"/>
  <c r="L74" i="4" s="1"/>
  <c r="K70" i="4"/>
  <c r="N70" i="4"/>
  <c r="H71" i="4"/>
  <c r="L75" i="4" s="1"/>
  <c r="K71" i="4"/>
  <c r="L71" i="4"/>
  <c r="N71" i="4"/>
  <c r="H72" i="4"/>
  <c r="L76" i="4" s="1"/>
  <c r="K72" i="4"/>
  <c r="N72" i="4"/>
  <c r="H73" i="4"/>
  <c r="K73" i="4" s="1"/>
  <c r="N73" i="4"/>
  <c r="H74" i="4"/>
  <c r="K74" i="4"/>
  <c r="N74" i="4"/>
  <c r="O74" i="4"/>
  <c r="H75" i="4"/>
  <c r="K75" i="4"/>
  <c r="N75" i="4"/>
  <c r="O75" i="4"/>
  <c r="H76" i="4"/>
  <c r="L80" i="4" s="1"/>
  <c r="K76" i="4"/>
  <c r="M76" i="4"/>
  <c r="N76" i="4"/>
  <c r="H77" i="4"/>
  <c r="L81" i="4" s="1"/>
  <c r="K77" i="4"/>
  <c r="M77" i="4"/>
  <c r="N77" i="4"/>
  <c r="O77" i="4"/>
  <c r="H78" i="4"/>
  <c r="L78" i="4" s="1"/>
  <c r="K78" i="4"/>
  <c r="N78" i="4"/>
  <c r="H79" i="4"/>
  <c r="K79" i="4" s="1"/>
  <c r="N79" i="4"/>
  <c r="O79" i="4"/>
  <c r="H80" i="4"/>
  <c r="L84" i="4" s="1"/>
  <c r="M80" i="4"/>
  <c r="N80" i="4"/>
  <c r="O80" i="4"/>
  <c r="H81" i="4"/>
  <c r="L85" i="4" s="1"/>
  <c r="K81" i="4"/>
  <c r="M81" i="4"/>
  <c r="N81" i="4"/>
  <c r="O81" i="4"/>
  <c r="H82" i="4"/>
  <c r="K82" i="4"/>
  <c r="L82" i="4"/>
  <c r="M82" i="4"/>
  <c r="N82" i="4"/>
  <c r="O82" i="4"/>
  <c r="H83" i="4"/>
  <c r="O83" i="4" s="1"/>
  <c r="K83" i="4"/>
  <c r="N83" i="4"/>
  <c r="H84" i="4"/>
  <c r="K84" i="4"/>
  <c r="N84" i="4"/>
  <c r="H85" i="4"/>
  <c r="K85" i="4"/>
  <c r="N85" i="4"/>
  <c r="O85" i="4"/>
  <c r="H86" i="4"/>
  <c r="K86" i="4" s="1"/>
  <c r="N86" i="4"/>
  <c r="O86" i="4"/>
  <c r="H87" i="4"/>
  <c r="K87" i="4"/>
  <c r="N87" i="4"/>
  <c r="O87" i="4"/>
  <c r="H88" i="4"/>
  <c r="K88" i="4" s="1"/>
  <c r="M88" i="4"/>
  <c r="N88" i="4"/>
  <c r="F92" i="4"/>
  <c r="L94" i="4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E5" i="20"/>
  <c r="H5" i="20"/>
  <c r="G5" i="20" s="1"/>
  <c r="I5" i="20"/>
  <c r="M5" i="20"/>
  <c r="X5" i="20"/>
  <c r="AA5" i="20" s="1"/>
  <c r="AD5" i="20"/>
  <c r="E6" i="20"/>
  <c r="H6" i="20"/>
  <c r="M6" i="20" s="1"/>
  <c r="I6" i="20"/>
  <c r="X6" i="20"/>
  <c r="AA6" i="20" s="1"/>
  <c r="AD6" i="20"/>
  <c r="E7" i="20"/>
  <c r="H7" i="20"/>
  <c r="I7" i="20"/>
  <c r="G7" i="20" s="1"/>
  <c r="M7" i="20"/>
  <c r="X7" i="20"/>
  <c r="AA7" i="20"/>
  <c r="AD7" i="20"/>
  <c r="E8" i="20"/>
  <c r="H8" i="20"/>
  <c r="G8" i="20" s="1"/>
  <c r="I8" i="20"/>
  <c r="X8" i="20"/>
  <c r="AC36" i="20" s="1"/>
  <c r="AA8" i="20"/>
  <c r="AD8" i="20"/>
  <c r="E9" i="20"/>
  <c r="H9" i="20"/>
  <c r="G9" i="20" s="1"/>
  <c r="I9" i="20"/>
  <c r="X9" i="20"/>
  <c r="AA9" i="20"/>
  <c r="AB9" i="20"/>
  <c r="AD9" i="20"/>
  <c r="E10" i="20"/>
  <c r="H10" i="20"/>
  <c r="I10" i="20"/>
  <c r="G10" i="20" s="1"/>
  <c r="M10" i="20"/>
  <c r="X10" i="20"/>
  <c r="AD10" i="20"/>
  <c r="E11" i="20"/>
  <c r="H11" i="20"/>
  <c r="I11" i="20"/>
  <c r="G11" i="20" s="1"/>
  <c r="X11" i="20"/>
  <c r="AA11" i="20"/>
  <c r="AB11" i="20"/>
  <c r="AD11" i="20"/>
  <c r="E12" i="20"/>
  <c r="G12" i="20"/>
  <c r="J12" i="20" s="1"/>
  <c r="H12" i="20"/>
  <c r="I12" i="20"/>
  <c r="M12" i="20"/>
  <c r="X12" i="20"/>
  <c r="AB12" i="20" s="1"/>
  <c r="AD12" i="20"/>
  <c r="E13" i="20"/>
  <c r="H13" i="20"/>
  <c r="G13" i="20" s="1"/>
  <c r="I13" i="20"/>
  <c r="X13" i="20"/>
  <c r="AA13" i="20" s="1"/>
  <c r="AD13" i="20"/>
  <c r="E14" i="20"/>
  <c r="G14" i="20"/>
  <c r="H14" i="20"/>
  <c r="M14" i="20" s="1"/>
  <c r="I14" i="20"/>
  <c r="X14" i="20"/>
  <c r="AD14" i="20"/>
  <c r="E15" i="20"/>
  <c r="H15" i="20"/>
  <c r="G15" i="20" s="1"/>
  <c r="I15" i="20"/>
  <c r="M15" i="20"/>
  <c r="X15" i="20"/>
  <c r="AC15" i="20" s="1"/>
  <c r="AA15" i="20"/>
  <c r="AB15" i="20"/>
  <c r="AD15" i="20"/>
  <c r="E16" i="20"/>
  <c r="H16" i="20"/>
  <c r="G16" i="20" s="1"/>
  <c r="I16" i="20"/>
  <c r="M16" i="20"/>
  <c r="X16" i="20"/>
  <c r="AB16" i="20" s="1"/>
  <c r="AD16" i="20"/>
  <c r="E17" i="20"/>
  <c r="H17" i="20"/>
  <c r="G17" i="20" s="1"/>
  <c r="I17" i="20"/>
  <c r="X17" i="20"/>
  <c r="AA17" i="20" s="1"/>
  <c r="AD17" i="20"/>
  <c r="E18" i="20"/>
  <c r="H18" i="20"/>
  <c r="G18" i="20" s="1"/>
  <c r="I18" i="20"/>
  <c r="X18" i="20"/>
  <c r="AD18" i="20"/>
  <c r="E19" i="20"/>
  <c r="H19" i="20"/>
  <c r="I19" i="20"/>
  <c r="G19" i="20"/>
  <c r="N19" i="20" s="1"/>
  <c r="M19" i="20"/>
  <c r="X19" i="20"/>
  <c r="AC19" i="20" s="1"/>
  <c r="AB19" i="20"/>
  <c r="AD19" i="20"/>
  <c r="E20" i="20"/>
  <c r="H20" i="20"/>
  <c r="I20" i="20"/>
  <c r="G20" i="20" s="1"/>
  <c r="M20" i="20"/>
  <c r="X20" i="20"/>
  <c r="AB20" i="20" s="1"/>
  <c r="AD20" i="20"/>
  <c r="E21" i="20"/>
  <c r="H21" i="20"/>
  <c r="G21" i="20" s="1"/>
  <c r="I21" i="20"/>
  <c r="X21" i="20"/>
  <c r="AA21" i="20" s="1"/>
  <c r="AD21" i="20"/>
  <c r="G22" i="20"/>
  <c r="J22" i="20"/>
  <c r="M22" i="20"/>
  <c r="N22" i="20"/>
  <c r="X22" i="20"/>
  <c r="AA22" i="20" s="1"/>
  <c r="AC22" i="20"/>
  <c r="AD22" i="20"/>
  <c r="X23" i="20"/>
  <c r="AC23" i="20" s="1"/>
  <c r="AD23" i="20"/>
  <c r="X24" i="20"/>
  <c r="AA24" i="20"/>
  <c r="AD24" i="20"/>
  <c r="X25" i="20"/>
  <c r="AB25" i="20" s="1"/>
  <c r="AD25" i="20"/>
  <c r="X26" i="20"/>
  <c r="AA26" i="20"/>
  <c r="AB26" i="20"/>
  <c r="AC26" i="20"/>
  <c r="AD26" i="20"/>
  <c r="X27" i="20"/>
  <c r="AA27" i="20" s="1"/>
  <c r="AD27" i="20"/>
  <c r="X28" i="20"/>
  <c r="AB28" i="20" s="1"/>
  <c r="AD28" i="20"/>
  <c r="X29" i="20"/>
  <c r="AB29" i="20" s="1"/>
  <c r="AD29" i="20"/>
  <c r="X30" i="20"/>
  <c r="AA30" i="20" s="1"/>
  <c r="AC30" i="20"/>
  <c r="AD30" i="20"/>
  <c r="X31" i="20"/>
  <c r="AC31" i="20" s="1"/>
  <c r="AD31" i="20"/>
  <c r="X32" i="20"/>
  <c r="AB32" i="20"/>
  <c r="AA32" i="20"/>
  <c r="AD32" i="20"/>
  <c r="I33" i="20"/>
  <c r="X33" i="20"/>
  <c r="AB33" i="20" s="1"/>
  <c r="AD33" i="20"/>
  <c r="X34" i="20"/>
  <c r="AC34" i="20" s="1"/>
  <c r="AD34" i="20"/>
  <c r="X35" i="20"/>
  <c r="AB35" i="20" s="1"/>
  <c r="AD35" i="20"/>
  <c r="X36" i="20"/>
  <c r="AD36" i="20"/>
  <c r="X37" i="20"/>
  <c r="AA37" i="20"/>
  <c r="AC37" i="20"/>
  <c r="AD37" i="20"/>
  <c r="X38" i="20"/>
  <c r="AA38" i="20" s="1"/>
  <c r="AD38" i="20"/>
  <c r="X39" i="20"/>
  <c r="AB39" i="20"/>
  <c r="AA39" i="20"/>
  <c r="AC39" i="20"/>
  <c r="AD39" i="20"/>
  <c r="X40" i="20"/>
  <c r="AD40" i="20"/>
  <c r="X41" i="20"/>
  <c r="AB45" i="20" s="1"/>
  <c r="AA41" i="20"/>
  <c r="AC41" i="20"/>
  <c r="AD41" i="20"/>
  <c r="X42" i="20"/>
  <c r="AA42" i="20" s="1"/>
  <c r="AD42" i="20"/>
  <c r="X43" i="20"/>
  <c r="AB43" i="20" s="1"/>
  <c r="AD43" i="20"/>
  <c r="X44" i="20"/>
  <c r="AD44" i="20"/>
  <c r="X45" i="20"/>
  <c r="AA45" i="20"/>
  <c r="AC45" i="20"/>
  <c r="AD45" i="20"/>
  <c r="X46" i="20"/>
  <c r="AA46" i="20" s="1"/>
  <c r="AD46" i="20"/>
  <c r="X47" i="20"/>
  <c r="AB47" i="20"/>
  <c r="AA47" i="20"/>
  <c r="AC47" i="20"/>
  <c r="AD47" i="20"/>
  <c r="X48" i="20"/>
  <c r="AD48" i="20"/>
  <c r="X49" i="20"/>
  <c r="AB53" i="20" s="1"/>
  <c r="AA49" i="20"/>
  <c r="AC49" i="20"/>
  <c r="AD49" i="20"/>
  <c r="X50" i="20"/>
  <c r="AC50" i="20" s="1"/>
  <c r="AD50" i="20"/>
  <c r="X51" i="20"/>
  <c r="AB51" i="20" s="1"/>
  <c r="AD51" i="20"/>
  <c r="X52" i="20"/>
  <c r="AD52" i="20"/>
  <c r="X53" i="20"/>
  <c r="AA53" i="20"/>
  <c r="AC53" i="20"/>
  <c r="AD53" i="20"/>
  <c r="X54" i="20"/>
  <c r="AA54" i="20" s="1"/>
  <c r="AD54" i="20"/>
  <c r="X55" i="20"/>
  <c r="AB55" i="20"/>
  <c r="AA55" i="20"/>
  <c r="AC55" i="20"/>
  <c r="AD55" i="20"/>
  <c r="X56" i="20"/>
  <c r="AD56" i="20"/>
  <c r="X57" i="20"/>
  <c r="AB57" i="20" s="1"/>
  <c r="AA57" i="20"/>
  <c r="AC57" i="20"/>
  <c r="AD57" i="20"/>
  <c r="X58" i="20"/>
  <c r="AB62" i="20" s="1"/>
  <c r="AD58" i="20"/>
  <c r="X59" i="20"/>
  <c r="AB59" i="20" s="1"/>
  <c r="AD59" i="20"/>
  <c r="X60" i="20"/>
  <c r="AD60" i="20"/>
  <c r="X61" i="20"/>
  <c r="AA61" i="20" s="1"/>
  <c r="AD61" i="20"/>
  <c r="X62" i="20"/>
  <c r="AA62" i="20" s="1"/>
  <c r="AD62" i="20"/>
  <c r="X63" i="20"/>
  <c r="AB63" i="20" s="1"/>
  <c r="AA63" i="20"/>
  <c r="AC63" i="20"/>
  <c r="AD63" i="20"/>
  <c r="X64" i="20"/>
  <c r="AB64" i="20" s="1"/>
  <c r="AD64" i="20"/>
  <c r="X65" i="20"/>
  <c r="AB69" i="20" s="1"/>
  <c r="AC65" i="20"/>
  <c r="AD65" i="20"/>
  <c r="X66" i="20"/>
  <c r="AA66" i="20" s="1"/>
  <c r="AB66" i="20"/>
  <c r="AD66" i="20"/>
  <c r="X67" i="20"/>
  <c r="AB67" i="20" s="1"/>
  <c r="AD67" i="20"/>
  <c r="X68" i="20"/>
  <c r="AD68" i="20"/>
  <c r="X69" i="20"/>
  <c r="AA69" i="20"/>
  <c r="AC69" i="20"/>
  <c r="AD69" i="20"/>
  <c r="X70" i="20"/>
  <c r="AC70" i="20" s="1"/>
  <c r="AD70" i="20"/>
  <c r="X71" i="20"/>
  <c r="AB71" i="20"/>
  <c r="AA71" i="20"/>
  <c r="AC71" i="20"/>
  <c r="AD71" i="20"/>
  <c r="X72" i="20"/>
  <c r="AC72" i="20" s="1"/>
  <c r="AD72" i="20"/>
  <c r="X73" i="20"/>
  <c r="AB77" i="20" s="1"/>
  <c r="AA73" i="20"/>
  <c r="AC73" i="20"/>
  <c r="AD73" i="20"/>
  <c r="X74" i="20"/>
  <c r="AE74" i="20" s="1"/>
  <c r="AD74" i="20"/>
  <c r="X75" i="20"/>
  <c r="AD75" i="20"/>
  <c r="X76" i="20"/>
  <c r="AC76" i="20" s="1"/>
  <c r="AD76" i="20"/>
  <c r="X77" i="20"/>
  <c r="AA77" i="20"/>
  <c r="AC77" i="20"/>
  <c r="AD77" i="20"/>
  <c r="X78" i="20"/>
  <c r="AB78" i="20" s="1"/>
  <c r="AC78" i="20"/>
  <c r="AD78" i="20"/>
  <c r="AE78" i="20"/>
  <c r="X79" i="20"/>
  <c r="AB79" i="20" s="1"/>
  <c r="AC79" i="20"/>
  <c r="AA79" i="20"/>
  <c r="AD79" i="20"/>
  <c r="AE79" i="20"/>
  <c r="X80" i="20"/>
  <c r="AC80" i="20" s="1"/>
  <c r="AB80" i="20"/>
  <c r="AD80" i="20"/>
  <c r="X81" i="20"/>
  <c r="AE81" i="20" s="1"/>
  <c r="AA81" i="20"/>
  <c r="AD81" i="20"/>
  <c r="X82" i="20"/>
  <c r="AC82" i="20" s="1"/>
  <c r="AB82" i="20"/>
  <c r="AD82" i="20"/>
  <c r="X83" i="20"/>
  <c r="AA83" i="20" s="1"/>
  <c r="AD83" i="20"/>
  <c r="X84" i="20"/>
  <c r="AB84" i="20" s="1"/>
  <c r="AD84" i="20"/>
  <c r="X85" i="20"/>
  <c r="AA85" i="20"/>
  <c r="AD85" i="20"/>
  <c r="X86" i="20"/>
  <c r="AB86" i="20" s="1"/>
  <c r="AA86" i="20"/>
  <c r="AC86" i="20"/>
  <c r="AD86" i="20"/>
  <c r="AE86" i="20"/>
  <c r="X87" i="20"/>
  <c r="AA87" i="20"/>
  <c r="AC87" i="20"/>
  <c r="AD87" i="20"/>
  <c r="AE87" i="20"/>
  <c r="X88" i="20"/>
  <c r="AB88" i="20" s="1"/>
  <c r="AA88" i="20"/>
  <c r="AD88" i="20"/>
  <c r="AE88" i="20"/>
  <c r="X89" i="20"/>
  <c r="AE89" i="20" s="1"/>
  <c r="AA89" i="20"/>
  <c r="AB89" i="20"/>
  <c r="AD89" i="20"/>
  <c r="AB95" i="20"/>
  <c r="AA75" i="20"/>
  <c r="AE75" i="20"/>
  <c r="AC85" i="20"/>
  <c r="AE84" i="20"/>
  <c r="AA84" i="20"/>
  <c r="AC81" i="20"/>
  <c r="AE80" i="20"/>
  <c r="AA80" i="20"/>
  <c r="AA76" i="20"/>
  <c r="AB75" i="20"/>
  <c r="AB72" i="20"/>
  <c r="AA70" i="20"/>
  <c r="AA68" i="20"/>
  <c r="M21" i="20"/>
  <c r="AB18" i="20"/>
  <c r="AC18" i="20"/>
  <c r="AB22" i="20"/>
  <c r="AA18" i="20"/>
  <c r="M13" i="20"/>
  <c r="AB10" i="20"/>
  <c r="AC10" i="20"/>
  <c r="AA10" i="20"/>
  <c r="M8" i="20"/>
  <c r="AB14" i="20"/>
  <c r="AC14" i="20"/>
  <c r="AA14" i="20"/>
  <c r="G6" i="20"/>
  <c r="AB60" i="20"/>
  <c r="AA60" i="20"/>
  <c r="AB52" i="20"/>
  <c r="AA52" i="20"/>
  <c r="AB44" i="20"/>
  <c r="AC44" i="20"/>
  <c r="AA44" i="20"/>
  <c r="AB36" i="20"/>
  <c r="AA36" i="20"/>
  <c r="AC75" i="20"/>
  <c r="AB56" i="20"/>
  <c r="AA56" i="20"/>
  <c r="AB48" i="20"/>
  <c r="AA48" i="20"/>
  <c r="AB40" i="20"/>
  <c r="AA40" i="20"/>
  <c r="J14" i="20"/>
  <c r="N14" i="20"/>
  <c r="M11" i="20"/>
  <c r="AC62" i="20"/>
  <c r="AC54" i="20"/>
  <c r="AC46" i="20"/>
  <c r="AC38" i="20"/>
  <c r="AC21" i="20"/>
  <c r="AC17" i="20"/>
  <c r="AC13" i="20"/>
  <c r="AC11" i="20"/>
  <c r="AC9" i="20"/>
  <c r="J6" i="20"/>
  <c r="L7" i="20" l="1"/>
  <c r="N7" i="20"/>
  <c r="K7" i="20"/>
  <c r="J7" i="20"/>
  <c r="Y18" i="8"/>
  <c r="Y36" i="8"/>
  <c r="Y32" i="8"/>
  <c r="K15" i="20"/>
  <c r="J15" i="20"/>
  <c r="L15" i="20"/>
  <c r="N15" i="20"/>
  <c r="Y22" i="8"/>
  <c r="L14" i="20"/>
  <c r="L22" i="20"/>
  <c r="J5" i="20"/>
  <c r="N5" i="20"/>
  <c r="K20" i="20"/>
  <c r="N20" i="20"/>
  <c r="J20" i="20"/>
  <c r="L20" i="20"/>
  <c r="N17" i="20"/>
  <c r="K17" i="20"/>
  <c r="J17" i="20"/>
  <c r="L17" i="20"/>
  <c r="L10" i="20"/>
  <c r="N10" i="20"/>
  <c r="K10" i="20"/>
  <c r="J10" i="20"/>
  <c r="Y26" i="8"/>
  <c r="Y37" i="8"/>
  <c r="Y39" i="8"/>
  <c r="K8" i="20"/>
  <c r="L8" i="20"/>
  <c r="J8" i="20"/>
  <c r="N8" i="20"/>
  <c r="Y29" i="8"/>
  <c r="N18" i="20"/>
  <c r="K18" i="20"/>
  <c r="J18" i="20"/>
  <c r="L18" i="20"/>
  <c r="J16" i="20"/>
  <c r="N16" i="20"/>
  <c r="L16" i="20"/>
  <c r="K16" i="20"/>
  <c r="J21" i="20"/>
  <c r="N21" i="20"/>
  <c r="K22" i="20"/>
  <c r="K21" i="20"/>
  <c r="L21" i="20"/>
  <c r="J9" i="20"/>
  <c r="L9" i="20"/>
  <c r="K9" i="20"/>
  <c r="N9" i="20"/>
  <c r="J11" i="20"/>
  <c r="K11" i="20"/>
  <c r="L11" i="20"/>
  <c r="N11" i="20"/>
  <c r="N13" i="20"/>
  <c r="K13" i="20"/>
  <c r="L13" i="20"/>
  <c r="J13" i="20"/>
  <c r="K14" i="20"/>
  <c r="K6" i="20"/>
  <c r="AC84" i="20"/>
  <c r="AB58" i="20"/>
  <c r="AB50" i="20"/>
  <c r="AB42" i="20"/>
  <c r="AB34" i="20"/>
  <c r="M83" i="4"/>
  <c r="M72" i="4"/>
  <c r="L53" i="4"/>
  <c r="M40" i="4"/>
  <c r="L21" i="4"/>
  <c r="M8" i="4"/>
  <c r="R45" i="8"/>
  <c r="AC42" i="20"/>
  <c r="AC40" i="20"/>
  <c r="AC89" i="20"/>
  <c r="AB74" i="20"/>
  <c r="AA58" i="20"/>
  <c r="AA50" i="20"/>
  <c r="AA34" i="20"/>
  <c r="O88" i="4"/>
  <c r="L83" i="4"/>
  <c r="L72" i="4"/>
  <c r="M59" i="4"/>
  <c r="K53" i="4"/>
  <c r="L40" i="4"/>
  <c r="M27" i="4"/>
  <c r="K21" i="4"/>
  <c r="L8" i="4"/>
  <c r="AB65" i="20"/>
  <c r="AC33" i="20"/>
  <c r="L88" i="4"/>
  <c r="L65" i="4"/>
  <c r="L33" i="4"/>
  <c r="AC58" i="20"/>
  <c r="AC52" i="20"/>
  <c r="AA74" i="20"/>
  <c r="AB81" i="20"/>
  <c r="AB73" i="20"/>
  <c r="AA65" i="20"/>
  <c r="AB49" i="20"/>
  <c r="AB41" i="20"/>
  <c r="AA33" i="20"/>
  <c r="L77" i="4"/>
  <c r="M71" i="4"/>
  <c r="K65" i="4"/>
  <c r="L52" i="4"/>
  <c r="M39" i="4"/>
  <c r="K33" i="4"/>
  <c r="L20" i="4"/>
  <c r="K7" i="4"/>
  <c r="U38" i="8"/>
  <c r="Y38" i="8" s="1"/>
  <c r="AC32" i="20"/>
  <c r="AC24" i="20"/>
  <c r="M87" i="4"/>
  <c r="M51" i="4"/>
  <c r="M19" i="4"/>
  <c r="AA19" i="20"/>
  <c r="L87" i="4"/>
  <c r="M70" i="4"/>
  <c r="L51" i="4"/>
  <c r="M38" i="4"/>
  <c r="L19" i="4"/>
  <c r="AB24" i="20"/>
  <c r="L70" i="4"/>
  <c r="L38" i="4"/>
  <c r="AE82" i="20"/>
  <c r="N12" i="20"/>
  <c r="L57" i="4"/>
  <c r="L25" i="4"/>
  <c r="AC74" i="20"/>
  <c r="AC60" i="20"/>
  <c r="AB87" i="20"/>
  <c r="M63" i="4"/>
  <c r="M31" i="4"/>
  <c r="AC64" i="20"/>
  <c r="AB76" i="20"/>
  <c r="AB31" i="20"/>
  <c r="AB23" i="20"/>
  <c r="M50" i="4"/>
  <c r="M18" i="4"/>
  <c r="AC66" i="20"/>
  <c r="AA31" i="20"/>
  <c r="AA23" i="20"/>
  <c r="M86" i="4"/>
  <c r="M75" i="4"/>
  <c r="M69" i="4"/>
  <c r="L50" i="4"/>
  <c r="M37" i="4"/>
  <c r="U37" i="8"/>
  <c r="AB70" i="20"/>
  <c r="AB54" i="20"/>
  <c r="AB46" i="20"/>
  <c r="AB38" i="20"/>
  <c r="L86" i="4"/>
  <c r="K50" i="4"/>
  <c r="K18" i="4"/>
  <c r="N34" i="8"/>
  <c r="J31" i="8"/>
  <c r="Y31" i="8" s="1"/>
  <c r="AC88" i="20"/>
  <c r="AA64" i="20"/>
  <c r="M43" i="4"/>
  <c r="M11" i="4"/>
  <c r="M62" i="4"/>
  <c r="M30" i="4"/>
  <c r="L11" i="4"/>
  <c r="AA78" i="20"/>
  <c r="AC61" i="20"/>
  <c r="AB30" i="20"/>
  <c r="M18" i="20"/>
  <c r="M49" i="4"/>
  <c r="M17" i="4"/>
  <c r="AB61" i="20"/>
  <c r="K80" i="4"/>
  <c r="M68" i="4"/>
  <c r="L49" i="4"/>
  <c r="M36" i="4"/>
  <c r="S27" i="8"/>
  <c r="AC48" i="20"/>
  <c r="AB37" i="20"/>
  <c r="M85" i="4"/>
  <c r="M74" i="4"/>
  <c r="M55" i="4"/>
  <c r="M23" i="4"/>
  <c r="U30" i="8"/>
  <c r="Y30" i="8" s="1"/>
  <c r="AC56" i="20"/>
  <c r="L6" i="20"/>
  <c r="AC12" i="20"/>
  <c r="M42" i="4"/>
  <c r="M10" i="4"/>
  <c r="S30" i="8"/>
  <c r="AC83" i="20"/>
  <c r="AA16" i="20"/>
  <c r="M61" i="4"/>
  <c r="L10" i="4"/>
  <c r="AA12" i="20"/>
  <c r="AA20" i="20"/>
  <c r="J19" i="20"/>
  <c r="AB68" i="20"/>
  <c r="L61" i="4"/>
  <c r="M48" i="4"/>
  <c r="M16" i="4"/>
  <c r="N6" i="20"/>
  <c r="AC16" i="20"/>
  <c r="AC20" i="20"/>
  <c r="L19" i="20"/>
  <c r="AC28" i="20"/>
  <c r="AB17" i="20"/>
  <c r="L79" i="4"/>
  <c r="O73" i="4"/>
  <c r="M67" i="4"/>
  <c r="L48" i="4"/>
  <c r="M35" i="4"/>
  <c r="K19" i="20"/>
  <c r="AA72" i="20"/>
  <c r="AE76" i="20"/>
  <c r="AA28" i="20"/>
  <c r="AB21" i="20"/>
  <c r="AB13" i="20"/>
  <c r="M84" i="4"/>
  <c r="L67" i="4"/>
  <c r="M54" i="4"/>
  <c r="L35" i="4"/>
  <c r="U39" i="8"/>
  <c r="AA82" i="20"/>
  <c r="AA25" i="20"/>
  <c r="AC67" i="20"/>
  <c r="AC59" i="20"/>
  <c r="AC51" i="20"/>
  <c r="AC43" i="20"/>
  <c r="AC35" i="20"/>
  <c r="M73" i="4"/>
  <c r="M41" i="4"/>
  <c r="M9" i="4"/>
  <c r="L12" i="20"/>
  <c r="AB85" i="20"/>
  <c r="AA29" i="20"/>
  <c r="AC25" i="20"/>
  <c r="AA67" i="20"/>
  <c r="AA59" i="20"/>
  <c r="AA51" i="20"/>
  <c r="AA43" i="20"/>
  <c r="AA35" i="20"/>
  <c r="M17" i="20"/>
  <c r="M9" i="20"/>
  <c r="O78" i="4"/>
  <c r="L73" i="4"/>
  <c r="M60" i="4"/>
  <c r="L41" i="4"/>
  <c r="L9" i="4"/>
  <c r="K12" i="20"/>
  <c r="AC27" i="20"/>
  <c r="M47" i="4"/>
  <c r="L28" i="4"/>
  <c r="M15" i="4"/>
  <c r="D46" i="8"/>
  <c r="AC29" i="20"/>
  <c r="AC68" i="20"/>
  <c r="AB83" i="20"/>
  <c r="AB27" i="20"/>
  <c r="M78" i="4"/>
  <c r="M66" i="4"/>
  <c r="L47" i="4"/>
  <c r="M34" i="4"/>
  <c r="L15" i="4"/>
  <c r="AE83" i="20"/>
  <c r="Z38" i="8" l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<sst xmlns="http://schemas.openxmlformats.org/spreadsheetml/2006/main" count="797" uniqueCount="168">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</sst>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297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3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6" fillId="0" borderId="0" xfId="0" applyFont="1" applyAlignment="1">
      <alignment vertical="center"/>
    </xf>
    <xf numFmtId="215" fontId="17" fillId="0" borderId="0" xfId="0" applyNumberFormat="1" applyFont="1"/>
    <xf numFmtId="215" fontId="17" fillId="0" borderId="47" xfId="0" applyNumberFormat="1" applyFont="1" applyBorder="1"/>
    <xf numFmtId="215" fontId="17" fillId="0" borderId="41" xfId="0" applyNumberFormat="1" applyFont="1" applyBorder="1"/>
    <xf numFmtId="215" fontId="17" fillId="0" borderId="21" xfId="0" applyNumberFormat="1" applyFont="1" applyBorder="1"/>
    <xf numFmtId="0" fontId="17" fillId="0" borderId="0" xfId="0" applyFont="1"/>
    <xf numFmtId="0" fontId="12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4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center"/>
    </xf>
    <xf numFmtId="0" fontId="12" fillId="0" borderId="4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215" fontId="17" fillId="0" borderId="48" xfId="0" applyNumberFormat="1" applyFont="1" applyBorder="1" applyAlignment="1"/>
    <xf numFmtId="0" fontId="17" fillId="0" borderId="49" xfId="0" applyFont="1" applyBorder="1" applyAlignment="1"/>
    <xf numFmtId="0" fontId="17" fillId="0" borderId="50" xfId="0" applyFont="1" applyBorder="1" applyAlignment="1"/>
    <xf numFmtId="0" fontId="17" fillId="0" borderId="48" xfId="0" applyFont="1" applyBorder="1" applyAlignment="1"/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'毎月人口異動調査(人口)'!$A$3:$A$46</c:f>
              <c:strCache>
                <c:ptCount val="44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</c:strCache>
            </c:strRef>
          </c:cat>
          <c:val>
            <c:numRef>
              <c:f>'毎月人口異動調査(人口)'!$B$3:$B$46</c:f>
              <c:numCache>
                <c:formatCode>#,##0_);[Red]\(#,##0\)</c:formatCode>
                <c:ptCount val="44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C-46A1-B197-704692F10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840449391"/>
        <c:axId val="1"/>
      </c:barChart>
      <c:catAx>
        <c:axId val="8404493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84044939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'毎月人口異動調査（世帯数）'!$A$3:$A$46</c:f>
              <c:strCache>
                <c:ptCount val="44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</c:strCache>
            </c:strRef>
          </c:cat>
          <c:val>
            <c:numRef>
              <c:f>'毎月人口異動調査（世帯数）'!$B$3:$B$46</c:f>
              <c:numCache>
                <c:formatCode>#,##0_);[Red]\(#,##0\)</c:formatCode>
                <c:ptCount val="44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7-4A27-B977-A697EA40A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0454991"/>
        <c:axId val="1"/>
      </c:barChart>
      <c:catAx>
        <c:axId val="84045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84045499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47</xdr:row>
      <xdr:rowOff>76200</xdr:rowOff>
    </xdr:from>
    <xdr:to>
      <xdr:col>8</xdr:col>
      <xdr:colOff>390525</xdr:colOff>
      <xdr:row>77</xdr:row>
      <xdr:rowOff>47625</xdr:rowOff>
    </xdr:to>
    <xdr:graphicFrame macro="">
      <xdr:nvGraphicFramePr>
        <xdr:cNvPr id="139301" name="グラフ 5">
          <a:extLst>
            <a:ext uri="{FF2B5EF4-FFF2-40B4-BE49-F238E27FC236}">
              <a16:creationId xmlns:a16="http://schemas.microsoft.com/office/drawing/2014/main" id="{3FF0D092-E732-4BBC-9A36-6C92E71BC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48</xdr:row>
      <xdr:rowOff>57150</xdr:rowOff>
    </xdr:from>
    <xdr:to>
      <xdr:col>8</xdr:col>
      <xdr:colOff>314325</xdr:colOff>
      <xdr:row>76</xdr:row>
      <xdr:rowOff>152400</xdr:rowOff>
    </xdr:to>
    <xdr:graphicFrame macro="">
      <xdr:nvGraphicFramePr>
        <xdr:cNvPr id="175137" name="グラフ 6">
          <a:extLst>
            <a:ext uri="{FF2B5EF4-FFF2-40B4-BE49-F238E27FC236}">
              <a16:creationId xmlns:a16="http://schemas.microsoft.com/office/drawing/2014/main" id="{67D027E8-A984-4B26-9905-949550984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5"/>
  <sheetViews>
    <sheetView showGridLines="0" tabSelected="1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4" sqref="A4"/>
      <selection pane="bottomRight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0.100000000000001" customHeight="1">
      <c r="A1" s="207" t="s">
        <v>167</v>
      </c>
    </row>
    <row r="2" spans="1:32" ht="23.25" customHeight="1" thickBot="1">
      <c r="A2" s="125" t="s">
        <v>110</v>
      </c>
      <c r="O2" s="130" t="s">
        <v>96</v>
      </c>
      <c r="Q2" s="126">
        <v>9</v>
      </c>
      <c r="R2" s="126" t="s">
        <v>3</v>
      </c>
    </row>
    <row r="3" spans="1:32" ht="15.75" customHeight="1">
      <c r="A3" s="213" t="s">
        <v>8</v>
      </c>
      <c r="B3" s="213"/>
      <c r="C3" s="227"/>
      <c r="D3" s="193"/>
      <c r="E3" s="215" t="s">
        <v>4</v>
      </c>
      <c r="F3" s="192"/>
      <c r="G3" s="194"/>
      <c r="H3" s="195" t="s">
        <v>5</v>
      </c>
      <c r="I3" s="196"/>
      <c r="J3" s="217" t="s">
        <v>6</v>
      </c>
      <c r="K3" s="240" t="s">
        <v>7</v>
      </c>
      <c r="L3" s="197" t="s">
        <v>20</v>
      </c>
      <c r="M3" s="198" t="s">
        <v>22</v>
      </c>
      <c r="N3" s="198" t="s">
        <v>24</v>
      </c>
      <c r="O3" s="213" t="s">
        <v>25</v>
      </c>
      <c r="Q3" s="137"/>
      <c r="R3" s="233" t="s">
        <v>8</v>
      </c>
      <c r="S3" s="234"/>
      <c r="T3" s="236" t="s">
        <v>13</v>
      </c>
      <c r="U3" s="133"/>
      <c r="V3" s="233" t="s">
        <v>4</v>
      </c>
      <c r="W3" s="132"/>
      <c r="X3" s="134"/>
      <c r="Y3" s="135" t="s">
        <v>5</v>
      </c>
      <c r="Z3" s="136"/>
      <c r="AA3" s="238" t="s">
        <v>6</v>
      </c>
      <c r="AB3" s="229" t="s">
        <v>7</v>
      </c>
      <c r="AC3" s="138" t="s">
        <v>20</v>
      </c>
      <c r="AD3" s="138" t="s">
        <v>22</v>
      </c>
      <c r="AE3" s="138" t="s">
        <v>24</v>
      </c>
      <c r="AF3" s="221" t="s">
        <v>25</v>
      </c>
    </row>
    <row r="4" spans="1:32" ht="15.75" customHeight="1">
      <c r="A4" s="214"/>
      <c r="B4" s="214"/>
      <c r="C4" s="228"/>
      <c r="D4" s="140"/>
      <c r="E4" s="216"/>
      <c r="F4" s="139"/>
      <c r="G4" s="141" t="s">
        <v>0</v>
      </c>
      <c r="H4" s="141" t="s">
        <v>1</v>
      </c>
      <c r="I4" s="141" t="s">
        <v>2</v>
      </c>
      <c r="J4" s="217"/>
      <c r="K4" s="240"/>
      <c r="L4" s="142" t="s">
        <v>21</v>
      </c>
      <c r="M4" s="143" t="s">
        <v>23</v>
      </c>
      <c r="N4" s="143" t="s">
        <v>44</v>
      </c>
      <c r="O4" s="214"/>
      <c r="Q4" s="144"/>
      <c r="R4" s="216"/>
      <c r="S4" s="235"/>
      <c r="T4" s="237"/>
      <c r="U4" s="140"/>
      <c r="V4" s="216"/>
      <c r="W4" s="139"/>
      <c r="X4" s="141" t="s">
        <v>0</v>
      </c>
      <c r="Y4" s="141" t="s">
        <v>1</v>
      </c>
      <c r="Z4" s="141" t="s">
        <v>2</v>
      </c>
      <c r="AA4" s="239"/>
      <c r="AB4" s="230"/>
      <c r="AC4" s="145" t="s">
        <v>21</v>
      </c>
      <c r="AD4" s="145" t="s">
        <v>23</v>
      </c>
      <c r="AE4" s="145" t="s">
        <v>44</v>
      </c>
      <c r="AF4" s="231"/>
    </row>
    <row r="5" spans="1:32" ht="37.5" customHeight="1">
      <c r="A5" s="149"/>
      <c r="B5" s="191" t="s">
        <v>91</v>
      </c>
      <c r="C5" s="146"/>
      <c r="D5" s="186"/>
      <c r="E5" s="187">
        <f>SUM(V5:V8)</f>
        <v>14725</v>
      </c>
      <c r="F5" s="187"/>
      <c r="G5" s="187">
        <f>SUM(H5:I5)</f>
        <v>75705</v>
      </c>
      <c r="H5" s="187">
        <f>SUM(Y5:Y8)</f>
        <v>37502</v>
      </c>
      <c r="I5" s="187">
        <f>SUM(Z5:Z8)</f>
        <v>38203</v>
      </c>
      <c r="J5" s="188">
        <f t="shared" ref="J5:J20" si="0">G5/E5</f>
        <v>5.14125636672326</v>
      </c>
      <c r="K5" s="189"/>
      <c r="L5" s="190">
        <v>100</v>
      </c>
      <c r="M5" s="190">
        <f t="shared" ref="M5:M20" si="1">H5/I5*100</f>
        <v>98.1650655707667</v>
      </c>
      <c r="N5" s="190">
        <f>G5/P5</f>
        <v>178.55373947498762</v>
      </c>
      <c r="O5" s="191" t="s">
        <v>26</v>
      </c>
      <c r="P5" s="126">
        <v>423.99</v>
      </c>
      <c r="R5" s="218" t="s">
        <v>9</v>
      </c>
      <c r="S5" s="232" t="s">
        <v>10</v>
      </c>
      <c r="T5" s="131" t="s">
        <v>14</v>
      </c>
      <c r="V5" s="147">
        <v>8579</v>
      </c>
      <c r="W5" s="147"/>
      <c r="X5" s="147">
        <f>SUM(Y5:Z5)</f>
        <v>44583</v>
      </c>
      <c r="Y5" s="147">
        <v>21848</v>
      </c>
      <c r="Z5" s="147">
        <v>22735</v>
      </c>
      <c r="AA5" s="127">
        <f t="shared" ref="AA5:AA68" si="2">X5/V5</f>
        <v>5.1967595290826436</v>
      </c>
      <c r="AC5" s="129">
        <v>100</v>
      </c>
      <c r="AD5" s="129">
        <f t="shared" ref="AD5:AD68" si="3">Y5/Z5*100</f>
        <v>96.098526500989664</v>
      </c>
      <c r="AE5" s="129">
        <v>230.8</v>
      </c>
      <c r="AF5" s="126" t="s">
        <v>26</v>
      </c>
    </row>
    <row r="6" spans="1:32" ht="37.5" customHeight="1">
      <c r="A6" s="149"/>
      <c r="B6" s="191">
        <v>14</v>
      </c>
      <c r="C6" s="148"/>
      <c r="D6" s="186"/>
      <c r="E6" s="187">
        <f>SUM(V9:V12)</f>
        <v>15068</v>
      </c>
      <c r="F6" s="187"/>
      <c r="G6" s="187">
        <f t="shared" ref="G6:G21" si="4">SUM(H6:I6)</f>
        <v>77608</v>
      </c>
      <c r="H6" s="187">
        <f>SUM(Y9:Y12)</f>
        <v>38570</v>
      </c>
      <c r="I6" s="187">
        <f>SUM(Z9:Z12)</f>
        <v>39038</v>
      </c>
      <c r="J6" s="188">
        <f t="shared" si="0"/>
        <v>5.150517653305017</v>
      </c>
      <c r="K6" s="189">
        <f t="shared" ref="K6:K21" si="5">G6-G5</f>
        <v>1903</v>
      </c>
      <c r="L6" s="190">
        <f>G6/G5*100</f>
        <v>102.51370451093058</v>
      </c>
      <c r="M6" s="190">
        <f t="shared" si="1"/>
        <v>98.801168092627705</v>
      </c>
      <c r="N6" s="190">
        <f t="shared" ref="N6:N21" si="6">G6/P6</f>
        <v>183.04205287860563</v>
      </c>
      <c r="O6" s="191" t="s">
        <v>27</v>
      </c>
      <c r="P6" s="126">
        <v>423.99</v>
      </c>
      <c r="R6" s="218"/>
      <c r="S6" s="219"/>
      <c r="T6" s="131" t="s">
        <v>15</v>
      </c>
      <c r="V6" s="147">
        <v>2500</v>
      </c>
      <c r="W6" s="147"/>
      <c r="X6" s="147">
        <f t="shared" ref="X6:X69" si="7">SUM(Y6:Z6)</f>
        <v>12749</v>
      </c>
      <c r="Y6" s="147">
        <v>6314</v>
      </c>
      <c r="Z6" s="147">
        <v>6435</v>
      </c>
      <c r="AA6" s="127">
        <f t="shared" si="2"/>
        <v>5.0995999999999997</v>
      </c>
      <c r="AC6" s="129">
        <v>100</v>
      </c>
      <c r="AD6" s="129">
        <f t="shared" si="3"/>
        <v>98.119658119658112</v>
      </c>
      <c r="AF6" s="126" t="s">
        <v>101</v>
      </c>
    </row>
    <row r="7" spans="1:32" ht="37.5" customHeight="1">
      <c r="A7" s="149"/>
      <c r="B7" s="191" t="s">
        <v>92</v>
      </c>
      <c r="C7" s="148"/>
      <c r="D7" s="186"/>
      <c r="E7" s="187">
        <f>SUM(V13:V16)</f>
        <v>15593</v>
      </c>
      <c r="F7" s="187"/>
      <c r="G7" s="187">
        <f t="shared" si="4"/>
        <v>83066</v>
      </c>
      <c r="H7" s="187">
        <f>SUM(Y13:Y16)</f>
        <v>41258</v>
      </c>
      <c r="I7" s="187">
        <f>SUM(Z13:Z16)</f>
        <v>41808</v>
      </c>
      <c r="J7" s="188">
        <f t="shared" si="0"/>
        <v>5.3271339703713201</v>
      </c>
      <c r="K7" s="189">
        <f t="shared" si="5"/>
        <v>5458</v>
      </c>
      <c r="L7" s="190">
        <f>G7/G5*100</f>
        <v>109.72326794795589</v>
      </c>
      <c r="M7" s="190">
        <f t="shared" si="1"/>
        <v>98.684462303865288</v>
      </c>
      <c r="N7" s="190">
        <f t="shared" si="6"/>
        <v>195.91499799523572</v>
      </c>
      <c r="O7" s="191" t="s">
        <v>28</v>
      </c>
      <c r="P7" s="126">
        <v>423.99</v>
      </c>
      <c r="R7" s="218"/>
      <c r="S7" s="219"/>
      <c r="T7" s="131" t="s">
        <v>17</v>
      </c>
      <c r="V7" s="147">
        <v>1228</v>
      </c>
      <c r="W7" s="147"/>
      <c r="X7" s="147">
        <f t="shared" si="7"/>
        <v>6044</v>
      </c>
      <c r="Y7" s="147">
        <v>3027</v>
      </c>
      <c r="Z7" s="147">
        <v>3017</v>
      </c>
      <c r="AA7" s="127">
        <f t="shared" si="2"/>
        <v>4.9218241042345277</v>
      </c>
      <c r="AC7" s="129">
        <v>100</v>
      </c>
      <c r="AD7" s="129">
        <f t="shared" si="3"/>
        <v>100.33145508783561</v>
      </c>
      <c r="AF7" s="126" t="s">
        <v>101</v>
      </c>
    </row>
    <row r="8" spans="1:32" ht="37.5" customHeight="1">
      <c r="A8" s="149"/>
      <c r="B8" s="191">
        <v>10</v>
      </c>
      <c r="C8" s="148"/>
      <c r="D8" s="186"/>
      <c r="E8" s="187">
        <f>SUM(V17:V20)</f>
        <v>15962</v>
      </c>
      <c r="F8" s="187"/>
      <c r="G8" s="187">
        <f t="shared" si="4"/>
        <v>84826</v>
      </c>
      <c r="H8" s="187">
        <f>SUM(Y17:Y20)</f>
        <v>41620</v>
      </c>
      <c r="I8" s="187">
        <f>SUM(Z17:Z20)</f>
        <v>43206</v>
      </c>
      <c r="J8" s="188">
        <f t="shared" si="0"/>
        <v>5.3142463350457332</v>
      </c>
      <c r="K8" s="189">
        <f t="shared" si="5"/>
        <v>1760</v>
      </c>
      <c r="L8" s="190">
        <f>G8/G5*100</f>
        <v>112.04808136846971</v>
      </c>
      <c r="M8" s="190">
        <f t="shared" si="1"/>
        <v>96.329213535157152</v>
      </c>
      <c r="N8" s="190">
        <f t="shared" si="6"/>
        <v>200.06603929337956</v>
      </c>
      <c r="O8" s="191" t="s">
        <v>29</v>
      </c>
      <c r="P8" s="126">
        <v>423.99</v>
      </c>
      <c r="R8" s="218"/>
      <c r="S8" s="219"/>
      <c r="T8" s="131" t="s">
        <v>16</v>
      </c>
      <c r="V8" s="147">
        <v>2418</v>
      </c>
      <c r="W8" s="147"/>
      <c r="X8" s="147">
        <f t="shared" si="7"/>
        <v>12329</v>
      </c>
      <c r="Y8" s="147">
        <v>6313</v>
      </c>
      <c r="Z8" s="147">
        <v>6016</v>
      </c>
      <c r="AA8" s="127">
        <f t="shared" si="2"/>
        <v>5.0988420181968568</v>
      </c>
      <c r="AC8" s="129">
        <v>100</v>
      </c>
      <c r="AD8" s="129">
        <f t="shared" si="3"/>
        <v>104.93683510638299</v>
      </c>
      <c r="AF8" s="126" t="s">
        <v>101</v>
      </c>
    </row>
    <row r="9" spans="1:32" ht="37.5" customHeight="1">
      <c r="A9" s="149"/>
      <c r="B9" s="191">
        <v>15</v>
      </c>
      <c r="C9" s="148"/>
      <c r="D9" s="186"/>
      <c r="E9" s="187">
        <f>SUM(V21:V24)</f>
        <v>15789</v>
      </c>
      <c r="F9" s="187"/>
      <c r="G9" s="187">
        <f t="shared" si="4"/>
        <v>83526</v>
      </c>
      <c r="H9" s="187">
        <f>SUM(Y21:Y24)</f>
        <v>40970</v>
      </c>
      <c r="I9" s="187">
        <f>SUM(Z21:Z24)</f>
        <v>42556</v>
      </c>
      <c r="J9" s="188">
        <f t="shared" si="0"/>
        <v>5.2901387041611247</v>
      </c>
      <c r="K9" s="199">
        <f t="shared" si="5"/>
        <v>-1300</v>
      </c>
      <c r="L9" s="190">
        <f>G9/G5*100</f>
        <v>110.33088963740836</v>
      </c>
      <c r="M9" s="190">
        <f t="shared" si="1"/>
        <v>96.273145972365825</v>
      </c>
      <c r="N9" s="190">
        <f t="shared" si="6"/>
        <v>196.99992924361422</v>
      </c>
      <c r="O9" s="191" t="s">
        <v>30</v>
      </c>
      <c r="P9" s="126">
        <v>423.99</v>
      </c>
      <c r="R9" s="218"/>
      <c r="S9" s="219">
        <v>14</v>
      </c>
      <c r="T9" s="131" t="s">
        <v>14</v>
      </c>
      <c r="V9" s="147">
        <v>8800</v>
      </c>
      <c r="W9" s="147"/>
      <c r="X9" s="147">
        <f t="shared" si="7"/>
        <v>46374</v>
      </c>
      <c r="Y9" s="147">
        <v>22839</v>
      </c>
      <c r="Z9" s="147">
        <v>23535</v>
      </c>
      <c r="AA9" s="127">
        <f t="shared" si="2"/>
        <v>5.2697727272727271</v>
      </c>
      <c r="AB9" s="128">
        <f t="shared" ref="AB9:AB72" si="8">X9-X5</f>
        <v>1791</v>
      </c>
      <c r="AC9" s="129">
        <f>X9/X5*100</f>
        <v>104.01722629701904</v>
      </c>
      <c r="AD9" s="129">
        <f t="shared" si="3"/>
        <v>97.042702358189928</v>
      </c>
      <c r="AE9" s="129">
        <v>240.1</v>
      </c>
      <c r="AF9" s="126" t="s">
        <v>27</v>
      </c>
    </row>
    <row r="10" spans="1:32" ht="37.5" customHeight="1">
      <c r="A10" s="149"/>
      <c r="B10" s="191">
        <v>22</v>
      </c>
      <c r="C10" s="148"/>
      <c r="D10" s="186"/>
      <c r="E10" s="187">
        <f>SUM(V25:V28)</f>
        <v>19875</v>
      </c>
      <c r="F10" s="187"/>
      <c r="G10" s="187">
        <f t="shared" si="4"/>
        <v>104649</v>
      </c>
      <c r="H10" s="187">
        <f>SUM(Y25:Y28)</f>
        <v>49955</v>
      </c>
      <c r="I10" s="187">
        <f>SUM(Z25:Z28)</f>
        <v>54694</v>
      </c>
      <c r="J10" s="188">
        <f t="shared" si="0"/>
        <v>5.2653584905660376</v>
      </c>
      <c r="K10" s="199">
        <f t="shared" si="5"/>
        <v>21123</v>
      </c>
      <c r="L10" s="190">
        <f>G10/G5*100</f>
        <v>138.232613433723</v>
      </c>
      <c r="M10" s="190">
        <f t="shared" si="1"/>
        <v>91.335429846052591</v>
      </c>
      <c r="N10" s="190">
        <f t="shared" si="6"/>
        <v>246.8195004599165</v>
      </c>
      <c r="O10" s="191" t="s">
        <v>31</v>
      </c>
      <c r="P10" s="126">
        <v>423.99</v>
      </c>
      <c r="R10" s="218"/>
      <c r="S10" s="219"/>
      <c r="T10" s="131" t="s">
        <v>15</v>
      </c>
      <c r="V10" s="147">
        <v>2591</v>
      </c>
      <c r="W10" s="147"/>
      <c r="X10" s="147">
        <f t="shared" si="7"/>
        <v>13102</v>
      </c>
      <c r="Y10" s="147">
        <v>6570</v>
      </c>
      <c r="Z10" s="147">
        <v>6532</v>
      </c>
      <c r="AA10" s="127">
        <f t="shared" si="2"/>
        <v>5.0567348514087227</v>
      </c>
      <c r="AB10" s="128">
        <f t="shared" si="8"/>
        <v>353</v>
      </c>
      <c r="AC10" s="129">
        <f>X10/X6*100</f>
        <v>102.76884461526394</v>
      </c>
      <c r="AD10" s="129">
        <f t="shared" si="3"/>
        <v>100.58175137783221</v>
      </c>
      <c r="AF10" s="126" t="s">
        <v>101</v>
      </c>
    </row>
    <row r="11" spans="1:32" ht="37.5" customHeight="1">
      <c r="A11" s="149"/>
      <c r="B11" s="191">
        <v>25</v>
      </c>
      <c r="C11" s="148"/>
      <c r="D11" s="186"/>
      <c r="E11" s="187">
        <f>SUM(V29:V32)</f>
        <v>19630</v>
      </c>
      <c r="F11" s="187"/>
      <c r="G11" s="187">
        <f t="shared" si="4"/>
        <v>103031</v>
      </c>
      <c r="H11" s="187">
        <f>SUM(Y29:Y32)</f>
        <v>49807</v>
      </c>
      <c r="I11" s="187">
        <f>SUM(Z29:Z32)</f>
        <v>53224</v>
      </c>
      <c r="J11" s="188">
        <f t="shared" si="0"/>
        <v>5.2486500254712176</v>
      </c>
      <c r="K11" s="199">
        <f t="shared" si="5"/>
        <v>-1618</v>
      </c>
      <c r="L11" s="190">
        <f>G11/G5*100</f>
        <v>136.09537018690972</v>
      </c>
      <c r="M11" s="190">
        <f t="shared" si="1"/>
        <v>93.579963926048407</v>
      </c>
      <c r="N11" s="190">
        <f t="shared" si="6"/>
        <v>243.00337272105475</v>
      </c>
      <c r="O11" s="191" t="s">
        <v>32</v>
      </c>
      <c r="P11" s="126">
        <v>423.99</v>
      </c>
      <c r="R11" s="218"/>
      <c r="S11" s="219"/>
      <c r="T11" s="131" t="s">
        <v>17</v>
      </c>
      <c r="V11" s="147">
        <v>1224</v>
      </c>
      <c r="W11" s="147"/>
      <c r="X11" s="147">
        <f t="shared" si="7"/>
        <v>5892</v>
      </c>
      <c r="Y11" s="147">
        <v>2966</v>
      </c>
      <c r="Z11" s="147">
        <v>2926</v>
      </c>
      <c r="AA11" s="127">
        <f t="shared" si="2"/>
        <v>4.8137254901960782</v>
      </c>
      <c r="AB11" s="128">
        <f t="shared" si="8"/>
        <v>-152</v>
      </c>
      <c r="AC11" s="129">
        <f>X11/X7*100</f>
        <v>97.485109199205823</v>
      </c>
      <c r="AD11" s="129">
        <f t="shared" si="3"/>
        <v>101.36705399863295</v>
      </c>
      <c r="AF11" s="126" t="s">
        <v>101</v>
      </c>
    </row>
    <row r="12" spans="1:32" ht="37.5" customHeight="1">
      <c r="A12" s="149"/>
      <c r="B12" s="191">
        <v>30</v>
      </c>
      <c r="C12" s="148"/>
      <c r="D12" s="186"/>
      <c r="E12" s="187">
        <f>SUM(V33:V36)</f>
        <v>19672</v>
      </c>
      <c r="F12" s="187"/>
      <c r="G12" s="187">
        <f t="shared" si="4"/>
        <v>98958</v>
      </c>
      <c r="H12" s="187">
        <f>SUM(Y33:Y36)</f>
        <v>47554</v>
      </c>
      <c r="I12" s="187">
        <f>SUM(Z33:Z36)</f>
        <v>51404</v>
      </c>
      <c r="J12" s="188">
        <f t="shared" si="0"/>
        <v>5.0303985359902397</v>
      </c>
      <c r="K12" s="199">
        <f t="shared" si="5"/>
        <v>-4073</v>
      </c>
      <c r="L12" s="190">
        <f>G12/G5*100</f>
        <v>130.71527640182285</v>
      </c>
      <c r="M12" s="190">
        <f t="shared" si="1"/>
        <v>92.51031048167458</v>
      </c>
      <c r="N12" s="190">
        <f t="shared" si="6"/>
        <v>233.39701408052076</v>
      </c>
      <c r="O12" s="191" t="s">
        <v>33</v>
      </c>
      <c r="P12" s="126">
        <v>423.99</v>
      </c>
      <c r="R12" s="218"/>
      <c r="S12" s="219"/>
      <c r="T12" s="131" t="s">
        <v>16</v>
      </c>
      <c r="V12" s="147">
        <v>2453</v>
      </c>
      <c r="W12" s="147"/>
      <c r="X12" s="147">
        <f t="shared" si="7"/>
        <v>12240</v>
      </c>
      <c r="Y12" s="147">
        <v>6195</v>
      </c>
      <c r="Z12" s="147">
        <v>6045</v>
      </c>
      <c r="AA12" s="127">
        <f t="shared" si="2"/>
        <v>4.9898083978801466</v>
      </c>
      <c r="AB12" s="128">
        <f t="shared" si="8"/>
        <v>-89</v>
      </c>
      <c r="AC12" s="129">
        <f>X12/X8*100</f>
        <v>99.278124746532569</v>
      </c>
      <c r="AD12" s="129">
        <f t="shared" si="3"/>
        <v>102.48138957816377</v>
      </c>
      <c r="AF12" s="126" t="s">
        <v>101</v>
      </c>
    </row>
    <row r="13" spans="1:32" ht="37.5" customHeight="1">
      <c r="A13" s="149"/>
      <c r="B13" s="191">
        <v>35</v>
      </c>
      <c r="C13" s="148"/>
      <c r="D13" s="186"/>
      <c r="E13" s="187">
        <f>SUM(V37:V40)</f>
        <v>20214</v>
      </c>
      <c r="F13" s="187"/>
      <c r="G13" s="187">
        <f t="shared" si="4"/>
        <v>94732</v>
      </c>
      <c r="H13" s="187">
        <f>SUM(Y37:Y40)</f>
        <v>45376</v>
      </c>
      <c r="I13" s="187">
        <f>SUM(Z37:Z40)</f>
        <v>49356</v>
      </c>
      <c r="J13" s="188">
        <f t="shared" si="0"/>
        <v>4.6864549322251907</v>
      </c>
      <c r="K13" s="199">
        <f t="shared" si="5"/>
        <v>-4226</v>
      </c>
      <c r="L13" s="190">
        <f>G13/G5*100</f>
        <v>125.13308235915726</v>
      </c>
      <c r="M13" s="190">
        <f t="shared" si="1"/>
        <v>91.936137450360647</v>
      </c>
      <c r="N13" s="190">
        <f t="shared" si="6"/>
        <v>223.42979787259134</v>
      </c>
      <c r="O13" s="191" t="s">
        <v>34</v>
      </c>
      <c r="P13" s="126">
        <v>423.99</v>
      </c>
      <c r="R13" s="218" t="s">
        <v>11</v>
      </c>
      <c r="S13" s="219" t="s">
        <v>12</v>
      </c>
      <c r="T13" s="131" t="s">
        <v>14</v>
      </c>
      <c r="V13" s="147">
        <v>9180</v>
      </c>
      <c r="W13" s="147"/>
      <c r="X13" s="147">
        <f t="shared" si="7"/>
        <v>49871</v>
      </c>
      <c r="Y13" s="147">
        <v>24545</v>
      </c>
      <c r="Z13" s="147">
        <v>25326</v>
      </c>
      <c r="AA13" s="127">
        <f t="shared" si="2"/>
        <v>5.4325708061002178</v>
      </c>
      <c r="AB13" s="128">
        <f t="shared" si="8"/>
        <v>3497</v>
      </c>
      <c r="AC13" s="129">
        <f>X13/X5*100</f>
        <v>111.86102325998699</v>
      </c>
      <c r="AD13" s="129">
        <f t="shared" si="3"/>
        <v>96.916212587854375</v>
      </c>
      <c r="AE13" s="129">
        <v>258.2</v>
      </c>
      <c r="AF13" s="126" t="s">
        <v>28</v>
      </c>
    </row>
    <row r="14" spans="1:32" ht="37.5" customHeight="1">
      <c r="A14" s="149"/>
      <c r="B14" s="191">
        <v>40</v>
      </c>
      <c r="C14" s="148"/>
      <c r="D14" s="186"/>
      <c r="E14" s="187">
        <f>SUM(V41:V44)</f>
        <v>20972</v>
      </c>
      <c r="F14" s="187"/>
      <c r="G14" s="187">
        <f t="shared" si="4"/>
        <v>90298</v>
      </c>
      <c r="H14" s="187">
        <f>SUM(Y41:Y44)</f>
        <v>43119</v>
      </c>
      <c r="I14" s="187">
        <f>SUM(Z41:Z44)</f>
        <v>47179</v>
      </c>
      <c r="J14" s="188">
        <f t="shared" si="0"/>
        <v>4.3056456227350752</v>
      </c>
      <c r="K14" s="199">
        <f t="shared" si="5"/>
        <v>-4434</v>
      </c>
      <c r="L14" s="190">
        <f>G14/G5*100</f>
        <v>119.27613763952183</v>
      </c>
      <c r="M14" s="190">
        <f t="shared" si="1"/>
        <v>91.394476356005853</v>
      </c>
      <c r="N14" s="190">
        <f t="shared" si="6"/>
        <v>212.97200405669943</v>
      </c>
      <c r="O14" s="191" t="s">
        <v>35</v>
      </c>
      <c r="P14" s="126">
        <v>423.99</v>
      </c>
      <c r="R14" s="218"/>
      <c r="S14" s="219"/>
      <c r="T14" s="131" t="s">
        <v>15</v>
      </c>
      <c r="V14" s="147">
        <v>2646</v>
      </c>
      <c r="W14" s="147"/>
      <c r="X14" s="147">
        <f t="shared" si="7"/>
        <v>13946</v>
      </c>
      <c r="Y14" s="147">
        <v>6980</v>
      </c>
      <c r="Z14" s="147">
        <v>6966</v>
      </c>
      <c r="AA14" s="127">
        <f t="shared" si="2"/>
        <v>5.2705971277399852</v>
      </c>
      <c r="AB14" s="128">
        <f t="shared" si="8"/>
        <v>844</v>
      </c>
      <c r="AC14" s="129">
        <f>X14/X6*100</f>
        <v>109.38897168405366</v>
      </c>
      <c r="AD14" s="129">
        <f t="shared" si="3"/>
        <v>100.20097616996841</v>
      </c>
      <c r="AF14" s="126" t="s">
        <v>101</v>
      </c>
    </row>
    <row r="15" spans="1:32" ht="37.5" customHeight="1">
      <c r="A15" s="149"/>
      <c r="B15" s="191">
        <v>45</v>
      </c>
      <c r="C15" s="148"/>
      <c r="D15" s="186"/>
      <c r="E15" s="187">
        <f>SUM(V45:V48)</f>
        <v>22211</v>
      </c>
      <c r="F15" s="187"/>
      <c r="G15" s="187">
        <f t="shared" si="4"/>
        <v>89029</v>
      </c>
      <c r="H15" s="187">
        <f>SUM(Y45:Y48)</f>
        <v>42659</v>
      </c>
      <c r="I15" s="187">
        <f>SUM(Z45:Z48)</f>
        <v>46370</v>
      </c>
      <c r="J15" s="188">
        <f t="shared" si="0"/>
        <v>4.0083292062491562</v>
      </c>
      <c r="K15" s="199">
        <f t="shared" si="5"/>
        <v>-1269</v>
      </c>
      <c r="L15" s="190">
        <f>G15/G5*100</f>
        <v>117.59989432666271</v>
      </c>
      <c r="M15" s="190">
        <f t="shared" si="1"/>
        <v>91.996980806555968</v>
      </c>
      <c r="N15" s="190">
        <f t="shared" si="6"/>
        <v>209.97900893889008</v>
      </c>
      <c r="O15" s="191" t="s">
        <v>36</v>
      </c>
      <c r="P15" s="126">
        <v>423.99</v>
      </c>
      <c r="R15" s="218"/>
      <c r="S15" s="219"/>
      <c r="T15" s="131" t="s">
        <v>17</v>
      </c>
      <c r="V15" s="147">
        <v>1246</v>
      </c>
      <c r="W15" s="147"/>
      <c r="X15" s="147">
        <f t="shared" si="7"/>
        <v>6256</v>
      </c>
      <c r="Y15" s="147">
        <v>3191</v>
      </c>
      <c r="Z15" s="147">
        <v>3065</v>
      </c>
      <c r="AA15" s="127">
        <f t="shared" si="2"/>
        <v>5.0208667736757624</v>
      </c>
      <c r="AB15" s="128">
        <f t="shared" si="8"/>
        <v>364</v>
      </c>
      <c r="AC15" s="129">
        <f>X15/X7*100</f>
        <v>103.50761085373925</v>
      </c>
      <c r="AD15" s="129">
        <f t="shared" si="3"/>
        <v>104.11092985318106</v>
      </c>
      <c r="AF15" s="126" t="s">
        <v>101</v>
      </c>
    </row>
    <row r="16" spans="1:32" ht="37.5" customHeight="1">
      <c r="A16" s="149"/>
      <c r="B16" s="191">
        <v>50</v>
      </c>
      <c r="C16" s="148"/>
      <c r="D16" s="186"/>
      <c r="E16" s="187">
        <f>SUM(V49:V52)</f>
        <v>23502</v>
      </c>
      <c r="F16" s="187"/>
      <c r="G16" s="187">
        <f t="shared" si="4"/>
        <v>89981</v>
      </c>
      <c r="H16" s="187">
        <f>SUM(Y49:Y52)</f>
        <v>43761</v>
      </c>
      <c r="I16" s="187">
        <f>SUM(Z49:Z52)</f>
        <v>46220</v>
      </c>
      <c r="J16" s="188">
        <f t="shared" si="0"/>
        <v>3.8286528806059059</v>
      </c>
      <c r="K16" s="189">
        <f t="shared" si="5"/>
        <v>952</v>
      </c>
      <c r="L16" s="190">
        <f>G16/G5*100</f>
        <v>118.85740704048611</v>
      </c>
      <c r="M16" s="190">
        <f t="shared" si="1"/>
        <v>94.679792297706626</v>
      </c>
      <c r="N16" s="190">
        <f t="shared" si="6"/>
        <v>212.22434491379514</v>
      </c>
      <c r="O16" s="191" t="s">
        <v>37</v>
      </c>
      <c r="P16" s="126">
        <v>423.99</v>
      </c>
      <c r="R16" s="218"/>
      <c r="S16" s="219"/>
      <c r="T16" s="131" t="s">
        <v>16</v>
      </c>
      <c r="V16" s="147">
        <v>2521</v>
      </c>
      <c r="W16" s="147"/>
      <c r="X16" s="147">
        <f t="shared" si="7"/>
        <v>12993</v>
      </c>
      <c r="Y16" s="147">
        <v>6542</v>
      </c>
      <c r="Z16" s="147">
        <v>6451</v>
      </c>
      <c r="AA16" s="127">
        <f t="shared" si="2"/>
        <v>5.1539071796905986</v>
      </c>
      <c r="AB16" s="128">
        <f t="shared" si="8"/>
        <v>753</v>
      </c>
      <c r="AC16" s="129">
        <f>X16/X8*100</f>
        <v>105.38567604834131</v>
      </c>
      <c r="AD16" s="129">
        <f t="shared" si="3"/>
        <v>101.41063401023098</v>
      </c>
      <c r="AF16" s="126" t="s">
        <v>101</v>
      </c>
    </row>
    <row r="17" spans="1:32" ht="37.5" customHeight="1">
      <c r="A17" s="149"/>
      <c r="B17" s="191">
        <v>55</v>
      </c>
      <c r="C17" s="148"/>
      <c r="D17" s="186"/>
      <c r="E17" s="187">
        <f>SUM(V53:V56)</f>
        <v>25363</v>
      </c>
      <c r="F17" s="187"/>
      <c r="G17" s="187">
        <f t="shared" si="4"/>
        <v>91285</v>
      </c>
      <c r="H17" s="187">
        <f>SUM(Y53:Y56)</f>
        <v>44376</v>
      </c>
      <c r="I17" s="187">
        <f>SUM(Z53:Z56)</f>
        <v>46909</v>
      </c>
      <c r="J17" s="188">
        <f t="shared" si="0"/>
        <v>3.5991404802271023</v>
      </c>
      <c r="K17" s="189">
        <f t="shared" si="5"/>
        <v>1304</v>
      </c>
      <c r="L17" s="190">
        <f>G17/G5*100</f>
        <v>120.57988243841227</v>
      </c>
      <c r="M17" s="190">
        <f t="shared" si="1"/>
        <v>94.600183333688634</v>
      </c>
      <c r="N17" s="190">
        <f t="shared" si="6"/>
        <v>215.29988914832896</v>
      </c>
      <c r="O17" s="191" t="s">
        <v>38</v>
      </c>
      <c r="P17" s="126">
        <v>423.99</v>
      </c>
      <c r="R17" s="218"/>
      <c r="S17" s="219">
        <v>10</v>
      </c>
      <c r="T17" s="131" t="s">
        <v>14</v>
      </c>
      <c r="V17" s="147">
        <v>9469</v>
      </c>
      <c r="W17" s="147"/>
      <c r="X17" s="147">
        <f t="shared" si="7"/>
        <v>50966</v>
      </c>
      <c r="Y17" s="147">
        <v>24783</v>
      </c>
      <c r="Z17" s="147">
        <v>26183</v>
      </c>
      <c r="AA17" s="127">
        <f t="shared" si="2"/>
        <v>5.3824057450628366</v>
      </c>
      <c r="AB17" s="128">
        <f t="shared" si="8"/>
        <v>1095</v>
      </c>
      <c r="AC17" s="129">
        <f>X17/X5*100</f>
        <v>114.31711638965525</v>
      </c>
      <c r="AD17" s="129">
        <f t="shared" si="3"/>
        <v>94.653019134552949</v>
      </c>
      <c r="AE17" s="129">
        <v>263.89999999999998</v>
      </c>
      <c r="AF17" s="126" t="s">
        <v>29</v>
      </c>
    </row>
    <row r="18" spans="1:32" ht="37.5" customHeight="1">
      <c r="A18" s="149"/>
      <c r="B18" s="191">
        <v>60</v>
      </c>
      <c r="C18" s="148"/>
      <c r="D18" s="186"/>
      <c r="E18" s="187">
        <f>SUM(V57:V60)</f>
        <v>26728</v>
      </c>
      <c r="F18" s="187"/>
      <c r="G18" s="187">
        <f t="shared" si="4"/>
        <v>93895</v>
      </c>
      <c r="H18" s="187">
        <f>SUM(Y57:Y60)</f>
        <v>45802</v>
      </c>
      <c r="I18" s="187">
        <f>SUM(Z57:Z60)</f>
        <v>48093</v>
      </c>
      <c r="J18" s="188">
        <f t="shared" si="0"/>
        <v>3.5129826399281652</v>
      </c>
      <c r="K18" s="189">
        <f t="shared" si="5"/>
        <v>2610</v>
      </c>
      <c r="L18" s="190">
        <f>G18/G5*100</f>
        <v>124.02747506769698</v>
      </c>
      <c r="M18" s="190">
        <f t="shared" si="1"/>
        <v>95.236312976940511</v>
      </c>
      <c r="N18" s="190">
        <f t="shared" si="6"/>
        <v>221.45569470978089</v>
      </c>
      <c r="O18" s="191" t="s">
        <v>39</v>
      </c>
      <c r="P18" s="126">
        <v>423.99</v>
      </c>
      <c r="R18" s="218"/>
      <c r="S18" s="219"/>
      <c r="T18" s="131" t="s">
        <v>15</v>
      </c>
      <c r="V18" s="147">
        <v>2658</v>
      </c>
      <c r="W18" s="147"/>
      <c r="X18" s="147">
        <f t="shared" si="7"/>
        <v>14103</v>
      </c>
      <c r="Y18" s="147">
        <v>6964</v>
      </c>
      <c r="Z18" s="147">
        <v>7139</v>
      </c>
      <c r="AA18" s="127">
        <f t="shared" si="2"/>
        <v>5.3058690744920991</v>
      </c>
      <c r="AB18" s="128">
        <f t="shared" si="8"/>
        <v>157</v>
      </c>
      <c r="AC18" s="129">
        <f>X18/X6*100</f>
        <v>110.62044081888776</v>
      </c>
      <c r="AD18" s="129">
        <f t="shared" si="3"/>
        <v>97.548676285194006</v>
      </c>
      <c r="AF18" s="126" t="s">
        <v>101</v>
      </c>
    </row>
    <row r="19" spans="1:32" ht="37.5" customHeight="1">
      <c r="A19" s="149"/>
      <c r="B19" s="191" t="s">
        <v>90</v>
      </c>
      <c r="C19" s="148"/>
      <c r="D19" s="186"/>
      <c r="E19" s="187">
        <f>SUM(V61:V64)</f>
        <v>28759</v>
      </c>
      <c r="F19" s="187"/>
      <c r="G19" s="187">
        <f t="shared" si="4"/>
        <v>95625</v>
      </c>
      <c r="H19" s="187">
        <f>SUM(Y61:Y64)</f>
        <v>46801</v>
      </c>
      <c r="I19" s="187">
        <f>SUM(Z61:Z64)</f>
        <v>48824</v>
      </c>
      <c r="J19" s="188">
        <f t="shared" si="0"/>
        <v>3.3250460725338153</v>
      </c>
      <c r="K19" s="189">
        <f t="shared" si="5"/>
        <v>1730</v>
      </c>
      <c r="L19" s="190">
        <f>G19/G5*100</f>
        <v>126.31266098672478</v>
      </c>
      <c r="M19" s="190">
        <f t="shared" si="1"/>
        <v>95.85654596100278</v>
      </c>
      <c r="N19" s="190">
        <f t="shared" si="6"/>
        <v>225.53597962216091</v>
      </c>
      <c r="O19" s="191" t="s">
        <v>40</v>
      </c>
      <c r="P19" s="126">
        <v>423.99</v>
      </c>
      <c r="R19" s="218"/>
      <c r="S19" s="219"/>
      <c r="T19" s="131" t="s">
        <v>17</v>
      </c>
      <c r="V19" s="147">
        <v>1256</v>
      </c>
      <c r="W19" s="147"/>
      <c r="X19" s="147">
        <f t="shared" si="7"/>
        <v>6316</v>
      </c>
      <c r="Y19" s="147">
        <v>3161</v>
      </c>
      <c r="Z19" s="147">
        <v>3155</v>
      </c>
      <c r="AA19" s="127">
        <f t="shared" si="2"/>
        <v>5.0286624203821653</v>
      </c>
      <c r="AB19" s="128">
        <f t="shared" si="8"/>
        <v>60</v>
      </c>
      <c r="AC19" s="129">
        <f>X19/X7*100</f>
        <v>104.50033090668431</v>
      </c>
      <c r="AD19" s="129">
        <f t="shared" si="3"/>
        <v>100.19017432646594</v>
      </c>
      <c r="AF19" s="126" t="s">
        <v>101</v>
      </c>
    </row>
    <row r="20" spans="1:32" ht="37.5" customHeight="1">
      <c r="A20" s="149"/>
      <c r="B20" s="191">
        <v>7</v>
      </c>
      <c r="C20" s="148"/>
      <c r="D20" s="186"/>
      <c r="E20" s="187">
        <f>SUM(V65:V68)</f>
        <v>31483</v>
      </c>
      <c r="F20" s="191"/>
      <c r="G20" s="187">
        <f t="shared" si="4"/>
        <v>97813</v>
      </c>
      <c r="H20" s="187">
        <f>SUM(Y65:Y68)</f>
        <v>47832</v>
      </c>
      <c r="I20" s="187">
        <f>SUM(Z65:Z68)</f>
        <v>49981</v>
      </c>
      <c r="J20" s="188">
        <f t="shared" si="0"/>
        <v>3.106851316583553</v>
      </c>
      <c r="K20" s="189">
        <f t="shared" si="5"/>
        <v>2188</v>
      </c>
      <c r="L20" s="190">
        <f>G20/G5*100</f>
        <v>129.20282676177266</v>
      </c>
      <c r="M20" s="190">
        <f t="shared" si="1"/>
        <v>95.700366139132882</v>
      </c>
      <c r="N20" s="190">
        <f t="shared" si="6"/>
        <v>230.69647869053514</v>
      </c>
      <c r="O20" s="191" t="s">
        <v>41</v>
      </c>
      <c r="P20" s="126">
        <v>423.99</v>
      </c>
      <c r="R20" s="218"/>
      <c r="S20" s="219"/>
      <c r="T20" s="131" t="s">
        <v>16</v>
      </c>
      <c r="V20" s="147">
        <v>2579</v>
      </c>
      <c r="W20" s="147"/>
      <c r="X20" s="147">
        <f t="shared" si="7"/>
        <v>13441</v>
      </c>
      <c r="Y20" s="147">
        <v>6712</v>
      </c>
      <c r="Z20" s="147">
        <v>6729</v>
      </c>
      <c r="AA20" s="127">
        <f t="shared" si="2"/>
        <v>5.2117099651027532</v>
      </c>
      <c r="AB20" s="128">
        <f t="shared" si="8"/>
        <v>448</v>
      </c>
      <c r="AC20" s="129">
        <f>X20/X8*100</f>
        <v>109.01938518939087</v>
      </c>
      <c r="AD20" s="129">
        <f t="shared" si="3"/>
        <v>99.747362163768756</v>
      </c>
      <c r="AF20" s="126" t="s">
        <v>101</v>
      </c>
    </row>
    <row r="21" spans="1:32" ht="37.5" customHeight="1">
      <c r="A21" s="149"/>
      <c r="B21" s="191">
        <v>12</v>
      </c>
      <c r="C21" s="148"/>
      <c r="D21" s="186"/>
      <c r="E21" s="187">
        <f>SUM(V69:V72)</f>
        <v>33836</v>
      </c>
      <c r="F21" s="191"/>
      <c r="G21" s="187">
        <f t="shared" si="4"/>
        <v>100016</v>
      </c>
      <c r="H21" s="187">
        <f>SUM(Y69:Y72)</f>
        <v>48948</v>
      </c>
      <c r="I21" s="187">
        <f>SUM(Z69:Z72)</f>
        <v>51068</v>
      </c>
      <c r="J21" s="188">
        <f>G21/E21</f>
        <v>2.9559049533041732</v>
      </c>
      <c r="K21" s="189">
        <f t="shared" si="5"/>
        <v>2203</v>
      </c>
      <c r="L21" s="190">
        <f>G21/G5*100</f>
        <v>132.11280628756356</v>
      </c>
      <c r="M21" s="190">
        <f>H21/I21*100</f>
        <v>95.848672358424054</v>
      </c>
      <c r="N21" s="190">
        <f t="shared" si="6"/>
        <v>235.8923559517913</v>
      </c>
      <c r="O21" s="191" t="s">
        <v>42</v>
      </c>
      <c r="P21" s="126">
        <v>423.99</v>
      </c>
      <c r="R21" s="218"/>
      <c r="S21" s="219">
        <v>15</v>
      </c>
      <c r="T21" s="131" t="s">
        <v>14</v>
      </c>
      <c r="V21" s="147">
        <v>9410</v>
      </c>
      <c r="W21" s="147"/>
      <c r="X21" s="147">
        <f t="shared" si="7"/>
        <v>49866</v>
      </c>
      <c r="Y21" s="147">
        <v>24349</v>
      </c>
      <c r="Z21" s="147">
        <v>25517</v>
      </c>
      <c r="AA21" s="127">
        <f t="shared" si="2"/>
        <v>5.299256110520723</v>
      </c>
      <c r="AB21" s="128">
        <f t="shared" si="8"/>
        <v>-1100</v>
      </c>
      <c r="AC21" s="129">
        <f>X21/X5*100</f>
        <v>111.84980822286521</v>
      </c>
      <c r="AD21" s="129">
        <f t="shared" si="3"/>
        <v>95.422659403534894</v>
      </c>
      <c r="AE21" s="129">
        <v>258.2</v>
      </c>
      <c r="AF21" s="126" t="s">
        <v>30</v>
      </c>
    </row>
    <row r="22" spans="1:32" ht="37.5" customHeight="1">
      <c r="A22" s="144"/>
      <c r="B22" s="201">
        <v>17</v>
      </c>
      <c r="C22" s="205"/>
      <c r="D22" s="206"/>
      <c r="E22" s="200">
        <v>35362</v>
      </c>
      <c r="F22" s="201"/>
      <c r="G22" s="200">
        <f>SUM(H22:I22)</f>
        <v>100462</v>
      </c>
      <c r="H22" s="200">
        <v>49041</v>
      </c>
      <c r="I22" s="200">
        <v>51421</v>
      </c>
      <c r="J22" s="202">
        <f>G22/E22</f>
        <v>2.8409592217634749</v>
      </c>
      <c r="K22" s="204">
        <f>G22-G21</f>
        <v>446</v>
      </c>
      <c r="L22" s="203">
        <f>G22/G5*100</f>
        <v>132.70193514298921</v>
      </c>
      <c r="M22" s="203">
        <f>H22/I22*100</f>
        <v>95.371540810174821</v>
      </c>
      <c r="N22" s="203">
        <f>G22/P22</f>
        <v>236.94426755348002</v>
      </c>
      <c r="O22" s="201" t="s">
        <v>95</v>
      </c>
      <c r="P22" s="126">
        <v>423.99</v>
      </c>
      <c r="R22" s="218"/>
      <c r="S22" s="219"/>
      <c r="T22" s="131" t="s">
        <v>15</v>
      </c>
      <c r="V22" s="147">
        <v>2607</v>
      </c>
      <c r="W22" s="147"/>
      <c r="X22" s="147">
        <f t="shared" si="7"/>
        <v>13835</v>
      </c>
      <c r="Y22" s="147">
        <v>6807</v>
      </c>
      <c r="Z22" s="147">
        <v>7028</v>
      </c>
      <c r="AA22" s="127">
        <f t="shared" si="2"/>
        <v>5.3068661296509401</v>
      </c>
      <c r="AB22" s="128">
        <f t="shared" si="8"/>
        <v>-268</v>
      </c>
      <c r="AC22" s="129">
        <f>X22/X6*100</f>
        <v>108.51831516197348</v>
      </c>
      <c r="AD22" s="129">
        <f t="shared" si="3"/>
        <v>96.855435401252137</v>
      </c>
      <c r="AF22" s="126" t="s">
        <v>101</v>
      </c>
    </row>
    <row r="23" spans="1:32" ht="13.5" customHeight="1">
      <c r="R23" s="218"/>
      <c r="S23" s="219"/>
      <c r="T23" s="131" t="s">
        <v>17</v>
      </c>
      <c r="V23" s="147">
        <v>1227</v>
      </c>
      <c r="W23" s="147"/>
      <c r="X23" s="147">
        <f t="shared" si="7"/>
        <v>6258</v>
      </c>
      <c r="Y23" s="147">
        <v>3080</v>
      </c>
      <c r="Z23" s="147">
        <v>3178</v>
      </c>
      <c r="AA23" s="127">
        <f t="shared" si="2"/>
        <v>5.1002444987775064</v>
      </c>
      <c r="AB23" s="128">
        <f>X23-X19</f>
        <v>-58</v>
      </c>
      <c r="AC23" s="129">
        <f>X23/X7*100</f>
        <v>103.54070152217074</v>
      </c>
      <c r="AD23" s="129">
        <f t="shared" si="3"/>
        <v>96.916299559471369</v>
      </c>
      <c r="AF23" s="126" t="s">
        <v>101</v>
      </c>
    </row>
    <row r="24" spans="1:32" ht="13.5" customHeight="1">
      <c r="R24" s="218"/>
      <c r="S24" s="219"/>
      <c r="T24" s="131" t="s">
        <v>16</v>
      </c>
      <c r="V24" s="147">
        <v>2545</v>
      </c>
      <c r="W24" s="147"/>
      <c r="X24" s="147">
        <f t="shared" si="7"/>
        <v>13567</v>
      </c>
      <c r="Y24" s="147">
        <v>6734</v>
      </c>
      <c r="Z24" s="147">
        <v>6833</v>
      </c>
      <c r="AA24" s="127">
        <f t="shared" si="2"/>
        <v>5.3308447937131627</v>
      </c>
      <c r="AB24" s="128">
        <f>X24-X20</f>
        <v>126</v>
      </c>
      <c r="AC24" s="129">
        <f>X24/X8*100</f>
        <v>110.04136588531107</v>
      </c>
      <c r="AD24" s="129">
        <f t="shared" si="3"/>
        <v>98.551148836528611</v>
      </c>
      <c r="AF24" s="126" t="s">
        <v>101</v>
      </c>
    </row>
    <row r="25" spans="1:32" ht="13.5" hidden="1" customHeight="1">
      <c r="R25" s="218"/>
      <c r="S25" s="219">
        <v>22</v>
      </c>
      <c r="T25" s="131" t="s">
        <v>14</v>
      </c>
      <c r="V25" s="147">
        <v>11913</v>
      </c>
      <c r="W25" s="147"/>
      <c r="X25" s="147">
        <f t="shared" si="7"/>
        <v>62548</v>
      </c>
      <c r="Y25" s="147">
        <v>29732</v>
      </c>
      <c r="Z25" s="147">
        <v>32816</v>
      </c>
      <c r="AA25" s="127">
        <f t="shared" si="2"/>
        <v>5.2503987240829346</v>
      </c>
      <c r="AB25" s="128">
        <f>X25-X21</f>
        <v>12682</v>
      </c>
      <c r="AC25" s="129">
        <f>X25/X5*100</f>
        <v>140.29562837852993</v>
      </c>
      <c r="AD25" s="129">
        <f t="shared" si="3"/>
        <v>90.602145294978058</v>
      </c>
      <c r="AE25" s="129">
        <v>323.8</v>
      </c>
      <c r="AF25" s="126" t="s">
        <v>31</v>
      </c>
    </row>
    <row r="26" spans="1:32" ht="13.5" hidden="1" customHeight="1">
      <c r="R26" s="218"/>
      <c r="S26" s="219"/>
      <c r="T26" s="131" t="s">
        <v>15</v>
      </c>
      <c r="V26" s="147">
        <v>3249</v>
      </c>
      <c r="W26" s="147"/>
      <c r="X26" s="147">
        <f t="shared" si="7"/>
        <v>17364</v>
      </c>
      <c r="Y26" s="147">
        <v>8329</v>
      </c>
      <c r="Z26" s="147">
        <v>9035</v>
      </c>
      <c r="AA26" s="127">
        <f t="shared" si="2"/>
        <v>5.3444136657433052</v>
      </c>
      <c r="AB26" s="128">
        <f>X26-X22</f>
        <v>3529</v>
      </c>
      <c r="AC26" s="129">
        <f>X26/X6*100</f>
        <v>136.19891756216174</v>
      </c>
      <c r="AD26" s="129">
        <f t="shared" si="3"/>
        <v>92.18594355285002</v>
      </c>
      <c r="AF26" s="126" t="s">
        <v>101</v>
      </c>
    </row>
    <row r="27" spans="1:32" ht="13.5" hidden="1" customHeight="1">
      <c r="R27" s="218"/>
      <c r="S27" s="219"/>
      <c r="T27" s="131" t="s">
        <v>17</v>
      </c>
      <c r="V27" s="147">
        <v>1478</v>
      </c>
      <c r="W27" s="147"/>
      <c r="X27" s="147">
        <f t="shared" si="7"/>
        <v>7758</v>
      </c>
      <c r="Y27" s="147">
        <v>3741</v>
      </c>
      <c r="Z27" s="147">
        <v>4017</v>
      </c>
      <c r="AA27" s="127">
        <f t="shared" si="2"/>
        <v>5.2489851150202975</v>
      </c>
      <c r="AB27" s="128">
        <f t="shared" si="8"/>
        <v>1500</v>
      </c>
      <c r="AC27" s="129">
        <f>X27/X7*100</f>
        <v>128.3587028457975</v>
      </c>
      <c r="AD27" s="129">
        <f t="shared" si="3"/>
        <v>93.129200896191193</v>
      </c>
      <c r="AF27" s="126" t="s">
        <v>101</v>
      </c>
    </row>
    <row r="28" spans="1:32" ht="13.5" hidden="1" customHeight="1">
      <c r="R28" s="218"/>
      <c r="S28" s="219"/>
      <c r="T28" s="131" t="s">
        <v>16</v>
      </c>
      <c r="V28" s="147">
        <v>3235</v>
      </c>
      <c r="W28" s="147"/>
      <c r="X28" s="147">
        <f t="shared" si="7"/>
        <v>16979</v>
      </c>
      <c r="Y28" s="147">
        <v>8153</v>
      </c>
      <c r="Z28" s="147">
        <v>8826</v>
      </c>
      <c r="AA28" s="127">
        <f t="shared" si="2"/>
        <v>5.2485316846986088</v>
      </c>
      <c r="AB28" s="128">
        <f t="shared" si="8"/>
        <v>3412</v>
      </c>
      <c r="AC28" s="129">
        <f>X28/X8*100</f>
        <v>137.71595425419741</v>
      </c>
      <c r="AD28" s="129">
        <f t="shared" si="3"/>
        <v>92.374801722184458</v>
      </c>
      <c r="AF28" s="126" t="s">
        <v>101</v>
      </c>
    </row>
    <row r="29" spans="1:32" ht="13.5" hidden="1" customHeight="1">
      <c r="I29" s="158">
        <v>192.62</v>
      </c>
      <c r="J29" s="129" t="s">
        <v>102</v>
      </c>
      <c r="R29" s="218"/>
      <c r="S29" s="219">
        <v>25</v>
      </c>
      <c r="T29" s="131" t="s">
        <v>14</v>
      </c>
      <c r="V29" s="147">
        <v>11809</v>
      </c>
      <c r="W29" s="147"/>
      <c r="X29" s="147">
        <f t="shared" si="7"/>
        <v>61645</v>
      </c>
      <c r="Y29" s="147">
        <v>29542</v>
      </c>
      <c r="Z29" s="147">
        <v>32103</v>
      </c>
      <c r="AA29" s="127">
        <f t="shared" si="2"/>
        <v>5.2201710559742569</v>
      </c>
      <c r="AB29" s="128">
        <f t="shared" si="8"/>
        <v>-903</v>
      </c>
      <c r="AC29" s="129">
        <f>X29/X5*100</f>
        <v>138.27019267433775</v>
      </c>
      <c r="AD29" s="129">
        <f t="shared" si="3"/>
        <v>92.022552409432151</v>
      </c>
      <c r="AE29" s="129">
        <v>319.2</v>
      </c>
      <c r="AF29" s="126" t="s">
        <v>32</v>
      </c>
    </row>
    <row r="30" spans="1:32" ht="13.5" hidden="1" customHeight="1">
      <c r="I30" s="158">
        <v>83.21</v>
      </c>
      <c r="J30" s="129"/>
      <c r="R30" s="218"/>
      <c r="S30" s="219"/>
      <c r="T30" s="131" t="s">
        <v>15</v>
      </c>
      <c r="V30" s="147">
        <v>3169</v>
      </c>
      <c r="W30" s="147"/>
      <c r="X30" s="147">
        <f t="shared" si="7"/>
        <v>16839</v>
      </c>
      <c r="Y30" s="147">
        <v>8259</v>
      </c>
      <c r="Z30" s="147">
        <v>8580</v>
      </c>
      <c r="AA30" s="127">
        <f t="shared" si="2"/>
        <v>5.3136636162827386</v>
      </c>
      <c r="AB30" s="128">
        <f t="shared" si="8"/>
        <v>-525</v>
      </c>
      <c r="AC30" s="129">
        <f>X30/X6*100</f>
        <v>132.0809475252961</v>
      </c>
      <c r="AD30" s="129">
        <f t="shared" si="3"/>
        <v>96.258741258741253</v>
      </c>
      <c r="AF30" s="126" t="s">
        <v>101</v>
      </c>
    </row>
    <row r="31" spans="1:32" ht="13.5" hidden="1" customHeight="1">
      <c r="I31" s="158">
        <v>19.52</v>
      </c>
      <c r="J31" s="129"/>
      <c r="R31" s="218"/>
      <c r="S31" s="219"/>
      <c r="T31" s="131" t="s">
        <v>17</v>
      </c>
      <c r="V31" s="147">
        <v>1445</v>
      </c>
      <c r="W31" s="147"/>
      <c r="X31" s="147">
        <f t="shared" si="7"/>
        <v>7676</v>
      </c>
      <c r="Y31" s="147">
        <v>3737</v>
      </c>
      <c r="Z31" s="147">
        <v>3939</v>
      </c>
      <c r="AA31" s="127">
        <f t="shared" si="2"/>
        <v>5.3121107266435983</v>
      </c>
      <c r="AB31" s="128">
        <f t="shared" si="8"/>
        <v>-82</v>
      </c>
      <c r="AC31" s="129">
        <f>X31/X7*100</f>
        <v>127.00198544010588</v>
      </c>
      <c r="AD31" s="129">
        <f t="shared" si="3"/>
        <v>94.871794871794862</v>
      </c>
      <c r="AF31" s="126" t="s">
        <v>101</v>
      </c>
    </row>
    <row r="32" spans="1:32" ht="13.5" hidden="1" customHeight="1">
      <c r="I32" s="158">
        <v>128.63999999999999</v>
      </c>
      <c r="J32" s="129"/>
      <c r="R32" s="218"/>
      <c r="S32" s="219"/>
      <c r="T32" s="131" t="s">
        <v>16</v>
      </c>
      <c r="V32" s="147">
        <v>3207</v>
      </c>
      <c r="W32" s="147"/>
      <c r="X32" s="147">
        <f t="shared" si="7"/>
        <v>16871</v>
      </c>
      <c r="Y32" s="147">
        <v>8269</v>
      </c>
      <c r="Z32" s="147">
        <v>8602</v>
      </c>
      <c r="AA32" s="127">
        <f t="shared" si="2"/>
        <v>5.2606797630183975</v>
      </c>
      <c r="AB32" s="128">
        <f t="shared" si="8"/>
        <v>-108</v>
      </c>
      <c r="AC32" s="129">
        <f>X32/X8*100</f>
        <v>136.83997080055155</v>
      </c>
      <c r="AD32" s="129">
        <f t="shared" si="3"/>
        <v>96.12880725412694</v>
      </c>
      <c r="AF32" s="126" t="s">
        <v>101</v>
      </c>
    </row>
    <row r="33" spans="1:32" ht="13.5" hidden="1" customHeight="1">
      <c r="I33" s="158">
        <f>SUM(I29:I32)</f>
        <v>423.98999999999995</v>
      </c>
      <c r="J33" s="129"/>
      <c r="R33" s="218"/>
      <c r="S33" s="219">
        <v>30</v>
      </c>
      <c r="T33" s="131" t="s">
        <v>14</v>
      </c>
      <c r="V33" s="147">
        <v>11823</v>
      </c>
      <c r="W33" s="147"/>
      <c r="X33" s="147">
        <f t="shared" si="7"/>
        <v>59207</v>
      </c>
      <c r="Y33" s="147">
        <v>28219</v>
      </c>
      <c r="Z33" s="147">
        <v>30988</v>
      </c>
      <c r="AA33" s="127">
        <f t="shared" si="2"/>
        <v>5.0077814429501819</v>
      </c>
      <c r="AB33" s="128">
        <f t="shared" si="8"/>
        <v>-2438</v>
      </c>
      <c r="AC33" s="129">
        <f>X33/X5*100</f>
        <v>132.80174057376129</v>
      </c>
      <c r="AD33" s="129">
        <f t="shared" si="3"/>
        <v>91.064282948238031</v>
      </c>
      <c r="AE33" s="129">
        <v>306.5</v>
      </c>
      <c r="AF33" s="126" t="s">
        <v>33</v>
      </c>
    </row>
    <row r="34" spans="1:32" ht="13.5" hidden="1" customHeight="1">
      <c r="R34" s="218"/>
      <c r="S34" s="219"/>
      <c r="T34" s="131" t="s">
        <v>15</v>
      </c>
      <c r="V34" s="147">
        <v>3221</v>
      </c>
      <c r="W34" s="147"/>
      <c r="X34" s="147">
        <f t="shared" si="7"/>
        <v>16578</v>
      </c>
      <c r="Y34" s="147">
        <v>8062</v>
      </c>
      <c r="Z34" s="147">
        <v>8516</v>
      </c>
      <c r="AA34" s="127">
        <f t="shared" si="2"/>
        <v>5.1468488047190313</v>
      </c>
      <c r="AB34" s="128">
        <f t="shared" si="8"/>
        <v>-261</v>
      </c>
      <c r="AC34" s="129">
        <f>X34/X6*100</f>
        <v>130.03372813554003</v>
      </c>
      <c r="AD34" s="129">
        <f t="shared" si="3"/>
        <v>94.668858619069979</v>
      </c>
      <c r="AF34" s="126" t="s">
        <v>101</v>
      </c>
    </row>
    <row r="35" spans="1:32" ht="13.5" hidden="1" customHeight="1">
      <c r="R35" s="218"/>
      <c r="S35" s="219"/>
      <c r="T35" s="131" t="s">
        <v>17</v>
      </c>
      <c r="V35" s="147">
        <v>1448</v>
      </c>
      <c r="W35" s="147"/>
      <c r="X35" s="147">
        <f t="shared" si="7"/>
        <v>7365</v>
      </c>
      <c r="Y35" s="147">
        <v>3555</v>
      </c>
      <c r="Z35" s="147">
        <v>3810</v>
      </c>
      <c r="AA35" s="127">
        <f t="shared" si="2"/>
        <v>5.0863259668508292</v>
      </c>
      <c r="AB35" s="128">
        <f t="shared" si="8"/>
        <v>-311</v>
      </c>
      <c r="AC35" s="129">
        <f>X35/X7*100</f>
        <v>121.85638649900727</v>
      </c>
      <c r="AD35" s="129">
        <f t="shared" si="3"/>
        <v>93.30708661417323</v>
      </c>
      <c r="AF35" s="126" t="s">
        <v>101</v>
      </c>
    </row>
    <row r="36" spans="1:32" ht="13.5" hidden="1" customHeight="1">
      <c r="R36" s="218"/>
      <c r="S36" s="219"/>
      <c r="T36" s="131" t="s">
        <v>16</v>
      </c>
      <c r="V36" s="147">
        <v>3180</v>
      </c>
      <c r="W36" s="147"/>
      <c r="X36" s="147">
        <f t="shared" si="7"/>
        <v>15808</v>
      </c>
      <c r="Y36" s="147">
        <v>7718</v>
      </c>
      <c r="Z36" s="147">
        <v>8090</v>
      </c>
      <c r="AA36" s="127">
        <f t="shared" si="2"/>
        <v>4.9710691823899369</v>
      </c>
      <c r="AB36" s="128">
        <f t="shared" si="8"/>
        <v>-1063</v>
      </c>
      <c r="AC36" s="129">
        <f>X36/X8*100</f>
        <v>128.21802254846298</v>
      </c>
      <c r="AD36" s="129">
        <f t="shared" si="3"/>
        <v>95.401730531520386</v>
      </c>
      <c r="AF36" s="126" t="s">
        <v>101</v>
      </c>
    </row>
    <row r="37" spans="1:32" ht="13.5" hidden="1" customHeight="1">
      <c r="R37" s="218"/>
      <c r="S37" s="219">
        <v>35</v>
      </c>
      <c r="T37" s="131" t="s">
        <v>14</v>
      </c>
      <c r="V37" s="147">
        <v>12222</v>
      </c>
      <c r="W37" s="147"/>
      <c r="X37" s="147">
        <f t="shared" si="7"/>
        <v>56829</v>
      </c>
      <c r="Y37" s="147">
        <v>26889</v>
      </c>
      <c r="Z37" s="147">
        <v>29940</v>
      </c>
      <c r="AA37" s="127">
        <f t="shared" si="2"/>
        <v>4.6497299950908202</v>
      </c>
      <c r="AB37" s="128">
        <f t="shared" si="8"/>
        <v>-2378</v>
      </c>
      <c r="AC37" s="129">
        <f>X37/X5*100</f>
        <v>127.46786891864612</v>
      </c>
      <c r="AD37" s="129">
        <f t="shared" si="3"/>
        <v>89.809619238476955</v>
      </c>
      <c r="AE37" s="129">
        <v>294.2</v>
      </c>
      <c r="AF37" s="126" t="s">
        <v>34</v>
      </c>
    </row>
    <row r="38" spans="1:32" ht="13.5" hidden="1" customHeight="1">
      <c r="R38" s="218"/>
      <c r="S38" s="219"/>
      <c r="T38" s="131" t="s">
        <v>15</v>
      </c>
      <c r="V38" s="147">
        <v>3300</v>
      </c>
      <c r="W38" s="147"/>
      <c r="X38" s="147">
        <f t="shared" si="7"/>
        <v>15972</v>
      </c>
      <c r="Y38" s="147">
        <v>7720</v>
      </c>
      <c r="Z38" s="147">
        <v>8252</v>
      </c>
      <c r="AA38" s="127">
        <f t="shared" si="2"/>
        <v>4.84</v>
      </c>
      <c r="AB38" s="128">
        <f t="shared" si="8"/>
        <v>-606</v>
      </c>
      <c r="AC38" s="129">
        <f>X38/X6*100</f>
        <v>125.28041415012943</v>
      </c>
      <c r="AD38" s="129">
        <f t="shared" si="3"/>
        <v>93.553078041686859</v>
      </c>
      <c r="AF38" s="126" t="s">
        <v>101</v>
      </c>
    </row>
    <row r="39" spans="1:32" ht="13.5" hidden="1" customHeight="1">
      <c r="R39" s="218"/>
      <c r="S39" s="219"/>
      <c r="T39" s="131" t="s">
        <v>17</v>
      </c>
      <c r="V39" s="147">
        <v>1459</v>
      </c>
      <c r="W39" s="147"/>
      <c r="X39" s="147">
        <f t="shared" si="7"/>
        <v>6962</v>
      </c>
      <c r="Y39" s="147">
        <v>3389</v>
      </c>
      <c r="Z39" s="147">
        <v>3573</v>
      </c>
      <c r="AA39" s="127">
        <f t="shared" si="2"/>
        <v>4.7717614804660728</v>
      </c>
      <c r="AB39" s="128">
        <f t="shared" si="8"/>
        <v>-403</v>
      </c>
      <c r="AC39" s="129">
        <f>X39/X7*100</f>
        <v>115.18861681005956</v>
      </c>
      <c r="AD39" s="129">
        <f t="shared" si="3"/>
        <v>94.850265883011474</v>
      </c>
      <c r="AF39" s="126" t="s">
        <v>101</v>
      </c>
    </row>
    <row r="40" spans="1:32" ht="13.5" hidden="1" customHeight="1">
      <c r="R40" s="218"/>
      <c r="S40" s="219"/>
      <c r="T40" s="131" t="s">
        <v>16</v>
      </c>
      <c r="V40" s="147">
        <v>3233</v>
      </c>
      <c r="W40" s="147"/>
      <c r="X40" s="147">
        <f t="shared" si="7"/>
        <v>14969</v>
      </c>
      <c r="Y40" s="147">
        <v>7378</v>
      </c>
      <c r="Z40" s="147">
        <v>7591</v>
      </c>
      <c r="AA40" s="127">
        <f t="shared" si="2"/>
        <v>4.630064955150015</v>
      </c>
      <c r="AB40" s="128">
        <f t="shared" si="8"/>
        <v>-839</v>
      </c>
      <c r="AC40" s="129">
        <f>X40/X8*100</f>
        <v>121.41292886689918</v>
      </c>
      <c r="AD40" s="129">
        <f t="shared" si="3"/>
        <v>97.194045580292453</v>
      </c>
      <c r="AF40" s="126" t="s">
        <v>101</v>
      </c>
    </row>
    <row r="41" spans="1:32" ht="13.5" hidden="1" customHeight="1">
      <c r="R41" s="218"/>
      <c r="S41" s="219">
        <v>40</v>
      </c>
      <c r="T41" s="131" t="s">
        <v>14</v>
      </c>
      <c r="V41" s="147">
        <v>12959</v>
      </c>
      <c r="W41" s="147"/>
      <c r="X41" s="147">
        <f t="shared" si="7"/>
        <v>55149</v>
      </c>
      <c r="Y41" s="147">
        <v>26162</v>
      </c>
      <c r="Z41" s="147">
        <v>28987</v>
      </c>
      <c r="AA41" s="127">
        <f t="shared" si="2"/>
        <v>4.2556524423180804</v>
      </c>
      <c r="AB41" s="128">
        <f t="shared" si="8"/>
        <v>-1680</v>
      </c>
      <c r="AC41" s="129">
        <f>X41/X5*100</f>
        <v>123.69961644573044</v>
      </c>
      <c r="AD41" s="129">
        <f t="shared" si="3"/>
        <v>90.254251906026838</v>
      </c>
      <c r="AE41" s="129">
        <v>285.5</v>
      </c>
      <c r="AF41" s="126" t="s">
        <v>35</v>
      </c>
    </row>
    <row r="42" spans="1:32" ht="13.5" customHeight="1">
      <c r="A42" s="126" t="s">
        <v>108</v>
      </c>
      <c r="R42" s="218"/>
      <c r="S42" s="219"/>
      <c r="T42" s="131" t="s">
        <v>15</v>
      </c>
      <c r="V42" s="147">
        <v>3408</v>
      </c>
      <c r="W42" s="147"/>
      <c r="X42" s="147">
        <f t="shared" si="7"/>
        <v>15409</v>
      </c>
      <c r="Y42" s="147">
        <v>7412</v>
      </c>
      <c r="Z42" s="147">
        <v>7997</v>
      </c>
      <c r="AA42" s="127">
        <f t="shared" si="2"/>
        <v>4.521420187793427</v>
      </c>
      <c r="AB42" s="128">
        <f t="shared" si="8"/>
        <v>-563</v>
      </c>
      <c r="AC42" s="129">
        <f>X42/X6*100</f>
        <v>120.86438152011922</v>
      </c>
      <c r="AD42" s="129">
        <f t="shared" si="3"/>
        <v>92.684756783793915</v>
      </c>
      <c r="AF42" s="126" t="s">
        <v>101</v>
      </c>
    </row>
    <row r="43" spans="1:32" ht="13.5" customHeight="1">
      <c r="A43" s="126" t="s">
        <v>114</v>
      </c>
      <c r="R43" s="218"/>
      <c r="S43" s="219"/>
      <c r="T43" s="131" t="s">
        <v>17</v>
      </c>
      <c r="V43" s="147">
        <v>1442</v>
      </c>
      <c r="W43" s="147"/>
      <c r="X43" s="147">
        <f t="shared" si="7"/>
        <v>6386</v>
      </c>
      <c r="Y43" s="147">
        <v>3087</v>
      </c>
      <c r="Z43" s="147">
        <v>3299</v>
      </c>
      <c r="AA43" s="127">
        <f t="shared" si="2"/>
        <v>4.4285714285714288</v>
      </c>
      <c r="AB43" s="128">
        <f t="shared" si="8"/>
        <v>-576</v>
      </c>
      <c r="AC43" s="129">
        <f>X43/X7*100</f>
        <v>105.65850430178689</v>
      </c>
      <c r="AD43" s="129">
        <f t="shared" si="3"/>
        <v>93.573810245528946</v>
      </c>
      <c r="AF43" s="126" t="s">
        <v>101</v>
      </c>
    </row>
    <row r="44" spans="1:32" ht="13.5" customHeight="1">
      <c r="R44" s="218"/>
      <c r="S44" s="219"/>
      <c r="T44" s="131" t="s">
        <v>16</v>
      </c>
      <c r="V44" s="147">
        <v>3163</v>
      </c>
      <c r="W44" s="147"/>
      <c r="X44" s="147">
        <f t="shared" si="7"/>
        <v>13354</v>
      </c>
      <c r="Y44" s="147">
        <v>6458</v>
      </c>
      <c r="Z44" s="147">
        <v>6896</v>
      </c>
      <c r="AA44" s="127">
        <f t="shared" si="2"/>
        <v>4.2219411950679735</v>
      </c>
      <c r="AB44" s="128">
        <f t="shared" si="8"/>
        <v>-1615</v>
      </c>
      <c r="AC44" s="129">
        <f>X44/X8*100</f>
        <v>108.3137318517317</v>
      </c>
      <c r="AD44" s="129">
        <f t="shared" si="3"/>
        <v>93.648491879350345</v>
      </c>
      <c r="AF44" s="126" t="s">
        <v>101</v>
      </c>
    </row>
    <row r="45" spans="1:32" ht="13.5" customHeight="1">
      <c r="R45" s="218"/>
      <c r="S45" s="219">
        <v>45</v>
      </c>
      <c r="T45" s="131" t="s">
        <v>14</v>
      </c>
      <c r="V45" s="147">
        <v>13965</v>
      </c>
      <c r="W45" s="147"/>
      <c r="X45" s="147">
        <f t="shared" si="7"/>
        <v>55214</v>
      </c>
      <c r="Y45" s="147">
        <v>26295</v>
      </c>
      <c r="Z45" s="147">
        <v>28919</v>
      </c>
      <c r="AA45" s="127">
        <f t="shared" si="2"/>
        <v>3.9537414965986395</v>
      </c>
      <c r="AB45" s="128">
        <f t="shared" si="8"/>
        <v>65</v>
      </c>
      <c r="AC45" s="129">
        <f>X45/X5*100</f>
        <v>123.84541192831348</v>
      </c>
      <c r="AD45" s="129">
        <f t="shared" si="3"/>
        <v>90.926380580241357</v>
      </c>
      <c r="AE45" s="129">
        <v>285.89999999999998</v>
      </c>
      <c r="AF45" s="126" t="s">
        <v>36</v>
      </c>
    </row>
    <row r="46" spans="1:32" ht="13.5" customHeight="1">
      <c r="R46" s="218"/>
      <c r="S46" s="219"/>
      <c r="T46" s="131" t="s">
        <v>15</v>
      </c>
      <c r="V46" s="147">
        <v>3678</v>
      </c>
      <c r="W46" s="147"/>
      <c r="X46" s="147">
        <f t="shared" si="7"/>
        <v>15227</v>
      </c>
      <c r="Y46" s="147">
        <v>7260</v>
      </c>
      <c r="Z46" s="147">
        <v>7967</v>
      </c>
      <c r="AA46" s="127">
        <f t="shared" si="2"/>
        <v>4.140021750951604</v>
      </c>
      <c r="AB46" s="128">
        <f t="shared" si="8"/>
        <v>-182</v>
      </c>
      <c r="AC46" s="129">
        <f>X46/X6*100</f>
        <v>119.43681857400581</v>
      </c>
      <c r="AD46" s="129">
        <f t="shared" si="3"/>
        <v>91.125894314045439</v>
      </c>
      <c r="AF46" s="126" t="s">
        <v>101</v>
      </c>
    </row>
    <row r="47" spans="1:32" ht="13.5" customHeight="1">
      <c r="R47" s="218"/>
      <c r="S47" s="219"/>
      <c r="T47" s="131" t="s">
        <v>17</v>
      </c>
      <c r="V47" s="147">
        <v>1466</v>
      </c>
      <c r="W47" s="147"/>
      <c r="X47" s="147">
        <f t="shared" si="7"/>
        <v>6206</v>
      </c>
      <c r="Y47" s="147">
        <v>3045</v>
      </c>
      <c r="Z47" s="147">
        <v>3161</v>
      </c>
      <c r="AA47" s="127">
        <f t="shared" si="2"/>
        <v>4.2332878581173263</v>
      </c>
      <c r="AB47" s="128">
        <f t="shared" si="8"/>
        <v>-180</v>
      </c>
      <c r="AC47" s="129">
        <f>X47/X7*100</f>
        <v>102.68034414295168</v>
      </c>
      <c r="AD47" s="129">
        <f t="shared" si="3"/>
        <v>96.330275229357795</v>
      </c>
      <c r="AF47" s="126" t="s">
        <v>101</v>
      </c>
    </row>
    <row r="48" spans="1:32" ht="13.5" customHeight="1">
      <c r="R48" s="218"/>
      <c r="S48" s="219"/>
      <c r="T48" s="131" t="s">
        <v>16</v>
      </c>
      <c r="V48" s="147">
        <v>3102</v>
      </c>
      <c r="W48" s="147"/>
      <c r="X48" s="147">
        <f t="shared" si="7"/>
        <v>12382</v>
      </c>
      <c r="Y48" s="147">
        <v>6059</v>
      </c>
      <c r="Z48" s="147">
        <v>6323</v>
      </c>
      <c r="AA48" s="127">
        <f t="shared" si="2"/>
        <v>3.9916183107672469</v>
      </c>
      <c r="AB48" s="128">
        <f t="shared" si="8"/>
        <v>-972</v>
      </c>
      <c r="AC48" s="129">
        <f>X48/X8*100</f>
        <v>100.42988076891881</v>
      </c>
      <c r="AD48" s="129">
        <f t="shared" si="3"/>
        <v>95.824766724656016</v>
      </c>
      <c r="AF48" s="126" t="s">
        <v>101</v>
      </c>
    </row>
    <row r="49" spans="17:32" ht="13.5" customHeight="1">
      <c r="R49" s="218"/>
      <c r="S49" s="219">
        <v>50</v>
      </c>
      <c r="T49" s="131" t="s">
        <v>14</v>
      </c>
      <c r="V49" s="147">
        <v>14853</v>
      </c>
      <c r="W49" s="147"/>
      <c r="X49" s="147">
        <f t="shared" si="7"/>
        <v>56143</v>
      </c>
      <c r="Y49" s="147">
        <v>27313</v>
      </c>
      <c r="Z49" s="147">
        <v>28830</v>
      </c>
      <c r="AA49" s="127">
        <f t="shared" si="2"/>
        <v>3.7799097825355146</v>
      </c>
      <c r="AB49" s="128">
        <f t="shared" si="8"/>
        <v>929</v>
      </c>
      <c r="AC49" s="129">
        <f>X49/X5*100</f>
        <v>125.92916582553887</v>
      </c>
      <c r="AD49" s="129">
        <f t="shared" si="3"/>
        <v>94.738120013874436</v>
      </c>
      <c r="AE49" s="129">
        <v>290.7</v>
      </c>
      <c r="AF49" s="126" t="s">
        <v>37</v>
      </c>
    </row>
    <row r="50" spans="17:32" ht="13.5" customHeight="1">
      <c r="R50" s="218"/>
      <c r="S50" s="219"/>
      <c r="T50" s="131" t="s">
        <v>15</v>
      </c>
      <c r="V50" s="147">
        <v>4025</v>
      </c>
      <c r="W50" s="147"/>
      <c r="X50" s="147">
        <f t="shared" si="7"/>
        <v>15794</v>
      </c>
      <c r="Y50" s="147">
        <v>7544</v>
      </c>
      <c r="Z50" s="147">
        <v>8250</v>
      </c>
      <c r="AA50" s="127">
        <f t="shared" si="2"/>
        <v>3.923975155279503</v>
      </c>
      <c r="AB50" s="128">
        <f t="shared" si="8"/>
        <v>567</v>
      </c>
      <c r="AC50" s="129">
        <f>X50/X6*100</f>
        <v>123.8842262138207</v>
      </c>
      <c r="AD50" s="129">
        <f t="shared" si="3"/>
        <v>91.442424242424252</v>
      </c>
      <c r="AF50" s="126" t="s">
        <v>101</v>
      </c>
    </row>
    <row r="51" spans="17:32" ht="13.5" customHeight="1">
      <c r="R51" s="218"/>
      <c r="S51" s="219"/>
      <c r="T51" s="131" t="s">
        <v>17</v>
      </c>
      <c r="V51" s="147">
        <v>1524</v>
      </c>
      <c r="W51" s="147"/>
      <c r="X51" s="147">
        <f t="shared" si="7"/>
        <v>6031</v>
      </c>
      <c r="Y51" s="147">
        <v>2983</v>
      </c>
      <c r="Z51" s="147">
        <v>3048</v>
      </c>
      <c r="AA51" s="127">
        <f t="shared" si="2"/>
        <v>3.9573490813648293</v>
      </c>
      <c r="AB51" s="128">
        <f t="shared" si="8"/>
        <v>-175</v>
      </c>
      <c r="AC51" s="129">
        <f>X51/X7*100</f>
        <v>99.784910655195233</v>
      </c>
      <c r="AD51" s="129">
        <f t="shared" si="3"/>
        <v>97.867454068241472</v>
      </c>
      <c r="AF51" s="126" t="s">
        <v>101</v>
      </c>
    </row>
    <row r="52" spans="17:32" ht="13.5" customHeight="1">
      <c r="R52" s="218"/>
      <c r="S52" s="219"/>
      <c r="T52" s="131" t="s">
        <v>16</v>
      </c>
      <c r="V52" s="147">
        <v>3100</v>
      </c>
      <c r="W52" s="147"/>
      <c r="X52" s="147">
        <f t="shared" si="7"/>
        <v>12013</v>
      </c>
      <c r="Y52" s="147">
        <v>5921</v>
      </c>
      <c r="Z52" s="147">
        <v>6092</v>
      </c>
      <c r="AA52" s="127">
        <f t="shared" si="2"/>
        <v>3.8751612903225805</v>
      </c>
      <c r="AB52" s="128">
        <f t="shared" si="8"/>
        <v>-369</v>
      </c>
      <c r="AC52" s="129">
        <f>X52/X8*100</f>
        <v>97.436937302295405</v>
      </c>
      <c r="AD52" s="129">
        <f t="shared" si="3"/>
        <v>97.193040052527905</v>
      </c>
      <c r="AF52" s="126" t="s">
        <v>101</v>
      </c>
    </row>
    <row r="53" spans="17:32" ht="13.5" customHeight="1" thickBot="1">
      <c r="R53" s="225"/>
      <c r="S53" s="226">
        <v>55</v>
      </c>
      <c r="T53" s="131" t="s">
        <v>14</v>
      </c>
      <c r="V53" s="147">
        <v>16168</v>
      </c>
      <c r="W53" s="147"/>
      <c r="X53" s="147">
        <f t="shared" si="7"/>
        <v>57361</v>
      </c>
      <c r="Y53" s="147">
        <v>27869</v>
      </c>
      <c r="Z53" s="147">
        <v>29492</v>
      </c>
      <c r="AA53" s="127">
        <f t="shared" si="2"/>
        <v>3.5478104898565066</v>
      </c>
      <c r="AB53" s="128">
        <f t="shared" si="8"/>
        <v>1218</v>
      </c>
      <c r="AC53" s="129">
        <f>X53/X5*100</f>
        <v>128.66114886840276</v>
      </c>
      <c r="AD53" s="129">
        <f t="shared" si="3"/>
        <v>94.496812694968128</v>
      </c>
      <c r="AE53" s="129">
        <v>297</v>
      </c>
      <c r="AF53" s="126" t="s">
        <v>38</v>
      </c>
    </row>
    <row r="54" spans="17:32" ht="13.5" customHeight="1" thickBot="1">
      <c r="R54" s="220"/>
      <c r="S54" s="222"/>
      <c r="T54" s="131" t="s">
        <v>15</v>
      </c>
      <c r="V54" s="147">
        <v>4453</v>
      </c>
      <c r="W54" s="147"/>
      <c r="X54" s="147">
        <f t="shared" si="7"/>
        <v>16208</v>
      </c>
      <c r="Y54" s="147">
        <v>7770</v>
      </c>
      <c r="Z54" s="147">
        <v>8438</v>
      </c>
      <c r="AA54" s="127">
        <f t="shared" si="2"/>
        <v>3.6397933977094095</v>
      </c>
      <c r="AB54" s="128">
        <f t="shared" si="8"/>
        <v>414</v>
      </c>
      <c r="AC54" s="129">
        <f>X54/X6*100</f>
        <v>127.13153972860616</v>
      </c>
      <c r="AD54" s="129">
        <f t="shared" si="3"/>
        <v>92.083432092913014</v>
      </c>
      <c r="AF54" s="126" t="s">
        <v>101</v>
      </c>
    </row>
    <row r="55" spans="17:32" ht="13.5" customHeight="1" thickBot="1">
      <c r="R55" s="220"/>
      <c r="S55" s="222"/>
      <c r="T55" s="131" t="s">
        <v>17</v>
      </c>
      <c r="V55" s="147">
        <v>1599</v>
      </c>
      <c r="W55" s="147"/>
      <c r="X55" s="147">
        <f t="shared" si="7"/>
        <v>5991</v>
      </c>
      <c r="Y55" s="147">
        <v>2949</v>
      </c>
      <c r="Z55" s="147">
        <v>3042</v>
      </c>
      <c r="AA55" s="127">
        <f t="shared" si="2"/>
        <v>3.7467166979362103</v>
      </c>
      <c r="AB55" s="128">
        <f t="shared" si="8"/>
        <v>-40</v>
      </c>
      <c r="AC55" s="129">
        <f>X55/X7*100</f>
        <v>99.123097286565184</v>
      </c>
      <c r="AD55" s="129">
        <f t="shared" si="3"/>
        <v>96.942800788954628</v>
      </c>
      <c r="AF55" s="126" t="s">
        <v>101</v>
      </c>
    </row>
    <row r="56" spans="17:32" ht="13.5" customHeight="1" thickBot="1">
      <c r="Q56" s="151"/>
      <c r="R56" s="220"/>
      <c r="S56" s="222"/>
      <c r="T56" s="159" t="s">
        <v>16</v>
      </c>
      <c r="U56" s="151"/>
      <c r="V56" s="154">
        <v>3143</v>
      </c>
      <c r="W56" s="154"/>
      <c r="X56" s="154">
        <f t="shared" si="7"/>
        <v>11725</v>
      </c>
      <c r="Y56" s="154">
        <v>5788</v>
      </c>
      <c r="Z56" s="154">
        <v>5937</v>
      </c>
      <c r="AA56" s="155">
        <f t="shared" si="2"/>
        <v>3.730512249443207</v>
      </c>
      <c r="AB56" s="156">
        <f t="shared" si="8"/>
        <v>-288</v>
      </c>
      <c r="AC56" s="157">
        <f>X56/X8*100</f>
        <v>95.100981425906397</v>
      </c>
      <c r="AD56" s="157">
        <f t="shared" si="3"/>
        <v>97.490314973892538</v>
      </c>
      <c r="AE56" s="157"/>
      <c r="AF56" s="151" t="s">
        <v>101</v>
      </c>
    </row>
    <row r="57" spans="17:32" ht="13.5" customHeight="1" thickBot="1">
      <c r="Q57" s="137"/>
      <c r="R57" s="220"/>
      <c r="S57" s="222">
        <v>60</v>
      </c>
      <c r="T57" s="160" t="s">
        <v>14</v>
      </c>
      <c r="U57" s="137"/>
      <c r="V57" s="161">
        <v>17319</v>
      </c>
      <c r="W57" s="161"/>
      <c r="X57" s="161">
        <f t="shared" si="7"/>
        <v>59974</v>
      </c>
      <c r="Y57" s="161">
        <v>29226</v>
      </c>
      <c r="Z57" s="161">
        <v>30748</v>
      </c>
      <c r="AA57" s="162">
        <f t="shared" si="2"/>
        <v>3.4629020151278942</v>
      </c>
      <c r="AB57" s="163">
        <f t="shared" si="8"/>
        <v>2613</v>
      </c>
      <c r="AC57" s="138">
        <f>X57/X5*100</f>
        <v>134.52212726824126</v>
      </c>
      <c r="AD57" s="138">
        <f t="shared" si="3"/>
        <v>95.050084558345262</v>
      </c>
      <c r="AE57" s="138">
        <v>310.5</v>
      </c>
      <c r="AF57" s="137" t="s">
        <v>39</v>
      </c>
    </row>
    <row r="58" spans="17:32" ht="13.5" customHeight="1" thickBot="1">
      <c r="R58" s="220"/>
      <c r="S58" s="223"/>
      <c r="T58" s="131" t="s">
        <v>15</v>
      </c>
      <c r="V58" s="147">
        <v>4594</v>
      </c>
      <c r="W58" s="147"/>
      <c r="X58" s="147">
        <f t="shared" si="7"/>
        <v>16363</v>
      </c>
      <c r="Y58" s="147">
        <v>7857</v>
      </c>
      <c r="Z58" s="147">
        <v>8506</v>
      </c>
      <c r="AA58" s="150">
        <f t="shared" si="2"/>
        <v>3.5618197649107532</v>
      </c>
      <c r="AB58" s="128">
        <f t="shared" si="8"/>
        <v>155</v>
      </c>
      <c r="AC58" s="129">
        <f>X58/X6*100</f>
        <v>128.34732135853793</v>
      </c>
      <c r="AD58" s="129">
        <f t="shared" si="3"/>
        <v>92.370091699976484</v>
      </c>
      <c r="AF58" s="126" t="s">
        <v>101</v>
      </c>
    </row>
    <row r="59" spans="17:32" ht="13.5" customHeight="1" thickBot="1">
      <c r="R59" s="220"/>
      <c r="S59" s="223"/>
      <c r="T59" s="131" t="s">
        <v>17</v>
      </c>
      <c r="V59" s="147">
        <v>1635</v>
      </c>
      <c r="W59" s="147"/>
      <c r="X59" s="147">
        <f t="shared" si="7"/>
        <v>5978</v>
      </c>
      <c r="Y59" s="147">
        <v>2970</v>
      </c>
      <c r="Z59" s="147">
        <v>3008</v>
      </c>
      <c r="AA59" s="150">
        <f t="shared" si="2"/>
        <v>3.6562691131498473</v>
      </c>
      <c r="AB59" s="128">
        <f t="shared" si="8"/>
        <v>-13</v>
      </c>
      <c r="AC59" s="129">
        <f>X59/X7*100</f>
        <v>98.908007941760417</v>
      </c>
      <c r="AD59" s="129">
        <f t="shared" si="3"/>
        <v>98.736702127659569</v>
      </c>
      <c r="AF59" s="126" t="s">
        <v>101</v>
      </c>
    </row>
    <row r="60" spans="17:32" ht="13.5" customHeight="1">
      <c r="R60" s="221"/>
      <c r="S60" s="224"/>
      <c r="T60" s="131" t="s">
        <v>16</v>
      </c>
      <c r="V60" s="147">
        <v>3180</v>
      </c>
      <c r="W60" s="147"/>
      <c r="X60" s="147">
        <f t="shared" si="7"/>
        <v>11580</v>
      </c>
      <c r="Y60" s="147">
        <v>5749</v>
      </c>
      <c r="Z60" s="147">
        <v>5831</v>
      </c>
      <c r="AA60" s="150">
        <f t="shared" si="2"/>
        <v>3.641509433962264</v>
      </c>
      <c r="AB60" s="128">
        <f t="shared" si="8"/>
        <v>-145</v>
      </c>
      <c r="AC60" s="129">
        <f>X60/X8*100</f>
        <v>93.924892529807764</v>
      </c>
      <c r="AD60" s="129">
        <f t="shared" si="3"/>
        <v>98.593723203567137</v>
      </c>
      <c r="AF60" s="126" t="s">
        <v>101</v>
      </c>
    </row>
    <row r="61" spans="17:32" ht="13.5" customHeight="1">
      <c r="R61" s="218" t="s">
        <v>18</v>
      </c>
      <c r="S61" s="219" t="s">
        <v>19</v>
      </c>
      <c r="T61" s="131" t="s">
        <v>14</v>
      </c>
      <c r="V61" s="147">
        <v>19068</v>
      </c>
      <c r="W61" s="147"/>
      <c r="X61" s="147">
        <f t="shared" si="7"/>
        <v>62003</v>
      </c>
      <c r="Y61" s="147">
        <v>30375</v>
      </c>
      <c r="Z61" s="147">
        <v>31628</v>
      </c>
      <c r="AA61" s="150">
        <f t="shared" si="2"/>
        <v>3.2516782043213763</v>
      </c>
      <c r="AB61" s="128">
        <f t="shared" si="8"/>
        <v>2029</v>
      </c>
      <c r="AC61" s="129">
        <f>X61/X5*100</f>
        <v>139.0731893322567</v>
      </c>
      <c r="AD61" s="129">
        <f t="shared" si="3"/>
        <v>96.03832047552801</v>
      </c>
      <c r="AE61" s="129">
        <v>321</v>
      </c>
      <c r="AF61" s="126" t="s">
        <v>40</v>
      </c>
    </row>
    <row r="62" spans="17:32" ht="13.5" customHeight="1">
      <c r="R62" s="218"/>
      <c r="S62" s="219"/>
      <c r="T62" s="131" t="s">
        <v>15</v>
      </c>
      <c r="V62" s="147">
        <v>4846</v>
      </c>
      <c r="W62" s="147"/>
      <c r="X62" s="147">
        <f t="shared" si="7"/>
        <v>16301</v>
      </c>
      <c r="Y62" s="147">
        <v>7822</v>
      </c>
      <c r="Z62" s="147">
        <v>8479</v>
      </c>
      <c r="AA62" s="150">
        <f t="shared" si="2"/>
        <v>3.3638052001650847</v>
      </c>
      <c r="AB62" s="128">
        <f t="shared" si="8"/>
        <v>-62</v>
      </c>
      <c r="AC62" s="129">
        <f>X62/X6*100</f>
        <v>127.86100870656523</v>
      </c>
      <c r="AD62" s="129">
        <f t="shared" si="3"/>
        <v>92.251444745842676</v>
      </c>
      <c r="AF62" s="126" t="s">
        <v>101</v>
      </c>
    </row>
    <row r="63" spans="17:32" ht="13.5" customHeight="1">
      <c r="R63" s="218"/>
      <c r="S63" s="219"/>
      <c r="T63" s="131" t="s">
        <v>17</v>
      </c>
      <c r="V63" s="147">
        <v>1730</v>
      </c>
      <c r="W63" s="147"/>
      <c r="X63" s="147">
        <f t="shared" si="7"/>
        <v>6213</v>
      </c>
      <c r="Y63" s="147">
        <v>3088</v>
      </c>
      <c r="Z63" s="147">
        <v>3125</v>
      </c>
      <c r="AA63" s="150">
        <f t="shared" si="2"/>
        <v>3.591329479768786</v>
      </c>
      <c r="AB63" s="128">
        <f t="shared" si="8"/>
        <v>235</v>
      </c>
      <c r="AC63" s="129">
        <f>X63/X7*100</f>
        <v>102.79616148246195</v>
      </c>
      <c r="AD63" s="129">
        <f t="shared" si="3"/>
        <v>98.816000000000003</v>
      </c>
      <c r="AF63" s="126" t="s">
        <v>101</v>
      </c>
    </row>
    <row r="64" spans="17:32" ht="13.5" customHeight="1">
      <c r="R64" s="218"/>
      <c r="S64" s="219"/>
      <c r="T64" s="131" t="s">
        <v>16</v>
      </c>
      <c r="V64" s="147">
        <v>3115</v>
      </c>
      <c r="W64" s="147"/>
      <c r="X64" s="147">
        <f t="shared" si="7"/>
        <v>11108</v>
      </c>
      <c r="Y64" s="147">
        <v>5516</v>
      </c>
      <c r="Z64" s="147">
        <v>5592</v>
      </c>
      <c r="AA64" s="150">
        <f t="shared" si="2"/>
        <v>3.5659711075441414</v>
      </c>
      <c r="AB64" s="128">
        <f t="shared" si="8"/>
        <v>-472</v>
      </c>
      <c r="AC64" s="129">
        <f>X64/X8*100</f>
        <v>90.096520399059131</v>
      </c>
      <c r="AD64" s="129">
        <f t="shared" si="3"/>
        <v>98.640915593705287</v>
      </c>
      <c r="AF64" s="126" t="s">
        <v>101</v>
      </c>
    </row>
    <row r="65" spans="18:32" ht="13.5" customHeight="1">
      <c r="R65" s="218"/>
      <c r="S65" s="219">
        <v>7</v>
      </c>
      <c r="T65" s="131" t="s">
        <v>14</v>
      </c>
      <c r="V65" s="147">
        <v>21268</v>
      </c>
      <c r="W65" s="131"/>
      <c r="X65" s="147">
        <f t="shared" si="7"/>
        <v>64206</v>
      </c>
      <c r="Y65" s="147">
        <v>31532</v>
      </c>
      <c r="Z65" s="147">
        <v>32674</v>
      </c>
      <c r="AA65" s="150">
        <f t="shared" si="2"/>
        <v>3.0189016362610497</v>
      </c>
      <c r="AB65" s="128">
        <f t="shared" si="8"/>
        <v>2203</v>
      </c>
      <c r="AC65" s="129">
        <f>X65/X5*100</f>
        <v>144.01453468810982</v>
      </c>
      <c r="AD65" s="129">
        <f t="shared" si="3"/>
        <v>96.504866254514283</v>
      </c>
      <c r="AE65" s="129">
        <v>333.3</v>
      </c>
      <c r="AF65" s="126" t="s">
        <v>41</v>
      </c>
    </row>
    <row r="66" spans="18:32" ht="13.5" customHeight="1">
      <c r="R66" s="218"/>
      <c r="S66" s="219"/>
      <c r="T66" s="131" t="s">
        <v>15</v>
      </c>
      <c r="V66" s="147">
        <v>5059</v>
      </c>
      <c r="W66" s="131"/>
      <c r="X66" s="147">
        <f t="shared" si="7"/>
        <v>16178</v>
      </c>
      <c r="Y66" s="147">
        <v>7674</v>
      </c>
      <c r="Z66" s="147">
        <v>8504</v>
      </c>
      <c r="AA66" s="150">
        <f t="shared" si="2"/>
        <v>3.1978651907491598</v>
      </c>
      <c r="AB66" s="128">
        <f t="shared" si="8"/>
        <v>-123</v>
      </c>
      <c r="AC66" s="129">
        <f>X66/X6*100</f>
        <v>126.89622715507099</v>
      </c>
      <c r="AD66" s="129">
        <f t="shared" si="3"/>
        <v>90.239887111947311</v>
      </c>
      <c r="AE66" s="129">
        <v>194.4</v>
      </c>
      <c r="AF66" s="126" t="s">
        <v>101</v>
      </c>
    </row>
    <row r="67" spans="18:32" ht="13.5" customHeight="1">
      <c r="R67" s="218"/>
      <c r="S67" s="219"/>
      <c r="T67" s="131" t="s">
        <v>17</v>
      </c>
      <c r="V67" s="147">
        <v>1945</v>
      </c>
      <c r="W67" s="131"/>
      <c r="X67" s="147">
        <f t="shared" si="7"/>
        <v>6473</v>
      </c>
      <c r="Y67" s="147">
        <v>3216</v>
      </c>
      <c r="Z67" s="147">
        <v>3257</v>
      </c>
      <c r="AA67" s="150">
        <f t="shared" si="2"/>
        <v>3.3280205655526993</v>
      </c>
      <c r="AB67" s="128">
        <f t="shared" si="8"/>
        <v>260</v>
      </c>
      <c r="AC67" s="129">
        <f>X67/X7*100</f>
        <v>107.09794837855723</v>
      </c>
      <c r="AD67" s="129">
        <f t="shared" si="3"/>
        <v>98.741172858458697</v>
      </c>
      <c r="AE67" s="129">
        <v>331.6</v>
      </c>
      <c r="AF67" s="126" t="s">
        <v>101</v>
      </c>
    </row>
    <row r="68" spans="18:32" ht="13.5" customHeight="1">
      <c r="R68" s="218"/>
      <c r="S68" s="219"/>
      <c r="T68" s="131" t="s">
        <v>16</v>
      </c>
      <c r="V68" s="147">
        <v>3211</v>
      </c>
      <c r="W68" s="131"/>
      <c r="X68" s="147">
        <f t="shared" si="7"/>
        <v>10956</v>
      </c>
      <c r="Y68" s="147">
        <v>5410</v>
      </c>
      <c r="Z68" s="147">
        <v>5546</v>
      </c>
      <c r="AA68" s="150">
        <f t="shared" si="2"/>
        <v>3.4120211772033633</v>
      </c>
      <c r="AB68" s="128">
        <f t="shared" si="8"/>
        <v>-152</v>
      </c>
      <c r="AC68" s="129">
        <f>X68/X8*100</f>
        <v>88.863654797631597</v>
      </c>
      <c r="AD68" s="129">
        <f t="shared" si="3"/>
        <v>97.547782185358827</v>
      </c>
      <c r="AE68" s="129">
        <v>85.2</v>
      </c>
      <c r="AF68" s="126" t="s">
        <v>101</v>
      </c>
    </row>
    <row r="69" spans="18:32" ht="13.5" customHeight="1">
      <c r="R69" s="218"/>
      <c r="S69" s="219">
        <v>12</v>
      </c>
      <c r="T69" s="131" t="s">
        <v>14</v>
      </c>
      <c r="V69" s="147">
        <v>23197</v>
      </c>
      <c r="W69" s="131"/>
      <c r="X69" s="147">
        <f t="shared" si="7"/>
        <v>66875</v>
      </c>
      <c r="Y69" s="147">
        <v>32963</v>
      </c>
      <c r="Z69" s="147">
        <v>33912</v>
      </c>
      <c r="AA69" s="150">
        <f t="shared" ref="AA69:AA89" si="9">X69/V69</f>
        <v>2.8829158942966764</v>
      </c>
      <c r="AB69" s="128">
        <f t="shared" si="8"/>
        <v>2669</v>
      </c>
      <c r="AC69" s="129">
        <f>X69/X5*100</f>
        <v>150.0011215037122</v>
      </c>
      <c r="AD69" s="129">
        <f t="shared" ref="AD69:AD89" si="10">Y69/Z69*100</f>
        <v>97.20158056145317</v>
      </c>
      <c r="AE69" s="129">
        <v>347.2</v>
      </c>
      <c r="AF69" s="126" t="s">
        <v>42</v>
      </c>
    </row>
    <row r="70" spans="18:32" ht="13.5" customHeight="1">
      <c r="R70" s="218"/>
      <c r="S70" s="219"/>
      <c r="T70" s="131" t="s">
        <v>15</v>
      </c>
      <c r="V70" s="147">
        <v>5262</v>
      </c>
      <c r="W70" s="131"/>
      <c r="X70" s="147">
        <f t="shared" ref="X70:X89" si="11">SUM(Y70:Z70)</f>
        <v>15962</v>
      </c>
      <c r="Y70" s="147">
        <v>7534</v>
      </c>
      <c r="Z70" s="147">
        <v>8428</v>
      </c>
      <c r="AA70" s="150">
        <f t="shared" si="9"/>
        <v>3.0334473584188522</v>
      </c>
      <c r="AB70" s="128">
        <f t="shared" si="8"/>
        <v>-216</v>
      </c>
      <c r="AC70" s="129">
        <f>X70/X6*100</f>
        <v>125.20197662561769</v>
      </c>
      <c r="AD70" s="129">
        <f t="shared" si="10"/>
        <v>89.392501186521116</v>
      </c>
      <c r="AE70" s="129">
        <v>191.8</v>
      </c>
      <c r="AF70" s="126" t="s">
        <v>101</v>
      </c>
    </row>
    <row r="71" spans="18:32" ht="13.5" customHeight="1">
      <c r="R71" s="218"/>
      <c r="S71" s="219"/>
      <c r="T71" s="131" t="s">
        <v>17</v>
      </c>
      <c r="V71" s="147">
        <v>2035</v>
      </c>
      <c r="W71" s="131"/>
      <c r="X71" s="147">
        <f t="shared" si="11"/>
        <v>6504</v>
      </c>
      <c r="Y71" s="147">
        <v>3164</v>
      </c>
      <c r="Z71" s="147">
        <v>3340</v>
      </c>
      <c r="AA71" s="150">
        <f t="shared" si="9"/>
        <v>3.1960687960687961</v>
      </c>
      <c r="AB71" s="128">
        <f t="shared" si="8"/>
        <v>31</v>
      </c>
      <c r="AC71" s="129">
        <f>X71/X7*100</f>
        <v>107.61085373924553</v>
      </c>
      <c r="AD71" s="129">
        <f t="shared" si="10"/>
        <v>94.730538922155688</v>
      </c>
      <c r="AE71" s="129">
        <v>333.2</v>
      </c>
      <c r="AF71" s="126" t="s">
        <v>101</v>
      </c>
    </row>
    <row r="72" spans="18:32" ht="13.5" customHeight="1">
      <c r="R72" s="218"/>
      <c r="S72" s="219"/>
      <c r="T72" s="131" t="s">
        <v>16</v>
      </c>
      <c r="V72" s="147">
        <v>3342</v>
      </c>
      <c r="W72" s="131"/>
      <c r="X72" s="147">
        <f t="shared" si="11"/>
        <v>10675</v>
      </c>
      <c r="Y72" s="147">
        <v>5287</v>
      </c>
      <c r="Z72" s="147">
        <v>5388</v>
      </c>
      <c r="AA72" s="150">
        <f t="shared" si="9"/>
        <v>3.194195092758827</v>
      </c>
      <c r="AB72" s="128">
        <f t="shared" si="8"/>
        <v>-281</v>
      </c>
      <c r="AC72" s="129">
        <f>X72/X8*100</f>
        <v>86.584475626571503</v>
      </c>
      <c r="AD72" s="129">
        <f t="shared" si="10"/>
        <v>98.12546399406088</v>
      </c>
      <c r="AE72" s="129">
        <v>83</v>
      </c>
      <c r="AF72" s="126" t="s">
        <v>101</v>
      </c>
    </row>
    <row r="73" spans="18:32" ht="13.5" customHeight="1">
      <c r="R73" s="218"/>
      <c r="S73" s="219">
        <v>13</v>
      </c>
      <c r="T73" s="131" t="s">
        <v>14</v>
      </c>
      <c r="V73" s="147">
        <v>23760</v>
      </c>
      <c r="W73" s="131"/>
      <c r="X73" s="147">
        <f t="shared" si="11"/>
        <v>67542</v>
      </c>
      <c r="Y73" s="147">
        <v>33309</v>
      </c>
      <c r="Z73" s="147">
        <v>34233</v>
      </c>
      <c r="AA73" s="150">
        <f t="shared" si="9"/>
        <v>2.8426767676767675</v>
      </c>
      <c r="AB73" s="128">
        <f t="shared" ref="AB73:AB88" si="12">X73-X69</f>
        <v>667</v>
      </c>
      <c r="AC73" s="129">
        <f>X73/X5*100</f>
        <v>151.49720745575667</v>
      </c>
      <c r="AD73" s="129">
        <f t="shared" si="10"/>
        <v>97.300850056962588</v>
      </c>
      <c r="AE73" s="129">
        <v>350.6</v>
      </c>
      <c r="AF73" s="126" t="s">
        <v>43</v>
      </c>
    </row>
    <row r="74" spans="18:32" ht="13.5" customHeight="1">
      <c r="R74" s="218"/>
      <c r="S74" s="219"/>
      <c r="T74" s="131" t="s">
        <v>15</v>
      </c>
      <c r="V74" s="147">
        <v>5310</v>
      </c>
      <c r="W74" s="131"/>
      <c r="X74" s="147">
        <f t="shared" si="11"/>
        <v>15893</v>
      </c>
      <c r="Y74" s="147">
        <v>7520</v>
      </c>
      <c r="Z74" s="147">
        <v>8373</v>
      </c>
      <c r="AA74" s="150">
        <f t="shared" si="9"/>
        <v>2.9930320150659133</v>
      </c>
      <c r="AB74" s="128">
        <f t="shared" si="12"/>
        <v>-69</v>
      </c>
      <c r="AC74" s="129">
        <f>X74/X6*100</f>
        <v>124.66075770648679</v>
      </c>
      <c r="AD74" s="129">
        <f t="shared" si="10"/>
        <v>89.812492535530879</v>
      </c>
      <c r="AE74" s="129">
        <f>X74/AB92</f>
        <v>190.99867804350441</v>
      </c>
      <c r="AF74" s="126" t="s">
        <v>101</v>
      </c>
    </row>
    <row r="75" spans="18:32" ht="13.5" customHeight="1">
      <c r="R75" s="218"/>
      <c r="S75" s="219"/>
      <c r="T75" s="131" t="s">
        <v>17</v>
      </c>
      <c r="V75" s="147">
        <v>2059</v>
      </c>
      <c r="W75" s="131"/>
      <c r="X75" s="147">
        <f t="shared" si="11"/>
        <v>6509</v>
      </c>
      <c r="Y75" s="147">
        <v>3162</v>
      </c>
      <c r="Z75" s="147">
        <v>3347</v>
      </c>
      <c r="AA75" s="150">
        <f t="shared" si="9"/>
        <v>3.1612433220009715</v>
      </c>
      <c r="AB75" s="128">
        <f t="shared" si="12"/>
        <v>5</v>
      </c>
      <c r="AC75" s="129">
        <f>X75/X7*100</f>
        <v>107.69358041032429</v>
      </c>
      <c r="AD75" s="129">
        <f t="shared" si="10"/>
        <v>94.472662085449656</v>
      </c>
      <c r="AE75" s="129">
        <f>X75/AB93</f>
        <v>333.45286885245901</v>
      </c>
      <c r="AF75" s="126" t="s">
        <v>101</v>
      </c>
    </row>
    <row r="76" spans="18:32" ht="13.5" customHeight="1">
      <c r="R76" s="218"/>
      <c r="S76" s="219"/>
      <c r="T76" s="131" t="s">
        <v>16</v>
      </c>
      <c r="V76" s="147">
        <v>3364</v>
      </c>
      <c r="W76" s="131"/>
      <c r="X76" s="147">
        <f t="shared" si="11"/>
        <v>10605</v>
      </c>
      <c r="Y76" s="147">
        <v>5238</v>
      </c>
      <c r="Z76" s="147">
        <v>5367</v>
      </c>
      <c r="AA76" s="150">
        <f t="shared" si="9"/>
        <v>3.152497027348395</v>
      </c>
      <c r="AB76" s="128">
        <f t="shared" si="12"/>
        <v>-70</v>
      </c>
      <c r="AC76" s="129">
        <f>X76/X8*100</f>
        <v>86.016708573282514</v>
      </c>
      <c r="AD76" s="129">
        <f t="shared" si="10"/>
        <v>97.596422582448298</v>
      </c>
      <c r="AE76" s="129">
        <f>X76/AB94</f>
        <v>82.439365671641795</v>
      </c>
      <c r="AF76" s="126" t="s">
        <v>101</v>
      </c>
    </row>
    <row r="77" spans="18:32" ht="13.5" customHeight="1">
      <c r="R77" s="218"/>
      <c r="S77" s="219">
        <v>14</v>
      </c>
      <c r="T77" s="131" t="s">
        <v>14</v>
      </c>
      <c r="V77" s="147">
        <v>24140</v>
      </c>
      <c r="W77" s="131"/>
      <c r="X77" s="147">
        <f t="shared" si="11"/>
        <v>67852</v>
      </c>
      <c r="Y77" s="147">
        <v>33452</v>
      </c>
      <c r="Z77" s="147">
        <v>34400</v>
      </c>
      <c r="AA77" s="150">
        <f t="shared" si="9"/>
        <v>2.8107705053852525</v>
      </c>
      <c r="AB77" s="128">
        <f t="shared" si="12"/>
        <v>310</v>
      </c>
      <c r="AC77" s="129">
        <f>X77/X5*100</f>
        <v>152.1925397573066</v>
      </c>
      <c r="AD77" s="129">
        <f t="shared" si="10"/>
        <v>97.244186046511629</v>
      </c>
      <c r="AE77" s="129">
        <v>352.3</v>
      </c>
      <c r="AF77" s="126" t="s">
        <v>43</v>
      </c>
    </row>
    <row r="78" spans="18:32" ht="13.5" customHeight="1">
      <c r="R78" s="218"/>
      <c r="S78" s="219"/>
      <c r="T78" s="131" t="s">
        <v>15</v>
      </c>
      <c r="V78" s="147">
        <v>5331</v>
      </c>
      <c r="W78" s="131"/>
      <c r="X78" s="147">
        <f t="shared" si="11"/>
        <v>15794</v>
      </c>
      <c r="Y78" s="147">
        <v>7464</v>
      </c>
      <c r="Z78" s="147">
        <v>8330</v>
      </c>
      <c r="AA78" s="150">
        <f t="shared" si="9"/>
        <v>2.9626711686362786</v>
      </c>
      <c r="AB78" s="128">
        <f t="shared" si="12"/>
        <v>-99</v>
      </c>
      <c r="AC78" s="129">
        <f>X78/X6*100</f>
        <v>123.8842262138207</v>
      </c>
      <c r="AD78" s="129">
        <f t="shared" si="10"/>
        <v>89.603841536614652</v>
      </c>
      <c r="AE78" s="129">
        <f>X78/AB92</f>
        <v>189.80891719745225</v>
      </c>
      <c r="AF78" s="126" t="s">
        <v>101</v>
      </c>
    </row>
    <row r="79" spans="18:32" ht="13.5" customHeight="1">
      <c r="R79" s="218"/>
      <c r="S79" s="219"/>
      <c r="T79" s="131" t="s">
        <v>17</v>
      </c>
      <c r="V79" s="147">
        <v>2074</v>
      </c>
      <c r="W79" s="131"/>
      <c r="X79" s="147">
        <f t="shared" si="11"/>
        <v>6492</v>
      </c>
      <c r="Y79" s="147">
        <v>3157</v>
      </c>
      <c r="Z79" s="147">
        <v>3335</v>
      </c>
      <c r="AA79" s="150">
        <f t="shared" si="9"/>
        <v>3.1301832208293154</v>
      </c>
      <c r="AB79" s="128">
        <f t="shared" si="12"/>
        <v>-17</v>
      </c>
      <c r="AC79" s="129">
        <f>X79/X7*100</f>
        <v>107.41230972865652</v>
      </c>
      <c r="AD79" s="129">
        <f t="shared" si="10"/>
        <v>94.662668665667169</v>
      </c>
      <c r="AE79" s="129">
        <f>X79/AB93</f>
        <v>332.58196721311475</v>
      </c>
      <c r="AF79" s="126" t="s">
        <v>101</v>
      </c>
    </row>
    <row r="80" spans="18:32" ht="13.5" customHeight="1">
      <c r="R80" s="218"/>
      <c r="S80" s="219"/>
      <c r="T80" s="131" t="s">
        <v>16</v>
      </c>
      <c r="V80" s="147">
        <v>3360</v>
      </c>
      <c r="W80" s="131"/>
      <c r="X80" s="147">
        <f t="shared" si="11"/>
        <v>10501</v>
      </c>
      <c r="Y80" s="147">
        <v>5159</v>
      </c>
      <c r="Z80" s="147">
        <v>5342</v>
      </c>
      <c r="AA80" s="150">
        <f t="shared" si="9"/>
        <v>3.1252976190476192</v>
      </c>
      <c r="AB80" s="128">
        <f t="shared" si="12"/>
        <v>-104</v>
      </c>
      <c r="AC80" s="129">
        <f>X80/X8*100</f>
        <v>85.173168951253146</v>
      </c>
      <c r="AD80" s="129">
        <f t="shared" si="10"/>
        <v>96.574316735305132</v>
      </c>
      <c r="AE80" s="129">
        <f>X80/AB94</f>
        <v>81.630907960199011</v>
      </c>
      <c r="AF80" s="126" t="s">
        <v>101</v>
      </c>
    </row>
    <row r="81" spans="17:32" ht="13.5" customHeight="1">
      <c r="R81" s="218"/>
      <c r="S81" s="219">
        <v>15</v>
      </c>
      <c r="T81" s="131" t="s">
        <v>14</v>
      </c>
      <c r="V81" s="147">
        <v>24600</v>
      </c>
      <c r="W81" s="131"/>
      <c r="X81" s="147">
        <f t="shared" si="11"/>
        <v>68363</v>
      </c>
      <c r="Y81" s="147">
        <v>33688</v>
      </c>
      <c r="Z81" s="147">
        <v>34675</v>
      </c>
      <c r="AA81" s="150">
        <f t="shared" si="9"/>
        <v>2.7789837398373982</v>
      </c>
      <c r="AB81" s="128">
        <f t="shared" si="12"/>
        <v>511</v>
      </c>
      <c r="AC81" s="129">
        <f>X81/X5*100</f>
        <v>153.33871655115178</v>
      </c>
      <c r="AD81" s="129">
        <f t="shared" si="10"/>
        <v>97.153568853640948</v>
      </c>
      <c r="AE81" s="129">
        <f>X81/192.62</f>
        <v>354.91122417194475</v>
      </c>
      <c r="AF81" s="126" t="s">
        <v>43</v>
      </c>
    </row>
    <row r="82" spans="17:32" ht="13.5" customHeight="1">
      <c r="R82" s="218"/>
      <c r="S82" s="219"/>
      <c r="T82" s="131" t="s">
        <v>15</v>
      </c>
      <c r="V82" s="147">
        <v>5379</v>
      </c>
      <c r="W82" s="131"/>
      <c r="X82" s="147">
        <f t="shared" si="11"/>
        <v>15731</v>
      </c>
      <c r="Y82" s="147">
        <v>7457</v>
      </c>
      <c r="Z82" s="147">
        <v>8274</v>
      </c>
      <c r="AA82" s="150">
        <f t="shared" si="9"/>
        <v>2.9245212864844765</v>
      </c>
      <c r="AB82" s="128">
        <f t="shared" si="12"/>
        <v>-63</v>
      </c>
      <c r="AC82" s="129">
        <f>X82/X6*100</f>
        <v>123.39006980939682</v>
      </c>
      <c r="AD82" s="129">
        <f t="shared" si="10"/>
        <v>90.125694948029974</v>
      </c>
      <c r="AE82" s="129">
        <f>X82/AB92</f>
        <v>189.05179665905541</v>
      </c>
      <c r="AF82" s="126" t="s">
        <v>101</v>
      </c>
    </row>
    <row r="83" spans="17:32" ht="13.5" customHeight="1">
      <c r="R83" s="218"/>
      <c r="S83" s="219"/>
      <c r="T83" s="131" t="s">
        <v>17</v>
      </c>
      <c r="V83" s="147">
        <v>2068</v>
      </c>
      <c r="W83" s="131"/>
      <c r="X83" s="147">
        <f t="shared" si="11"/>
        <v>6423</v>
      </c>
      <c r="Y83" s="147">
        <v>3127</v>
      </c>
      <c r="Z83" s="147">
        <v>3296</v>
      </c>
      <c r="AA83" s="150">
        <f t="shared" si="9"/>
        <v>3.1058994197292069</v>
      </c>
      <c r="AB83" s="128">
        <f t="shared" si="12"/>
        <v>-69</v>
      </c>
      <c r="AC83" s="129">
        <f>X83/X7*100</f>
        <v>106.27068166776969</v>
      </c>
      <c r="AD83" s="129">
        <f t="shared" si="10"/>
        <v>94.872572815533985</v>
      </c>
      <c r="AE83" s="129">
        <f>X83/AB93</f>
        <v>329.04713114754099</v>
      </c>
      <c r="AF83" s="126" t="s">
        <v>101</v>
      </c>
    </row>
    <row r="84" spans="17:32" ht="13.5" customHeight="1">
      <c r="R84" s="218"/>
      <c r="S84" s="219"/>
      <c r="T84" s="131" t="s">
        <v>16</v>
      </c>
      <c r="V84" s="147">
        <v>3424</v>
      </c>
      <c r="W84" s="131"/>
      <c r="X84" s="147">
        <f t="shared" si="11"/>
        <v>10440</v>
      </c>
      <c r="Y84" s="147">
        <v>5104</v>
      </c>
      <c r="Z84" s="147">
        <v>5336</v>
      </c>
      <c r="AA84" s="150">
        <f t="shared" si="9"/>
        <v>3.0490654205607477</v>
      </c>
      <c r="AB84" s="128">
        <f t="shared" si="12"/>
        <v>-61</v>
      </c>
      <c r="AC84" s="129">
        <f>X84/X8*100</f>
        <v>84.678400519101302</v>
      </c>
      <c r="AD84" s="129">
        <f t="shared" si="10"/>
        <v>95.652173913043484</v>
      </c>
      <c r="AE84" s="129">
        <f>X84/AB94</f>
        <v>81.156716417910459</v>
      </c>
      <c r="AF84" s="126" t="s">
        <v>101</v>
      </c>
    </row>
    <row r="85" spans="17:32" ht="13.5" customHeight="1">
      <c r="R85" s="218"/>
      <c r="S85" s="219">
        <v>16</v>
      </c>
      <c r="T85" s="131" t="s">
        <v>14</v>
      </c>
      <c r="V85" s="147">
        <v>24892</v>
      </c>
      <c r="W85" s="131"/>
      <c r="X85" s="147">
        <f t="shared" si="11"/>
        <v>68633</v>
      </c>
      <c r="Y85" s="147">
        <v>33750</v>
      </c>
      <c r="Z85" s="147">
        <v>34883</v>
      </c>
      <c r="AA85" s="150">
        <f t="shared" si="9"/>
        <v>2.757231238952274</v>
      </c>
      <c r="AB85" s="128">
        <f t="shared" si="12"/>
        <v>270</v>
      </c>
      <c r="AC85" s="129">
        <f>X85/X5*100</f>
        <v>153.94432855572754</v>
      </c>
      <c r="AD85" s="129">
        <f t="shared" si="10"/>
        <v>96.751999541323855</v>
      </c>
      <c r="AE85" s="129">
        <v>356.3</v>
      </c>
      <c r="AF85" s="126" t="s">
        <v>43</v>
      </c>
    </row>
    <row r="86" spans="17:32" ht="13.5" customHeight="1">
      <c r="R86" s="218"/>
      <c r="S86" s="219"/>
      <c r="T86" s="131" t="s">
        <v>15</v>
      </c>
      <c r="V86" s="147">
        <v>5384</v>
      </c>
      <c r="W86" s="131"/>
      <c r="X86" s="147">
        <f t="shared" si="11"/>
        <v>15601</v>
      </c>
      <c r="Y86" s="147">
        <v>7393</v>
      </c>
      <c r="Z86" s="147">
        <v>8208</v>
      </c>
      <c r="AA86" s="150">
        <f t="shared" si="9"/>
        <v>2.8976597325408617</v>
      </c>
      <c r="AB86" s="128">
        <f t="shared" si="12"/>
        <v>-130</v>
      </c>
      <c r="AC86" s="129">
        <f>X86/X6*100</f>
        <v>122.37038199074436</v>
      </c>
      <c r="AD86" s="129">
        <f t="shared" si="10"/>
        <v>90.070662768031184</v>
      </c>
      <c r="AE86" s="129">
        <f>X86/AB92</f>
        <v>187.48948443696673</v>
      </c>
      <c r="AF86" s="126" t="s">
        <v>101</v>
      </c>
    </row>
    <row r="87" spans="17:32" ht="13.5" customHeight="1">
      <c r="R87" s="218"/>
      <c r="S87" s="219"/>
      <c r="T87" s="131" t="s">
        <v>17</v>
      </c>
      <c r="V87" s="147">
        <v>2108</v>
      </c>
      <c r="W87" s="131"/>
      <c r="X87" s="147">
        <f t="shared" si="11"/>
        <v>6469</v>
      </c>
      <c r="Y87" s="147">
        <v>3154</v>
      </c>
      <c r="Z87" s="147">
        <v>3315</v>
      </c>
      <c r="AA87" s="150">
        <f t="shared" si="9"/>
        <v>3.0687855787476281</v>
      </c>
      <c r="AB87" s="128">
        <f t="shared" si="12"/>
        <v>46</v>
      </c>
      <c r="AC87" s="129">
        <f>X87/X7*100</f>
        <v>107.03176704169424</v>
      </c>
      <c r="AD87" s="129">
        <f t="shared" si="10"/>
        <v>95.143288084464544</v>
      </c>
      <c r="AE87" s="129">
        <f>X87/AB93</f>
        <v>331.40368852459017</v>
      </c>
      <c r="AF87" s="126" t="s">
        <v>101</v>
      </c>
    </row>
    <row r="88" spans="17:32" ht="13.5" customHeight="1">
      <c r="R88" s="218"/>
      <c r="S88" s="219"/>
      <c r="T88" s="131" t="s">
        <v>16</v>
      </c>
      <c r="V88" s="147">
        <v>3440</v>
      </c>
      <c r="W88" s="131"/>
      <c r="X88" s="147">
        <f t="shared" si="11"/>
        <v>10369</v>
      </c>
      <c r="Y88" s="147">
        <v>5051</v>
      </c>
      <c r="Z88" s="147">
        <v>5318</v>
      </c>
      <c r="AA88" s="150">
        <f t="shared" si="9"/>
        <v>3.0142441860465117</v>
      </c>
      <c r="AB88" s="128">
        <f t="shared" si="12"/>
        <v>-71</v>
      </c>
      <c r="AC88" s="129">
        <f>X88/X8*100</f>
        <v>84.102522507908191</v>
      </c>
      <c r="AD88" s="129">
        <f t="shared" si="10"/>
        <v>94.979315532154956</v>
      </c>
      <c r="AE88" s="129">
        <f>X88/AB94</f>
        <v>80.604788557213936</v>
      </c>
      <c r="AF88" s="126" t="s">
        <v>101</v>
      </c>
    </row>
    <row r="89" spans="17:32" ht="31.5" customHeight="1" thickBot="1">
      <c r="Q89" s="151"/>
      <c r="R89" s="152"/>
      <c r="S89" s="153">
        <v>17</v>
      </c>
      <c r="T89" s="164" t="s">
        <v>69</v>
      </c>
      <c r="U89" s="151"/>
      <c r="V89" s="154">
        <v>35277</v>
      </c>
      <c r="W89" s="152"/>
      <c r="X89" s="154">
        <f t="shared" si="11"/>
        <v>100457</v>
      </c>
      <c r="Y89" s="154">
        <v>49039</v>
      </c>
      <c r="Z89" s="154">
        <v>51418</v>
      </c>
      <c r="AA89" s="155">
        <f t="shared" si="9"/>
        <v>2.847662783116478</v>
      </c>
      <c r="AB89" s="156">
        <f>X89-SUM(X85:X88)</f>
        <v>-615</v>
      </c>
      <c r="AC89" s="157">
        <f>X89/SUM(X5:X8)*100</f>
        <v>132.69533055940823</v>
      </c>
      <c r="AD89" s="157">
        <f t="shared" si="10"/>
        <v>95.373215605430005</v>
      </c>
      <c r="AE89" s="157">
        <f>X89/AB95</f>
        <v>236.93247482251942</v>
      </c>
      <c r="AF89" s="151" t="s">
        <v>95</v>
      </c>
    </row>
    <row r="90" spans="17:32" ht="21" customHeight="1">
      <c r="R90" s="126" t="s">
        <v>46</v>
      </c>
      <c r="S90" s="126" t="s">
        <v>47</v>
      </c>
    </row>
    <row r="91" spans="17:32" ht="15.75" customHeight="1">
      <c r="S91" s="126" t="s">
        <v>48</v>
      </c>
      <c r="AB91" s="158">
        <v>192.62</v>
      </c>
      <c r="AC91" s="129" t="s">
        <v>103</v>
      </c>
    </row>
    <row r="92" spans="17:32" ht="15.75" customHeight="1">
      <c r="S92" s="126" t="s">
        <v>45</v>
      </c>
      <c r="AB92" s="158">
        <v>83.21</v>
      </c>
    </row>
    <row r="93" spans="17:32" ht="15.75" customHeight="1">
      <c r="AB93" s="158">
        <v>19.52</v>
      </c>
    </row>
    <row r="94" spans="17:32" ht="15.75" customHeight="1">
      <c r="AB94" s="158">
        <v>128.63999999999999</v>
      </c>
    </row>
    <row r="95" spans="17:32" ht="15.75" customHeight="1">
      <c r="AB95" s="158">
        <f>SUM(AB91:AB94)</f>
        <v>423.98999999999995</v>
      </c>
    </row>
  </sheetData>
  <mergeCells count="53">
    <mergeCell ref="A3:C4"/>
    <mergeCell ref="AB3:AB4"/>
    <mergeCell ref="AF3:AF4"/>
    <mergeCell ref="R5:R8"/>
    <mergeCell ref="S5:S8"/>
    <mergeCell ref="R3:S4"/>
    <mergeCell ref="T3:T4"/>
    <mergeCell ref="V3:V4"/>
    <mergeCell ref="AA3:AA4"/>
    <mergeCell ref="K3:K4"/>
    <mergeCell ref="S17:S20"/>
    <mergeCell ref="R21:R24"/>
    <mergeCell ref="S21:S24"/>
    <mergeCell ref="R9:R12"/>
    <mergeCell ref="S9:S12"/>
    <mergeCell ref="R13:R16"/>
    <mergeCell ref="S13:S16"/>
    <mergeCell ref="S33:S36"/>
    <mergeCell ref="R37:R40"/>
    <mergeCell ref="S37:S40"/>
    <mergeCell ref="R25:R28"/>
    <mergeCell ref="S25:S28"/>
    <mergeCell ref="R29:R32"/>
    <mergeCell ref="S29:S32"/>
    <mergeCell ref="S49:S52"/>
    <mergeCell ref="R53:R56"/>
    <mergeCell ref="S53:S56"/>
    <mergeCell ref="R41:R44"/>
    <mergeCell ref="S41:S44"/>
    <mergeCell ref="R45:R48"/>
    <mergeCell ref="S45:S48"/>
    <mergeCell ref="S65:S68"/>
    <mergeCell ref="R69:R72"/>
    <mergeCell ref="S69:S72"/>
    <mergeCell ref="R57:R60"/>
    <mergeCell ref="S57:S60"/>
    <mergeCell ref="R61:R64"/>
    <mergeCell ref="S61:S64"/>
    <mergeCell ref="S81:S84"/>
    <mergeCell ref="R85:R88"/>
    <mergeCell ref="S85:S88"/>
    <mergeCell ref="R73:R76"/>
    <mergeCell ref="S73:S76"/>
    <mergeCell ref="R77:R80"/>
    <mergeCell ref="S77:S80"/>
    <mergeCell ref="O3:O4"/>
    <mergeCell ref="E3:E4"/>
    <mergeCell ref="J3:J4"/>
    <mergeCell ref="R81:R84"/>
    <mergeCell ref="R65:R68"/>
    <mergeCell ref="R49:R52"/>
    <mergeCell ref="R33:R36"/>
    <mergeCell ref="R17:R20"/>
  </mergeCells>
  <phoneticPr fontId="2"/>
  <pageMargins left="1.1811023622047245" right="0.78740157480314965" top="0.59055118110236227" bottom="0.59055118110236227" header="0.51181102362204722" footer="0.51181102362204722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107</v>
      </c>
      <c r="M1" s="13" t="s">
        <v>85</v>
      </c>
    </row>
    <row r="2" spans="1:13" ht="25.5" customHeight="1">
      <c r="A2" s="269" t="s">
        <v>67</v>
      </c>
      <c r="B2" s="269"/>
      <c r="C2" s="270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109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68" t="s">
        <v>67</v>
      </c>
      <c r="B12" s="269"/>
      <c r="C12" s="270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50" t="s">
        <v>18</v>
      </c>
      <c r="B13" s="250">
        <v>11</v>
      </c>
      <c r="C13" s="250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50"/>
      <c r="B14" s="250"/>
      <c r="C14" s="250"/>
      <c r="D14" s="5" t="s">
        <v>70</v>
      </c>
      <c r="E14" s="3">
        <f t="shared" ref="E14:E36" si="7">SUM(F14:M14)</f>
        <v>0</v>
      </c>
    </row>
    <row r="15" spans="1:13" hidden="1">
      <c r="A15" s="250"/>
      <c r="B15" s="250"/>
      <c r="C15" s="250"/>
      <c r="D15" s="5" t="s">
        <v>71</v>
      </c>
      <c r="E15" s="3">
        <f t="shared" si="7"/>
        <v>0</v>
      </c>
    </row>
    <row r="16" spans="1:13" hidden="1">
      <c r="A16" s="250"/>
      <c r="B16" s="250"/>
      <c r="C16" s="250"/>
      <c r="D16" s="5" t="s">
        <v>72</v>
      </c>
      <c r="E16" s="3">
        <f t="shared" si="7"/>
        <v>0</v>
      </c>
    </row>
    <row r="17" spans="1:13" hidden="1">
      <c r="A17" s="250"/>
      <c r="B17" s="250">
        <v>12</v>
      </c>
      <c r="C17" s="250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50"/>
      <c r="B18" s="250"/>
      <c r="C18" s="250"/>
      <c r="D18" s="5" t="s">
        <v>70</v>
      </c>
      <c r="E18" s="3">
        <f t="shared" si="7"/>
        <v>0</v>
      </c>
    </row>
    <row r="19" spans="1:13" hidden="1">
      <c r="A19" s="250"/>
      <c r="B19" s="250"/>
      <c r="C19" s="250"/>
      <c r="D19" s="5" t="s">
        <v>71</v>
      </c>
      <c r="E19" s="3">
        <f t="shared" si="7"/>
        <v>0</v>
      </c>
    </row>
    <row r="20" spans="1:13" hidden="1">
      <c r="A20" s="250"/>
      <c r="B20" s="250"/>
      <c r="C20" s="250"/>
      <c r="D20" s="5" t="s">
        <v>72</v>
      </c>
      <c r="E20" s="3">
        <f t="shared" si="7"/>
        <v>0</v>
      </c>
    </row>
    <row r="21" spans="1:13">
      <c r="A21" s="250" t="s">
        <v>18</v>
      </c>
      <c r="B21" s="250">
        <v>13</v>
      </c>
      <c r="C21" s="250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50"/>
      <c r="B22" s="250"/>
      <c r="C22" s="250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50"/>
      <c r="B23" s="250"/>
      <c r="C23" s="250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50"/>
      <c r="B24" s="250"/>
      <c r="C24" s="250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90"/>
      <c r="B25" s="290">
        <v>14</v>
      </c>
      <c r="C25" s="290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50"/>
      <c r="B26" s="250"/>
      <c r="C26" s="250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50"/>
      <c r="B27" s="250"/>
      <c r="C27" s="250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89"/>
      <c r="B28" s="289"/>
      <c r="C28" s="289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90"/>
      <c r="B29" s="290">
        <v>15</v>
      </c>
      <c r="C29" s="290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50"/>
      <c r="B30" s="250"/>
      <c r="C30" s="250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50"/>
      <c r="B31" s="250"/>
      <c r="C31" s="250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89"/>
      <c r="B32" s="289"/>
      <c r="C32" s="289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90"/>
      <c r="B33" s="290">
        <v>16</v>
      </c>
      <c r="C33" s="290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50"/>
      <c r="B34" s="250"/>
      <c r="C34" s="250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50"/>
      <c r="B35" s="250"/>
      <c r="C35" s="250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89"/>
      <c r="B36" s="289"/>
      <c r="C36" s="289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50"/>
      <c r="B37" s="250">
        <v>17</v>
      </c>
      <c r="C37" s="250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50"/>
      <c r="B38" s="250"/>
      <c r="C38" s="250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50"/>
      <c r="B39" s="250"/>
      <c r="C39" s="250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53"/>
      <c r="B40" s="253"/>
      <c r="C40" s="253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>
      <pane ySplit="2" topLeftCell="A32" activePane="bottomLeft" state="frozen"/>
      <selection pane="bottomLeft" activeCell="B3" sqref="B3:J46"/>
    </sheetView>
  </sheetViews>
  <sheetFormatPr defaultRowHeight="14.25"/>
  <cols>
    <col min="1" max="1" width="15.625" style="179" customWidth="1"/>
    <col min="2" max="6" width="10.625" style="179" customWidth="1"/>
    <col min="7" max="16384" width="9" style="179"/>
  </cols>
  <sheetData>
    <row r="1" spans="1:10" ht="27" customHeight="1">
      <c r="A1" s="176" t="s">
        <v>116</v>
      </c>
      <c r="B1" s="177"/>
      <c r="C1" s="177"/>
      <c r="D1" s="177"/>
      <c r="E1" s="177"/>
      <c r="F1" s="178" t="s">
        <v>115</v>
      </c>
    </row>
    <row r="2" spans="1:10" ht="19.5" customHeight="1">
      <c r="A2" s="182" t="s">
        <v>166</v>
      </c>
      <c r="B2" s="180" t="s">
        <v>69</v>
      </c>
      <c r="C2" s="181" t="s">
        <v>14</v>
      </c>
      <c r="D2" s="182" t="s">
        <v>112</v>
      </c>
      <c r="E2" s="183" t="s">
        <v>162</v>
      </c>
      <c r="F2" s="183" t="s">
        <v>163</v>
      </c>
    </row>
    <row r="3" spans="1:10" ht="19.5" customHeight="1">
      <c r="A3" s="184" t="s">
        <v>119</v>
      </c>
      <c r="B3" s="208">
        <f>SUM(C3:F3)</f>
        <v>90298</v>
      </c>
      <c r="C3" s="209">
        <v>55149</v>
      </c>
      <c r="D3" s="210">
        <v>15409</v>
      </c>
      <c r="E3" s="211">
        <v>13354</v>
      </c>
      <c r="F3" s="211">
        <v>6386</v>
      </c>
      <c r="G3" s="208"/>
      <c r="H3" s="208"/>
      <c r="I3" s="208"/>
      <c r="J3" s="208"/>
    </row>
    <row r="4" spans="1:10" ht="19.5" customHeight="1">
      <c r="A4" s="184" t="s">
        <v>120</v>
      </c>
      <c r="B4" s="208">
        <f>SUM(C4:F4)</f>
        <v>89896</v>
      </c>
      <c r="C4" s="209">
        <v>55348</v>
      </c>
      <c r="D4" s="210">
        <v>15186</v>
      </c>
      <c r="E4" s="211">
        <v>13072</v>
      </c>
      <c r="F4" s="211">
        <v>6290</v>
      </c>
      <c r="G4" s="208"/>
      <c r="H4" s="208"/>
      <c r="I4" s="208"/>
      <c r="J4" s="208"/>
    </row>
    <row r="5" spans="1:10" ht="19.5" customHeight="1">
      <c r="A5" s="184" t="s">
        <v>121</v>
      </c>
      <c r="B5" s="208">
        <f t="shared" ref="B5:B42" si="0">SUM(C5:F5)</f>
        <v>89872</v>
      </c>
      <c r="C5" s="209">
        <v>55474</v>
      </c>
      <c r="D5" s="210">
        <v>15429</v>
      </c>
      <c r="E5" s="211">
        <v>12766</v>
      </c>
      <c r="F5" s="211">
        <v>6203</v>
      </c>
      <c r="G5" s="208"/>
      <c r="H5" s="208"/>
      <c r="I5" s="208"/>
      <c r="J5" s="208"/>
    </row>
    <row r="6" spans="1:10" ht="19.5" customHeight="1">
      <c r="A6" s="184" t="s">
        <v>122</v>
      </c>
      <c r="B6" s="208">
        <f t="shared" si="0"/>
        <v>89452</v>
      </c>
      <c r="C6" s="209">
        <v>55420</v>
      </c>
      <c r="D6" s="210">
        <v>15360</v>
      </c>
      <c r="E6" s="211">
        <v>12502</v>
      </c>
      <c r="F6" s="211">
        <v>6170</v>
      </c>
      <c r="G6" s="208"/>
      <c r="H6" s="208"/>
      <c r="I6" s="208"/>
      <c r="J6" s="208"/>
    </row>
    <row r="7" spans="1:10" ht="19.5" customHeight="1">
      <c r="A7" s="184" t="s">
        <v>123</v>
      </c>
      <c r="B7" s="208">
        <f t="shared" si="0"/>
        <v>88817</v>
      </c>
      <c r="C7" s="209">
        <v>55060</v>
      </c>
      <c r="D7" s="210">
        <v>15372</v>
      </c>
      <c r="E7" s="211">
        <v>12264</v>
      </c>
      <c r="F7" s="211">
        <v>6121</v>
      </c>
      <c r="G7" s="208"/>
      <c r="H7" s="208"/>
      <c r="I7" s="208"/>
      <c r="J7" s="208"/>
    </row>
    <row r="8" spans="1:10" ht="19.5" customHeight="1">
      <c r="A8" s="184" t="s">
        <v>124</v>
      </c>
      <c r="B8" s="208">
        <f t="shared" si="0"/>
        <v>89029</v>
      </c>
      <c r="C8" s="209">
        <v>55214</v>
      </c>
      <c r="D8" s="210">
        <v>15227</v>
      </c>
      <c r="E8" s="211">
        <v>12382</v>
      </c>
      <c r="F8" s="211">
        <v>6206</v>
      </c>
      <c r="G8" s="208"/>
      <c r="H8" s="208"/>
      <c r="I8" s="208"/>
      <c r="J8" s="208"/>
    </row>
    <row r="9" spans="1:10" ht="19.5" customHeight="1">
      <c r="A9" s="184" t="s">
        <v>125</v>
      </c>
      <c r="B9" s="208">
        <f t="shared" si="0"/>
        <v>88847</v>
      </c>
      <c r="C9" s="209">
        <v>55249</v>
      </c>
      <c r="D9" s="210">
        <v>15166</v>
      </c>
      <c r="E9" s="211">
        <v>12228</v>
      </c>
      <c r="F9" s="211">
        <v>6204</v>
      </c>
      <c r="G9" s="208"/>
      <c r="H9" s="208"/>
      <c r="I9" s="208"/>
      <c r="J9" s="208"/>
    </row>
    <row r="10" spans="1:10" ht="19.5" customHeight="1">
      <c r="A10" s="184" t="s">
        <v>126</v>
      </c>
      <c r="B10" s="208">
        <f t="shared" si="0"/>
        <v>89115</v>
      </c>
      <c r="C10" s="209">
        <v>55565</v>
      </c>
      <c r="D10" s="210">
        <v>15238</v>
      </c>
      <c r="E10" s="211">
        <v>12131</v>
      </c>
      <c r="F10" s="211">
        <v>6181</v>
      </c>
      <c r="G10" s="208"/>
      <c r="H10" s="208"/>
      <c r="I10" s="208"/>
      <c r="J10" s="208"/>
    </row>
    <row r="11" spans="1:10" ht="19.5" customHeight="1">
      <c r="A11" s="184" t="s">
        <v>127</v>
      </c>
      <c r="B11" s="208">
        <f t="shared" si="0"/>
        <v>89698</v>
      </c>
      <c r="C11" s="209">
        <v>56037</v>
      </c>
      <c r="D11" s="210">
        <v>15444</v>
      </c>
      <c r="E11" s="211">
        <v>12017</v>
      </c>
      <c r="F11" s="211">
        <v>6200</v>
      </c>
      <c r="G11" s="208"/>
      <c r="H11" s="208"/>
      <c r="I11" s="208"/>
      <c r="J11" s="208"/>
    </row>
    <row r="12" spans="1:10" ht="19.5" customHeight="1">
      <c r="A12" s="184" t="s">
        <v>128</v>
      </c>
      <c r="B12" s="208">
        <f t="shared" si="0"/>
        <v>90169</v>
      </c>
      <c r="C12" s="209">
        <v>56456</v>
      </c>
      <c r="D12" s="210">
        <v>15546</v>
      </c>
      <c r="E12" s="211">
        <v>12025</v>
      </c>
      <c r="F12" s="211">
        <v>6142</v>
      </c>
      <c r="G12" s="208"/>
      <c r="H12" s="208"/>
      <c r="I12" s="208"/>
      <c r="J12" s="208"/>
    </row>
    <row r="13" spans="1:10" ht="19.5" customHeight="1">
      <c r="A13" s="184" t="s">
        <v>129</v>
      </c>
      <c r="B13" s="208">
        <f t="shared" si="0"/>
        <v>89981</v>
      </c>
      <c r="C13" s="209">
        <v>56143</v>
      </c>
      <c r="D13" s="210">
        <v>15794</v>
      </c>
      <c r="E13" s="211">
        <v>12013</v>
      </c>
      <c r="F13" s="211">
        <v>6031</v>
      </c>
      <c r="G13" s="208"/>
      <c r="H13" s="208"/>
      <c r="I13" s="208"/>
      <c r="J13" s="208"/>
    </row>
    <row r="14" spans="1:10" ht="19.5" customHeight="1">
      <c r="A14" s="184" t="s">
        <v>130</v>
      </c>
      <c r="B14" s="208">
        <f t="shared" si="0"/>
        <v>90354</v>
      </c>
      <c r="C14" s="209">
        <v>56480</v>
      </c>
      <c r="D14" s="210">
        <v>15925</v>
      </c>
      <c r="E14" s="211">
        <v>11926</v>
      </c>
      <c r="F14" s="211">
        <v>6023</v>
      </c>
      <c r="G14" s="208"/>
      <c r="H14" s="208"/>
      <c r="I14" s="208"/>
      <c r="J14" s="208"/>
    </row>
    <row r="15" spans="1:10" ht="19.5" customHeight="1">
      <c r="A15" s="184" t="s">
        <v>131</v>
      </c>
      <c r="B15" s="208">
        <f t="shared" si="0"/>
        <v>90911</v>
      </c>
      <c r="C15" s="209">
        <v>57010</v>
      </c>
      <c r="D15" s="210">
        <v>16009</v>
      </c>
      <c r="E15" s="211">
        <v>11898</v>
      </c>
      <c r="F15" s="211">
        <v>5994</v>
      </c>
      <c r="G15" s="208"/>
      <c r="H15" s="208"/>
      <c r="I15" s="208"/>
      <c r="J15" s="208"/>
    </row>
    <row r="16" spans="1:10" ht="19.5" customHeight="1">
      <c r="A16" s="184" t="s">
        <v>132</v>
      </c>
      <c r="B16" s="208">
        <f t="shared" si="0"/>
        <v>91162</v>
      </c>
      <c r="C16" s="209">
        <v>57121</v>
      </c>
      <c r="D16" s="210">
        <v>16135</v>
      </c>
      <c r="E16" s="211">
        <v>11888</v>
      </c>
      <c r="F16" s="211">
        <v>6018</v>
      </c>
      <c r="G16" s="208"/>
      <c r="H16" s="208"/>
      <c r="I16" s="208"/>
      <c r="J16" s="208"/>
    </row>
    <row r="17" spans="1:10" ht="19.5" customHeight="1">
      <c r="A17" s="184" t="s">
        <v>133</v>
      </c>
      <c r="B17" s="208">
        <f t="shared" si="0"/>
        <v>91335</v>
      </c>
      <c r="C17" s="209">
        <v>57339</v>
      </c>
      <c r="D17" s="210">
        <v>16209</v>
      </c>
      <c r="E17" s="211">
        <v>11764</v>
      </c>
      <c r="F17" s="211">
        <v>6023</v>
      </c>
      <c r="G17" s="208"/>
      <c r="H17" s="208"/>
      <c r="I17" s="208"/>
      <c r="J17" s="208"/>
    </row>
    <row r="18" spans="1:10" ht="19.5" customHeight="1">
      <c r="A18" s="184" t="s">
        <v>134</v>
      </c>
      <c r="B18" s="208">
        <f t="shared" si="0"/>
        <v>91285</v>
      </c>
      <c r="C18" s="209">
        <v>57361</v>
      </c>
      <c r="D18" s="210">
        <v>16208</v>
      </c>
      <c r="E18" s="211">
        <v>11725</v>
      </c>
      <c r="F18" s="211">
        <v>5991</v>
      </c>
      <c r="G18" s="208"/>
      <c r="H18" s="208"/>
      <c r="I18" s="208"/>
      <c r="J18" s="208"/>
    </row>
    <row r="19" spans="1:10" ht="19.5" customHeight="1">
      <c r="A19" s="184" t="s">
        <v>135</v>
      </c>
      <c r="B19" s="208">
        <f t="shared" si="0"/>
        <v>91805</v>
      </c>
      <c r="C19" s="209">
        <v>57914</v>
      </c>
      <c r="D19" s="210">
        <v>16220</v>
      </c>
      <c r="E19" s="211">
        <v>11695</v>
      </c>
      <c r="F19" s="211">
        <v>5976</v>
      </c>
      <c r="G19" s="208"/>
      <c r="H19" s="208"/>
      <c r="I19" s="208"/>
      <c r="J19" s="208"/>
    </row>
    <row r="20" spans="1:10" ht="19.5" customHeight="1">
      <c r="A20" s="184" t="s">
        <v>136</v>
      </c>
      <c r="B20" s="208">
        <f t="shared" si="0"/>
        <v>92033</v>
      </c>
      <c r="C20" s="209">
        <v>58314</v>
      </c>
      <c r="D20" s="210">
        <v>16170</v>
      </c>
      <c r="E20" s="211">
        <v>11639</v>
      </c>
      <c r="F20" s="211">
        <v>5910</v>
      </c>
      <c r="G20" s="208"/>
      <c r="H20" s="208"/>
      <c r="I20" s="208"/>
      <c r="J20" s="208"/>
    </row>
    <row r="21" spans="1:10" ht="19.5" customHeight="1">
      <c r="A21" s="184" t="s">
        <v>137</v>
      </c>
      <c r="B21" s="208">
        <f t="shared" si="0"/>
        <v>92627</v>
      </c>
      <c r="C21" s="209">
        <v>58822</v>
      </c>
      <c r="D21" s="210">
        <v>16245</v>
      </c>
      <c r="E21" s="211">
        <v>11635</v>
      </c>
      <c r="F21" s="211">
        <v>5925</v>
      </c>
      <c r="G21" s="208"/>
      <c r="H21" s="208"/>
      <c r="I21" s="208"/>
      <c r="J21" s="208"/>
    </row>
    <row r="22" spans="1:10" ht="19.5" customHeight="1">
      <c r="A22" s="184" t="s">
        <v>138</v>
      </c>
      <c r="B22" s="208">
        <f t="shared" si="0"/>
        <v>93127</v>
      </c>
      <c r="C22" s="209">
        <v>59286</v>
      </c>
      <c r="D22" s="210">
        <v>16336</v>
      </c>
      <c r="E22" s="211">
        <v>11562</v>
      </c>
      <c r="F22" s="211">
        <v>5943</v>
      </c>
      <c r="G22" s="208"/>
      <c r="H22" s="208"/>
      <c r="I22" s="208"/>
      <c r="J22" s="208"/>
    </row>
    <row r="23" spans="1:10" ht="19.5" customHeight="1">
      <c r="A23" s="184" t="s">
        <v>139</v>
      </c>
      <c r="B23" s="208">
        <f t="shared" si="0"/>
        <v>93895</v>
      </c>
      <c r="C23" s="209">
        <v>59974</v>
      </c>
      <c r="D23" s="210">
        <v>16363</v>
      </c>
      <c r="E23" s="211">
        <v>11580</v>
      </c>
      <c r="F23" s="211">
        <v>5978</v>
      </c>
      <c r="G23" s="208"/>
      <c r="H23" s="208"/>
      <c r="I23" s="208"/>
      <c r="J23" s="208"/>
    </row>
    <row r="24" spans="1:10" ht="19.5" customHeight="1">
      <c r="A24" s="184" t="s">
        <v>140</v>
      </c>
      <c r="B24" s="208">
        <f t="shared" si="0"/>
        <v>94373</v>
      </c>
      <c r="C24" s="209">
        <v>60431</v>
      </c>
      <c r="D24" s="210">
        <v>16331</v>
      </c>
      <c r="E24" s="211">
        <v>11548</v>
      </c>
      <c r="F24" s="211">
        <v>6063</v>
      </c>
      <c r="G24" s="208"/>
      <c r="H24" s="208"/>
      <c r="I24" s="208"/>
      <c r="J24" s="208"/>
    </row>
    <row r="25" spans="1:10" ht="19.5" customHeight="1">
      <c r="A25" s="184" t="s">
        <v>141</v>
      </c>
      <c r="B25" s="208">
        <f t="shared" si="0"/>
        <v>94816</v>
      </c>
      <c r="C25" s="209">
        <v>60791</v>
      </c>
      <c r="D25" s="210">
        <v>16341</v>
      </c>
      <c r="E25" s="211">
        <v>11557</v>
      </c>
      <c r="F25" s="211">
        <v>6127</v>
      </c>
      <c r="G25" s="208"/>
      <c r="H25" s="208"/>
      <c r="I25" s="208"/>
      <c r="J25" s="208"/>
    </row>
    <row r="26" spans="1:10" ht="19.5" customHeight="1">
      <c r="A26" s="184" t="s">
        <v>142</v>
      </c>
      <c r="B26" s="208">
        <f t="shared" si="0"/>
        <v>94986</v>
      </c>
      <c r="C26" s="209">
        <v>61061</v>
      </c>
      <c r="D26" s="210">
        <v>16386</v>
      </c>
      <c r="E26" s="211">
        <v>11380</v>
      </c>
      <c r="F26" s="211">
        <v>6159</v>
      </c>
      <c r="G26" s="208"/>
      <c r="H26" s="208"/>
      <c r="I26" s="208"/>
      <c r="J26" s="208"/>
    </row>
    <row r="27" spans="1:10" ht="19.5" customHeight="1">
      <c r="A27" s="184" t="s">
        <v>143</v>
      </c>
      <c r="B27" s="208">
        <f t="shared" si="0"/>
        <v>95200</v>
      </c>
      <c r="C27" s="209">
        <v>61448</v>
      </c>
      <c r="D27" s="210">
        <v>16272</v>
      </c>
      <c r="E27" s="211">
        <v>11261</v>
      </c>
      <c r="F27" s="211">
        <v>6219</v>
      </c>
      <c r="G27" s="208"/>
      <c r="H27" s="208"/>
      <c r="I27" s="208"/>
      <c r="J27" s="208"/>
    </row>
    <row r="28" spans="1:10" ht="19.5" customHeight="1">
      <c r="A28" s="184" t="s">
        <v>90</v>
      </c>
      <c r="B28" s="208">
        <f t="shared" si="0"/>
        <v>95625</v>
      </c>
      <c r="C28" s="209">
        <v>62003</v>
      </c>
      <c r="D28" s="210">
        <v>16301</v>
      </c>
      <c r="E28" s="211">
        <v>11108</v>
      </c>
      <c r="F28" s="211">
        <v>6213</v>
      </c>
      <c r="G28" s="208"/>
      <c r="H28" s="208"/>
      <c r="I28" s="208"/>
      <c r="J28" s="208"/>
    </row>
    <row r="29" spans="1:10" ht="19.5" customHeight="1">
      <c r="A29" s="184" t="s">
        <v>144</v>
      </c>
      <c r="B29" s="208">
        <f t="shared" si="0"/>
        <v>96287</v>
      </c>
      <c r="C29" s="209">
        <v>62577</v>
      </c>
      <c r="D29" s="210">
        <v>16328</v>
      </c>
      <c r="E29" s="211">
        <v>11138</v>
      </c>
      <c r="F29" s="211">
        <v>6244</v>
      </c>
      <c r="G29" s="208"/>
      <c r="H29" s="208"/>
      <c r="I29" s="208"/>
      <c r="J29" s="208"/>
    </row>
    <row r="30" spans="1:10" ht="19.5" customHeight="1">
      <c r="A30" s="184" t="s">
        <v>145</v>
      </c>
      <c r="B30" s="208">
        <f t="shared" si="0"/>
        <v>96369</v>
      </c>
      <c r="C30" s="209">
        <v>62761</v>
      </c>
      <c r="D30" s="210">
        <v>16248</v>
      </c>
      <c r="E30" s="211">
        <v>11079</v>
      </c>
      <c r="F30" s="211">
        <v>6281</v>
      </c>
      <c r="G30" s="208"/>
      <c r="H30" s="208"/>
      <c r="I30" s="208"/>
      <c r="J30" s="208"/>
    </row>
    <row r="31" spans="1:10" ht="19.5" customHeight="1">
      <c r="A31" s="184" t="s">
        <v>146</v>
      </c>
      <c r="B31" s="208">
        <f t="shared" si="0"/>
        <v>96999</v>
      </c>
      <c r="C31" s="209">
        <v>63301</v>
      </c>
      <c r="D31" s="210">
        <v>16239</v>
      </c>
      <c r="E31" s="211">
        <v>11080</v>
      </c>
      <c r="F31" s="211">
        <v>6379</v>
      </c>
      <c r="G31" s="208"/>
      <c r="H31" s="208"/>
      <c r="I31" s="208"/>
      <c r="J31" s="208"/>
    </row>
    <row r="32" spans="1:10" ht="19.5" customHeight="1">
      <c r="A32" s="184" t="s">
        <v>147</v>
      </c>
      <c r="B32" s="208">
        <f t="shared" si="0"/>
        <v>97468</v>
      </c>
      <c r="C32" s="209">
        <v>63678</v>
      </c>
      <c r="D32" s="210">
        <v>16290</v>
      </c>
      <c r="E32" s="211">
        <v>10989</v>
      </c>
      <c r="F32" s="211">
        <v>6511</v>
      </c>
      <c r="G32" s="208"/>
      <c r="H32" s="208"/>
      <c r="I32" s="208"/>
      <c r="J32" s="208"/>
    </row>
    <row r="33" spans="1:10" ht="19.5" customHeight="1">
      <c r="A33" s="184" t="s">
        <v>148</v>
      </c>
      <c r="B33" s="208">
        <f t="shared" si="0"/>
        <v>97813</v>
      </c>
      <c r="C33" s="209">
        <v>64206</v>
      </c>
      <c r="D33" s="210">
        <v>16178</v>
      </c>
      <c r="E33" s="211">
        <v>10956</v>
      </c>
      <c r="F33" s="211">
        <v>6473</v>
      </c>
      <c r="G33" s="208"/>
      <c r="H33" s="208"/>
      <c r="I33" s="208"/>
      <c r="J33" s="208"/>
    </row>
    <row r="34" spans="1:10" ht="19.5" customHeight="1">
      <c r="A34" s="184" t="s">
        <v>149</v>
      </c>
      <c r="B34" s="208">
        <f t="shared" si="0"/>
        <v>98330</v>
      </c>
      <c r="C34" s="209">
        <v>64831</v>
      </c>
      <c r="D34" s="210">
        <v>16091</v>
      </c>
      <c r="E34" s="211">
        <v>10923</v>
      </c>
      <c r="F34" s="211">
        <v>6485</v>
      </c>
      <c r="G34" s="208"/>
      <c r="H34" s="208"/>
      <c r="I34" s="208"/>
      <c r="J34" s="208"/>
    </row>
    <row r="35" spans="1:10" ht="19.5" customHeight="1">
      <c r="A35" s="184" t="s">
        <v>150</v>
      </c>
      <c r="B35" s="208">
        <f t="shared" si="0"/>
        <v>98935</v>
      </c>
      <c r="C35" s="209">
        <v>65350</v>
      </c>
      <c r="D35" s="210">
        <v>16078</v>
      </c>
      <c r="E35" s="211">
        <v>10892</v>
      </c>
      <c r="F35" s="211">
        <v>6615</v>
      </c>
      <c r="G35" s="208"/>
      <c r="H35" s="208"/>
      <c r="I35" s="208"/>
      <c r="J35" s="208"/>
    </row>
    <row r="36" spans="1:10" ht="19.5" customHeight="1">
      <c r="A36" s="184" t="s">
        <v>151</v>
      </c>
      <c r="B36" s="208">
        <f t="shared" si="0"/>
        <v>99373</v>
      </c>
      <c r="C36" s="209">
        <v>65922</v>
      </c>
      <c r="D36" s="210">
        <v>15995</v>
      </c>
      <c r="E36" s="211">
        <v>10833</v>
      </c>
      <c r="F36" s="211">
        <v>6623</v>
      </c>
      <c r="G36" s="208"/>
      <c r="H36" s="208"/>
      <c r="I36" s="208"/>
      <c r="J36" s="208"/>
    </row>
    <row r="37" spans="1:10" ht="19.5" customHeight="1">
      <c r="A37" s="184" t="s">
        <v>152</v>
      </c>
      <c r="B37" s="208">
        <f t="shared" si="0"/>
        <v>99756</v>
      </c>
      <c r="C37" s="209">
        <v>66432</v>
      </c>
      <c r="D37" s="210">
        <v>15947</v>
      </c>
      <c r="E37" s="211">
        <v>10794</v>
      </c>
      <c r="F37" s="211">
        <v>6583</v>
      </c>
      <c r="G37" s="208"/>
      <c r="H37" s="208"/>
      <c r="I37" s="208"/>
      <c r="J37" s="208"/>
    </row>
    <row r="38" spans="1:10" ht="19.5" customHeight="1">
      <c r="A38" s="184" t="s">
        <v>153</v>
      </c>
      <c r="B38" s="208">
        <f t="shared" si="0"/>
        <v>100016</v>
      </c>
      <c r="C38" s="209">
        <v>66875</v>
      </c>
      <c r="D38" s="210">
        <v>15962</v>
      </c>
      <c r="E38" s="211">
        <v>10675</v>
      </c>
      <c r="F38" s="211">
        <v>6504</v>
      </c>
      <c r="G38" s="208"/>
      <c r="H38" s="208"/>
      <c r="I38" s="208"/>
      <c r="J38" s="208"/>
    </row>
    <row r="39" spans="1:10" ht="19.5" customHeight="1">
      <c r="A39" s="184" t="s">
        <v>154</v>
      </c>
      <c r="B39" s="208">
        <f t="shared" si="0"/>
        <v>100549</v>
      </c>
      <c r="C39" s="209">
        <v>67542</v>
      </c>
      <c r="D39" s="210">
        <v>15893</v>
      </c>
      <c r="E39" s="211">
        <v>10605</v>
      </c>
      <c r="F39" s="211">
        <v>6509</v>
      </c>
      <c r="G39" s="208"/>
      <c r="H39" s="208"/>
      <c r="I39" s="208"/>
      <c r="J39" s="208"/>
    </row>
    <row r="40" spans="1:10" ht="19.5" customHeight="1">
      <c r="A40" s="184" t="s">
        <v>155</v>
      </c>
      <c r="B40" s="208">
        <f t="shared" si="0"/>
        <v>100639</v>
      </c>
      <c r="C40" s="209">
        <v>67852</v>
      </c>
      <c r="D40" s="210">
        <v>15794</v>
      </c>
      <c r="E40" s="211">
        <v>10501</v>
      </c>
      <c r="F40" s="211">
        <v>6492</v>
      </c>
      <c r="G40" s="208"/>
      <c r="H40" s="208"/>
      <c r="I40" s="208"/>
      <c r="J40" s="208"/>
    </row>
    <row r="41" spans="1:10" ht="19.5" customHeight="1">
      <c r="A41" s="184" t="s">
        <v>156</v>
      </c>
      <c r="B41" s="208">
        <f t="shared" si="0"/>
        <v>100957</v>
      </c>
      <c r="C41" s="209">
        <v>68363</v>
      </c>
      <c r="D41" s="210">
        <v>15731</v>
      </c>
      <c r="E41" s="211">
        <v>10440</v>
      </c>
      <c r="F41" s="211">
        <v>6423</v>
      </c>
      <c r="G41" s="208"/>
      <c r="H41" s="208"/>
      <c r="I41" s="208"/>
      <c r="J41" s="208"/>
    </row>
    <row r="42" spans="1:10" ht="19.5" customHeight="1">
      <c r="A42" s="184" t="s">
        <v>157</v>
      </c>
      <c r="B42" s="208">
        <f t="shared" si="0"/>
        <v>101072</v>
      </c>
      <c r="C42" s="209">
        <v>68633</v>
      </c>
      <c r="D42" s="210">
        <v>15601</v>
      </c>
      <c r="E42" s="211">
        <v>10369</v>
      </c>
      <c r="F42" s="211">
        <v>6469</v>
      </c>
      <c r="G42" s="208"/>
      <c r="H42" s="208"/>
      <c r="I42" s="208"/>
      <c r="J42" s="208"/>
    </row>
    <row r="43" spans="1:10" ht="19.5" customHeight="1">
      <c r="A43" s="184" t="s">
        <v>158</v>
      </c>
      <c r="B43" s="208">
        <v>100462</v>
      </c>
      <c r="C43" s="241"/>
      <c r="D43" s="242"/>
      <c r="E43" s="242"/>
      <c r="F43" s="243"/>
      <c r="G43" s="208" t="s">
        <v>165</v>
      </c>
      <c r="H43" s="208"/>
      <c r="I43" s="208"/>
      <c r="J43" s="208"/>
    </row>
    <row r="44" spans="1:10" ht="19.5" customHeight="1">
      <c r="A44" s="184" t="s">
        <v>159</v>
      </c>
      <c r="B44" s="208">
        <v>100232</v>
      </c>
      <c r="C44" s="244"/>
      <c r="D44" s="242"/>
      <c r="E44" s="242"/>
      <c r="F44" s="243"/>
      <c r="G44" s="208"/>
      <c r="H44" s="208"/>
      <c r="I44" s="208"/>
      <c r="J44" s="208"/>
    </row>
    <row r="45" spans="1:10" ht="19.5" customHeight="1">
      <c r="A45" s="184" t="s">
        <v>160</v>
      </c>
      <c r="B45" s="208">
        <v>100116</v>
      </c>
      <c r="C45" s="244"/>
      <c r="D45" s="242"/>
      <c r="E45" s="242"/>
      <c r="F45" s="243"/>
      <c r="G45" s="208"/>
      <c r="H45" s="208"/>
      <c r="I45" s="208"/>
      <c r="J45" s="208"/>
    </row>
    <row r="46" spans="1:10" ht="19.5" customHeight="1">
      <c r="A46" s="184" t="s">
        <v>161</v>
      </c>
      <c r="B46" s="208">
        <v>99919</v>
      </c>
      <c r="C46" s="244"/>
      <c r="D46" s="242"/>
      <c r="E46" s="242"/>
      <c r="F46" s="243"/>
      <c r="G46" s="208"/>
      <c r="H46" s="208"/>
      <c r="I46" s="208"/>
      <c r="J46" s="208"/>
    </row>
  </sheetData>
  <mergeCells count="1">
    <mergeCell ref="C43:F46"/>
  </mergeCells>
  <phoneticPr fontId="2"/>
  <pageMargins left="0.70866141732283472" right="0.70866141732283472" top="0.74803149606299213" bottom="0.35433070866141736" header="0.31496062992125984" footer="0.31496062992125984"/>
  <pageSetup paperSize="9" scale="77" orientation="portrait" r:id="rId1"/>
  <rowBreaks count="1" manualBreakCount="1">
    <brk id="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Normal="100" zoomScaleSheetLayoutView="100" workbookViewId="0">
      <pane ySplit="2" topLeftCell="A3" activePane="bottomLeft" state="frozen"/>
      <selection pane="bottomLeft" activeCell="C28" sqref="C28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9" s="174" customFormat="1" ht="27" customHeight="1">
      <c r="A1" s="173" t="s">
        <v>118</v>
      </c>
      <c r="F1" s="175" t="s">
        <v>117</v>
      </c>
    </row>
    <row r="2" spans="1:9" ht="19.5" customHeight="1">
      <c r="A2" s="182" t="s">
        <v>166</v>
      </c>
      <c r="B2" s="180" t="s">
        <v>69</v>
      </c>
      <c r="C2" s="181" t="s">
        <v>14</v>
      </c>
      <c r="D2" s="182" t="s">
        <v>112</v>
      </c>
      <c r="E2" s="183" t="s">
        <v>162</v>
      </c>
      <c r="F2" s="183" t="s">
        <v>163</v>
      </c>
    </row>
    <row r="3" spans="1:9" ht="19.5" customHeight="1">
      <c r="A3" s="184" t="s">
        <v>119</v>
      </c>
      <c r="B3" s="208">
        <f>SUM(C3:F3)</f>
        <v>20972</v>
      </c>
      <c r="C3" s="209">
        <v>12959</v>
      </c>
      <c r="D3" s="210">
        <v>3408</v>
      </c>
      <c r="E3" s="211">
        <v>3163</v>
      </c>
      <c r="F3" s="211">
        <v>1442</v>
      </c>
      <c r="G3" s="212"/>
      <c r="H3" s="212"/>
      <c r="I3" s="212"/>
    </row>
    <row r="4" spans="1:9" ht="19.5" customHeight="1">
      <c r="A4" s="184" t="s">
        <v>120</v>
      </c>
      <c r="B4" s="208">
        <f t="shared" ref="B4:B42" si="0">SUM(C4:F4)</f>
        <v>21332</v>
      </c>
      <c r="C4" s="209">
        <v>13205</v>
      </c>
      <c r="D4" s="210">
        <v>3508</v>
      </c>
      <c r="E4" s="211">
        <v>3160</v>
      </c>
      <c r="F4" s="211">
        <v>1459</v>
      </c>
      <c r="G4" s="212"/>
      <c r="H4" s="212"/>
      <c r="I4" s="212"/>
    </row>
    <row r="5" spans="1:9" ht="19.5" customHeight="1">
      <c r="A5" s="184" t="s">
        <v>121</v>
      </c>
      <c r="B5" s="208">
        <f t="shared" si="0"/>
        <v>21498</v>
      </c>
      <c r="C5" s="209">
        <v>13320</v>
      </c>
      <c r="D5" s="210">
        <v>3560</v>
      </c>
      <c r="E5" s="211">
        <v>3158</v>
      </c>
      <c r="F5" s="211">
        <v>1460</v>
      </c>
      <c r="G5" s="212"/>
      <c r="H5" s="212"/>
      <c r="I5" s="212"/>
    </row>
    <row r="6" spans="1:9" ht="19.5" customHeight="1">
      <c r="A6" s="184" t="s">
        <v>122</v>
      </c>
      <c r="B6" s="208">
        <f t="shared" si="0"/>
        <v>21856</v>
      </c>
      <c r="C6" s="209">
        <v>13623</v>
      </c>
      <c r="D6" s="210">
        <v>3606</v>
      </c>
      <c r="E6" s="211">
        <v>3143</v>
      </c>
      <c r="F6" s="211">
        <v>1484</v>
      </c>
      <c r="G6" s="212"/>
      <c r="H6" s="212"/>
      <c r="I6" s="212"/>
    </row>
    <row r="7" spans="1:9" ht="19.5" customHeight="1">
      <c r="A7" s="184" t="s">
        <v>123</v>
      </c>
      <c r="B7" s="208">
        <f t="shared" si="0"/>
        <v>22136</v>
      </c>
      <c r="C7" s="209">
        <v>13869</v>
      </c>
      <c r="D7" s="210">
        <v>3677</v>
      </c>
      <c r="E7" s="211">
        <v>3094</v>
      </c>
      <c r="F7" s="211">
        <v>1496</v>
      </c>
      <c r="G7" s="212"/>
      <c r="H7" s="212"/>
      <c r="I7" s="212"/>
    </row>
    <row r="8" spans="1:9" ht="19.5" customHeight="1">
      <c r="A8" s="184" t="s">
        <v>124</v>
      </c>
      <c r="B8" s="208">
        <f t="shared" si="0"/>
        <v>22211</v>
      </c>
      <c r="C8" s="209">
        <v>13965</v>
      </c>
      <c r="D8" s="210">
        <v>3678</v>
      </c>
      <c r="E8" s="211">
        <v>3102</v>
      </c>
      <c r="F8" s="211">
        <v>1466</v>
      </c>
      <c r="G8" s="212"/>
      <c r="H8" s="212"/>
      <c r="I8" s="212"/>
    </row>
    <row r="9" spans="1:9" ht="19.5" customHeight="1">
      <c r="A9" s="184" t="s">
        <v>125</v>
      </c>
      <c r="B9" s="208">
        <f t="shared" si="0"/>
        <v>22378</v>
      </c>
      <c r="C9" s="209">
        <v>14085</v>
      </c>
      <c r="D9" s="210">
        <v>3727</v>
      </c>
      <c r="E9" s="211">
        <v>3090</v>
      </c>
      <c r="F9" s="211">
        <v>1476</v>
      </c>
      <c r="G9" s="212"/>
      <c r="H9" s="212"/>
      <c r="I9" s="212"/>
    </row>
    <row r="10" spans="1:9" ht="19.5" customHeight="1">
      <c r="A10" s="184" t="s">
        <v>126</v>
      </c>
      <c r="B10" s="208">
        <f t="shared" si="0"/>
        <v>22607</v>
      </c>
      <c r="C10" s="209">
        <v>14249</v>
      </c>
      <c r="D10" s="210">
        <v>3798</v>
      </c>
      <c r="E10" s="211">
        <v>3083</v>
      </c>
      <c r="F10" s="211">
        <v>1477</v>
      </c>
      <c r="G10" s="212"/>
      <c r="H10" s="212"/>
      <c r="I10" s="212"/>
    </row>
    <row r="11" spans="1:9" ht="19.5" customHeight="1">
      <c r="A11" s="184" t="s">
        <v>127</v>
      </c>
      <c r="B11" s="208">
        <f t="shared" si="0"/>
        <v>22965</v>
      </c>
      <c r="C11" s="209">
        <v>14520</v>
      </c>
      <c r="D11" s="210">
        <v>3867</v>
      </c>
      <c r="E11" s="211">
        <v>3102</v>
      </c>
      <c r="F11" s="211">
        <v>1476</v>
      </c>
      <c r="G11" s="212"/>
      <c r="H11" s="212"/>
      <c r="I11" s="212"/>
    </row>
    <row r="12" spans="1:9" ht="19.5" customHeight="1">
      <c r="A12" s="184" t="s">
        <v>128</v>
      </c>
      <c r="B12" s="208">
        <f t="shared" si="0"/>
        <v>23216</v>
      </c>
      <c r="C12" s="209">
        <v>14638</v>
      </c>
      <c r="D12" s="210">
        <v>3952</v>
      </c>
      <c r="E12" s="211">
        <v>3151</v>
      </c>
      <c r="F12" s="211">
        <v>1475</v>
      </c>
      <c r="G12" s="212"/>
      <c r="H12" s="212"/>
      <c r="I12" s="212"/>
    </row>
    <row r="13" spans="1:9" ht="19.5" customHeight="1">
      <c r="A13" s="184" t="s">
        <v>129</v>
      </c>
      <c r="B13" s="208">
        <f t="shared" si="0"/>
        <v>23502</v>
      </c>
      <c r="C13" s="209">
        <v>14853</v>
      </c>
      <c r="D13" s="210">
        <v>4025</v>
      </c>
      <c r="E13" s="211">
        <v>3100</v>
      </c>
      <c r="F13" s="211">
        <v>1524</v>
      </c>
      <c r="G13" s="212"/>
      <c r="H13" s="212"/>
      <c r="I13" s="212"/>
    </row>
    <row r="14" spans="1:9" ht="19.5" customHeight="1">
      <c r="A14" s="184" t="s">
        <v>130</v>
      </c>
      <c r="B14" s="208">
        <f t="shared" si="0"/>
        <v>23693</v>
      </c>
      <c r="C14" s="209">
        <v>14993</v>
      </c>
      <c r="D14" s="210">
        <v>4066</v>
      </c>
      <c r="E14" s="211">
        <v>3100</v>
      </c>
      <c r="F14" s="211">
        <v>1534</v>
      </c>
      <c r="G14" s="212"/>
      <c r="H14" s="212"/>
      <c r="I14" s="212"/>
    </row>
    <row r="15" spans="1:9" ht="19.5" customHeight="1">
      <c r="A15" s="184" t="s">
        <v>131</v>
      </c>
      <c r="B15" s="208">
        <f t="shared" si="0"/>
        <v>23979</v>
      </c>
      <c r="C15" s="209">
        <v>15215</v>
      </c>
      <c r="D15" s="210">
        <v>4102</v>
      </c>
      <c r="E15" s="211">
        <v>3129</v>
      </c>
      <c r="F15" s="211">
        <v>1533</v>
      </c>
      <c r="G15" s="212"/>
      <c r="H15" s="212"/>
      <c r="I15" s="212"/>
    </row>
    <row r="16" spans="1:9" ht="19.5" customHeight="1">
      <c r="A16" s="184" t="s">
        <v>132</v>
      </c>
      <c r="B16" s="208">
        <f t="shared" si="0"/>
        <v>24302</v>
      </c>
      <c r="C16" s="209">
        <v>15394</v>
      </c>
      <c r="D16" s="210">
        <v>4213</v>
      </c>
      <c r="E16" s="211">
        <v>3137</v>
      </c>
      <c r="F16" s="211">
        <v>1558</v>
      </c>
      <c r="G16" s="212"/>
      <c r="H16" s="212"/>
      <c r="I16" s="212"/>
    </row>
    <row r="17" spans="1:9" ht="19.5" customHeight="1">
      <c r="A17" s="184" t="s">
        <v>133</v>
      </c>
      <c r="B17" s="208">
        <f t="shared" si="0"/>
        <v>24491</v>
      </c>
      <c r="C17" s="209">
        <v>15507</v>
      </c>
      <c r="D17" s="210">
        <v>4259</v>
      </c>
      <c r="E17" s="211">
        <v>3153</v>
      </c>
      <c r="F17" s="211">
        <v>1572</v>
      </c>
      <c r="G17" s="212"/>
      <c r="H17" s="212"/>
      <c r="I17" s="212"/>
    </row>
    <row r="18" spans="1:9" ht="19.5" customHeight="1">
      <c r="A18" s="184" t="s">
        <v>134</v>
      </c>
      <c r="B18" s="208">
        <f t="shared" si="0"/>
        <v>25363</v>
      </c>
      <c r="C18" s="209">
        <v>16168</v>
      </c>
      <c r="D18" s="210">
        <v>4453</v>
      </c>
      <c r="E18" s="211">
        <v>3143</v>
      </c>
      <c r="F18" s="211">
        <v>1599</v>
      </c>
      <c r="G18" s="212"/>
      <c r="H18" s="212"/>
      <c r="I18" s="212"/>
    </row>
    <row r="19" spans="1:9" ht="19.5" customHeight="1">
      <c r="A19" s="184" t="s">
        <v>135</v>
      </c>
      <c r="B19" s="208">
        <f t="shared" si="0"/>
        <v>25778</v>
      </c>
      <c r="C19" s="209">
        <v>16503</v>
      </c>
      <c r="D19" s="210">
        <v>4493</v>
      </c>
      <c r="E19" s="211">
        <v>3152</v>
      </c>
      <c r="F19" s="211">
        <v>1630</v>
      </c>
      <c r="G19" s="212"/>
      <c r="H19" s="212"/>
      <c r="I19" s="212"/>
    </row>
    <row r="20" spans="1:9" ht="19.5" customHeight="1">
      <c r="A20" s="184" t="s">
        <v>136</v>
      </c>
      <c r="B20" s="208">
        <f t="shared" si="0"/>
        <v>25943</v>
      </c>
      <c r="C20" s="209">
        <v>16649</v>
      </c>
      <c r="D20" s="210">
        <v>4516</v>
      </c>
      <c r="E20" s="211">
        <v>3160</v>
      </c>
      <c r="F20" s="211">
        <v>1618</v>
      </c>
      <c r="G20" s="212"/>
      <c r="H20" s="212"/>
      <c r="I20" s="212"/>
    </row>
    <row r="21" spans="1:9" ht="19.5" customHeight="1">
      <c r="A21" s="184" t="s">
        <v>137</v>
      </c>
      <c r="B21" s="208">
        <f t="shared" si="0"/>
        <v>26271</v>
      </c>
      <c r="C21" s="209">
        <v>16901</v>
      </c>
      <c r="D21" s="210">
        <v>4579</v>
      </c>
      <c r="E21" s="211">
        <v>3163</v>
      </c>
      <c r="F21" s="211">
        <v>1628</v>
      </c>
      <c r="G21" s="212"/>
      <c r="H21" s="212"/>
      <c r="I21" s="212"/>
    </row>
    <row r="22" spans="1:9" ht="19.5" customHeight="1">
      <c r="A22" s="184" t="s">
        <v>138</v>
      </c>
      <c r="B22" s="208">
        <f t="shared" si="0"/>
        <v>26635</v>
      </c>
      <c r="C22" s="209">
        <v>17142</v>
      </c>
      <c r="D22" s="210">
        <v>4675</v>
      </c>
      <c r="E22" s="211">
        <v>3176</v>
      </c>
      <c r="F22" s="211">
        <v>1642</v>
      </c>
      <c r="G22" s="212"/>
      <c r="H22" s="212"/>
      <c r="I22" s="212"/>
    </row>
    <row r="23" spans="1:9" ht="19.5" customHeight="1">
      <c r="A23" s="184" t="s">
        <v>139</v>
      </c>
      <c r="B23" s="208">
        <f t="shared" si="0"/>
        <v>26728</v>
      </c>
      <c r="C23" s="209">
        <v>17319</v>
      </c>
      <c r="D23" s="210">
        <v>4594</v>
      </c>
      <c r="E23" s="211">
        <v>3180</v>
      </c>
      <c r="F23" s="211">
        <v>1635</v>
      </c>
      <c r="G23" s="212"/>
      <c r="H23" s="212"/>
      <c r="I23" s="212"/>
    </row>
    <row r="24" spans="1:9" ht="19.5" customHeight="1">
      <c r="A24" s="184" t="s">
        <v>140</v>
      </c>
      <c r="B24" s="208">
        <f t="shared" si="0"/>
        <v>27081</v>
      </c>
      <c r="C24" s="209">
        <v>17620</v>
      </c>
      <c r="D24" s="210">
        <v>4645</v>
      </c>
      <c r="E24" s="211">
        <v>3166</v>
      </c>
      <c r="F24" s="211">
        <v>1650</v>
      </c>
      <c r="G24" s="212"/>
      <c r="H24" s="212"/>
      <c r="I24" s="212"/>
    </row>
    <row r="25" spans="1:9" ht="19.5" customHeight="1">
      <c r="A25" s="184" t="s">
        <v>141</v>
      </c>
      <c r="B25" s="208">
        <f t="shared" si="0"/>
        <v>27448</v>
      </c>
      <c r="C25" s="209">
        <v>17967</v>
      </c>
      <c r="D25" s="210">
        <v>4680</v>
      </c>
      <c r="E25" s="211">
        <v>3139</v>
      </c>
      <c r="F25" s="211">
        <v>1662</v>
      </c>
      <c r="G25" s="212"/>
      <c r="H25" s="212"/>
      <c r="I25" s="212"/>
    </row>
    <row r="26" spans="1:9" ht="19.5" customHeight="1">
      <c r="A26" s="184" t="s">
        <v>142</v>
      </c>
      <c r="B26" s="208">
        <f t="shared" si="0"/>
        <v>27799</v>
      </c>
      <c r="C26" s="209">
        <v>18227</v>
      </c>
      <c r="D26" s="210">
        <v>4738</v>
      </c>
      <c r="E26" s="211">
        <v>3132</v>
      </c>
      <c r="F26" s="211">
        <v>1702</v>
      </c>
      <c r="G26" s="212"/>
      <c r="H26" s="212"/>
      <c r="I26" s="212"/>
    </row>
    <row r="27" spans="1:9" ht="19.5" customHeight="1">
      <c r="A27" s="184" t="s">
        <v>143</v>
      </c>
      <c r="B27" s="208">
        <f t="shared" si="0"/>
        <v>28138</v>
      </c>
      <c r="C27" s="209">
        <v>18529</v>
      </c>
      <c r="D27" s="210">
        <v>4750</v>
      </c>
      <c r="E27" s="211">
        <v>3140</v>
      </c>
      <c r="F27" s="211">
        <v>1719</v>
      </c>
      <c r="G27" s="212"/>
      <c r="H27" s="212"/>
      <c r="I27" s="212"/>
    </row>
    <row r="28" spans="1:9" ht="19.5" customHeight="1">
      <c r="A28" s="184" t="s">
        <v>90</v>
      </c>
      <c r="B28" s="208">
        <f t="shared" si="0"/>
        <v>28759</v>
      </c>
      <c r="C28" s="209">
        <v>19068</v>
      </c>
      <c r="D28" s="210">
        <v>4846</v>
      </c>
      <c r="E28" s="211">
        <v>3115</v>
      </c>
      <c r="F28" s="211">
        <v>1730</v>
      </c>
      <c r="G28" s="212"/>
      <c r="H28" s="212"/>
      <c r="I28" s="212"/>
    </row>
    <row r="29" spans="1:9" ht="19.5" customHeight="1">
      <c r="A29" s="184" t="s">
        <v>144</v>
      </c>
      <c r="B29" s="208">
        <f t="shared" si="0"/>
        <v>29411</v>
      </c>
      <c r="C29" s="209">
        <v>19591</v>
      </c>
      <c r="D29" s="210">
        <v>4907</v>
      </c>
      <c r="E29" s="211">
        <v>3146</v>
      </c>
      <c r="F29" s="211">
        <v>1767</v>
      </c>
      <c r="G29" s="212"/>
      <c r="H29" s="212"/>
      <c r="I29" s="212"/>
    </row>
    <row r="30" spans="1:9" ht="19.5" customHeight="1">
      <c r="A30" s="184" t="s">
        <v>145</v>
      </c>
      <c r="B30" s="208">
        <f t="shared" si="0"/>
        <v>29815</v>
      </c>
      <c r="C30" s="209">
        <v>19894</v>
      </c>
      <c r="D30" s="210">
        <v>4949</v>
      </c>
      <c r="E30" s="211">
        <v>3166</v>
      </c>
      <c r="F30" s="211">
        <v>1806</v>
      </c>
      <c r="G30" s="212"/>
      <c r="H30" s="212"/>
      <c r="I30" s="212"/>
    </row>
    <row r="31" spans="1:9" ht="19.5" customHeight="1">
      <c r="A31" s="184" t="s">
        <v>146</v>
      </c>
      <c r="B31" s="208">
        <f t="shared" si="0"/>
        <v>30351</v>
      </c>
      <c r="C31" s="209">
        <v>20282</v>
      </c>
      <c r="D31" s="210">
        <v>5032</v>
      </c>
      <c r="E31" s="211">
        <v>3195</v>
      </c>
      <c r="F31" s="211">
        <v>1842</v>
      </c>
      <c r="G31" s="212"/>
      <c r="H31" s="212"/>
      <c r="I31" s="212"/>
    </row>
    <row r="32" spans="1:9" ht="19.5" customHeight="1">
      <c r="A32" s="184" t="s">
        <v>147</v>
      </c>
      <c r="B32" s="208">
        <f t="shared" si="0"/>
        <v>30870</v>
      </c>
      <c r="C32" s="209">
        <v>20634</v>
      </c>
      <c r="D32" s="210">
        <v>5097</v>
      </c>
      <c r="E32" s="211">
        <v>3217</v>
      </c>
      <c r="F32" s="211">
        <v>1922</v>
      </c>
      <c r="G32" s="212"/>
      <c r="H32" s="212"/>
      <c r="I32" s="212"/>
    </row>
    <row r="33" spans="1:9" ht="19.5" customHeight="1">
      <c r="A33" s="184" t="s">
        <v>148</v>
      </c>
      <c r="B33" s="208">
        <f t="shared" si="0"/>
        <v>31483</v>
      </c>
      <c r="C33" s="209">
        <v>21268</v>
      </c>
      <c r="D33" s="210">
        <v>5059</v>
      </c>
      <c r="E33" s="211">
        <v>3211</v>
      </c>
      <c r="F33" s="211">
        <v>1945</v>
      </c>
      <c r="G33" s="212"/>
      <c r="H33" s="212"/>
      <c r="I33" s="212"/>
    </row>
    <row r="34" spans="1:9" ht="19.5" customHeight="1">
      <c r="A34" s="184" t="s">
        <v>149</v>
      </c>
      <c r="B34" s="208">
        <f t="shared" si="0"/>
        <v>32050</v>
      </c>
      <c r="C34" s="209">
        <v>21776</v>
      </c>
      <c r="D34" s="210">
        <v>5087</v>
      </c>
      <c r="E34" s="211">
        <v>3241</v>
      </c>
      <c r="F34" s="211">
        <v>1946</v>
      </c>
      <c r="G34" s="212"/>
      <c r="H34" s="212"/>
      <c r="I34" s="212"/>
    </row>
    <row r="35" spans="1:9" ht="19.5" customHeight="1">
      <c r="A35" s="184" t="s">
        <v>150</v>
      </c>
      <c r="B35" s="208">
        <f t="shared" si="0"/>
        <v>32756</v>
      </c>
      <c r="C35" s="209">
        <v>22316</v>
      </c>
      <c r="D35" s="210">
        <v>5136</v>
      </c>
      <c r="E35" s="211">
        <v>3293</v>
      </c>
      <c r="F35" s="211">
        <v>2011</v>
      </c>
      <c r="G35" s="212"/>
      <c r="H35" s="212"/>
      <c r="I35" s="212"/>
    </row>
    <row r="36" spans="1:9" ht="19.5" customHeight="1">
      <c r="A36" s="184" t="s">
        <v>151</v>
      </c>
      <c r="B36" s="208">
        <f t="shared" si="0"/>
        <v>33344</v>
      </c>
      <c r="C36" s="209">
        <v>22869</v>
      </c>
      <c r="D36" s="210">
        <v>5126</v>
      </c>
      <c r="E36" s="211">
        <v>3302</v>
      </c>
      <c r="F36" s="211">
        <v>2047</v>
      </c>
      <c r="G36" s="212"/>
      <c r="H36" s="212"/>
      <c r="I36" s="212"/>
    </row>
    <row r="37" spans="1:9" ht="19.5" customHeight="1">
      <c r="A37" s="184" t="s">
        <v>152</v>
      </c>
      <c r="B37" s="208">
        <f t="shared" si="0"/>
        <v>33937</v>
      </c>
      <c r="C37" s="209">
        <v>23377</v>
      </c>
      <c r="D37" s="210">
        <v>5177</v>
      </c>
      <c r="E37" s="211">
        <v>3315</v>
      </c>
      <c r="F37" s="211">
        <v>2068</v>
      </c>
      <c r="G37" s="212"/>
      <c r="H37" s="212"/>
      <c r="I37" s="212"/>
    </row>
    <row r="38" spans="1:9" ht="19.5" customHeight="1">
      <c r="A38" s="184" t="s">
        <v>153</v>
      </c>
      <c r="B38" s="208">
        <f t="shared" si="0"/>
        <v>33836</v>
      </c>
      <c r="C38" s="209">
        <v>23197</v>
      </c>
      <c r="D38" s="210">
        <v>5262</v>
      </c>
      <c r="E38" s="211">
        <v>3342</v>
      </c>
      <c r="F38" s="211">
        <v>2035</v>
      </c>
      <c r="G38" s="212"/>
      <c r="H38" s="212"/>
      <c r="I38" s="212"/>
    </row>
    <row r="39" spans="1:9" ht="19.5" customHeight="1">
      <c r="A39" s="184" t="s">
        <v>154</v>
      </c>
      <c r="B39" s="208">
        <f t="shared" si="0"/>
        <v>34493</v>
      </c>
      <c r="C39" s="209">
        <v>23760</v>
      </c>
      <c r="D39" s="210">
        <v>5310</v>
      </c>
      <c r="E39" s="211">
        <v>3364</v>
      </c>
      <c r="F39" s="211">
        <v>2059</v>
      </c>
      <c r="G39" s="212"/>
      <c r="H39" s="212"/>
      <c r="I39" s="212"/>
    </row>
    <row r="40" spans="1:9" ht="19.5" customHeight="1">
      <c r="A40" s="184" t="s">
        <v>155</v>
      </c>
      <c r="B40" s="208">
        <f t="shared" si="0"/>
        <v>34905</v>
      </c>
      <c r="C40" s="209">
        <v>24140</v>
      </c>
      <c r="D40" s="210">
        <v>5331</v>
      </c>
      <c r="E40" s="211">
        <v>3360</v>
      </c>
      <c r="F40" s="211">
        <v>2074</v>
      </c>
      <c r="G40" s="212"/>
      <c r="H40" s="212"/>
      <c r="I40" s="212"/>
    </row>
    <row r="41" spans="1:9" ht="19.5" customHeight="1">
      <c r="A41" s="184" t="s">
        <v>156</v>
      </c>
      <c r="B41" s="208">
        <f t="shared" si="0"/>
        <v>35471</v>
      </c>
      <c r="C41" s="209">
        <v>24600</v>
      </c>
      <c r="D41" s="210">
        <v>5379</v>
      </c>
      <c r="E41" s="211">
        <v>3424</v>
      </c>
      <c r="F41" s="211">
        <v>2068</v>
      </c>
      <c r="G41" s="212"/>
      <c r="H41" s="212"/>
      <c r="I41" s="212"/>
    </row>
    <row r="42" spans="1:9" ht="19.5" customHeight="1">
      <c r="A42" s="184" t="s">
        <v>157</v>
      </c>
      <c r="B42" s="208">
        <f t="shared" si="0"/>
        <v>35824</v>
      </c>
      <c r="C42" s="209">
        <v>24892</v>
      </c>
      <c r="D42" s="210">
        <v>5384</v>
      </c>
      <c r="E42" s="211">
        <v>3440</v>
      </c>
      <c r="F42" s="211">
        <v>2108</v>
      </c>
      <c r="G42" s="212"/>
      <c r="H42" s="212"/>
      <c r="I42" s="212"/>
    </row>
    <row r="43" spans="1:9" ht="19.5" customHeight="1">
      <c r="A43" s="184" t="s">
        <v>158</v>
      </c>
      <c r="B43" s="208">
        <v>35362</v>
      </c>
      <c r="C43" s="241"/>
      <c r="D43" s="242"/>
      <c r="E43" s="242"/>
      <c r="F43" s="243"/>
      <c r="G43" s="212" t="s">
        <v>164</v>
      </c>
      <c r="H43" s="212"/>
      <c r="I43" s="212"/>
    </row>
    <row r="44" spans="1:9" ht="19.5" customHeight="1">
      <c r="A44" s="184" t="s">
        <v>159</v>
      </c>
      <c r="B44" s="208">
        <v>35760</v>
      </c>
      <c r="C44" s="244"/>
      <c r="D44" s="242"/>
      <c r="E44" s="242"/>
      <c r="F44" s="243"/>
      <c r="G44" s="212"/>
      <c r="H44" s="212"/>
      <c r="I44" s="212"/>
    </row>
    <row r="45" spans="1:9" ht="19.5" customHeight="1">
      <c r="A45" s="184" t="s">
        <v>160</v>
      </c>
      <c r="B45" s="208">
        <v>36052</v>
      </c>
      <c r="C45" s="244"/>
      <c r="D45" s="242"/>
      <c r="E45" s="242"/>
      <c r="F45" s="243"/>
      <c r="G45" s="212"/>
      <c r="H45" s="212"/>
      <c r="I45" s="212"/>
    </row>
    <row r="46" spans="1:9" ht="19.5" customHeight="1">
      <c r="A46" s="184" t="s">
        <v>161</v>
      </c>
      <c r="B46" s="208">
        <v>36591</v>
      </c>
      <c r="C46" s="244"/>
      <c r="D46" s="242"/>
      <c r="E46" s="242"/>
      <c r="F46" s="243"/>
      <c r="G46" s="212"/>
      <c r="H46" s="212"/>
      <c r="I46" s="212"/>
    </row>
  </sheetData>
  <mergeCells count="1">
    <mergeCell ref="C43:F46"/>
  </mergeCells>
  <phoneticPr fontId="2"/>
  <pageMargins left="0.70866141732283472" right="0.70866141732283472" top="0.74803149606299213" bottom="0.39370078740157483" header="0.31496062992125984" footer="0.31496062992125984"/>
  <pageSetup paperSize="9" scale="76" orientation="portrait" r:id="rId1"/>
  <rowBreaks count="1" manualBreakCount="1">
    <brk id="47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59" t="s">
        <v>8</v>
      </c>
      <c r="C2" s="260"/>
      <c r="D2" s="263" t="s">
        <v>13</v>
      </c>
      <c r="E2" s="15"/>
      <c r="F2" s="259" t="s">
        <v>4</v>
      </c>
      <c r="G2" s="16"/>
      <c r="H2" s="17"/>
      <c r="I2" s="18" t="s">
        <v>5</v>
      </c>
      <c r="J2" s="19"/>
      <c r="K2" s="245" t="s">
        <v>6</v>
      </c>
      <c r="L2" s="247" t="s">
        <v>7</v>
      </c>
      <c r="M2" s="20" t="s">
        <v>20</v>
      </c>
      <c r="N2" s="20" t="s">
        <v>22</v>
      </c>
      <c r="O2" s="20" t="s">
        <v>24</v>
      </c>
      <c r="P2" s="249" t="s">
        <v>25</v>
      </c>
    </row>
    <row r="3" spans="1:16" ht="15.75" customHeight="1">
      <c r="A3" s="21"/>
      <c r="B3" s="261"/>
      <c r="C3" s="262"/>
      <c r="D3" s="264"/>
      <c r="E3" s="22"/>
      <c r="F3" s="261"/>
      <c r="G3" s="23"/>
      <c r="H3" s="24" t="s">
        <v>0</v>
      </c>
      <c r="I3" s="24" t="s">
        <v>1</v>
      </c>
      <c r="J3" s="24" t="s">
        <v>2</v>
      </c>
      <c r="K3" s="246"/>
      <c r="L3" s="248"/>
      <c r="M3" s="26" t="s">
        <v>21</v>
      </c>
      <c r="N3" s="26" t="s">
        <v>23</v>
      </c>
      <c r="O3" s="26" t="s">
        <v>44</v>
      </c>
      <c r="P3" s="250"/>
    </row>
    <row r="4" spans="1:16" ht="13.5" customHeight="1">
      <c r="B4" s="252" t="s">
        <v>9</v>
      </c>
      <c r="C4" s="265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2"/>
      <c r="C5" s="251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2"/>
      <c r="C6" s="251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2"/>
      <c r="C7" s="251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2"/>
      <c r="C8" s="251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2"/>
      <c r="C9" s="251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2"/>
      <c r="C10" s="251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2"/>
      <c r="C11" s="251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2" t="s">
        <v>11</v>
      </c>
      <c r="C12" s="251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2"/>
      <c r="C13" s="251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2"/>
      <c r="C14" s="251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2"/>
      <c r="C15" s="251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2"/>
      <c r="C16" s="251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2"/>
      <c r="C17" s="251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2"/>
      <c r="C18" s="251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2"/>
      <c r="C19" s="251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2"/>
      <c r="C20" s="251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2"/>
      <c r="C21" s="251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2"/>
      <c r="C22" s="251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2"/>
      <c r="C23" s="251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2"/>
      <c r="C24" s="251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2"/>
      <c r="C25" s="251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2"/>
      <c r="C26" s="251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2"/>
      <c r="C27" s="251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2"/>
      <c r="C28" s="251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2"/>
      <c r="C29" s="251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2"/>
      <c r="C30" s="251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2"/>
      <c r="C31" s="251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2"/>
      <c r="C32" s="251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2"/>
      <c r="C33" s="251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2"/>
      <c r="C34" s="251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2"/>
      <c r="C35" s="251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2"/>
      <c r="C36" s="251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2"/>
      <c r="C37" s="251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2"/>
      <c r="C38" s="251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2"/>
      <c r="C39" s="251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2"/>
      <c r="C40" s="251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2"/>
      <c r="C41" s="251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2"/>
      <c r="C42" s="251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2"/>
      <c r="C43" s="251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2"/>
      <c r="C44" s="251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2"/>
      <c r="C45" s="251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2"/>
      <c r="C46" s="251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2"/>
      <c r="C47" s="251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2"/>
      <c r="C48" s="251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2"/>
      <c r="C49" s="251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2"/>
      <c r="C50" s="251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2"/>
      <c r="C51" s="251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53"/>
      <c r="C52" s="258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54"/>
      <c r="C53" s="255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54"/>
      <c r="C54" s="255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54"/>
      <c r="C55" s="255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54"/>
      <c r="C56" s="255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54"/>
      <c r="C57" s="256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54"/>
      <c r="C58" s="256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49"/>
      <c r="C59" s="257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2" t="s">
        <v>18</v>
      </c>
      <c r="C60" s="251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2"/>
      <c r="C61" s="251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2"/>
      <c r="C62" s="251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2"/>
      <c r="C63" s="251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2"/>
      <c r="C64" s="251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2"/>
      <c r="C65" s="251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2"/>
      <c r="C66" s="251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2"/>
      <c r="C67" s="251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2"/>
      <c r="C68" s="251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2"/>
      <c r="C69" s="251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2"/>
      <c r="C70" s="251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2"/>
      <c r="C71" s="251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2"/>
      <c r="C72" s="251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2"/>
      <c r="C73" s="251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2"/>
      <c r="C74" s="251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2"/>
      <c r="C75" s="251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2"/>
      <c r="C76" s="251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2"/>
      <c r="C77" s="251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2"/>
      <c r="C78" s="251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2"/>
      <c r="C79" s="251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2"/>
      <c r="C80" s="251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2"/>
      <c r="C81" s="251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2"/>
      <c r="C82" s="251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2"/>
      <c r="C83" s="251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2"/>
      <c r="C84" s="251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2"/>
      <c r="C85" s="251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2"/>
      <c r="C86" s="251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2"/>
      <c r="C87" s="251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103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F2:F3"/>
    <mergeCell ref="D2:D3"/>
    <mergeCell ref="C28:C31"/>
    <mergeCell ref="B4:B7"/>
    <mergeCell ref="C4:C7"/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66" t="s">
        <v>52</v>
      </c>
      <c r="F2" s="266"/>
      <c r="G2" s="266"/>
      <c r="H2" s="266"/>
      <c r="I2" s="266"/>
      <c r="J2" s="58"/>
      <c r="K2" s="57"/>
      <c r="L2" s="59"/>
      <c r="M2" s="266" t="s">
        <v>65</v>
      </c>
      <c r="N2" s="266"/>
      <c r="O2" s="266"/>
      <c r="P2" s="266"/>
      <c r="Q2" s="266"/>
      <c r="R2" s="266"/>
      <c r="S2" s="266"/>
      <c r="T2" s="59"/>
      <c r="U2" s="52"/>
      <c r="V2" s="268" t="s">
        <v>59</v>
      </c>
      <c r="W2" s="269"/>
      <c r="X2" s="270"/>
      <c r="Y2" s="268" t="s">
        <v>62</v>
      </c>
      <c r="Z2" s="270"/>
    </row>
    <row r="3" spans="1:26" ht="14.25" customHeight="1">
      <c r="A3" s="250" t="s">
        <v>8</v>
      </c>
      <c r="B3" s="250"/>
      <c r="C3" s="287"/>
      <c r="D3" s="267" t="s">
        <v>50</v>
      </c>
      <c r="E3" s="267"/>
      <c r="F3" s="267"/>
      <c r="G3" s="267" t="s">
        <v>51</v>
      </c>
      <c r="H3" s="267"/>
      <c r="I3" s="267"/>
      <c r="J3" s="267" t="s">
        <v>53</v>
      </c>
      <c r="K3" s="65"/>
      <c r="L3" s="261" t="s">
        <v>57</v>
      </c>
      <c r="M3" s="261"/>
      <c r="N3" s="261"/>
      <c r="O3" s="23"/>
      <c r="P3" s="65"/>
      <c r="Q3" s="261" t="s">
        <v>58</v>
      </c>
      <c r="R3" s="261"/>
      <c r="S3" s="261"/>
      <c r="T3" s="23"/>
      <c r="U3" s="271" t="s">
        <v>53</v>
      </c>
      <c r="V3" s="271" t="s">
        <v>60</v>
      </c>
      <c r="W3" s="271" t="s">
        <v>61</v>
      </c>
      <c r="X3" s="276" t="s">
        <v>53</v>
      </c>
      <c r="Y3" s="271" t="s">
        <v>63</v>
      </c>
      <c r="Z3" s="273" t="s">
        <v>64</v>
      </c>
    </row>
    <row r="4" spans="1:26" ht="14.25" customHeight="1">
      <c r="A4" s="250"/>
      <c r="B4" s="250"/>
      <c r="C4" s="287"/>
      <c r="D4" s="267"/>
      <c r="E4" s="267"/>
      <c r="F4" s="267"/>
      <c r="G4" s="267"/>
      <c r="H4" s="267"/>
      <c r="I4" s="267"/>
      <c r="J4" s="267"/>
      <c r="K4" s="267" t="s">
        <v>0</v>
      </c>
      <c r="L4" s="267"/>
      <c r="M4" s="267"/>
      <c r="N4" s="267" t="s">
        <v>55</v>
      </c>
      <c r="O4" s="267" t="s">
        <v>56</v>
      </c>
      <c r="P4" s="267" t="s">
        <v>0</v>
      </c>
      <c r="Q4" s="267"/>
      <c r="R4" s="267"/>
      <c r="S4" s="267" t="s">
        <v>55</v>
      </c>
      <c r="T4" s="267" t="s">
        <v>56</v>
      </c>
      <c r="U4" s="272"/>
      <c r="V4" s="272"/>
      <c r="W4" s="272"/>
      <c r="X4" s="277"/>
      <c r="Y4" s="272"/>
      <c r="Z4" s="274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67"/>
      <c r="K5" s="54" t="s">
        <v>54</v>
      </c>
      <c r="L5" s="54" t="s">
        <v>1</v>
      </c>
      <c r="M5" s="54" t="s">
        <v>2</v>
      </c>
      <c r="N5" s="267"/>
      <c r="O5" s="267"/>
      <c r="P5" s="54" t="s">
        <v>54</v>
      </c>
      <c r="Q5" s="54" t="s">
        <v>1</v>
      </c>
      <c r="R5" s="54" t="s">
        <v>2</v>
      </c>
      <c r="S5" s="267"/>
      <c r="T5" s="267"/>
      <c r="U5" s="264"/>
      <c r="V5" s="264"/>
      <c r="W5" s="264"/>
      <c r="X5" s="278"/>
      <c r="Y5" s="264"/>
      <c r="Z5" s="275"/>
    </row>
    <row r="6" spans="1:26" ht="18" customHeight="1">
      <c r="A6" s="252" t="s">
        <v>18</v>
      </c>
      <c r="B6" s="286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2"/>
      <c r="B7" s="286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2"/>
      <c r="B8" s="286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2"/>
      <c r="B9" s="286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79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80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80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85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79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80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80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85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79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80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80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85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79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80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80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85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79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80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80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85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79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80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80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85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79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80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80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85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79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82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80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83"/>
      <c r="AA39" s="29"/>
      <c r="AB39" s="3">
        <v>15579</v>
      </c>
    </row>
    <row r="40" spans="1:28" ht="18" customHeight="1">
      <c r="A40" s="29"/>
      <c r="B40" s="280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83"/>
      <c r="AA40" s="29"/>
      <c r="AB40" s="3">
        <v>6494</v>
      </c>
    </row>
    <row r="41" spans="1:28" ht="18" customHeight="1" thickBot="1">
      <c r="A41" s="32"/>
      <c r="B41" s="281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84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105</v>
      </c>
      <c r="C1" s="50"/>
      <c r="D1" s="1"/>
      <c r="E1" s="1"/>
      <c r="J1" s="13" t="s">
        <v>89</v>
      </c>
    </row>
    <row r="2" spans="1:10" ht="25.5" customHeight="1">
      <c r="A2" s="269" t="s">
        <v>67</v>
      </c>
      <c r="B2" s="269"/>
      <c r="C2" s="270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109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1" t="s">
        <v>66</v>
      </c>
      <c r="C12" s="291"/>
      <c r="D12" s="1"/>
      <c r="E12" s="1"/>
      <c r="I12" s="3" t="s">
        <v>86</v>
      </c>
    </row>
    <row r="13" spans="1:10" ht="30" customHeight="1">
      <c r="A13" s="268" t="s">
        <v>67</v>
      </c>
      <c r="B13" s="269"/>
      <c r="C13" s="270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88" t="s">
        <v>18</v>
      </c>
      <c r="B14" s="288">
        <v>11</v>
      </c>
      <c r="C14" s="288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50"/>
      <c r="B15" s="250"/>
      <c r="C15" s="250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50"/>
      <c r="B16" s="250"/>
      <c r="C16" s="250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89"/>
      <c r="B17" s="289"/>
      <c r="C17" s="289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90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50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50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89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88" t="s">
        <v>18</v>
      </c>
      <c r="B22" s="250">
        <v>13</v>
      </c>
      <c r="C22" s="288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50"/>
      <c r="B23" s="250"/>
      <c r="C23" s="250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50"/>
      <c r="B24" s="250"/>
      <c r="C24" s="250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89"/>
      <c r="B25" s="250"/>
      <c r="C25" s="289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90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50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50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89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50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50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50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50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90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50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50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89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104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106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70" t="s">
        <v>67</v>
      </c>
      <c r="B2" s="296"/>
      <c r="C2" s="296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109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70" t="s">
        <v>67</v>
      </c>
      <c r="B10" s="296"/>
      <c r="C10" s="296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88" t="s">
        <v>18</v>
      </c>
      <c r="B11" s="288">
        <v>13</v>
      </c>
      <c r="C11" s="288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50"/>
      <c r="B12" s="250"/>
      <c r="C12" s="250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50"/>
      <c r="B13" s="250"/>
      <c r="C13" s="250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5"/>
      <c r="B14" s="295"/>
      <c r="C14" s="295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88"/>
      <c r="B15" s="288">
        <v>14</v>
      </c>
      <c r="C15" s="288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50"/>
      <c r="B16" s="250"/>
      <c r="C16" s="250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50"/>
      <c r="B17" s="250"/>
      <c r="C17" s="250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5"/>
      <c r="B18" s="295"/>
      <c r="C18" s="295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2"/>
      <c r="B19" s="292">
        <v>15</v>
      </c>
      <c r="C19" s="292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3"/>
      <c r="B20" s="293"/>
      <c r="C20" s="293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3"/>
      <c r="B21" s="293"/>
      <c r="C21" s="293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4"/>
      <c r="B22" s="294"/>
      <c r="C22" s="294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2"/>
      <c r="B23" s="292">
        <v>16</v>
      </c>
      <c r="C23" s="292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3"/>
      <c r="B24" s="293"/>
      <c r="C24" s="293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3"/>
      <c r="B25" s="293"/>
      <c r="C25" s="293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4"/>
      <c r="B26" s="294"/>
      <c r="C26" s="294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2016-12-06T08:09:00Z</cp:lastPrinted>
  <dcterms:created xsi:type="dcterms:W3CDTF">1997-01-08T22:48:59Z</dcterms:created>
  <dcterms:modified xsi:type="dcterms:W3CDTF">2023-04-20T05:55:13Z</dcterms:modified>
</cp:coreProperties>
</file>