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DB1437DE-22DE-43EC-A5AB-3EE79E7226C9}" xr6:coauthVersionLast="36" xr6:coauthVersionMax="36" xr10:uidLastSave="{00000000-0000-0000-0000-000000000000}"/>
  <bookViews>
    <workbookView xWindow="0" yWindow="0" windowWidth="19545" windowHeight="13665" tabRatio="856"/>
  </bookViews>
  <sheets>
    <sheet name="H21.4月現在" sheetId="32" r:id="rId1"/>
  </sheets>
  <definedNames>
    <definedName name="_xlnm.Print_Area" localSheetId="0">'H21.4月現在'!$A$1:$K$90</definedName>
  </definedNames>
  <calcPr calcId="191029" calcMode="manual"/>
</workbook>
</file>

<file path=xl/calcChain.xml><?xml version="1.0" encoding="utf-8"?>
<calcChain xmlns="http://schemas.openxmlformats.org/spreadsheetml/2006/main">
  <c r="AB5" i="32" l="1"/>
  <c r="AB7" i="32"/>
  <c r="AB8" i="32"/>
  <c r="AB9" i="32"/>
  <c r="AB10" i="32"/>
  <c r="AB11" i="32"/>
  <c r="AB12" i="32"/>
  <c r="AB13" i="32"/>
  <c r="AB14" i="32"/>
  <c r="AB15" i="32"/>
  <c r="AB16" i="32"/>
  <c r="AB17" i="32"/>
  <c r="AB18" i="32"/>
  <c r="AB19" i="32"/>
  <c r="AB20" i="32"/>
  <c r="AB21" i="32"/>
  <c r="AB22" i="32"/>
  <c r="AB23" i="32"/>
  <c r="AB24" i="32"/>
  <c r="AB25" i="32"/>
  <c r="AB26" i="32"/>
  <c r="AB27" i="32"/>
  <c r="D36" i="32"/>
  <c r="D66" i="32" s="1"/>
  <c r="E36" i="32"/>
  <c r="E66" i="32" s="1"/>
  <c r="E89" i="32" s="1"/>
  <c r="F36" i="32"/>
  <c r="F66" i="32" s="1"/>
  <c r="F89" i="32" s="1"/>
  <c r="G36" i="32"/>
  <c r="G66" i="32" s="1"/>
  <c r="G89" i="32" s="1"/>
  <c r="AB37" i="32"/>
  <c r="AB43" i="32" s="1"/>
  <c r="AB38" i="32"/>
  <c r="AB39" i="32"/>
  <c r="AB40" i="32"/>
  <c r="AB41" i="32"/>
  <c r="AB42" i="32"/>
  <c r="D43" i="32"/>
  <c r="E43" i="32"/>
  <c r="F43" i="32"/>
  <c r="G43" i="32"/>
  <c r="X43" i="32"/>
  <c r="AC43" i="32"/>
  <c r="AD43" i="32"/>
  <c r="AE43" i="32"/>
  <c r="AF43" i="32"/>
  <c r="AB44" i="32"/>
  <c r="AB45" i="32"/>
  <c r="AB46" i="32"/>
  <c r="AB47" i="32"/>
  <c r="AB48" i="32"/>
  <c r="AB49" i="32"/>
  <c r="AB50" i="32"/>
  <c r="AB51" i="32"/>
  <c r="AB52" i="32"/>
  <c r="D58" i="32"/>
  <c r="E58" i="32"/>
  <c r="F58" i="32"/>
  <c r="G58" i="32"/>
  <c r="X58" i="32"/>
  <c r="AB58" i="32"/>
  <c r="AC58" i="32"/>
  <c r="AC66" i="32" s="1"/>
  <c r="AD58" i="32"/>
  <c r="AE58" i="32"/>
  <c r="AE66" i="32" s="1"/>
  <c r="AF58" i="32"/>
  <c r="AF66" i="32" s="1"/>
  <c r="AB59" i="32"/>
  <c r="AB63" i="32" s="1"/>
  <c r="AB60" i="32"/>
  <c r="AB61" i="32"/>
  <c r="AB62" i="32"/>
  <c r="D63" i="32"/>
  <c r="E63" i="32"/>
  <c r="F63" i="32"/>
  <c r="G63" i="32"/>
  <c r="X63" i="32"/>
  <c r="AC63" i="32"/>
  <c r="AD63" i="32"/>
  <c r="AE63" i="32"/>
  <c r="AF63" i="32"/>
  <c r="AB64" i="32"/>
  <c r="AB65" i="32" s="1"/>
  <c r="D65" i="32"/>
  <c r="F65" i="32"/>
  <c r="G65" i="32"/>
  <c r="X65" i="32"/>
  <c r="AC65" i="32"/>
  <c r="AD65" i="32"/>
  <c r="AE65" i="32"/>
  <c r="AF65" i="32"/>
  <c r="AD66" i="32"/>
  <c r="Y87" i="32"/>
  <c r="AC87" i="32"/>
  <c r="AD87" i="32"/>
  <c r="AE87" i="32"/>
  <c r="AF87" i="32"/>
  <c r="AG87" i="32"/>
  <c r="D88" i="32"/>
  <c r="F88" i="32"/>
  <c r="G88" i="32"/>
</calcChain>
</file>

<file path=xl/sharedStrings.xml><?xml version="1.0" encoding="utf-8"?>
<sst xmlns="http://schemas.openxmlformats.org/spreadsheetml/2006/main" count="613" uniqueCount="269">
  <si>
    <t>供用開始</t>
  </si>
  <si>
    <t>併用(ha)</t>
  </si>
  <si>
    <t>街区</t>
  </si>
  <si>
    <t>２･２･１</t>
    <phoneticPr fontId="3"/>
  </si>
  <si>
    <t>岩村田公園</t>
    <phoneticPr fontId="3"/>
  </si>
  <si>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</si>
  <si>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</si>
  <si>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</si>
  <si>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</si>
  <si>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</si>
  <si>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</si>
  <si>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</si>
  <si>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</si>
  <si>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</si>
  <si>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</si>
  <si>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</si>
  <si>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</si>
  <si>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</si>
  <si>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</si>
  <si>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</si>
  <si>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</si>
  <si>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</si>
  <si>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</si>
  <si>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</si>
  <si>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</si>
  <si>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</si>
  <si>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</si>
  <si>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H.12.10. 6</t>
    <phoneticPr fontId="3"/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</si>
  <si>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</si>
  <si>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</si>
  <si>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</si>
  <si>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</si>
  <si>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</si>
  <si>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</si>
  <si>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</si>
  <si>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H.12. 4. 1</t>
    <phoneticPr fontId="3"/>
  </si>
  <si>
    <t>総合</t>
  </si>
  <si>
    <t>５･５･２</t>
    <phoneticPr fontId="3"/>
  </si>
  <si>
    <t>平尾山公園</t>
    <phoneticPr fontId="3"/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</si>
  <si>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</si>
  <si>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</si>
  <si>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</si>
  <si>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</si>
  <si>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</si>
  <si>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</si>
  <si>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</si>
  <si>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</si>
  <si>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供用開始公告</t>
    <rPh sb="0" eb="2">
      <t>キョウヨウ</t>
    </rPh>
    <rPh sb="2" eb="4">
      <t>カイシ</t>
    </rPh>
    <rPh sb="4" eb="6">
      <t>コウコク</t>
    </rPh>
    <phoneticPr fontId="2"/>
  </si>
  <si>
    <t>備　　　考</t>
    <rPh sb="0" eb="5">
      <t>ビコウ</t>
    </rPh>
    <phoneticPr fontId="2"/>
  </si>
  <si>
    <t>計画(ha)</t>
    <rPh sb="0" eb="2">
      <t>ケイカク</t>
    </rPh>
    <phoneticPr fontId="2"/>
  </si>
  <si>
    <t>住区基幹公園</t>
    <rPh sb="0" eb="1">
      <t>ジュウタク</t>
    </rPh>
    <rPh sb="1" eb="2">
      <t>ク</t>
    </rPh>
    <rPh sb="2" eb="4">
      <t>キカン</t>
    </rPh>
    <rPh sb="4" eb="6">
      <t>コウエン</t>
    </rPh>
    <phoneticPr fontId="3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</si>
  <si>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</si>
  <si>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</si>
  <si>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</si>
  <si>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千曲川スポーツ交流広場</t>
    <rPh sb="0" eb="3">
      <t>チクマガワ</t>
    </rPh>
    <rPh sb="7" eb="9">
      <t>コウリュウ</t>
    </rPh>
    <rPh sb="9" eb="11">
      <t>ヒロバ</t>
    </rPh>
    <phoneticPr fontId="3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</si>
  <si>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</si>
  <si>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</si>
  <si>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</si>
  <si>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23</t>
    </r>
    <phoneticPr fontId="2"/>
  </si>
  <si>
    <t>番号</t>
    <phoneticPr fontId="3"/>
  </si>
  <si>
    <t>公園名</t>
    <phoneticPr fontId="3"/>
  </si>
  <si>
    <t>（㎡）</t>
    <phoneticPr fontId="2"/>
  </si>
  <si>
    <t>年月日</t>
    <phoneticPr fontId="3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</si>
  <si>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.19</t>
    </r>
    <phoneticPr fontId="2"/>
  </si>
  <si>
    <t>汲み取り</t>
    <rPh sb="0" eb="1">
      <t>ク</t>
    </rPh>
    <rPh sb="2" eb="3">
      <t>ト</t>
    </rPh>
    <phoneticPr fontId="2"/>
  </si>
  <si>
    <t>その他</t>
    <rPh sb="0" eb="3">
      <t>ソノタ</t>
    </rPh>
    <phoneticPr fontId="2"/>
  </si>
  <si>
    <t>外灯</t>
    <rPh sb="0" eb="2">
      <t>ガイトウ</t>
    </rPh>
    <phoneticPr fontId="2"/>
  </si>
  <si>
    <t>水　道</t>
    <rPh sb="0" eb="3">
      <t>スイドウ</t>
    </rPh>
    <phoneticPr fontId="2"/>
  </si>
  <si>
    <t>設定</t>
    <rPh sb="0" eb="2">
      <t>セッテイ</t>
    </rPh>
    <phoneticPr fontId="2"/>
  </si>
  <si>
    <t>時間</t>
    <rPh sb="0" eb="2">
      <t>ジカン</t>
    </rPh>
    <phoneticPr fontId="2"/>
  </si>
  <si>
    <t>水洗</t>
    <rPh sb="0" eb="2">
      <t>スイセン</t>
    </rPh>
    <phoneticPr fontId="2"/>
  </si>
  <si>
    <t>汲み取り</t>
    <rPh sb="0" eb="3">
      <t>クミト</t>
    </rPh>
    <phoneticPr fontId="2"/>
  </si>
  <si>
    <t>併用</t>
    <rPh sb="0" eb="2">
      <t>ヘイヨウ</t>
    </rPh>
    <phoneticPr fontId="2"/>
  </si>
  <si>
    <t>トイレのみ生活環境課管理</t>
    <rPh sb="5" eb="7">
      <t>セイカツ</t>
    </rPh>
    <rPh sb="7" eb="9">
      <t>カンキョウ</t>
    </rPh>
    <rPh sb="9" eb="10">
      <t>カ</t>
    </rPh>
    <rPh sb="10" eb="12">
      <t>カンリ</t>
    </rPh>
    <phoneticPr fontId="2"/>
  </si>
  <si>
    <t>ＤＩＤ</t>
  </si>
  <si>
    <t>面積</t>
  </si>
  <si>
    <t>内民有地</t>
    <rPh sb="0" eb="1">
      <t>ウチ</t>
    </rPh>
    <rPh sb="1" eb="4">
      <t>ミンユウチ</t>
    </rPh>
    <phoneticPr fontId="2"/>
  </si>
  <si>
    <t>内県所有</t>
    <rPh sb="0" eb="1">
      <t>ウチ</t>
    </rPh>
    <rPh sb="1" eb="2">
      <t>ケン</t>
    </rPh>
    <rPh sb="2" eb="4">
      <t>ショユウ</t>
    </rPh>
    <phoneticPr fontId="2"/>
  </si>
  <si>
    <t>（㎡）</t>
    <phoneticPr fontId="2"/>
  </si>
  <si>
    <t>水道料金体育課で</t>
    <rPh sb="0" eb="2">
      <t>スイドウ</t>
    </rPh>
    <rPh sb="2" eb="4">
      <t>リョウキン</t>
    </rPh>
    <rPh sb="4" eb="6">
      <t>タイイク</t>
    </rPh>
    <rPh sb="6" eb="7">
      <t>カ</t>
    </rPh>
    <phoneticPr fontId="2"/>
  </si>
  <si>
    <t>用途</t>
    <rPh sb="0" eb="2">
      <t>ヨウト</t>
    </rPh>
    <phoneticPr fontId="2"/>
  </si>
  <si>
    <t>DID</t>
    <phoneticPr fontId="2"/>
  </si>
  <si>
    <t>A</t>
    <phoneticPr fontId="2"/>
  </si>
  <si>
    <t>×</t>
    <phoneticPr fontId="2"/>
  </si>
  <si>
    <t>B</t>
    <phoneticPr fontId="2"/>
  </si>
  <si>
    <t>C</t>
    <phoneticPr fontId="2"/>
  </si>
  <si>
    <t>確認</t>
    <rPh sb="0" eb="2">
      <t>カクニン</t>
    </rPh>
    <phoneticPr fontId="2"/>
  </si>
  <si>
    <t>簡易汲み取り</t>
    <rPh sb="0" eb="2">
      <t>カンイ</t>
    </rPh>
    <rPh sb="2" eb="5">
      <t>クミト</t>
    </rPh>
    <phoneticPr fontId="2"/>
  </si>
  <si>
    <t>水洗（浄化槽）</t>
    <rPh sb="0" eb="2">
      <t>スイセン</t>
    </rPh>
    <rPh sb="3" eb="6">
      <t>ジョウカソウ</t>
    </rPh>
    <phoneticPr fontId="2"/>
  </si>
  <si>
    <t>冬期の</t>
    <rPh sb="0" eb="2">
      <t>トウキ</t>
    </rPh>
    <phoneticPr fontId="2"/>
  </si>
  <si>
    <t>トイレ利用</t>
    <rPh sb="3" eb="5">
      <t>リヨウ</t>
    </rPh>
    <phoneticPr fontId="2"/>
  </si>
  <si>
    <t>○</t>
    <phoneticPr fontId="2"/>
  </si>
  <si>
    <t>水飲み場のみ冬期閉鎖</t>
    <rPh sb="0" eb="2">
      <t>ミズノ</t>
    </rPh>
    <rPh sb="3" eb="4">
      <t>バ</t>
    </rPh>
    <rPh sb="6" eb="8">
      <t>トウキ</t>
    </rPh>
    <rPh sb="8" eb="10">
      <t>ヘイサ</t>
    </rPh>
    <phoneticPr fontId="2"/>
  </si>
  <si>
    <t>水道料金資料館で支払い</t>
    <rPh sb="0" eb="2">
      <t>スイドウ</t>
    </rPh>
    <rPh sb="2" eb="4">
      <t>リョウキン</t>
    </rPh>
    <rPh sb="4" eb="7">
      <t>シリョウカン</t>
    </rPh>
    <rPh sb="8" eb="10">
      <t>シハラ</t>
    </rPh>
    <phoneticPr fontId="2"/>
  </si>
  <si>
    <t>水道料金資源センターで支払い</t>
    <rPh sb="0" eb="2">
      <t>スイドウ</t>
    </rPh>
    <rPh sb="2" eb="4">
      <t>リョウキン</t>
    </rPh>
    <rPh sb="4" eb="6">
      <t>シゲン</t>
    </rPh>
    <rPh sb="11" eb="13">
      <t>シハラ</t>
    </rPh>
    <phoneticPr fontId="2"/>
  </si>
  <si>
    <t>備考</t>
    <rPh sb="0" eb="2">
      <t>ビコウ</t>
    </rPh>
    <phoneticPr fontId="2"/>
  </si>
  <si>
    <t>水道料金区で支払い</t>
    <rPh sb="0" eb="2">
      <t>スイドウ</t>
    </rPh>
    <rPh sb="2" eb="4">
      <t>リョウキン</t>
    </rPh>
    <rPh sb="4" eb="5">
      <t>ク</t>
    </rPh>
    <rPh sb="6" eb="8">
      <t>シハラ</t>
    </rPh>
    <phoneticPr fontId="2"/>
  </si>
  <si>
    <t>水飲み</t>
    <rPh sb="0" eb="1">
      <t>ミズ</t>
    </rPh>
    <rPh sb="1" eb="2">
      <t>ノ</t>
    </rPh>
    <phoneticPr fontId="2"/>
  </si>
  <si>
    <t>場</t>
    <rPh sb="0" eb="1">
      <t>バ</t>
    </rPh>
    <phoneticPr fontId="2"/>
  </si>
  <si>
    <t>（平成１６年３月末現在）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</si>
  <si>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.12.21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</si>
  <si>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.28</t>
    </r>
    <phoneticPr fontId="2"/>
  </si>
  <si>
    <r>
      <t>H.15</t>
    </r>
    <r>
      <rPr>
        <sz val="11"/>
        <rFont val="ＭＳ Ｐゴシック"/>
        <family val="3"/>
        <charset val="128"/>
      </rPr>
      <t>.6.30</t>
    </r>
    <phoneticPr fontId="2"/>
  </si>
  <si>
    <r>
      <t>H.15</t>
    </r>
    <r>
      <rPr>
        <sz val="11"/>
        <rFont val="ＭＳ Ｐゴシック"/>
        <family val="3"/>
        <charset val="128"/>
      </rPr>
      <t>.8.6</t>
    </r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</si>
  <si>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</si>
  <si>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</si>
  <si>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</si>
  <si>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</si>
  <si>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S.50.9.16</t>
    <phoneticPr fontId="2"/>
  </si>
  <si>
    <t>S.31.4.20</t>
    <phoneticPr fontId="2"/>
  </si>
  <si>
    <t>ふるさとの森公園</t>
    <rPh sb="5" eb="6">
      <t>モリ</t>
    </rPh>
    <rPh sb="6" eb="8">
      <t>コウエン</t>
    </rPh>
    <phoneticPr fontId="2"/>
  </si>
  <si>
    <r>
      <t>H</t>
    </r>
    <r>
      <rPr>
        <sz val="11"/>
        <rFont val="ＭＳ Ｐゴシック"/>
        <family val="3"/>
        <charset val="128"/>
      </rPr>
      <t>14.4.1</t>
    </r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</si>
  <si>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</si>
  <si>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</si>
  <si>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</si>
  <si>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種別</t>
    <rPh sb="0" eb="2">
      <t>シュベツ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</si>
  <si>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</si>
  <si>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</si>
  <si>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男女兼用</t>
    <rPh sb="0" eb="2">
      <t>ダンジョ</t>
    </rPh>
    <rPh sb="2" eb="4">
      <t>ケンヨウ</t>
    </rPh>
    <phoneticPr fontId="2"/>
  </si>
  <si>
    <t>トイレ</t>
    <phoneticPr fontId="2"/>
  </si>
  <si>
    <t>面　　　　　　　　積</t>
    <phoneticPr fontId="3"/>
  </si>
  <si>
    <t>バリアフリー</t>
    <phoneticPr fontId="2"/>
  </si>
  <si>
    <t>　　　　　</t>
    <phoneticPr fontId="2"/>
  </si>
  <si>
    <t>２･２･５</t>
    <phoneticPr fontId="3"/>
  </si>
  <si>
    <t>若宮公園</t>
    <phoneticPr fontId="3"/>
  </si>
  <si>
    <t>×</t>
    <phoneticPr fontId="2"/>
  </si>
  <si>
    <t>２･２･６</t>
    <phoneticPr fontId="3"/>
  </si>
  <si>
    <t>城山公園</t>
    <phoneticPr fontId="3"/>
  </si>
  <si>
    <t>２･２･８</t>
    <phoneticPr fontId="3"/>
  </si>
  <si>
    <t>成知公園</t>
    <phoneticPr fontId="3"/>
  </si>
  <si>
    <t>○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</si>
  <si>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</si>
  <si>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</si>
  <si>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</si>
  <si>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</si>
  <si>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○</t>
    <phoneticPr fontId="2"/>
  </si>
  <si>
    <t>橋場公園</t>
    <phoneticPr fontId="3"/>
  </si>
  <si>
    <t>水上公園</t>
    <phoneticPr fontId="3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</si>
  <si>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</si>
  <si>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</si>
  <si>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</si>
  <si>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</si>
  <si>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</si>
  <si>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</si>
  <si>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C</t>
    <phoneticPr fontId="2"/>
  </si>
  <si>
    <t>鍛冶屋公園</t>
    <phoneticPr fontId="3"/>
  </si>
  <si>
    <t>×</t>
    <phoneticPr fontId="2"/>
  </si>
  <si>
    <t>C</t>
    <phoneticPr fontId="2"/>
  </si>
  <si>
    <t>取出町ふれあい公園</t>
    <phoneticPr fontId="3"/>
  </si>
  <si>
    <t>枇杷坂公園</t>
    <phoneticPr fontId="3"/>
  </si>
  <si>
    <t>○</t>
    <phoneticPr fontId="2"/>
  </si>
  <si>
    <t>３･２･３</t>
    <phoneticPr fontId="3"/>
  </si>
  <si>
    <t>中嶋公園</t>
    <phoneticPr fontId="3"/>
  </si>
  <si>
    <t>ミレニアムパーク</t>
    <phoneticPr fontId="3"/>
  </si>
  <si>
    <t>DID</t>
    <phoneticPr fontId="2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</si>
  <si>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</si>
  <si>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t>○</t>
    <phoneticPr fontId="2"/>
  </si>
  <si>
    <t>２・２・７</t>
  </si>
  <si>
    <t>S.48.10.1</t>
  </si>
  <si>
    <t>S.49.4.1</t>
  </si>
  <si>
    <t>２・２・１５</t>
  </si>
  <si>
    <t>S.63.12.1</t>
  </si>
  <si>
    <t>H.1.7.1</t>
  </si>
  <si>
    <t>H11.10.7</t>
  </si>
  <si>
    <t>H5.6.8</t>
  </si>
  <si>
    <t>H9.9.22</t>
  </si>
  <si>
    <t>H14.10.1</t>
  </si>
  <si>
    <t>稲　荷　山　公　園</t>
    <rPh sb="0" eb="1">
      <t>イネ</t>
    </rPh>
    <rPh sb="2" eb="3">
      <t>ニ</t>
    </rPh>
    <rPh sb="4" eb="5">
      <t>ヤマ</t>
    </rPh>
    <rPh sb="6" eb="7">
      <t>コウ</t>
    </rPh>
    <rPh sb="8" eb="9">
      <t>エン</t>
    </rPh>
    <phoneticPr fontId="2"/>
  </si>
  <si>
    <t>泉　公　園</t>
    <rPh sb="0" eb="1">
      <t>イズミ</t>
    </rPh>
    <rPh sb="2" eb="3">
      <t>コウ</t>
    </rPh>
    <rPh sb="4" eb="5">
      <t>エン</t>
    </rPh>
    <phoneticPr fontId="2"/>
  </si>
  <si>
    <t>橋　詰　公　園</t>
    <rPh sb="0" eb="1">
      <t>ハシ</t>
    </rPh>
    <rPh sb="2" eb="3">
      <t>ツメ</t>
    </rPh>
    <rPh sb="4" eb="5">
      <t>コウ</t>
    </rPh>
    <rPh sb="6" eb="7">
      <t>エン</t>
    </rPh>
    <phoneticPr fontId="2"/>
  </si>
  <si>
    <t>小便</t>
    <rPh sb="0" eb="2">
      <t>ショウベン</t>
    </rPh>
    <phoneticPr fontId="2"/>
  </si>
  <si>
    <t>水洗（下水）</t>
    <rPh sb="0" eb="2">
      <t>スイセン</t>
    </rPh>
    <rPh sb="3" eb="5">
      <t>ゲスイ</t>
    </rPh>
    <phoneticPr fontId="2"/>
  </si>
  <si>
    <t>水洗(下水）</t>
    <rPh sb="0" eb="2">
      <t>スイセン</t>
    </rPh>
    <rPh sb="3" eb="5">
      <t>ゲスイ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</si>
  <si>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</si>
  <si>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</si>
  <si>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</si>
  <si>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都市計画決定なし</t>
    <phoneticPr fontId="2"/>
  </si>
  <si>
    <t>S.57.10.18</t>
    <phoneticPr fontId="2"/>
  </si>
  <si>
    <t>S.63.4.26</t>
    <phoneticPr fontId="2"/>
  </si>
  <si>
    <t>H.1.5.20</t>
    <phoneticPr fontId="2"/>
  </si>
  <si>
    <t>H2.4.27</t>
    <phoneticPr fontId="2"/>
  </si>
  <si>
    <t>H.4.12.16</t>
    <phoneticPr fontId="2"/>
  </si>
  <si>
    <t>H.12.9.1</t>
    <phoneticPr fontId="2"/>
  </si>
  <si>
    <t>マレット</t>
    <phoneticPr fontId="2"/>
  </si>
  <si>
    <t>コース</t>
    <phoneticPr fontId="2"/>
  </si>
  <si>
    <t>○</t>
    <phoneticPr fontId="2"/>
  </si>
  <si>
    <t>　　</t>
    <phoneticPr fontId="2"/>
  </si>
  <si>
    <t>　　</t>
    <phoneticPr fontId="2"/>
  </si>
  <si>
    <t>９コース</t>
    <phoneticPr fontId="2"/>
  </si>
  <si>
    <t>　　</t>
    <phoneticPr fontId="2"/>
  </si>
  <si>
    <t>×</t>
    <phoneticPr fontId="2"/>
  </si>
  <si>
    <t>タイマー</t>
    <phoneticPr fontId="2"/>
  </si>
  <si>
    <t>６:00～10:00</t>
    <phoneticPr fontId="2"/>
  </si>
  <si>
    <t>　　</t>
    <phoneticPr fontId="2"/>
  </si>
  <si>
    <t>　　</t>
    <phoneticPr fontId="2"/>
  </si>
  <si>
    <t>　　</t>
    <phoneticPr fontId="2"/>
  </si>
  <si>
    <t>１８コース</t>
    <phoneticPr fontId="2"/>
  </si>
  <si>
    <t>１８コース</t>
    <phoneticPr fontId="2"/>
  </si>
  <si>
    <t>３６コース</t>
    <phoneticPr fontId="2"/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</si>
  <si>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</si>
  <si>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</si>
  <si>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</si>
  <si>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</si>
  <si>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</si>
  <si>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</si>
  <si>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</si>
  <si>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</si>
  <si>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</si>
  <si>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</si>
  <si>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</si>
  <si>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</si>
  <si>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</si>
  <si>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１８コース</t>
    <phoneticPr fontId="2"/>
  </si>
  <si>
    <t>５･５･１</t>
    <phoneticPr fontId="3"/>
  </si>
  <si>
    <t>駒場公園</t>
    <phoneticPr fontId="3"/>
  </si>
  <si>
    <t>３６コース</t>
    <phoneticPr fontId="2"/>
  </si>
  <si>
    <t>C</t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</si>
  <si>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</si>
  <si>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</si>
  <si>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</si>
  <si>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S.58.3.31</t>
    <phoneticPr fontId="2"/>
  </si>
  <si>
    <t>S.58.3.31</t>
    <phoneticPr fontId="2"/>
  </si>
  <si>
    <t>S.58.3.31</t>
    <phoneticPr fontId="2"/>
  </si>
  <si>
    <r>
      <t>S.</t>
    </r>
    <r>
      <rPr>
        <sz val="11"/>
        <rFont val="ＭＳ Ｐゴシック"/>
        <family val="3"/>
        <charset val="128"/>
      </rPr>
      <t>60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</si>
  <si>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</si>
  <si>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</si>
  <si>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</si>
  <si>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.3.31</t>
    </r>
    <phoneticPr fontId="2"/>
  </si>
  <si>
    <r>
      <t>H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15</t>
    </r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</si>
  <si>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</si>
  <si>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59箇所</t>
    <rPh sb="2" eb="4">
      <t>カショ</t>
    </rPh>
    <phoneticPr fontId="2"/>
  </si>
  <si>
    <t>Ｓ．６２．３．３１</t>
    <phoneticPr fontId="2"/>
  </si>
  <si>
    <t>他</t>
    <rPh sb="0" eb="1">
      <t>タ</t>
    </rPh>
    <phoneticPr fontId="2"/>
  </si>
  <si>
    <t>公</t>
    <rPh sb="0" eb="1">
      <t>コウ</t>
    </rPh>
    <phoneticPr fontId="2"/>
  </si>
  <si>
    <t>園</t>
    <rPh sb="0" eb="1">
      <t>エン</t>
    </rPh>
    <phoneticPr fontId="2"/>
  </si>
  <si>
    <t>県営公園</t>
    <rPh sb="0" eb="2">
      <t>ケンエイ</t>
    </rPh>
    <rPh sb="2" eb="4">
      <t>コウエン</t>
    </rPh>
    <phoneticPr fontId="2"/>
  </si>
  <si>
    <t>臼田</t>
    <rPh sb="0" eb="2">
      <t>ウスダ</t>
    </rPh>
    <phoneticPr fontId="2"/>
  </si>
  <si>
    <t>望月</t>
    <rPh sb="0" eb="2">
      <t>モチヅキ</t>
    </rPh>
    <phoneticPr fontId="2"/>
  </si>
  <si>
    <t>浅科</t>
    <rPh sb="0" eb="2">
      <t>アサシナ</t>
    </rPh>
    <phoneticPr fontId="2"/>
  </si>
  <si>
    <t>H12</t>
    <phoneticPr fontId="2"/>
  </si>
  <si>
    <t>岩村田公園</t>
    <rPh sb="0" eb="3">
      <t>イワムラダ</t>
    </rPh>
    <rPh sb="3" eb="5">
      <t>コウエン</t>
    </rPh>
    <phoneticPr fontId="2"/>
  </si>
  <si>
    <t>供用(ha)</t>
    <rPh sb="0" eb="1">
      <t>キョウ</t>
    </rPh>
    <phoneticPr fontId="2"/>
  </si>
  <si>
    <t>2・2・1</t>
    <phoneticPr fontId="2"/>
  </si>
  <si>
    <t>トイレ設置　35箇所</t>
    <rPh sb="3" eb="5">
      <t>セッチ</t>
    </rPh>
    <rPh sb="8" eb="10">
      <t>カショ</t>
    </rPh>
    <phoneticPr fontId="2"/>
  </si>
  <si>
    <t>兼用　13箇所</t>
    <rPh sb="0" eb="2">
      <t>ケンヨウ</t>
    </rPh>
    <rPh sb="5" eb="7">
      <t>カショ</t>
    </rPh>
    <phoneticPr fontId="2"/>
  </si>
  <si>
    <t>19箇所</t>
    <rPh sb="2" eb="4">
      <t>カショ</t>
    </rPh>
    <phoneticPr fontId="2"/>
  </si>
  <si>
    <t>２･２･２</t>
    <phoneticPr fontId="3"/>
  </si>
  <si>
    <t>中央公園</t>
    <phoneticPr fontId="3"/>
  </si>
  <si>
    <t>タイマー</t>
    <phoneticPr fontId="2"/>
  </si>
  <si>
    <t>バイオトイレ</t>
    <phoneticPr fontId="2"/>
  </si>
  <si>
    <t>6箇所</t>
    <rPh sb="1" eb="3">
      <t>カショ</t>
    </rPh>
    <phoneticPr fontId="2"/>
  </si>
  <si>
    <t>8箇所</t>
    <rPh sb="1" eb="3">
      <t>カショ</t>
    </rPh>
    <phoneticPr fontId="2"/>
  </si>
  <si>
    <t>９コース</t>
    <phoneticPr fontId="2"/>
  </si>
  <si>
    <t>そ</t>
    <phoneticPr fontId="2"/>
  </si>
  <si>
    <t>３･２･１</t>
    <phoneticPr fontId="3"/>
  </si>
  <si>
    <t>王城公園</t>
    <phoneticPr fontId="3"/>
  </si>
  <si>
    <t>4:00～10:00</t>
    <phoneticPr fontId="2"/>
  </si>
  <si>
    <t>○</t>
    <phoneticPr fontId="2"/>
  </si>
  <si>
    <t>４･４･２</t>
    <phoneticPr fontId="3"/>
  </si>
  <si>
    <t>鼻顔公園</t>
    <phoneticPr fontId="3"/>
  </si>
  <si>
    <t>4:30～10:00</t>
    <phoneticPr fontId="2"/>
  </si>
  <si>
    <t>×</t>
    <phoneticPr fontId="2"/>
  </si>
  <si>
    <t>C</t>
    <phoneticPr fontId="2"/>
  </si>
  <si>
    <t>４・４・３</t>
    <phoneticPr fontId="2"/>
  </si>
  <si>
    <t>榛名平公園</t>
    <phoneticPr fontId="3"/>
  </si>
  <si>
    <t>バイオトイレ</t>
    <phoneticPr fontId="2"/>
  </si>
  <si>
    <t>の</t>
    <phoneticPr fontId="2"/>
  </si>
  <si>
    <t>H21.4.1現在</t>
    <rPh sb="7" eb="9">
      <t>ゲンザイ</t>
    </rPh>
    <phoneticPr fontId="2"/>
  </si>
  <si>
    <t>平成21年度　　　　　　佐　久　市　　公　園　一　欄　表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</si>
</sst>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0_ "/>
    <numFmt numFmtId="179" formatCode="#,##0.00_ "/>
    <numFmt numFmtId="180" formatCode="General&quot;箇&quot;&quot;所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ＤＨＰ平成明朝体W3"/>
      <charset val="128"/>
    </font>
    <font>
      <sz val="11"/>
      <name val="ＤＨＰ平成明朝体W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平成明朝体W3P"/>
      <family val="1"/>
      <charset val="128"/>
    </font>
    <font>
      <b/>
      <sz val="11"/>
      <name val="平成明朝体W3P"/>
      <family val="1"/>
      <charset val="128"/>
    </font>
    <font>
      <sz val="9"/>
      <name val="平成明朝体W3P"/>
      <family val="1"/>
      <charset val="128"/>
    </font>
    <font>
      <strike/>
      <sz val="11"/>
      <name val="ＤＨＰ平成明朝体W3"/>
      <charset val="128"/>
    </font>
    <font>
      <strike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ＤＨＰ平成明朝体W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2">
    <xf numFmtId="0" fontId="0" fillId="0" borderId="0" xfId="0"/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5" fillId="0" borderId="2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176" fontId="10" fillId="2" borderId="5" xfId="1" applyNumberFormat="1" applyFont="1" applyFill="1" applyBorder="1" applyAlignment="1">
      <alignment vertical="center"/>
    </xf>
    <xf numFmtId="38" fontId="10" fillId="2" borderId="5" xfId="1" applyFont="1" applyFill="1" applyBorder="1" applyAlignment="1">
      <alignment vertical="center"/>
    </xf>
    <xf numFmtId="57" fontId="10" fillId="2" borderId="6" xfId="1" applyNumberFormat="1" applyFont="1" applyFill="1" applyBorder="1" applyAlignment="1">
      <alignment vertical="center"/>
    </xf>
    <xf numFmtId="177" fontId="10" fillId="2" borderId="7" xfId="1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shrinkToFit="1"/>
    </xf>
    <xf numFmtId="176" fontId="10" fillId="2" borderId="8" xfId="1" applyNumberFormat="1" applyFont="1" applyFill="1" applyBorder="1" applyAlignment="1">
      <alignment vertical="center"/>
    </xf>
    <xf numFmtId="38" fontId="10" fillId="2" borderId="8" xfId="1" applyFont="1" applyFill="1" applyBorder="1" applyAlignment="1">
      <alignment vertical="center"/>
    </xf>
    <xf numFmtId="57" fontId="10" fillId="2" borderId="9" xfId="1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176" fontId="10" fillId="2" borderId="10" xfId="1" applyNumberFormat="1" applyFont="1" applyFill="1" applyBorder="1" applyAlignment="1">
      <alignment vertical="center"/>
    </xf>
    <xf numFmtId="38" fontId="10" fillId="2" borderId="10" xfId="1" applyFont="1" applyFill="1" applyBorder="1" applyAlignment="1">
      <alignment vertical="center"/>
    </xf>
    <xf numFmtId="57" fontId="10" fillId="2" borderId="11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80" fontId="10" fillId="0" borderId="5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 justifyLastLine="1"/>
    </xf>
    <xf numFmtId="179" fontId="7" fillId="0" borderId="1" xfId="0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57" fontId="7" fillId="0" borderId="19" xfId="1" applyNumberFormat="1" applyFont="1" applyBorder="1" applyAlignment="1">
      <alignment horizontal="distributed" vertical="center" justifyLastLine="1"/>
    </xf>
    <xf numFmtId="57" fontId="7" fillId="0" borderId="19" xfId="0" applyNumberFormat="1" applyFont="1" applyBorder="1" applyAlignment="1">
      <alignment horizontal="distributed" vertical="center" justifyLastLine="1" shrinkToFit="1"/>
    </xf>
    <xf numFmtId="177" fontId="7" fillId="0" borderId="20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 justifyLastLine="1"/>
    </xf>
    <xf numFmtId="179" fontId="7" fillId="0" borderId="2" xfId="0" applyNumberFormat="1" applyFont="1" applyBorder="1" applyAlignment="1">
      <alignment vertical="center"/>
    </xf>
    <xf numFmtId="176" fontId="7" fillId="0" borderId="2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57" fontId="7" fillId="0" borderId="21" xfId="1" applyNumberFormat="1" applyFont="1" applyBorder="1" applyAlignment="1">
      <alignment horizontal="distributed" vertical="center" justifyLastLine="1"/>
    </xf>
    <xf numFmtId="57" fontId="7" fillId="0" borderId="21" xfId="0" applyNumberFormat="1" applyFont="1" applyBorder="1" applyAlignment="1">
      <alignment horizontal="distributed" vertical="center" justifyLastLine="1" shrinkToFit="1"/>
    </xf>
    <xf numFmtId="0" fontId="7" fillId="0" borderId="3" xfId="0" applyFont="1" applyFill="1" applyBorder="1" applyAlignment="1">
      <alignment horizontal="distributed" vertical="center" justifyLastLine="1"/>
    </xf>
    <xf numFmtId="179" fontId="7" fillId="0" borderId="2" xfId="0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57" fontId="7" fillId="0" borderId="21" xfId="1" applyNumberFormat="1" applyFont="1" applyFill="1" applyBorder="1" applyAlignment="1">
      <alignment horizontal="distributed" vertical="center" justifyLastLine="1"/>
    </xf>
    <xf numFmtId="179" fontId="7" fillId="0" borderId="1" xfId="0" applyNumberFormat="1" applyFont="1" applyFill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distributed" vertical="center" justifyLastLine="1"/>
    </xf>
    <xf numFmtId="179" fontId="7" fillId="0" borderId="23" xfId="0" applyNumberFormat="1" applyFont="1" applyBorder="1" applyAlignment="1">
      <alignment vertical="center"/>
    </xf>
    <xf numFmtId="176" fontId="7" fillId="0" borderId="23" xfId="1" applyNumberFormat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57" fontId="7" fillId="0" borderId="24" xfId="1" applyNumberFormat="1" applyFont="1" applyBorder="1" applyAlignment="1">
      <alignment horizontal="distributed" vertical="center" justifyLastLine="1"/>
    </xf>
    <xf numFmtId="57" fontId="7" fillId="0" borderId="24" xfId="0" applyNumberFormat="1" applyFont="1" applyBorder="1" applyAlignment="1">
      <alignment horizontal="distributed" vertical="center" justifyLastLine="1" shrinkToFit="1"/>
    </xf>
    <xf numFmtId="177" fontId="7" fillId="0" borderId="25" xfId="0" applyNumberFormat="1" applyFont="1" applyBorder="1" applyAlignment="1">
      <alignment vertical="center"/>
    </xf>
    <xf numFmtId="57" fontId="7" fillId="0" borderId="6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distributed" vertical="center" justifyLastLine="1"/>
    </xf>
    <xf numFmtId="179" fontId="7" fillId="0" borderId="26" xfId="0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57" fontId="7" fillId="0" borderId="15" xfId="1" applyNumberFormat="1" applyFont="1" applyBorder="1" applyAlignment="1">
      <alignment horizontal="distributed" vertical="center" justifyLastLine="1"/>
    </xf>
    <xf numFmtId="57" fontId="7" fillId="0" borderId="15" xfId="0" applyNumberFormat="1" applyFont="1" applyBorder="1" applyAlignment="1">
      <alignment horizontal="distributed" vertical="center" justifyLastLine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justifyLastLine="1"/>
    </xf>
    <xf numFmtId="179" fontId="7" fillId="0" borderId="3" xfId="0" applyNumberFormat="1" applyFont="1" applyBorder="1" applyAlignment="1">
      <alignment vertical="center"/>
    </xf>
    <xf numFmtId="176" fontId="7" fillId="0" borderId="3" xfId="1" applyNumberFormat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57" fontId="7" fillId="0" borderId="27" xfId="1" applyNumberFormat="1" applyFont="1" applyBorder="1" applyAlignment="1">
      <alignment horizontal="distributed" vertical="center" justifyLastLine="1"/>
    </xf>
    <xf numFmtId="57" fontId="7" fillId="0" borderId="27" xfId="0" applyNumberFormat="1" applyFont="1" applyBorder="1" applyAlignment="1">
      <alignment horizontal="distributed" vertical="center" justifyLastLine="1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distributed" vertical="center" justifyLastLine="1"/>
    </xf>
    <xf numFmtId="179" fontId="7" fillId="0" borderId="23" xfId="0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57" fontId="7" fillId="0" borderId="24" xfId="1" applyNumberFormat="1" applyFont="1" applyFill="1" applyBorder="1" applyAlignment="1">
      <alignment horizontal="distributed" vertical="center" justifyLastLine="1"/>
    </xf>
    <xf numFmtId="57" fontId="7" fillId="0" borderId="24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Alignment="1">
      <alignment vertical="center"/>
    </xf>
    <xf numFmtId="0" fontId="7" fillId="3" borderId="3" xfId="0" applyFont="1" applyFill="1" applyBorder="1" applyAlignment="1">
      <alignment horizontal="center" vertical="center" shrinkToFit="1"/>
    </xf>
    <xf numFmtId="179" fontId="7" fillId="3" borderId="3" xfId="0" applyNumberFormat="1" applyFont="1" applyFill="1" applyBorder="1" applyAlignment="1">
      <alignment vertical="center" shrinkToFit="1"/>
    </xf>
    <xf numFmtId="176" fontId="7" fillId="3" borderId="3" xfId="1" applyNumberFormat="1" applyFont="1" applyFill="1" applyBorder="1" applyAlignment="1">
      <alignment vertical="center"/>
    </xf>
    <xf numFmtId="38" fontId="7" fillId="3" borderId="27" xfId="1" applyFont="1" applyFill="1" applyBorder="1" applyAlignment="1">
      <alignment vertical="center"/>
    </xf>
    <xf numFmtId="57" fontId="7" fillId="3" borderId="27" xfId="1" applyNumberFormat="1" applyFont="1" applyFill="1" applyBorder="1" applyAlignment="1">
      <alignment horizontal="distributed" vertical="center" justifyLastLine="1"/>
    </xf>
    <xf numFmtId="57" fontId="7" fillId="3" borderId="27" xfId="0" applyNumberFormat="1" applyFont="1" applyFill="1" applyBorder="1" applyAlignment="1">
      <alignment horizontal="distributed" vertical="center" justifyLastLine="1" shrinkToFit="1"/>
    </xf>
    <xf numFmtId="57" fontId="7" fillId="0" borderId="15" xfId="1" applyNumberFormat="1" applyFont="1" applyBorder="1" applyAlignment="1">
      <alignment vertical="center"/>
    </xf>
    <xf numFmtId="57" fontId="7" fillId="0" borderId="9" xfId="0" applyNumberFormat="1" applyFont="1" applyBorder="1" applyAlignment="1">
      <alignment horizontal="center" vertical="center" shrinkToFit="1"/>
    </xf>
    <xf numFmtId="38" fontId="7" fillId="0" borderId="0" xfId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12" fillId="3" borderId="3" xfId="0" applyFont="1" applyFill="1" applyBorder="1" applyAlignment="1">
      <alignment horizontal="distributed" vertical="center" justifyLastLine="1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0" fontId="14" fillId="0" borderId="0" xfId="0" applyFont="1" applyAlignment="1"/>
    <xf numFmtId="0" fontId="15" fillId="0" borderId="0" xfId="0" applyFont="1"/>
    <xf numFmtId="4" fontId="13" fillId="0" borderId="0" xfId="0" applyNumberFormat="1" applyFo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5" fillId="0" borderId="31" xfId="0" applyNumberFormat="1" applyFont="1" applyBorder="1" applyAlignment="1">
      <alignment horizontal="distributed" vertical="center" justifyLastLine="1" shrinkToFit="1"/>
    </xf>
    <xf numFmtId="57" fontId="5" fillId="0" borderId="31" xfId="0" applyNumberFormat="1" applyFont="1" applyBorder="1" applyAlignment="1">
      <alignment horizontal="center" vertical="center" justifyLastLine="1" shrinkToFit="1"/>
    </xf>
    <xf numFmtId="0" fontId="7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177" fontId="5" fillId="0" borderId="31" xfId="0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57" fontId="5" fillId="0" borderId="2" xfId="0" applyNumberFormat="1" applyFont="1" applyBorder="1" applyAlignment="1">
      <alignment horizontal="distributed" vertical="center" justifyLastLine="1" shrinkToFit="1"/>
    </xf>
    <xf numFmtId="57" fontId="5" fillId="0" borderId="2" xfId="0" applyNumberFormat="1" applyFont="1" applyBorder="1" applyAlignment="1">
      <alignment horizontal="center" vertical="center" justifyLastLine="1" shrinkToFit="1"/>
    </xf>
    <xf numFmtId="0" fontId="7" fillId="0" borderId="2" xfId="0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0" fontId="13" fillId="0" borderId="2" xfId="0" applyFont="1" applyBorder="1"/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vertical="center"/>
    </xf>
    <xf numFmtId="177" fontId="4" fillId="2" borderId="2" xfId="1" applyNumberFormat="1" applyFont="1" applyFill="1" applyBorder="1" applyAlignment="1">
      <alignment vertical="center"/>
    </xf>
    <xf numFmtId="57" fontId="5" fillId="0" borderId="2" xfId="0" applyNumberFormat="1" applyFont="1" applyBorder="1" applyAlignment="1">
      <alignment horizontal="center" vertical="center" shrinkToFit="1"/>
    </xf>
    <xf numFmtId="176" fontId="4" fillId="2" borderId="2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176" fontId="5" fillId="3" borderId="2" xfId="1" applyNumberFormat="1" applyFont="1" applyFill="1" applyBorder="1" applyAlignment="1">
      <alignment vertical="center"/>
    </xf>
    <xf numFmtId="38" fontId="5" fillId="3" borderId="2" xfId="1" applyFont="1" applyFill="1" applyBorder="1" applyAlignment="1">
      <alignment vertical="center"/>
    </xf>
    <xf numFmtId="57" fontId="5" fillId="0" borderId="16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38" fontId="4" fillId="2" borderId="16" xfId="1" applyFont="1" applyFill="1" applyBorder="1" applyAlignment="1">
      <alignment horizontal="center" vertical="center"/>
    </xf>
    <xf numFmtId="38" fontId="4" fillId="2" borderId="16" xfId="1" applyFont="1" applyFill="1" applyBorder="1" applyAlignment="1">
      <alignment vertical="center"/>
    </xf>
    <xf numFmtId="177" fontId="4" fillId="2" borderId="16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" xfId="0" applyFont="1" applyFill="1" applyBorder="1" applyAlignment="1">
      <alignment horizontal="distributed" vertical="center" justifyLastLine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8" fontId="7" fillId="0" borderId="34" xfId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57" fontId="7" fillId="0" borderId="2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distributed" vertical="center" justifyLastLine="1"/>
    </xf>
    <xf numFmtId="176" fontId="7" fillId="0" borderId="1" xfId="1" applyNumberFormat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57" fontId="7" fillId="0" borderId="19" xfId="1" applyNumberFormat="1" applyFont="1" applyFill="1" applyBorder="1" applyAlignment="1">
      <alignment horizontal="distributed" vertical="center" justifyLastLine="1"/>
    </xf>
    <xf numFmtId="57" fontId="7" fillId="0" borderId="19" xfId="0" applyNumberFormat="1" applyFont="1" applyFill="1" applyBorder="1" applyAlignment="1">
      <alignment horizontal="distributed" vertical="center" justifyLastLine="1" shrinkToFit="1"/>
    </xf>
    <xf numFmtId="57" fontId="5" fillId="0" borderId="31" xfId="0" applyNumberFormat="1" applyFont="1" applyFill="1" applyBorder="1" applyAlignment="1">
      <alignment horizontal="distributed" vertical="center" justifyLastLine="1" shrinkToFit="1"/>
    </xf>
    <xf numFmtId="57" fontId="5" fillId="0" borderId="2" xfId="0" applyNumberFormat="1" applyFont="1" applyFill="1" applyBorder="1" applyAlignment="1">
      <alignment horizontal="distributed" vertical="center" justifyLastLine="1" shrinkToFit="1"/>
    </xf>
    <xf numFmtId="179" fontId="7" fillId="0" borderId="3" xfId="0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38" fontId="7" fillId="0" borderId="27" xfId="1" applyFont="1" applyFill="1" applyBorder="1" applyAlignment="1">
      <alignment vertical="center"/>
    </xf>
    <xf numFmtId="57" fontId="7" fillId="0" borderId="27" xfId="1" applyNumberFormat="1" applyFont="1" applyFill="1" applyBorder="1" applyAlignment="1">
      <alignment horizontal="distributed" vertical="center" justifyLastLine="1"/>
    </xf>
    <xf numFmtId="57" fontId="7" fillId="0" borderId="27" xfId="0" applyNumberFormat="1" applyFont="1" applyFill="1" applyBorder="1" applyAlignment="1">
      <alignment horizontal="distributed" vertical="center" justifyLastLine="1" shrinkToFit="1"/>
    </xf>
    <xf numFmtId="57" fontId="5" fillId="0" borderId="2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38" fontId="7" fillId="0" borderId="23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49" fontId="7" fillId="0" borderId="27" xfId="1" applyNumberFormat="1" applyFont="1" applyBorder="1" applyAlignment="1">
      <alignment horizontal="center" vertical="center"/>
    </xf>
    <xf numFmtId="38" fontId="7" fillId="0" borderId="39" xfId="1" applyFont="1" applyBorder="1" applyAlignment="1">
      <alignment vertical="center"/>
    </xf>
    <xf numFmtId="49" fontId="7" fillId="0" borderId="19" xfId="1" applyNumberFormat="1" applyFont="1" applyBorder="1" applyAlignment="1">
      <alignment horizontal="center" vertical="center"/>
    </xf>
    <xf numFmtId="49" fontId="7" fillId="0" borderId="24" xfId="1" applyNumberFormat="1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distributed" vertical="center" justifyLastLine="1" shrinkToFit="1"/>
    </xf>
    <xf numFmtId="57" fontId="5" fillId="0" borderId="3" xfId="0" applyNumberFormat="1" applyFont="1" applyBorder="1" applyAlignment="1">
      <alignment horizontal="center" vertical="center" justifyLastLine="1" shrinkToFit="1"/>
    </xf>
    <xf numFmtId="177" fontId="5" fillId="0" borderId="3" xfId="0" applyNumberFormat="1" applyFont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57" fontId="5" fillId="0" borderId="1" xfId="0" applyNumberFormat="1" applyFont="1" applyBorder="1" applyAlignment="1">
      <alignment horizontal="distributed" vertical="center" justifyLastLine="1" shrinkToFit="1"/>
    </xf>
    <xf numFmtId="57" fontId="5" fillId="0" borderId="1" xfId="0" applyNumberFormat="1" applyFont="1" applyBorder="1" applyAlignment="1">
      <alignment horizontal="center" vertical="center" justifyLastLine="1" shrinkToFit="1"/>
    </xf>
    <xf numFmtId="0" fontId="13" fillId="0" borderId="1" xfId="0" applyFont="1" applyBorder="1" applyAlignment="1">
      <alignment horizontal="center"/>
    </xf>
    <xf numFmtId="177" fontId="5" fillId="0" borderId="1" xfId="0" applyNumberFormat="1" applyFont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distributed" vertical="center" justifyLastLine="1" shrinkToFit="1"/>
    </xf>
    <xf numFmtId="0" fontId="5" fillId="0" borderId="36" xfId="0" applyNumberFormat="1" applyFont="1" applyBorder="1" applyAlignment="1">
      <alignment horizontal="distributed" vertical="center" justifyLastLine="1" shrinkToFit="1"/>
    </xf>
    <xf numFmtId="0" fontId="5" fillId="0" borderId="34" xfId="0" applyNumberFormat="1" applyFont="1" applyBorder="1" applyAlignment="1">
      <alignment horizontal="distributed" vertical="center" justifyLastLine="1" shrinkToFit="1"/>
    </xf>
    <xf numFmtId="0" fontId="5" fillId="0" borderId="37" xfId="0" applyNumberFormat="1" applyFont="1" applyBorder="1" applyAlignment="1">
      <alignment horizontal="distributed" vertical="center" justifyLastLine="1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57" fontId="5" fillId="4" borderId="42" xfId="0" applyNumberFormat="1" applyFont="1" applyFill="1" applyBorder="1" applyAlignment="1">
      <alignment horizontal="distributed" vertical="center" justifyLastLine="1" shrinkToFit="1"/>
    </xf>
    <xf numFmtId="57" fontId="16" fillId="0" borderId="43" xfId="0" applyNumberFormat="1" applyFont="1" applyBorder="1" applyAlignment="1">
      <alignment horizontal="center" vertical="center" justifyLastLine="1" shrinkToFit="1"/>
    </xf>
    <xf numFmtId="57" fontId="5" fillId="0" borderId="43" xfId="0" applyNumberFormat="1" applyFont="1" applyBorder="1" applyAlignment="1">
      <alignment horizontal="distributed" vertical="center" justifyLastLine="1" shrinkToFit="1"/>
    </xf>
    <xf numFmtId="57" fontId="5" fillId="0" borderId="44" xfId="0" applyNumberFormat="1" applyFont="1" applyBorder="1" applyAlignment="1">
      <alignment horizontal="distributed" vertical="center" justifyLastLine="1" shrinkToFit="1"/>
    </xf>
    <xf numFmtId="57" fontId="5" fillId="0" borderId="45" xfId="0" applyNumberFormat="1" applyFont="1" applyBorder="1" applyAlignment="1">
      <alignment horizontal="distributed" vertical="center" justifyLastLine="1" shrinkToFit="1"/>
    </xf>
    <xf numFmtId="57" fontId="5" fillId="0" borderId="43" xfId="0" applyNumberFormat="1" applyFont="1" applyBorder="1" applyAlignment="1">
      <alignment horizontal="center" vertical="center" shrinkToFit="1"/>
    </xf>
    <xf numFmtId="57" fontId="5" fillId="0" borderId="32" xfId="0" applyNumberFormat="1" applyFont="1" applyFill="1" applyBorder="1" applyAlignment="1">
      <alignment horizontal="distributed" vertical="center" justifyLastLine="1" shrinkToFit="1"/>
    </xf>
    <xf numFmtId="57" fontId="16" fillId="0" borderId="2" xfId="0" applyNumberFormat="1" applyFont="1" applyBorder="1" applyAlignment="1">
      <alignment horizontal="center" vertical="center" justifyLastLine="1" shrinkToFit="1"/>
    </xf>
    <xf numFmtId="57" fontId="16" fillId="0" borderId="22" xfId="0" applyNumberFormat="1" applyFont="1" applyBorder="1" applyAlignment="1">
      <alignment horizontal="center" vertical="center" justifyLastLine="1" shrinkToFit="1"/>
    </xf>
    <xf numFmtId="57" fontId="5" fillId="0" borderId="22" xfId="0" applyNumberFormat="1" applyFont="1" applyFill="1" applyBorder="1" applyAlignment="1">
      <alignment horizontal="distributed" vertical="center" justifyLastLine="1" shrinkToFit="1"/>
    </xf>
    <xf numFmtId="57" fontId="5" fillId="0" borderId="3" xfId="0" applyNumberFormat="1" applyFont="1" applyFill="1" applyBorder="1" applyAlignment="1">
      <alignment horizontal="distributed" vertical="center" justifyLastLine="1" shrinkToFit="1"/>
    </xf>
    <xf numFmtId="57" fontId="5" fillId="0" borderId="40" xfId="0" applyNumberFormat="1" applyFont="1" applyFill="1" applyBorder="1" applyAlignment="1">
      <alignment horizontal="distributed" vertical="center" justifyLastLine="1" shrinkToFit="1"/>
    </xf>
    <xf numFmtId="57" fontId="5" fillId="0" borderId="20" xfId="0" applyNumberFormat="1" applyFont="1" applyBorder="1" applyAlignment="1">
      <alignment horizontal="distributed" vertical="center" justifyLastLine="1" shrinkToFit="1"/>
    </xf>
    <xf numFmtId="57" fontId="5" fillId="0" borderId="22" xfId="0" applyNumberFormat="1" applyFont="1" applyBorder="1" applyAlignment="1">
      <alignment horizontal="distributed" vertical="center" justifyLastLine="1" shrinkToFit="1"/>
    </xf>
    <xf numFmtId="57" fontId="5" fillId="0" borderId="22" xfId="0" applyNumberFormat="1" applyFont="1" applyFill="1" applyBorder="1" applyAlignment="1">
      <alignment horizontal="center" vertical="center" shrinkToFit="1"/>
    </xf>
    <xf numFmtId="57" fontId="5" fillId="0" borderId="46" xfId="0" applyNumberFormat="1" applyFont="1" applyBorder="1" applyAlignment="1">
      <alignment horizontal="distributed" vertical="center" justifyLastLine="1" shrinkToFit="1"/>
    </xf>
    <xf numFmtId="57" fontId="5" fillId="0" borderId="23" xfId="0" applyNumberFormat="1" applyFont="1" applyBorder="1" applyAlignment="1">
      <alignment horizontal="distributed" vertical="center" justifyLastLine="1" shrinkToFit="1"/>
    </xf>
    <xf numFmtId="57" fontId="5" fillId="0" borderId="25" xfId="0" applyNumberFormat="1" applyFont="1" applyBorder="1" applyAlignment="1">
      <alignment horizontal="distributed" vertical="center" justifyLastLine="1" shrinkToFit="1"/>
    </xf>
    <xf numFmtId="57" fontId="5" fillId="0" borderId="1" xfId="0" applyNumberFormat="1" applyFont="1" applyFill="1" applyBorder="1" applyAlignment="1">
      <alignment horizontal="distributed" vertical="center" justifyLastLine="1" shrinkToFit="1"/>
    </xf>
    <xf numFmtId="57" fontId="5" fillId="0" borderId="20" xfId="0" applyNumberFormat="1" applyFont="1" applyFill="1" applyBorder="1" applyAlignment="1">
      <alignment horizontal="distributed" vertical="center" justifyLastLine="1" shrinkToFit="1"/>
    </xf>
    <xf numFmtId="57" fontId="5" fillId="0" borderId="23" xfId="0" applyNumberFormat="1" applyFont="1" applyFill="1" applyBorder="1" applyAlignment="1">
      <alignment horizontal="distributed" vertical="center" justifyLastLine="1" shrinkToFit="1"/>
    </xf>
    <xf numFmtId="57" fontId="5" fillId="0" borderId="25" xfId="0" applyNumberFormat="1" applyFont="1" applyFill="1" applyBorder="1" applyAlignment="1">
      <alignment horizontal="distributed" vertical="center" justifyLastLine="1" shrinkToFit="1"/>
    </xf>
    <xf numFmtId="177" fontId="7" fillId="0" borderId="4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57" fontId="17" fillId="0" borderId="47" xfId="0" applyNumberFormat="1" applyFont="1" applyFill="1" applyBorder="1" applyAlignment="1">
      <alignment horizontal="center" vertical="center" justifyLastLine="1" shrinkToFit="1"/>
    </xf>
    <xf numFmtId="57" fontId="17" fillId="0" borderId="48" xfId="0" applyNumberFormat="1" applyFont="1" applyBorder="1" applyAlignment="1">
      <alignment horizontal="center" vertical="center" justifyLastLine="1" shrinkToFit="1"/>
    </xf>
    <xf numFmtId="0" fontId="6" fillId="0" borderId="0" xfId="0" applyFont="1" applyBorder="1" applyAlignment="1">
      <alignment vertical="center"/>
    </xf>
    <xf numFmtId="176" fontId="7" fillId="3" borderId="2" xfId="1" applyNumberFormat="1" applyFont="1" applyFill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57" fontId="7" fillId="0" borderId="48" xfId="0" applyNumberFormat="1" applyFont="1" applyFill="1" applyBorder="1" applyAlignment="1">
      <alignment horizontal="distributed" vertical="center" justifyLastLine="1" shrinkToFit="1"/>
    </xf>
    <xf numFmtId="0" fontId="7" fillId="0" borderId="48" xfId="0" applyFont="1" applyBorder="1" applyAlignment="1">
      <alignment vertical="center"/>
    </xf>
    <xf numFmtId="57" fontId="7" fillId="0" borderId="50" xfId="0" applyNumberFormat="1" applyFont="1" applyFill="1" applyBorder="1" applyAlignment="1">
      <alignment horizontal="distributed" vertical="center" justifyLastLine="1" shrinkToFit="1"/>
    </xf>
    <xf numFmtId="57" fontId="7" fillId="0" borderId="51" xfId="0" applyNumberFormat="1" applyFont="1" applyFill="1" applyBorder="1" applyAlignment="1">
      <alignment horizontal="distributed" vertical="center" justifyLastLine="1" shrinkToFit="1"/>
    </xf>
    <xf numFmtId="57" fontId="7" fillId="0" borderId="48" xfId="0" applyNumberFormat="1" applyFont="1" applyFill="1" applyBorder="1" applyAlignment="1">
      <alignment horizontal="center" vertical="center" shrinkToFit="1"/>
    </xf>
    <xf numFmtId="57" fontId="7" fillId="0" borderId="52" xfId="0" applyNumberFormat="1" applyFont="1" applyFill="1" applyBorder="1" applyAlignment="1">
      <alignment horizontal="distributed" vertical="center" justifyLastLine="1" shrinkToFit="1"/>
    </xf>
    <xf numFmtId="57" fontId="7" fillId="0" borderId="53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76" fontId="5" fillId="3" borderId="1" xfId="1" applyNumberFormat="1" applyFont="1" applyFill="1" applyBorder="1" applyAlignment="1">
      <alignment vertical="center"/>
    </xf>
    <xf numFmtId="38" fontId="5" fillId="3" borderId="1" xfId="1" applyFont="1" applyFill="1" applyBorder="1" applyAlignment="1">
      <alignment vertical="center"/>
    </xf>
    <xf numFmtId="57" fontId="17" fillId="0" borderId="51" xfId="0" applyNumberFormat="1" applyFont="1" applyFill="1" applyBorder="1" applyAlignment="1">
      <alignment horizontal="center" vertical="center" justifyLastLine="1" shrinkToFit="1"/>
    </xf>
    <xf numFmtId="38" fontId="5" fillId="0" borderId="1" xfId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57" fontId="7" fillId="0" borderId="52" xfId="0" applyNumberFormat="1" applyFont="1" applyBorder="1" applyAlignment="1">
      <alignment horizontal="distributed" vertical="center" justifyLastLine="1" shrinkToFit="1"/>
    </xf>
    <xf numFmtId="57" fontId="7" fillId="0" borderId="51" xfId="0" applyNumberFormat="1" applyFont="1" applyBorder="1" applyAlignment="1">
      <alignment horizontal="distributed" vertical="center" justifyLastLine="1" shrinkToFit="1"/>
    </xf>
    <xf numFmtId="3" fontId="7" fillId="0" borderId="21" xfId="0" applyNumberFormat="1" applyFont="1" applyBorder="1" applyAlignment="1">
      <alignment horizontal="distributed" vertical="center" justifyLastLine="1" shrinkToFit="1"/>
    </xf>
    <xf numFmtId="38" fontId="7" fillId="0" borderId="22" xfId="1" applyFont="1" applyBorder="1" applyAlignment="1">
      <alignment vertical="center"/>
    </xf>
    <xf numFmtId="0" fontId="0" fillId="0" borderId="23" xfId="0" applyBorder="1" applyAlignment="1"/>
    <xf numFmtId="0" fontId="12" fillId="3" borderId="2" xfId="0" applyFont="1" applyFill="1" applyBorder="1" applyAlignment="1">
      <alignment horizontal="distributed" vertical="center" justifyLastLine="1"/>
    </xf>
    <xf numFmtId="179" fontId="7" fillId="3" borderId="2" xfId="0" applyNumberFormat="1" applyFont="1" applyFill="1" applyBorder="1" applyAlignment="1">
      <alignment vertical="center" shrinkToFit="1"/>
    </xf>
    <xf numFmtId="38" fontId="7" fillId="3" borderId="21" xfId="1" applyFont="1" applyFill="1" applyBorder="1" applyAlignment="1">
      <alignment vertical="center"/>
    </xf>
    <xf numFmtId="57" fontId="7" fillId="3" borderId="21" xfId="1" applyNumberFormat="1" applyFont="1" applyFill="1" applyBorder="1" applyAlignment="1">
      <alignment horizontal="distributed" vertical="center" justifyLastLine="1"/>
    </xf>
    <xf numFmtId="57" fontId="7" fillId="3" borderId="21" xfId="0" applyNumberFormat="1" applyFont="1" applyFill="1" applyBorder="1" applyAlignment="1">
      <alignment horizontal="distributed" vertical="center" justifyLastLine="1" shrinkToFit="1"/>
    </xf>
    <xf numFmtId="0" fontId="7" fillId="0" borderId="36" xfId="0" applyFont="1" applyBorder="1" applyAlignment="1">
      <alignment horizontal="distributed" vertical="center" justifyLastLine="1"/>
    </xf>
    <xf numFmtId="0" fontId="7" fillId="0" borderId="55" xfId="0" applyFont="1" applyBorder="1" applyAlignment="1">
      <alignment horizontal="center" vertical="center"/>
    </xf>
    <xf numFmtId="57" fontId="5" fillId="0" borderId="2" xfId="0" applyNumberFormat="1" applyFont="1" applyFill="1" applyBorder="1" applyAlignment="1">
      <alignment horizontal="right" vertical="center" shrinkToFit="1"/>
    </xf>
    <xf numFmtId="0" fontId="10" fillId="0" borderId="17" xfId="0" applyFont="1" applyBorder="1" applyAlignment="1">
      <alignment horizontal="center" vertical="center" shrinkToFit="1"/>
    </xf>
    <xf numFmtId="176" fontId="10" fillId="2" borderId="17" xfId="1" applyNumberFormat="1" applyFont="1" applyFill="1" applyBorder="1" applyAlignment="1">
      <alignment vertical="center"/>
    </xf>
    <xf numFmtId="38" fontId="10" fillId="2" borderId="17" xfId="1" applyFont="1" applyFill="1" applyBorder="1" applyAlignment="1">
      <alignment vertical="center"/>
    </xf>
    <xf numFmtId="57" fontId="10" fillId="2" borderId="18" xfId="1" applyNumberFormat="1" applyFont="1" applyFill="1" applyBorder="1" applyAlignment="1">
      <alignment vertical="center"/>
    </xf>
    <xf numFmtId="57" fontId="7" fillId="0" borderId="18" xfId="0" applyNumberFormat="1" applyFont="1" applyBorder="1" applyAlignment="1">
      <alignment horizontal="center" vertical="center" shrinkToFit="1"/>
    </xf>
    <xf numFmtId="177" fontId="10" fillId="2" borderId="56" xfId="1" applyNumberFormat="1" applyFont="1" applyFill="1" applyBorder="1" applyAlignment="1">
      <alignment vertical="center"/>
    </xf>
    <xf numFmtId="180" fontId="10" fillId="0" borderId="8" xfId="0" applyNumberFormat="1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40" fontId="10" fillId="2" borderId="17" xfId="1" applyNumberFormat="1" applyFont="1" applyFill="1" applyBorder="1" applyAlignment="1">
      <alignment vertical="center"/>
    </xf>
    <xf numFmtId="57" fontId="5" fillId="0" borderId="35" xfId="0" applyNumberFormat="1" applyFont="1" applyBorder="1" applyAlignment="1">
      <alignment horizontal="center" vertical="center" shrinkToFit="1"/>
    </xf>
    <xf numFmtId="57" fontId="5" fillId="0" borderId="17" xfId="0" applyNumberFormat="1" applyFont="1" applyFill="1" applyBorder="1" applyAlignment="1">
      <alignment horizontal="center" vertical="center" shrinkToFit="1"/>
    </xf>
    <xf numFmtId="57" fontId="5" fillId="0" borderId="56" xfId="0" applyNumberFormat="1" applyFont="1" applyFill="1" applyBorder="1" applyAlignment="1">
      <alignment horizontal="center" vertical="center" shrinkToFit="1"/>
    </xf>
    <xf numFmtId="57" fontId="5" fillId="5" borderId="43" xfId="0" applyNumberFormat="1" applyFont="1" applyFill="1" applyBorder="1" applyAlignment="1">
      <alignment horizontal="distributed" vertical="center" justifyLastLine="1" shrinkToFit="1"/>
    </xf>
    <xf numFmtId="57" fontId="5" fillId="5" borderId="45" xfId="0" applyNumberFormat="1" applyFont="1" applyFill="1" applyBorder="1" applyAlignment="1">
      <alignment horizontal="distributed" vertical="center" justifyLastLine="1" shrinkToFit="1"/>
    </xf>
    <xf numFmtId="57" fontId="5" fillId="5" borderId="44" xfId="0" applyNumberFormat="1" applyFont="1" applyFill="1" applyBorder="1" applyAlignment="1">
      <alignment horizontal="distributed" vertical="center" justifyLastLine="1" shrinkToFit="1"/>
    </xf>
    <xf numFmtId="57" fontId="5" fillId="5" borderId="2" xfId="0" applyNumberFormat="1" applyFont="1" applyFill="1" applyBorder="1" applyAlignment="1">
      <alignment horizontal="distributed" vertical="center" justifyLastLine="1" shrinkToFit="1"/>
    </xf>
    <xf numFmtId="57" fontId="5" fillId="5" borderId="22" xfId="0" applyNumberFormat="1" applyFont="1" applyFill="1" applyBorder="1" applyAlignment="1">
      <alignment horizontal="distributed" vertical="center" justifyLastLine="1" shrinkToFit="1"/>
    </xf>
    <xf numFmtId="57" fontId="5" fillId="5" borderId="3" xfId="0" applyNumberFormat="1" applyFont="1" applyFill="1" applyBorder="1" applyAlignment="1">
      <alignment horizontal="distributed" vertical="center" justifyLastLine="1" shrinkToFit="1"/>
    </xf>
    <xf numFmtId="57" fontId="5" fillId="5" borderId="40" xfId="0" applyNumberFormat="1" applyFont="1" applyFill="1" applyBorder="1" applyAlignment="1">
      <alignment horizontal="distributed" vertical="center" justifyLastLine="1" shrinkToFit="1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57" fontId="5" fillId="0" borderId="60" xfId="0" applyNumberFormat="1" applyFont="1" applyFill="1" applyBorder="1" applyAlignment="1">
      <alignment horizontal="center" vertical="center" shrinkToFit="1"/>
    </xf>
    <xf numFmtId="57" fontId="5" fillId="0" borderId="8" xfId="0" applyNumberFormat="1" applyFont="1" applyFill="1" applyBorder="1" applyAlignment="1">
      <alignment horizontal="center" vertical="center" shrinkToFit="1"/>
    </xf>
    <xf numFmtId="57" fontId="5" fillId="0" borderId="7" xfId="0" applyNumberFormat="1" applyFont="1" applyFill="1" applyBorder="1" applyAlignment="1">
      <alignment horizontal="center" vertical="center" shrinkToFit="1"/>
    </xf>
    <xf numFmtId="57" fontId="5" fillId="0" borderId="57" xfId="0" applyNumberFormat="1" applyFont="1" applyBorder="1" applyAlignment="1">
      <alignment horizontal="center" vertical="center" shrinkToFit="1"/>
    </xf>
    <xf numFmtId="57" fontId="5" fillId="0" borderId="58" xfId="0" applyNumberFormat="1" applyFont="1" applyFill="1" applyBorder="1" applyAlignment="1">
      <alignment horizontal="center" vertical="center" shrinkToFit="1"/>
    </xf>
    <xf numFmtId="57" fontId="5" fillId="0" borderId="59" xfId="0" applyNumberFormat="1" applyFont="1" applyFill="1" applyBorder="1" applyAlignment="1">
      <alignment horizontal="center" vertical="center" shrinkToFit="1"/>
    </xf>
    <xf numFmtId="57" fontId="5" fillId="0" borderId="60" xfId="0" applyNumberFormat="1" applyFont="1" applyBorder="1" applyAlignment="1">
      <alignment horizontal="center" vertical="center" shrinkToFit="1"/>
    </xf>
    <xf numFmtId="57" fontId="7" fillId="0" borderId="61" xfId="0" applyNumberFormat="1" applyFont="1" applyFill="1" applyBorder="1" applyAlignment="1">
      <alignment horizontal="distributed" vertical="center" justifyLastLine="1" shrinkToFit="1"/>
    </xf>
    <xf numFmtId="0" fontId="5" fillId="0" borderId="39" xfId="0" applyNumberFormat="1" applyFont="1" applyBorder="1" applyAlignment="1">
      <alignment horizontal="distributed" vertical="center" justifyLastLine="1" shrinkToFit="1"/>
    </xf>
    <xf numFmtId="57" fontId="5" fillId="0" borderId="37" xfId="0" applyNumberFormat="1" applyFont="1" applyBorder="1" applyAlignment="1">
      <alignment horizontal="distributed" vertical="center" justifyLastLine="1" shrinkToFit="1"/>
    </xf>
    <xf numFmtId="0" fontId="7" fillId="0" borderId="19" xfId="0" applyFont="1" applyBorder="1" applyAlignment="1">
      <alignment vertical="center"/>
    </xf>
    <xf numFmtId="176" fontId="10" fillId="2" borderId="10" xfId="1" applyNumberFormat="1" applyFont="1" applyFill="1" applyBorder="1" applyAlignment="1">
      <alignment vertical="center" shrinkToFit="1"/>
    </xf>
    <xf numFmtId="57" fontId="5" fillId="0" borderId="3" xfId="0" applyNumberFormat="1" applyFont="1" applyFill="1" applyBorder="1" applyAlignment="1">
      <alignment horizontal="right" vertical="center" shrinkToFit="1"/>
    </xf>
    <xf numFmtId="57" fontId="5" fillId="0" borderId="62" xfId="0" applyNumberFormat="1" applyFont="1" applyFill="1" applyBorder="1" applyAlignment="1">
      <alignment horizontal="right" vertical="center" shrinkToFit="1"/>
    </xf>
    <xf numFmtId="38" fontId="7" fillId="0" borderId="36" xfId="1" applyFont="1" applyBorder="1" applyAlignment="1">
      <alignment vertical="center"/>
    </xf>
    <xf numFmtId="57" fontId="16" fillId="0" borderId="63" xfId="0" applyNumberFormat="1" applyFont="1" applyBorder="1" applyAlignment="1">
      <alignment horizontal="center" vertical="center" justifyLastLine="1" shrinkToFit="1"/>
    </xf>
    <xf numFmtId="38" fontId="7" fillId="0" borderId="22" xfId="1" applyFont="1" applyFill="1" applyBorder="1" applyAlignment="1">
      <alignment vertical="center"/>
    </xf>
    <xf numFmtId="3" fontId="18" fillId="0" borderId="21" xfId="0" applyNumberFormat="1" applyFont="1" applyBorder="1" applyAlignment="1">
      <alignment horizontal="distributed" vertical="center" justifyLastLine="1" shrinkToFit="1"/>
    </xf>
    <xf numFmtId="0" fontId="7" fillId="0" borderId="64" xfId="0" applyFont="1" applyBorder="1" applyAlignment="1">
      <alignment horizontal="center" vertical="center" textRotation="255"/>
    </xf>
    <xf numFmtId="57" fontId="7" fillId="0" borderId="63" xfId="0" applyNumberFormat="1" applyFont="1" applyFill="1" applyBorder="1" applyAlignment="1">
      <alignment horizontal="distributed" vertical="center" justifyLastLine="1" shrinkToFit="1"/>
    </xf>
    <xf numFmtId="57" fontId="5" fillId="0" borderId="61" xfId="0" applyNumberFormat="1" applyFont="1" applyFill="1" applyBorder="1" applyAlignment="1">
      <alignment horizontal="distributed" vertical="center" justifyLastLine="1" shrinkToFit="1"/>
    </xf>
    <xf numFmtId="57" fontId="5" fillId="0" borderId="63" xfId="0" applyNumberFormat="1" applyFont="1" applyFill="1" applyBorder="1" applyAlignment="1">
      <alignment horizontal="center" vertical="center" shrinkToFit="1"/>
    </xf>
    <xf numFmtId="57" fontId="5" fillId="0" borderId="22" xfId="0" applyNumberFormat="1" applyFont="1" applyFill="1" applyBorder="1" applyAlignment="1">
      <alignment horizontal="right" vertical="center" shrinkToFit="1"/>
    </xf>
    <xf numFmtId="57" fontId="5" fillId="0" borderId="33" xfId="0" applyNumberFormat="1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vertical="center"/>
    </xf>
    <xf numFmtId="38" fontId="7" fillId="0" borderId="11" xfId="1" applyFont="1" applyFill="1" applyBorder="1" applyAlignment="1">
      <alignment horizontal="center" vertical="center" shrinkToFit="1"/>
    </xf>
    <xf numFmtId="38" fontId="7" fillId="0" borderId="65" xfId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57" fontId="5" fillId="5" borderId="31" xfId="0" applyNumberFormat="1" applyFont="1" applyFill="1" applyBorder="1" applyAlignment="1">
      <alignment horizontal="distributed" vertical="center" justifyLastLine="1" shrinkToFit="1"/>
    </xf>
    <xf numFmtId="57" fontId="5" fillId="5" borderId="32" xfId="0" applyNumberFormat="1" applyFont="1" applyFill="1" applyBorder="1" applyAlignment="1">
      <alignment horizontal="distributed" vertical="center" justifyLastLine="1" shrinkToFit="1"/>
    </xf>
    <xf numFmtId="0" fontId="0" fillId="0" borderId="64" xfId="0" applyBorder="1" applyAlignment="1"/>
    <xf numFmtId="0" fontId="7" fillId="0" borderId="66" xfId="0" applyFont="1" applyBorder="1" applyAlignment="1">
      <alignment vertical="center"/>
    </xf>
    <xf numFmtId="0" fontId="7" fillId="0" borderId="64" xfId="0" applyFont="1" applyFill="1" applyBorder="1" applyAlignment="1">
      <alignment horizontal="distributed" vertical="center" justifyLastLine="1"/>
    </xf>
    <xf numFmtId="0" fontId="7" fillId="0" borderId="38" xfId="0" applyFont="1" applyBorder="1" applyAlignment="1">
      <alignment horizontal="center" vertical="center"/>
    </xf>
    <xf numFmtId="38" fontId="7" fillId="0" borderId="23" xfId="1" applyFont="1" applyBorder="1" applyAlignment="1">
      <alignment horizontal="right" vertical="center"/>
    </xf>
    <xf numFmtId="57" fontId="7" fillId="0" borderId="24" xfId="1" applyNumberFormat="1" applyFont="1" applyBorder="1" applyAlignment="1">
      <alignment vertical="center"/>
    </xf>
    <xf numFmtId="49" fontId="7" fillId="0" borderId="67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4" fontId="7" fillId="0" borderId="67" xfId="0" applyNumberFormat="1" applyFont="1" applyBorder="1" applyAlignment="1">
      <alignment vertical="center"/>
    </xf>
    <xf numFmtId="38" fontId="7" fillId="0" borderId="67" xfId="1" applyFont="1" applyBorder="1" applyAlignment="1">
      <alignment horizontal="right" vertical="center"/>
    </xf>
    <xf numFmtId="38" fontId="7" fillId="0" borderId="68" xfId="1" applyFont="1" applyBorder="1" applyAlignment="1">
      <alignment horizontal="center" vertical="center"/>
    </xf>
    <xf numFmtId="49" fontId="7" fillId="0" borderId="67" xfId="1" applyNumberFormat="1" applyFont="1" applyBorder="1" applyAlignment="1">
      <alignment horizontal="center" vertical="center"/>
    </xf>
    <xf numFmtId="57" fontId="7" fillId="0" borderId="69" xfId="1" applyNumberFormat="1" applyFont="1" applyBorder="1" applyAlignment="1">
      <alignment vertical="center"/>
    </xf>
    <xf numFmtId="177" fontId="7" fillId="0" borderId="70" xfId="0" applyNumberFormat="1" applyFont="1" applyBorder="1" applyAlignment="1">
      <alignment vertical="center"/>
    </xf>
    <xf numFmtId="0" fontId="0" fillId="0" borderId="38" xfId="0" applyBorder="1" applyAlignment="1"/>
    <xf numFmtId="0" fontId="7" fillId="0" borderId="71" xfId="0" applyFont="1" applyBorder="1" applyAlignment="1">
      <alignment vertical="center"/>
    </xf>
    <xf numFmtId="57" fontId="5" fillId="5" borderId="72" xfId="0" applyNumberFormat="1" applyFont="1" applyFill="1" applyBorder="1" applyAlignment="1">
      <alignment horizontal="distributed" vertical="center" justifyLastLine="1" shrinkToFit="1"/>
    </xf>
    <xf numFmtId="57" fontId="5" fillId="0" borderId="72" xfId="0" applyNumberFormat="1" applyFont="1" applyFill="1" applyBorder="1" applyAlignment="1">
      <alignment horizontal="distributed" vertical="center" justifyLastLine="1" shrinkToFit="1"/>
    </xf>
    <xf numFmtId="57" fontId="5" fillId="0" borderId="72" xfId="0" applyNumberFormat="1" applyFont="1" applyBorder="1" applyAlignment="1">
      <alignment horizontal="distributed" vertical="center" justifyLastLine="1" shrinkToFit="1"/>
    </xf>
    <xf numFmtId="57" fontId="5" fillId="5" borderId="36" xfId="0" applyNumberFormat="1" applyFont="1" applyFill="1" applyBorder="1" applyAlignment="1">
      <alignment horizontal="distributed" vertical="center" justifyLastLine="1" shrinkToFit="1"/>
    </xf>
    <xf numFmtId="57" fontId="16" fillId="0" borderId="36" xfId="0" applyNumberFormat="1" applyFont="1" applyBorder="1" applyAlignment="1">
      <alignment horizontal="center" vertical="center" justifyLastLine="1" shrinkToFit="1"/>
    </xf>
    <xf numFmtId="57" fontId="5" fillId="0" borderId="73" xfId="0" applyNumberFormat="1" applyFont="1" applyBorder="1" applyAlignment="1">
      <alignment horizontal="distributed" vertical="center" justifyLastLine="1" shrinkToFit="1"/>
    </xf>
    <xf numFmtId="57" fontId="5" fillId="5" borderId="73" xfId="0" applyNumberFormat="1" applyFont="1" applyFill="1" applyBorder="1" applyAlignment="1">
      <alignment horizontal="distributed" vertical="center" justifyLastLine="1" shrinkToFit="1"/>
    </xf>
    <xf numFmtId="57" fontId="16" fillId="0" borderId="73" xfId="0" applyNumberFormat="1" applyFont="1" applyFill="1" applyBorder="1" applyAlignment="1">
      <alignment horizontal="center" vertical="center" justifyLastLine="1" shrinkToFit="1"/>
    </xf>
    <xf numFmtId="57" fontId="5" fillId="0" borderId="73" xfId="0" applyNumberFormat="1" applyFont="1" applyFill="1" applyBorder="1" applyAlignment="1">
      <alignment horizontal="distributed" vertical="center" justifyLastLine="1" shrinkToFit="1"/>
    </xf>
    <xf numFmtId="38" fontId="7" fillId="0" borderId="34" xfId="1" applyFont="1" applyFill="1" applyBorder="1" applyAlignment="1">
      <alignment horizontal="right" vertical="center"/>
    </xf>
    <xf numFmtId="0" fontId="7" fillId="0" borderId="74" xfId="0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12" xfId="0" applyBorder="1"/>
    <xf numFmtId="0" fontId="0" fillId="0" borderId="78" xfId="0" applyBorder="1"/>
    <xf numFmtId="177" fontId="5" fillId="0" borderId="28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0" borderId="77" xfId="0" applyBorder="1"/>
    <xf numFmtId="0" fontId="0" fillId="0" borderId="35" xfId="0" applyBorder="1"/>
    <xf numFmtId="0" fontId="0" fillId="0" borderId="55" xfId="0" applyBorder="1"/>
    <xf numFmtId="0" fontId="7" fillId="0" borderId="71" xfId="0" applyFont="1" applyBorder="1" applyAlignment="1">
      <alignment horizontal="center" vertical="center" textRotation="255"/>
    </xf>
    <xf numFmtId="0" fontId="0" fillId="0" borderId="64" xfId="0" applyBorder="1"/>
    <xf numFmtId="0" fontId="0" fillId="0" borderId="66" xfId="0" applyBorder="1"/>
    <xf numFmtId="0" fontId="7" fillId="0" borderId="26" xfId="0" applyFont="1" applyBorder="1" applyAlignment="1">
      <alignment horizontal="center" vertical="center" textRotation="255"/>
    </xf>
    <xf numFmtId="0" fontId="0" fillId="0" borderId="23" xfId="0" applyBorder="1"/>
    <xf numFmtId="0" fontId="0" fillId="0" borderId="17" xfId="0" applyBorder="1"/>
    <xf numFmtId="0" fontId="7" fillId="0" borderId="26" xfId="0" applyFont="1" applyBorder="1" applyAlignment="1">
      <alignment horizontal="center" vertical="center" shrinkToFit="1"/>
    </xf>
    <xf numFmtId="0" fontId="0" fillId="0" borderId="1" xfId="0" applyBorder="1"/>
    <xf numFmtId="0" fontId="0" fillId="0" borderId="26" xfId="0" applyBorder="1" applyAlignment="1"/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/>
    <xf numFmtId="177" fontId="7" fillId="0" borderId="75" xfId="0" applyNumberFormat="1" applyFont="1" applyBorder="1" applyAlignment="1">
      <alignment horizontal="center" vertical="center"/>
    </xf>
    <xf numFmtId="0" fontId="0" fillId="0" borderId="56" xfId="0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8"/>
  <sheetViews>
    <sheetView tabSelected="1" view="pageBreakPreview" zoomScale="75" zoomScaleNormal="75" workbookViewId="0">
      <pane xSplit="4" ySplit="4" topLeftCell="E72" activePane="bottomRight" state="frozen"/>
      <selection pane="topRight" activeCell="E1" sqref="E1"/>
      <selection pane="bottomLeft" activeCell="A5" sqref="A5"/>
      <selection pane="bottomRight" activeCell="E91" sqref="E91"/>
    </sheetView>
  </sheetViews>
  <sheetFormatPr defaultRowHeight="13.5"/>
  <cols>
    <col min="1" max="2" width="3.625" style="7" customWidth="1"/>
    <col min="3" max="3" width="15.5" style="7" customWidth="1"/>
    <col min="4" max="4" width="23.375" style="7" customWidth="1"/>
    <col min="5" max="5" width="8.125" style="7" customWidth="1"/>
    <col min="6" max="6" width="9.125" style="89" customWidth="1"/>
    <col min="7" max="7" width="9.125" style="98" customWidth="1"/>
    <col min="8" max="8" width="9.75" style="98" customWidth="1"/>
    <col min="9" max="9" width="10.625" style="98" hidden="1" customWidth="1"/>
    <col min="10" max="10" width="9.75" style="7" customWidth="1"/>
    <col min="11" max="11" width="15.125" style="99" customWidth="1"/>
    <col min="12" max="12" width="17.75" style="7" hidden="1" customWidth="1"/>
    <col min="13" max="16" width="11.875" style="7" hidden="1" customWidth="1"/>
    <col min="17" max="17" width="8.125" style="7" hidden="1" customWidth="1"/>
    <col min="18" max="18" width="0" style="7" hidden="1" customWidth="1"/>
    <col min="19" max="19" width="13.875" style="7" hidden="1" customWidth="1"/>
    <col min="20" max="20" width="8.5" style="119" hidden="1" customWidth="1"/>
    <col min="21" max="21" width="0" style="7" hidden="1" customWidth="1"/>
    <col min="22" max="22" width="27.5" style="7" hidden="1" customWidth="1"/>
    <col min="23" max="23" width="0" style="7" hidden="1" customWidth="1"/>
    <col min="24" max="24" width="6.5" style="119" hidden="1" customWidth="1"/>
    <col min="25" max="25" width="0" style="119" hidden="1" customWidth="1"/>
    <col min="26" max="34" width="0" style="7" hidden="1" customWidth="1"/>
    <col min="35" max="16384" width="9" style="7"/>
  </cols>
  <sheetData>
    <row r="1" spans="1:33" ht="18.75">
      <c r="A1" s="386" t="s">
        <v>268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252"/>
      <c r="M1" s="252"/>
      <c r="N1" s="252"/>
      <c r="O1" s="252"/>
      <c r="P1" s="249"/>
    </row>
    <row r="2" spans="1:33" ht="19.5" thickBot="1">
      <c r="B2" s="8"/>
      <c r="C2" s="8"/>
      <c r="D2" s="8"/>
      <c r="E2" s="8"/>
      <c r="F2" s="8"/>
      <c r="G2" s="8"/>
      <c r="H2" s="9"/>
      <c r="I2" s="10" t="s">
        <v>99</v>
      </c>
      <c r="K2" s="11"/>
      <c r="M2" s="11"/>
      <c r="N2" s="11" t="s">
        <v>267</v>
      </c>
      <c r="O2" s="11"/>
      <c r="P2" s="11"/>
    </row>
    <row r="3" spans="1:33" ht="18" customHeight="1">
      <c r="A3" s="373" t="s">
        <v>173</v>
      </c>
      <c r="B3" s="374"/>
      <c r="C3" s="388" t="s">
        <v>174</v>
      </c>
      <c r="D3" s="389"/>
      <c r="E3" s="28"/>
      <c r="F3" s="29" t="s">
        <v>175</v>
      </c>
      <c r="G3" s="30"/>
      <c r="H3" s="31" t="s">
        <v>46</v>
      </c>
      <c r="I3" s="32" t="s">
        <v>47</v>
      </c>
      <c r="J3" s="31" t="s">
        <v>0</v>
      </c>
      <c r="K3" s="390" t="s">
        <v>48</v>
      </c>
      <c r="L3" s="365" t="s">
        <v>119</v>
      </c>
      <c r="M3" s="366"/>
      <c r="N3" s="366"/>
      <c r="O3" s="367"/>
      <c r="P3" s="254" t="s">
        <v>183</v>
      </c>
      <c r="Q3" s="114" t="s">
        <v>65</v>
      </c>
      <c r="R3" s="370" t="s">
        <v>66</v>
      </c>
      <c r="S3" s="370"/>
      <c r="T3" s="101" t="s">
        <v>97</v>
      </c>
      <c r="U3" s="101" t="s">
        <v>89</v>
      </c>
      <c r="V3" s="118" t="s">
        <v>95</v>
      </c>
      <c r="W3" s="110"/>
      <c r="X3" s="370" t="s">
        <v>74</v>
      </c>
      <c r="Y3" s="101"/>
      <c r="Z3" s="101"/>
      <c r="AA3" s="101"/>
      <c r="AB3" s="368" t="s">
        <v>75</v>
      </c>
      <c r="AC3" s="372" t="s">
        <v>120</v>
      </c>
      <c r="AD3" s="372"/>
      <c r="AE3" s="372"/>
      <c r="AF3" s="372"/>
      <c r="AG3" s="111"/>
    </row>
    <row r="4" spans="1:33" ht="18" customHeight="1" thickBot="1">
      <c r="A4" s="375"/>
      <c r="B4" s="376"/>
      <c r="C4" s="33" t="s">
        <v>59</v>
      </c>
      <c r="D4" s="34" t="s">
        <v>60</v>
      </c>
      <c r="E4" s="35" t="s">
        <v>49</v>
      </c>
      <c r="F4" s="35" t="s">
        <v>241</v>
      </c>
      <c r="G4" s="36" t="s">
        <v>61</v>
      </c>
      <c r="H4" s="37" t="s">
        <v>62</v>
      </c>
      <c r="I4" s="37" t="s">
        <v>62</v>
      </c>
      <c r="J4" s="37" t="s">
        <v>62</v>
      </c>
      <c r="K4" s="391"/>
      <c r="L4" s="169" t="s">
        <v>115</v>
      </c>
      <c r="M4" s="332" t="s">
        <v>116</v>
      </c>
      <c r="N4" s="332" t="s">
        <v>117</v>
      </c>
      <c r="O4" s="333" t="s">
        <v>121</v>
      </c>
      <c r="P4" s="268" t="s">
        <v>184</v>
      </c>
      <c r="Q4" s="115" t="s">
        <v>67</v>
      </c>
      <c r="R4" s="102" t="s">
        <v>68</v>
      </c>
      <c r="S4" s="102" t="s">
        <v>69</v>
      </c>
      <c r="T4" s="102" t="s">
        <v>98</v>
      </c>
      <c r="U4" s="102" t="s">
        <v>90</v>
      </c>
      <c r="V4" s="112"/>
      <c r="W4" s="112"/>
      <c r="X4" s="371"/>
      <c r="Y4" s="102"/>
      <c r="Z4" s="102"/>
      <c r="AA4" s="102"/>
      <c r="AB4" s="369"/>
      <c r="AC4" s="116" t="s">
        <v>1</v>
      </c>
      <c r="AD4" s="116" t="s">
        <v>76</v>
      </c>
      <c r="AE4" s="116" t="s">
        <v>77</v>
      </c>
      <c r="AF4" s="117" t="s">
        <v>78</v>
      </c>
      <c r="AG4" s="113"/>
    </row>
    <row r="5" spans="1:33" ht="18" hidden="1" customHeight="1">
      <c r="A5" s="377" t="s">
        <v>50</v>
      </c>
      <c r="B5" s="380" t="s">
        <v>2</v>
      </c>
      <c r="C5" s="38" t="s">
        <v>3</v>
      </c>
      <c r="D5" s="39" t="s">
        <v>4</v>
      </c>
      <c r="E5" s="40">
        <v>0.15</v>
      </c>
      <c r="F5" s="41">
        <v>0.15</v>
      </c>
      <c r="G5" s="42">
        <v>1500</v>
      </c>
      <c r="H5" s="43">
        <v>20468</v>
      </c>
      <c r="I5" s="43">
        <v>28065</v>
      </c>
      <c r="J5" s="44" t="s">
        <v>5</v>
      </c>
      <c r="K5" s="45"/>
      <c r="L5" s="226" t="s">
        <v>171</v>
      </c>
      <c r="M5" s="184" t="s">
        <v>185</v>
      </c>
      <c r="N5" s="184" t="s">
        <v>185</v>
      </c>
      <c r="O5" s="232" t="s">
        <v>185</v>
      </c>
      <c r="P5" s="250" t="s">
        <v>186</v>
      </c>
      <c r="Q5" s="220">
        <v>1</v>
      </c>
      <c r="R5" s="120"/>
      <c r="S5" s="120"/>
      <c r="T5" s="121" t="s">
        <v>185</v>
      </c>
      <c r="U5" s="120" t="s">
        <v>185</v>
      </c>
      <c r="V5" s="122" t="s">
        <v>92</v>
      </c>
      <c r="W5" s="122"/>
      <c r="X5" s="123">
        <v>1</v>
      </c>
      <c r="Y5" s="124" t="s">
        <v>80</v>
      </c>
      <c r="Z5" s="124" t="s">
        <v>81</v>
      </c>
      <c r="AA5" s="124" t="s">
        <v>82</v>
      </c>
      <c r="AB5" s="125">
        <f>IF(X5=1,F5,"")</f>
        <v>0.15</v>
      </c>
      <c r="AC5" s="126">
        <v>0.15</v>
      </c>
      <c r="AD5" s="126">
        <v>0.15</v>
      </c>
      <c r="AE5" s="126"/>
      <c r="AF5" s="127">
        <v>1500</v>
      </c>
      <c r="AG5" s="128"/>
    </row>
    <row r="6" spans="1:33" ht="18" customHeight="1">
      <c r="A6" s="378"/>
      <c r="B6" s="381"/>
      <c r="C6" s="38" t="s">
        <v>242</v>
      </c>
      <c r="D6" s="39" t="s">
        <v>240</v>
      </c>
      <c r="E6" s="40">
        <v>0.15</v>
      </c>
      <c r="F6" s="41">
        <v>0.15</v>
      </c>
      <c r="G6" s="42">
        <v>1500</v>
      </c>
      <c r="H6" s="51">
        <v>20468</v>
      </c>
      <c r="I6" s="43"/>
      <c r="J6" s="52" t="s">
        <v>5</v>
      </c>
      <c r="K6" s="45"/>
      <c r="L6" s="295" t="s">
        <v>171</v>
      </c>
      <c r="M6" s="299" t="s">
        <v>185</v>
      </c>
      <c r="N6" s="299" t="s">
        <v>185</v>
      </c>
      <c r="O6" s="299" t="s">
        <v>185</v>
      </c>
      <c r="P6" s="266"/>
      <c r="Q6" s="223"/>
      <c r="R6" s="209"/>
      <c r="S6" s="209"/>
      <c r="T6" s="210"/>
      <c r="U6" s="209"/>
      <c r="V6" s="172"/>
      <c r="W6" s="172"/>
      <c r="X6" s="1"/>
      <c r="Y6" s="211"/>
      <c r="Z6" s="211"/>
      <c r="AA6" s="211"/>
      <c r="AB6" s="212"/>
      <c r="AC6" s="2"/>
      <c r="AD6" s="2"/>
      <c r="AE6" s="2"/>
      <c r="AF6" s="267"/>
      <c r="AG6" s="215"/>
    </row>
    <row r="7" spans="1:33" ht="17.100000000000001" customHeight="1">
      <c r="A7" s="378"/>
      <c r="B7" s="381"/>
      <c r="C7" s="46" t="s">
        <v>246</v>
      </c>
      <c r="D7" s="47" t="s">
        <v>247</v>
      </c>
      <c r="E7" s="48">
        <v>0.15</v>
      </c>
      <c r="F7" s="49">
        <v>0.15</v>
      </c>
      <c r="G7" s="50">
        <v>1597</v>
      </c>
      <c r="H7" s="51">
        <v>20468</v>
      </c>
      <c r="I7" s="51">
        <v>28065</v>
      </c>
      <c r="J7" s="52" t="s">
        <v>5</v>
      </c>
      <c r="K7" s="45"/>
      <c r="L7" s="295" t="s">
        <v>171</v>
      </c>
      <c r="M7" s="185" t="s">
        <v>185</v>
      </c>
      <c r="N7" s="185" t="s">
        <v>118</v>
      </c>
      <c r="O7" s="235" t="s">
        <v>125</v>
      </c>
      <c r="P7" s="251" t="s">
        <v>189</v>
      </c>
      <c r="Q7" s="221"/>
      <c r="R7" s="129" t="s">
        <v>248</v>
      </c>
      <c r="S7" s="129"/>
      <c r="T7" s="130"/>
      <c r="U7" s="129"/>
      <c r="V7" s="131" t="s">
        <v>73</v>
      </c>
      <c r="W7" s="131"/>
      <c r="X7" s="3">
        <v>1</v>
      </c>
      <c r="Y7" s="108" t="s">
        <v>80</v>
      </c>
      <c r="Z7" s="108" t="s">
        <v>81</v>
      </c>
      <c r="AA7" s="108" t="s">
        <v>82</v>
      </c>
      <c r="AB7" s="132">
        <f t="shared" ref="AB7:AB27" si="0">IF(X7=1,F7,"")</f>
        <v>0.15</v>
      </c>
      <c r="AC7" s="4">
        <v>0.15</v>
      </c>
      <c r="AD7" s="4"/>
      <c r="AE7" s="4"/>
      <c r="AF7" s="133">
        <v>1597</v>
      </c>
      <c r="AG7" s="134"/>
    </row>
    <row r="8" spans="1:33" ht="17.100000000000001" customHeight="1">
      <c r="A8" s="378"/>
      <c r="B8" s="381"/>
      <c r="C8" s="46" t="s">
        <v>123</v>
      </c>
      <c r="D8" s="47" t="s">
        <v>124</v>
      </c>
      <c r="E8" s="48">
        <v>0.36</v>
      </c>
      <c r="F8" s="49">
        <v>0.36</v>
      </c>
      <c r="G8" s="50">
        <v>3600</v>
      </c>
      <c r="H8" s="51">
        <v>26938</v>
      </c>
      <c r="I8" s="51">
        <v>28065</v>
      </c>
      <c r="J8" s="52" t="s">
        <v>5</v>
      </c>
      <c r="K8" s="45"/>
      <c r="L8" s="228" t="s">
        <v>71</v>
      </c>
      <c r="M8" s="185" t="s">
        <v>170</v>
      </c>
      <c r="N8" s="185" t="s">
        <v>118</v>
      </c>
      <c r="O8" s="235" t="s">
        <v>125</v>
      </c>
      <c r="P8" s="255" t="s">
        <v>188</v>
      </c>
      <c r="Q8" s="221">
        <v>3</v>
      </c>
      <c r="R8" s="129"/>
      <c r="S8" s="129"/>
      <c r="T8" s="130"/>
      <c r="U8" s="129"/>
      <c r="V8" s="131"/>
      <c r="W8" s="131"/>
      <c r="X8" s="3">
        <v>1</v>
      </c>
      <c r="Y8" s="108" t="s">
        <v>80</v>
      </c>
      <c r="Z8" s="108" t="s">
        <v>81</v>
      </c>
      <c r="AA8" s="108" t="s">
        <v>82</v>
      </c>
      <c r="AB8" s="132">
        <f t="shared" si="0"/>
        <v>0.36</v>
      </c>
      <c r="AC8" s="4">
        <v>0.36</v>
      </c>
      <c r="AD8" s="4">
        <v>0.36</v>
      </c>
      <c r="AE8" s="4"/>
      <c r="AF8" s="133">
        <v>3600</v>
      </c>
      <c r="AG8" s="134"/>
    </row>
    <row r="9" spans="1:33" ht="17.100000000000001" customHeight="1">
      <c r="A9" s="378"/>
      <c r="B9" s="381"/>
      <c r="C9" s="46" t="s">
        <v>126</v>
      </c>
      <c r="D9" s="47" t="s">
        <v>127</v>
      </c>
      <c r="E9" s="48">
        <v>0.48</v>
      </c>
      <c r="F9" s="49">
        <v>0.48</v>
      </c>
      <c r="G9" s="50">
        <v>4800</v>
      </c>
      <c r="H9" s="51">
        <v>26938</v>
      </c>
      <c r="I9" s="51">
        <v>28065</v>
      </c>
      <c r="J9" s="52" t="s">
        <v>5</v>
      </c>
      <c r="K9" s="45"/>
      <c r="L9" s="295" t="s">
        <v>171</v>
      </c>
      <c r="M9" s="298" t="s">
        <v>185</v>
      </c>
      <c r="N9" s="298" t="s">
        <v>185</v>
      </c>
      <c r="O9" s="299" t="s">
        <v>185</v>
      </c>
      <c r="P9" s="251" t="s">
        <v>186</v>
      </c>
      <c r="Q9" s="221"/>
      <c r="R9" s="129"/>
      <c r="S9" s="129"/>
      <c r="T9" s="130" t="s">
        <v>185</v>
      </c>
      <c r="U9" s="129" t="s">
        <v>185</v>
      </c>
      <c r="V9" s="131"/>
      <c r="W9" s="131"/>
      <c r="X9" s="3">
        <v>1</v>
      </c>
      <c r="Y9" s="108" t="s">
        <v>80</v>
      </c>
      <c r="Z9" s="108" t="s">
        <v>81</v>
      </c>
      <c r="AA9" s="108" t="s">
        <v>82</v>
      </c>
      <c r="AB9" s="132">
        <f t="shared" si="0"/>
        <v>0.48</v>
      </c>
      <c r="AC9" s="4">
        <v>0.48</v>
      </c>
      <c r="AD9" s="4">
        <v>0.48</v>
      </c>
      <c r="AE9" s="4"/>
      <c r="AF9" s="133">
        <v>4800</v>
      </c>
      <c r="AG9" s="134"/>
    </row>
    <row r="10" spans="1:33" ht="17.100000000000001" customHeight="1">
      <c r="A10" s="378"/>
      <c r="B10" s="381"/>
      <c r="C10" s="46" t="s">
        <v>128</v>
      </c>
      <c r="D10" s="47" t="s">
        <v>129</v>
      </c>
      <c r="E10" s="48">
        <v>0.45</v>
      </c>
      <c r="F10" s="49">
        <v>0.45</v>
      </c>
      <c r="G10" s="50">
        <v>4560</v>
      </c>
      <c r="H10" s="51">
        <v>29403</v>
      </c>
      <c r="I10" s="51">
        <v>29676</v>
      </c>
      <c r="J10" s="52" t="s">
        <v>6</v>
      </c>
      <c r="K10" s="45"/>
      <c r="L10" s="295" t="s">
        <v>171</v>
      </c>
      <c r="M10" s="298" t="s">
        <v>170</v>
      </c>
      <c r="N10" s="298" t="s">
        <v>118</v>
      </c>
      <c r="O10" s="299" t="s">
        <v>125</v>
      </c>
      <c r="P10" s="251" t="s">
        <v>189</v>
      </c>
      <c r="Q10" s="221">
        <v>1</v>
      </c>
      <c r="R10" s="129"/>
      <c r="S10" s="129"/>
      <c r="T10" s="130" t="s">
        <v>130</v>
      </c>
      <c r="U10" s="129" t="s">
        <v>130</v>
      </c>
      <c r="V10" s="131" t="s">
        <v>93</v>
      </c>
      <c r="W10" s="131"/>
      <c r="X10" s="3">
        <v>1</v>
      </c>
      <c r="Y10" s="108" t="s">
        <v>80</v>
      </c>
      <c r="Z10" s="108" t="s">
        <v>81</v>
      </c>
      <c r="AA10" s="108" t="s">
        <v>82</v>
      </c>
      <c r="AB10" s="132">
        <f t="shared" si="0"/>
        <v>0.45</v>
      </c>
      <c r="AC10" s="4">
        <v>0.45</v>
      </c>
      <c r="AD10" s="4"/>
      <c r="AE10" s="4"/>
      <c r="AF10" s="133">
        <v>4560</v>
      </c>
      <c r="AG10" s="134"/>
    </row>
    <row r="11" spans="1:33" ht="17.100000000000001" customHeight="1">
      <c r="A11" s="378"/>
      <c r="B11" s="381"/>
      <c r="C11" s="46" t="s">
        <v>131</v>
      </c>
      <c r="D11" s="47" t="s">
        <v>132</v>
      </c>
      <c r="E11" s="48">
        <v>0.28000000000000003</v>
      </c>
      <c r="F11" s="49">
        <v>0.28000000000000003</v>
      </c>
      <c r="G11" s="50">
        <v>2840</v>
      </c>
      <c r="H11" s="51">
        <v>29646</v>
      </c>
      <c r="I11" s="51">
        <v>32599</v>
      </c>
      <c r="J11" s="52" t="s">
        <v>7</v>
      </c>
      <c r="K11" s="45"/>
      <c r="L11" s="295" t="s">
        <v>171</v>
      </c>
      <c r="M11" s="298" t="s">
        <v>185</v>
      </c>
      <c r="N11" s="298" t="s">
        <v>185</v>
      </c>
      <c r="O11" s="299" t="s">
        <v>190</v>
      </c>
      <c r="P11" s="251" t="s">
        <v>186</v>
      </c>
      <c r="Q11" s="221">
        <v>1</v>
      </c>
      <c r="R11" s="129" t="s">
        <v>191</v>
      </c>
      <c r="S11" s="129" t="s">
        <v>192</v>
      </c>
      <c r="T11" s="130" t="s">
        <v>185</v>
      </c>
      <c r="U11" s="129"/>
      <c r="V11" s="131"/>
      <c r="W11" s="131"/>
      <c r="X11" s="3">
        <v>1</v>
      </c>
      <c r="Y11" s="108" t="s">
        <v>80</v>
      </c>
      <c r="Z11" s="108" t="s">
        <v>81</v>
      </c>
      <c r="AA11" s="108" t="s">
        <v>82</v>
      </c>
      <c r="AB11" s="132">
        <f t="shared" si="0"/>
        <v>0.28000000000000003</v>
      </c>
      <c r="AC11" s="4">
        <v>0.28000000000000003</v>
      </c>
      <c r="AD11" s="4"/>
      <c r="AE11" s="4"/>
      <c r="AF11" s="133">
        <v>2840</v>
      </c>
      <c r="AG11" s="134"/>
    </row>
    <row r="12" spans="1:33" ht="17.100000000000001" customHeight="1">
      <c r="A12" s="378"/>
      <c r="B12" s="381"/>
      <c r="C12" s="46" t="s">
        <v>8</v>
      </c>
      <c r="D12" s="47" t="s">
        <v>133</v>
      </c>
      <c r="E12" s="48">
        <v>0.13</v>
      </c>
      <c r="F12" s="49">
        <v>0.13</v>
      </c>
      <c r="G12" s="50">
        <v>1345</v>
      </c>
      <c r="H12" s="51">
        <v>29646</v>
      </c>
      <c r="I12" s="51">
        <v>32417</v>
      </c>
      <c r="J12" s="52" t="s">
        <v>9</v>
      </c>
      <c r="K12" s="45"/>
      <c r="L12" s="295" t="s">
        <v>171</v>
      </c>
      <c r="M12" s="298" t="s">
        <v>185</v>
      </c>
      <c r="N12" s="298" t="s">
        <v>185</v>
      </c>
      <c r="O12" s="299" t="s">
        <v>190</v>
      </c>
      <c r="P12" s="251" t="s">
        <v>186</v>
      </c>
      <c r="Q12" s="221">
        <v>1</v>
      </c>
      <c r="R12" s="129" t="s">
        <v>191</v>
      </c>
      <c r="S12" s="129" t="s">
        <v>192</v>
      </c>
      <c r="T12" s="130" t="s">
        <v>185</v>
      </c>
      <c r="U12" s="129"/>
      <c r="V12" s="131"/>
      <c r="W12" s="131"/>
      <c r="X12" s="3">
        <v>1</v>
      </c>
      <c r="Y12" s="108" t="s">
        <v>80</v>
      </c>
      <c r="Z12" s="108" t="s">
        <v>81</v>
      </c>
      <c r="AA12" s="108" t="s">
        <v>82</v>
      </c>
      <c r="AB12" s="132">
        <f t="shared" si="0"/>
        <v>0.13</v>
      </c>
      <c r="AC12" s="4">
        <v>0.13</v>
      </c>
      <c r="AD12" s="4"/>
      <c r="AE12" s="4"/>
      <c r="AF12" s="133">
        <v>1345</v>
      </c>
      <c r="AG12" s="134"/>
    </row>
    <row r="13" spans="1:33" ht="17.100000000000001" customHeight="1">
      <c r="A13" s="378"/>
      <c r="B13" s="381"/>
      <c r="C13" s="46" t="s">
        <v>10</v>
      </c>
      <c r="D13" s="47" t="s">
        <v>134</v>
      </c>
      <c r="E13" s="48">
        <v>0.2</v>
      </c>
      <c r="F13" s="49">
        <v>0.19</v>
      </c>
      <c r="G13" s="50">
        <v>1986</v>
      </c>
      <c r="H13" s="51">
        <v>29646</v>
      </c>
      <c r="I13" s="51">
        <v>31113</v>
      </c>
      <c r="J13" s="52" t="s">
        <v>11</v>
      </c>
      <c r="K13" s="45"/>
      <c r="L13" s="227" t="s">
        <v>122</v>
      </c>
      <c r="M13" s="233" t="s">
        <v>122</v>
      </c>
      <c r="N13" s="233" t="s">
        <v>122</v>
      </c>
      <c r="O13" s="234" t="s">
        <v>122</v>
      </c>
      <c r="P13" s="251" t="s">
        <v>187</v>
      </c>
      <c r="Q13" s="221">
        <v>1</v>
      </c>
      <c r="R13" s="129"/>
      <c r="S13" s="129"/>
      <c r="T13" s="130" t="s">
        <v>135</v>
      </c>
      <c r="U13" s="129"/>
      <c r="V13" s="131"/>
      <c r="W13" s="131"/>
      <c r="X13" s="3">
        <v>1</v>
      </c>
      <c r="Y13" s="108" t="s">
        <v>80</v>
      </c>
      <c r="Z13" s="108" t="s">
        <v>81</v>
      </c>
      <c r="AA13" s="108" t="s">
        <v>82</v>
      </c>
      <c r="AB13" s="132">
        <f t="shared" si="0"/>
        <v>0.19</v>
      </c>
      <c r="AC13" s="4">
        <v>0.2</v>
      </c>
      <c r="AD13" s="4"/>
      <c r="AE13" s="4"/>
      <c r="AF13" s="133">
        <v>1986</v>
      </c>
      <c r="AG13" s="134"/>
    </row>
    <row r="14" spans="1:33" ht="17.100000000000001" customHeight="1">
      <c r="A14" s="378"/>
      <c r="B14" s="381"/>
      <c r="C14" s="46" t="s">
        <v>12</v>
      </c>
      <c r="D14" s="47" t="s">
        <v>136</v>
      </c>
      <c r="E14" s="48">
        <v>0.23</v>
      </c>
      <c r="F14" s="49">
        <v>0.23</v>
      </c>
      <c r="G14" s="50">
        <v>2315</v>
      </c>
      <c r="H14" s="51">
        <v>29646</v>
      </c>
      <c r="I14" s="51">
        <v>31959</v>
      </c>
      <c r="J14" s="52" t="s">
        <v>13</v>
      </c>
      <c r="K14" s="45"/>
      <c r="L14" s="295" t="s">
        <v>171</v>
      </c>
      <c r="M14" s="298" t="s">
        <v>185</v>
      </c>
      <c r="N14" s="298" t="s">
        <v>185</v>
      </c>
      <c r="O14" s="299" t="s">
        <v>190</v>
      </c>
      <c r="P14" s="251" t="s">
        <v>186</v>
      </c>
      <c r="Q14" s="221">
        <v>1</v>
      </c>
      <c r="R14" s="129"/>
      <c r="S14" s="129"/>
      <c r="T14" s="130" t="s">
        <v>185</v>
      </c>
      <c r="U14" s="129"/>
      <c r="V14" s="131"/>
      <c r="W14" s="131"/>
      <c r="X14" s="3">
        <v>1</v>
      </c>
      <c r="Y14" s="108" t="s">
        <v>80</v>
      </c>
      <c r="Z14" s="108" t="s">
        <v>81</v>
      </c>
      <c r="AA14" s="108" t="s">
        <v>82</v>
      </c>
      <c r="AB14" s="132">
        <f t="shared" si="0"/>
        <v>0.23</v>
      </c>
      <c r="AC14" s="4">
        <v>0.23</v>
      </c>
      <c r="AD14" s="4"/>
      <c r="AE14" s="4"/>
      <c r="AF14" s="133">
        <v>2315</v>
      </c>
      <c r="AG14" s="134"/>
    </row>
    <row r="15" spans="1:33" ht="17.100000000000001" customHeight="1">
      <c r="A15" s="378"/>
      <c r="B15" s="381"/>
      <c r="C15" s="46" t="s">
        <v>14</v>
      </c>
      <c r="D15" s="47" t="s">
        <v>137</v>
      </c>
      <c r="E15" s="48">
        <v>0.17</v>
      </c>
      <c r="F15" s="49">
        <v>0.16</v>
      </c>
      <c r="G15" s="50">
        <v>1682</v>
      </c>
      <c r="H15" s="51">
        <v>29646</v>
      </c>
      <c r="I15" s="51">
        <v>32417</v>
      </c>
      <c r="J15" s="52" t="s">
        <v>9</v>
      </c>
      <c r="K15" s="45"/>
      <c r="L15" s="295" t="s">
        <v>171</v>
      </c>
      <c r="M15" s="298" t="s">
        <v>185</v>
      </c>
      <c r="N15" s="298" t="s">
        <v>185</v>
      </c>
      <c r="O15" s="299" t="s">
        <v>190</v>
      </c>
      <c r="P15" s="251" t="s">
        <v>186</v>
      </c>
      <c r="Q15" s="221"/>
      <c r="R15" s="129"/>
      <c r="S15" s="129"/>
      <c r="T15" s="130"/>
      <c r="U15" s="129"/>
      <c r="V15" s="131"/>
      <c r="W15" s="131"/>
      <c r="X15" s="3">
        <v>1</v>
      </c>
      <c r="Y15" s="108" t="s">
        <v>80</v>
      </c>
      <c r="Z15" s="108" t="s">
        <v>81</v>
      </c>
      <c r="AA15" s="108" t="s">
        <v>82</v>
      </c>
      <c r="AB15" s="132">
        <f t="shared" si="0"/>
        <v>0.16</v>
      </c>
      <c r="AC15" s="4">
        <v>0.17</v>
      </c>
      <c r="AD15" s="4"/>
      <c r="AE15" s="4"/>
      <c r="AF15" s="133">
        <v>1682</v>
      </c>
      <c r="AG15" s="134"/>
    </row>
    <row r="16" spans="1:33" ht="17.100000000000001" customHeight="1">
      <c r="A16" s="378"/>
      <c r="B16" s="381"/>
      <c r="C16" s="82" t="s">
        <v>15</v>
      </c>
      <c r="D16" s="53" t="s">
        <v>138</v>
      </c>
      <c r="E16" s="186">
        <v>0.28999999999999998</v>
      </c>
      <c r="F16" s="187">
        <v>0.28999999999999998</v>
      </c>
      <c r="G16" s="188">
        <v>2968</v>
      </c>
      <c r="H16" s="189">
        <v>29860</v>
      </c>
      <c r="I16" s="189">
        <v>30039</v>
      </c>
      <c r="J16" s="190" t="s">
        <v>16</v>
      </c>
      <c r="K16" s="66"/>
      <c r="L16" s="295" t="s">
        <v>171</v>
      </c>
      <c r="M16" s="298" t="s">
        <v>170</v>
      </c>
      <c r="N16" s="298" t="s">
        <v>118</v>
      </c>
      <c r="O16" s="299" t="s">
        <v>125</v>
      </c>
      <c r="P16" s="251" t="s">
        <v>189</v>
      </c>
      <c r="Q16" s="222"/>
      <c r="R16" s="203"/>
      <c r="S16" s="203"/>
      <c r="T16" s="204" t="s">
        <v>130</v>
      </c>
      <c r="U16" s="203"/>
      <c r="V16" s="162" t="s">
        <v>94</v>
      </c>
      <c r="W16" s="162"/>
      <c r="X16" s="5"/>
      <c r="Y16" s="109" t="s">
        <v>80</v>
      </c>
      <c r="Z16" s="109" t="s">
        <v>83</v>
      </c>
      <c r="AA16" s="109" t="s">
        <v>84</v>
      </c>
      <c r="AB16" s="205" t="str">
        <f t="shared" si="0"/>
        <v/>
      </c>
      <c r="AC16" s="206">
        <v>0.28999999999999998</v>
      </c>
      <c r="AD16" s="206"/>
      <c r="AE16" s="206"/>
      <c r="AF16" s="207">
        <v>2968</v>
      </c>
      <c r="AG16" s="208"/>
    </row>
    <row r="17" spans="1:33" ht="17.100000000000001" customHeight="1">
      <c r="A17" s="378"/>
      <c r="B17" s="381"/>
      <c r="C17" s="178" t="s">
        <v>17</v>
      </c>
      <c r="D17" s="179" t="s">
        <v>138</v>
      </c>
      <c r="E17" s="58"/>
      <c r="F17" s="180">
        <v>0.23</v>
      </c>
      <c r="G17" s="181">
        <v>2300</v>
      </c>
      <c r="H17" s="182"/>
      <c r="I17" s="182">
        <v>30391</v>
      </c>
      <c r="J17" s="183" t="s">
        <v>18</v>
      </c>
      <c r="K17" s="45"/>
      <c r="L17" s="230"/>
      <c r="M17" s="209"/>
      <c r="N17" s="209"/>
      <c r="O17" s="238"/>
      <c r="P17" s="251" t="s">
        <v>187</v>
      </c>
      <c r="Q17" s="223"/>
      <c r="R17" s="209"/>
      <c r="S17" s="209"/>
      <c r="T17" s="210"/>
      <c r="U17" s="209"/>
      <c r="V17" s="172"/>
      <c r="W17" s="172"/>
      <c r="X17" s="1"/>
      <c r="Y17" s="211" t="s">
        <v>83</v>
      </c>
      <c r="Z17" s="211" t="s">
        <v>83</v>
      </c>
      <c r="AA17" s="211" t="s">
        <v>85</v>
      </c>
      <c r="AB17" s="212" t="str">
        <f t="shared" si="0"/>
        <v/>
      </c>
      <c r="AC17" s="213">
        <v>0.23</v>
      </c>
      <c r="AD17" s="213">
        <v>0.13</v>
      </c>
      <c r="AE17" s="213"/>
      <c r="AF17" s="214">
        <v>2300</v>
      </c>
      <c r="AG17" s="215"/>
    </row>
    <row r="18" spans="1:33" ht="17.100000000000001" customHeight="1">
      <c r="A18" s="378"/>
      <c r="B18" s="381"/>
      <c r="C18" s="46" t="s">
        <v>19</v>
      </c>
      <c r="D18" s="47" t="s">
        <v>139</v>
      </c>
      <c r="E18" s="48">
        <v>0.11</v>
      </c>
      <c r="F18" s="49">
        <v>0.11</v>
      </c>
      <c r="G18" s="50">
        <v>1139</v>
      </c>
      <c r="H18" s="51">
        <v>34611</v>
      </c>
      <c r="I18" s="51">
        <v>34790</v>
      </c>
      <c r="J18" s="52" t="s">
        <v>20</v>
      </c>
      <c r="K18" s="45"/>
      <c r="L18" s="227" t="s">
        <v>122</v>
      </c>
      <c r="M18" s="233" t="s">
        <v>122</v>
      </c>
      <c r="N18" s="233" t="s">
        <v>122</v>
      </c>
      <c r="O18" s="234" t="s">
        <v>122</v>
      </c>
      <c r="P18" s="251" t="s">
        <v>187</v>
      </c>
      <c r="Q18" s="221">
        <v>1</v>
      </c>
      <c r="R18" s="129"/>
      <c r="S18" s="129"/>
      <c r="T18" s="130"/>
      <c r="U18" s="129"/>
      <c r="V18" s="131"/>
      <c r="W18" s="131"/>
      <c r="X18" s="3"/>
      <c r="Y18" s="108" t="s">
        <v>80</v>
      </c>
      <c r="Z18" s="108" t="s">
        <v>83</v>
      </c>
      <c r="AA18" s="108" t="s">
        <v>84</v>
      </c>
      <c r="AB18" s="132" t="str">
        <f t="shared" si="0"/>
        <v/>
      </c>
      <c r="AC18" s="4">
        <v>0.11</v>
      </c>
      <c r="AD18" s="4"/>
      <c r="AE18" s="4"/>
      <c r="AF18" s="133">
        <v>1139</v>
      </c>
      <c r="AG18" s="134"/>
    </row>
    <row r="19" spans="1:33" ht="17.100000000000001" customHeight="1">
      <c r="A19" s="378"/>
      <c r="B19" s="381"/>
      <c r="C19" s="46" t="s">
        <v>21</v>
      </c>
      <c r="D19" s="47" t="s">
        <v>140</v>
      </c>
      <c r="E19" s="48">
        <v>0.1</v>
      </c>
      <c r="F19" s="49">
        <v>0.1</v>
      </c>
      <c r="G19" s="50">
        <v>1020</v>
      </c>
      <c r="H19" s="51">
        <v>34611</v>
      </c>
      <c r="I19" s="51">
        <v>34790</v>
      </c>
      <c r="J19" s="52" t="s">
        <v>20</v>
      </c>
      <c r="K19" s="45"/>
      <c r="L19" s="295" t="s">
        <v>171</v>
      </c>
      <c r="M19" s="298" t="s">
        <v>185</v>
      </c>
      <c r="N19" s="298" t="s">
        <v>185</v>
      </c>
      <c r="O19" s="299" t="s">
        <v>190</v>
      </c>
      <c r="P19" s="251" t="s">
        <v>186</v>
      </c>
      <c r="Q19" s="221">
        <v>1</v>
      </c>
      <c r="R19" s="129"/>
      <c r="S19" s="129"/>
      <c r="T19" s="130"/>
      <c r="U19" s="129"/>
      <c r="V19" s="131"/>
      <c r="W19" s="131"/>
      <c r="X19" s="3"/>
      <c r="Y19" s="108" t="s">
        <v>80</v>
      </c>
      <c r="Z19" s="108" t="s">
        <v>83</v>
      </c>
      <c r="AA19" s="108" t="s">
        <v>84</v>
      </c>
      <c r="AB19" s="132" t="str">
        <f t="shared" si="0"/>
        <v/>
      </c>
      <c r="AC19" s="4">
        <v>0.1</v>
      </c>
      <c r="AD19" s="4"/>
      <c r="AE19" s="4"/>
      <c r="AF19" s="133">
        <v>1020</v>
      </c>
      <c r="AG19" s="134"/>
    </row>
    <row r="20" spans="1:33" ht="17.100000000000001" customHeight="1">
      <c r="A20" s="378"/>
      <c r="B20" s="381"/>
      <c r="C20" s="46" t="s">
        <v>22</v>
      </c>
      <c r="D20" s="47" t="s">
        <v>141</v>
      </c>
      <c r="E20" s="48">
        <v>0.56999999999999995</v>
      </c>
      <c r="F20" s="49">
        <v>0.56999999999999995</v>
      </c>
      <c r="G20" s="50">
        <v>5770</v>
      </c>
      <c r="H20" s="51">
        <v>34611</v>
      </c>
      <c r="I20" s="51">
        <v>34950</v>
      </c>
      <c r="J20" s="52" t="s">
        <v>20</v>
      </c>
      <c r="K20" s="45"/>
      <c r="L20" s="295" t="s">
        <v>171</v>
      </c>
      <c r="M20" s="298" t="s">
        <v>185</v>
      </c>
      <c r="N20" s="298" t="s">
        <v>185</v>
      </c>
      <c r="O20" s="299" t="s">
        <v>190</v>
      </c>
      <c r="P20" s="255" t="s">
        <v>252</v>
      </c>
      <c r="Q20" s="221">
        <v>1</v>
      </c>
      <c r="R20" s="129"/>
      <c r="S20" s="129"/>
      <c r="T20" s="130"/>
      <c r="U20" s="129"/>
      <c r="V20" s="131"/>
      <c r="W20" s="131"/>
      <c r="X20" s="3"/>
      <c r="Y20" s="108" t="s">
        <v>80</v>
      </c>
      <c r="Z20" s="108" t="s">
        <v>83</v>
      </c>
      <c r="AA20" s="108" t="s">
        <v>84</v>
      </c>
      <c r="AB20" s="132" t="str">
        <f t="shared" si="0"/>
        <v/>
      </c>
      <c r="AC20" s="4">
        <v>0.56999999999999995</v>
      </c>
      <c r="AD20" s="4"/>
      <c r="AE20" s="4"/>
      <c r="AF20" s="133">
        <v>5760</v>
      </c>
      <c r="AG20" s="134"/>
    </row>
    <row r="21" spans="1:33" ht="17.100000000000001" customHeight="1">
      <c r="A21" s="378"/>
      <c r="B21" s="381"/>
      <c r="C21" s="46" t="s">
        <v>23</v>
      </c>
      <c r="D21" s="47" t="s">
        <v>142</v>
      </c>
      <c r="E21" s="48">
        <v>0.1</v>
      </c>
      <c r="F21" s="49">
        <v>0.09</v>
      </c>
      <c r="G21" s="50">
        <v>998</v>
      </c>
      <c r="H21" s="51">
        <v>34611</v>
      </c>
      <c r="I21" s="51">
        <v>34950</v>
      </c>
      <c r="J21" s="52" t="s">
        <v>20</v>
      </c>
      <c r="K21" s="45"/>
      <c r="L21" s="227" t="s">
        <v>122</v>
      </c>
      <c r="M21" s="233" t="s">
        <v>122</v>
      </c>
      <c r="N21" s="233" t="s">
        <v>122</v>
      </c>
      <c r="O21" s="234" t="s">
        <v>122</v>
      </c>
      <c r="P21" s="251" t="s">
        <v>187</v>
      </c>
      <c r="Q21" s="221">
        <v>1</v>
      </c>
      <c r="R21" s="129"/>
      <c r="S21" s="129"/>
      <c r="T21" s="130"/>
      <c r="U21" s="129"/>
      <c r="V21" s="131"/>
      <c r="W21" s="131"/>
      <c r="X21" s="3"/>
      <c r="Y21" s="108" t="s">
        <v>80</v>
      </c>
      <c r="Z21" s="108" t="s">
        <v>83</v>
      </c>
      <c r="AA21" s="108" t="s">
        <v>84</v>
      </c>
      <c r="AB21" s="132" t="str">
        <f t="shared" si="0"/>
        <v/>
      </c>
      <c r="AC21" s="4">
        <v>0.1</v>
      </c>
      <c r="AD21" s="4"/>
      <c r="AE21" s="4"/>
      <c r="AF21" s="133">
        <v>1000</v>
      </c>
      <c r="AG21" s="134"/>
    </row>
    <row r="22" spans="1:33" ht="17.100000000000001" customHeight="1">
      <c r="A22" s="378"/>
      <c r="B22" s="381"/>
      <c r="C22" s="46" t="s">
        <v>17</v>
      </c>
      <c r="D22" s="47" t="s">
        <v>143</v>
      </c>
      <c r="E22" s="48"/>
      <c r="F22" s="49">
        <v>0.12</v>
      </c>
      <c r="G22" s="50">
        <v>1224</v>
      </c>
      <c r="H22" s="51"/>
      <c r="I22" s="51">
        <v>30391</v>
      </c>
      <c r="J22" s="52" t="s">
        <v>18</v>
      </c>
      <c r="K22" s="45"/>
      <c r="L22" s="228" t="s">
        <v>87</v>
      </c>
      <c r="M22" s="185" t="s">
        <v>118</v>
      </c>
      <c r="N22" s="185" t="s">
        <v>118</v>
      </c>
      <c r="O22" s="235" t="s">
        <v>125</v>
      </c>
      <c r="P22" s="251" t="s">
        <v>189</v>
      </c>
      <c r="Q22" s="221">
        <v>1</v>
      </c>
      <c r="R22" s="129"/>
      <c r="S22" s="129"/>
      <c r="T22" s="130"/>
      <c r="U22" s="129"/>
      <c r="V22" s="131"/>
      <c r="W22" s="131"/>
      <c r="X22" s="3"/>
      <c r="Y22" s="108" t="s">
        <v>125</v>
      </c>
      <c r="Z22" s="108" t="s">
        <v>125</v>
      </c>
      <c r="AA22" s="108" t="s">
        <v>144</v>
      </c>
      <c r="AB22" s="132" t="str">
        <f t="shared" si="0"/>
        <v/>
      </c>
      <c r="AC22" s="4">
        <v>0.12</v>
      </c>
      <c r="AD22" s="4">
        <v>0.06</v>
      </c>
      <c r="AE22" s="4"/>
      <c r="AF22" s="133">
        <v>1224</v>
      </c>
      <c r="AG22" s="134"/>
    </row>
    <row r="23" spans="1:33" ht="17.100000000000001" customHeight="1">
      <c r="A23" s="378"/>
      <c r="B23" s="381"/>
      <c r="C23" s="46" t="s">
        <v>17</v>
      </c>
      <c r="D23" s="47" t="s">
        <v>145</v>
      </c>
      <c r="E23" s="48"/>
      <c r="F23" s="49">
        <v>0.21</v>
      </c>
      <c r="G23" s="50">
        <v>2123</v>
      </c>
      <c r="H23" s="51"/>
      <c r="I23" s="51">
        <v>30391</v>
      </c>
      <c r="J23" s="52" t="s">
        <v>18</v>
      </c>
      <c r="K23" s="45"/>
      <c r="L23" s="228" t="s">
        <v>87</v>
      </c>
      <c r="M23" s="185" t="s">
        <v>118</v>
      </c>
      <c r="N23" s="185" t="s">
        <v>118</v>
      </c>
      <c r="O23" s="235" t="s">
        <v>125</v>
      </c>
      <c r="P23" s="251" t="s">
        <v>189</v>
      </c>
      <c r="Q23" s="221">
        <v>1</v>
      </c>
      <c r="R23" s="129"/>
      <c r="S23" s="129"/>
      <c r="T23" s="130"/>
      <c r="U23" s="129"/>
      <c r="V23" s="131" t="s">
        <v>96</v>
      </c>
      <c r="W23" s="131"/>
      <c r="X23" s="3"/>
      <c r="Y23" s="108" t="s">
        <v>146</v>
      </c>
      <c r="Z23" s="108" t="s">
        <v>146</v>
      </c>
      <c r="AA23" s="108" t="s">
        <v>147</v>
      </c>
      <c r="AB23" s="132" t="str">
        <f t="shared" si="0"/>
        <v/>
      </c>
      <c r="AC23" s="4">
        <v>0.21</v>
      </c>
      <c r="AD23" s="4"/>
      <c r="AE23" s="4"/>
      <c r="AF23" s="133">
        <v>2123</v>
      </c>
      <c r="AG23" s="134"/>
    </row>
    <row r="24" spans="1:33" ht="17.100000000000001" customHeight="1">
      <c r="A24" s="378"/>
      <c r="B24" s="381"/>
      <c r="C24" s="38" t="s">
        <v>17</v>
      </c>
      <c r="D24" s="39" t="s">
        <v>148</v>
      </c>
      <c r="E24" s="40"/>
      <c r="F24" s="41">
        <v>0.14000000000000001</v>
      </c>
      <c r="G24" s="42">
        <v>1440</v>
      </c>
      <c r="H24" s="43"/>
      <c r="I24" s="43">
        <v>36272</v>
      </c>
      <c r="J24" s="44" t="s">
        <v>24</v>
      </c>
      <c r="K24" s="45"/>
      <c r="L24" s="295" t="s">
        <v>171</v>
      </c>
      <c r="M24" s="298" t="s">
        <v>185</v>
      </c>
      <c r="N24" s="298" t="s">
        <v>185</v>
      </c>
      <c r="O24" s="299" t="s">
        <v>185</v>
      </c>
      <c r="P24" s="251" t="s">
        <v>186</v>
      </c>
      <c r="Q24" s="221"/>
      <c r="R24" s="129"/>
      <c r="S24" s="129"/>
      <c r="T24" s="130"/>
      <c r="U24" s="129"/>
      <c r="V24" s="131"/>
      <c r="W24" s="131"/>
      <c r="X24" s="3"/>
      <c r="Y24" s="108" t="s">
        <v>80</v>
      </c>
      <c r="Z24" s="108" t="s">
        <v>81</v>
      </c>
      <c r="AA24" s="136"/>
      <c r="AB24" s="132" t="str">
        <f t="shared" si="0"/>
        <v/>
      </c>
      <c r="AC24" s="4">
        <v>0.14000000000000001</v>
      </c>
      <c r="AD24" s="4"/>
      <c r="AE24" s="4"/>
      <c r="AF24" s="133">
        <v>1440</v>
      </c>
      <c r="AG24" s="134"/>
    </row>
    <row r="25" spans="1:33" ht="17.100000000000001" customHeight="1">
      <c r="A25" s="378"/>
      <c r="B25" s="381"/>
      <c r="C25" s="46" t="s">
        <v>17</v>
      </c>
      <c r="D25" s="47" t="s">
        <v>149</v>
      </c>
      <c r="E25" s="48"/>
      <c r="F25" s="49">
        <v>0.13</v>
      </c>
      <c r="G25" s="50">
        <v>1333</v>
      </c>
      <c r="H25" s="51"/>
      <c r="I25" s="43">
        <v>36272</v>
      </c>
      <c r="J25" s="52" t="s">
        <v>25</v>
      </c>
      <c r="K25" s="45"/>
      <c r="L25" s="295" t="s">
        <v>171</v>
      </c>
      <c r="M25" s="298" t="s">
        <v>185</v>
      </c>
      <c r="N25" s="298" t="s">
        <v>185</v>
      </c>
      <c r="O25" s="299" t="s">
        <v>185</v>
      </c>
      <c r="P25" s="251" t="s">
        <v>186</v>
      </c>
      <c r="Q25" s="221">
        <v>1</v>
      </c>
      <c r="R25" s="129"/>
      <c r="S25" s="129"/>
      <c r="T25" s="130"/>
      <c r="U25" s="129"/>
      <c r="V25" s="131"/>
      <c r="W25" s="131"/>
      <c r="X25" s="3">
        <v>1</v>
      </c>
      <c r="Y25" s="108" t="s">
        <v>80</v>
      </c>
      <c r="Z25" s="108" t="s">
        <v>81</v>
      </c>
      <c r="AA25" s="136"/>
      <c r="AB25" s="132">
        <f t="shared" si="0"/>
        <v>0.13</v>
      </c>
      <c r="AC25" s="4">
        <v>0.13</v>
      </c>
      <c r="AD25" s="4"/>
      <c r="AE25" s="4"/>
      <c r="AF25" s="133">
        <v>1333</v>
      </c>
      <c r="AG25" s="134"/>
    </row>
    <row r="26" spans="1:33" ht="17.100000000000001" customHeight="1">
      <c r="A26" s="378"/>
      <c r="B26" s="381"/>
      <c r="C26" s="46" t="s">
        <v>17</v>
      </c>
      <c r="D26" s="47" t="s">
        <v>51</v>
      </c>
      <c r="E26" s="48"/>
      <c r="F26" s="49">
        <v>0.14000000000000001</v>
      </c>
      <c r="G26" s="50">
        <v>1491</v>
      </c>
      <c r="H26" s="51"/>
      <c r="I26" s="51">
        <v>36381</v>
      </c>
      <c r="J26" s="52" t="s">
        <v>26</v>
      </c>
      <c r="K26" s="45"/>
      <c r="L26" s="227"/>
      <c r="M26" s="233"/>
      <c r="N26" s="233"/>
      <c r="O26" s="234"/>
      <c r="P26" s="251" t="s">
        <v>193</v>
      </c>
      <c r="Q26" s="221">
        <v>1</v>
      </c>
      <c r="R26" s="129"/>
      <c r="S26" s="129"/>
      <c r="T26" s="130"/>
      <c r="U26" s="129"/>
      <c r="V26" s="131"/>
      <c r="W26" s="131"/>
      <c r="X26" s="3"/>
      <c r="Y26" s="108" t="s">
        <v>80</v>
      </c>
      <c r="Z26" s="108" t="s">
        <v>81</v>
      </c>
      <c r="AA26" s="136"/>
      <c r="AB26" s="132" t="str">
        <f t="shared" si="0"/>
        <v/>
      </c>
      <c r="AC26" s="4">
        <v>0.15</v>
      </c>
      <c r="AD26" s="4"/>
      <c r="AE26" s="4"/>
      <c r="AF26" s="133">
        <v>1500</v>
      </c>
      <c r="AG26" s="134"/>
    </row>
    <row r="27" spans="1:33" ht="17.100000000000001" customHeight="1">
      <c r="A27" s="378"/>
      <c r="B27" s="381"/>
      <c r="C27" s="46" t="s">
        <v>17</v>
      </c>
      <c r="D27" s="47" t="s">
        <v>52</v>
      </c>
      <c r="E27" s="48"/>
      <c r="F27" s="49">
        <v>0.11</v>
      </c>
      <c r="G27" s="50">
        <v>1138</v>
      </c>
      <c r="H27" s="51"/>
      <c r="I27" s="51">
        <v>36798</v>
      </c>
      <c r="J27" s="52" t="s">
        <v>27</v>
      </c>
      <c r="K27" s="59"/>
      <c r="L27" s="227"/>
      <c r="M27" s="233"/>
      <c r="N27" s="233"/>
      <c r="O27" s="234"/>
      <c r="P27" s="251" t="s">
        <v>194</v>
      </c>
      <c r="Q27" s="221">
        <v>1</v>
      </c>
      <c r="R27" s="129"/>
      <c r="S27" s="129"/>
      <c r="T27" s="130"/>
      <c r="U27" s="129"/>
      <c r="V27" s="131"/>
      <c r="W27" s="131"/>
      <c r="X27" s="3">
        <v>1</v>
      </c>
      <c r="Y27" s="3" t="s">
        <v>86</v>
      </c>
      <c r="Z27" s="137"/>
      <c r="AA27" s="137"/>
      <c r="AB27" s="132">
        <f t="shared" si="0"/>
        <v>0.11</v>
      </c>
      <c r="AC27" s="4">
        <v>0.11</v>
      </c>
      <c r="AD27" s="4"/>
      <c r="AE27" s="4"/>
      <c r="AF27" s="133">
        <v>1138</v>
      </c>
      <c r="AG27" s="134"/>
    </row>
    <row r="28" spans="1:33" ht="17.100000000000001" customHeight="1">
      <c r="A28" s="378"/>
      <c r="B28" s="381"/>
      <c r="C28" s="46" t="s">
        <v>17</v>
      </c>
      <c r="D28" s="47" t="s">
        <v>45</v>
      </c>
      <c r="E28" s="48"/>
      <c r="F28" s="49">
        <v>0.23</v>
      </c>
      <c r="G28" s="50">
        <v>2303</v>
      </c>
      <c r="H28" s="51"/>
      <c r="I28" s="52" t="s">
        <v>100</v>
      </c>
      <c r="J28" s="52" t="s">
        <v>58</v>
      </c>
      <c r="K28" s="59"/>
      <c r="L28" s="227"/>
      <c r="M28" s="233"/>
      <c r="N28" s="233"/>
      <c r="O28" s="234"/>
      <c r="P28" s="251" t="s">
        <v>195</v>
      </c>
      <c r="Q28" s="170"/>
      <c r="R28" s="131"/>
      <c r="S28" s="131"/>
      <c r="T28" s="138" t="s">
        <v>91</v>
      </c>
      <c r="U28" s="131"/>
      <c r="V28" s="131"/>
      <c r="W28" s="131"/>
      <c r="X28" s="138"/>
      <c r="Y28" s="138" t="s">
        <v>86</v>
      </c>
      <c r="Z28" s="131"/>
      <c r="AA28" s="131"/>
      <c r="AB28" s="131"/>
      <c r="AC28" s="131"/>
      <c r="AD28" s="131"/>
      <c r="AE28" s="131"/>
      <c r="AF28" s="131"/>
      <c r="AG28" s="134"/>
    </row>
    <row r="29" spans="1:33" ht="17.100000000000001" customHeight="1">
      <c r="A29" s="378"/>
      <c r="B29" s="381"/>
      <c r="C29" s="46" t="s">
        <v>17</v>
      </c>
      <c r="D29" s="47" t="s">
        <v>56</v>
      </c>
      <c r="E29" s="48"/>
      <c r="F29" s="49">
        <v>0.2</v>
      </c>
      <c r="G29" s="50">
        <v>2001</v>
      </c>
      <c r="H29" s="51"/>
      <c r="I29" s="52" t="s">
        <v>101</v>
      </c>
      <c r="J29" s="52" t="s">
        <v>63</v>
      </c>
      <c r="K29" s="59"/>
      <c r="L29" s="227"/>
      <c r="M29" s="233"/>
      <c r="N29" s="233"/>
      <c r="O29" s="234"/>
      <c r="P29" s="251" t="s">
        <v>193</v>
      </c>
      <c r="Q29" s="170"/>
      <c r="R29" s="131"/>
      <c r="S29" s="131"/>
      <c r="T29" s="138" t="s">
        <v>150</v>
      </c>
      <c r="U29" s="131"/>
      <c r="V29" s="131"/>
      <c r="W29" s="131"/>
      <c r="X29" s="138"/>
      <c r="Y29" s="138" t="s">
        <v>86</v>
      </c>
      <c r="Z29" s="131"/>
      <c r="AA29" s="131"/>
      <c r="AB29" s="131"/>
      <c r="AC29" s="131"/>
      <c r="AD29" s="131"/>
      <c r="AE29" s="131"/>
      <c r="AF29" s="131"/>
      <c r="AG29" s="134"/>
    </row>
    <row r="30" spans="1:33" ht="17.100000000000001" customHeight="1">
      <c r="A30" s="378"/>
      <c r="B30" s="381"/>
      <c r="C30" s="46" t="s">
        <v>17</v>
      </c>
      <c r="D30" s="47" t="s">
        <v>105</v>
      </c>
      <c r="E30" s="48"/>
      <c r="F30" s="49">
        <v>0.1</v>
      </c>
      <c r="G30" s="50">
        <v>1000</v>
      </c>
      <c r="H30" s="51"/>
      <c r="I30" s="52" t="s">
        <v>102</v>
      </c>
      <c r="J30" s="52" t="s">
        <v>103</v>
      </c>
      <c r="K30" s="59"/>
      <c r="L30" s="227"/>
      <c r="M30" s="233"/>
      <c r="N30" s="233"/>
      <c r="O30" s="234"/>
      <c r="P30" s="251" t="s">
        <v>193</v>
      </c>
      <c r="Q30" s="170"/>
      <c r="R30" s="131"/>
      <c r="S30" s="131"/>
      <c r="T30" s="138"/>
      <c r="U30" s="131"/>
      <c r="V30" s="131"/>
      <c r="W30" s="131"/>
      <c r="X30" s="138"/>
      <c r="Y30" s="138" t="s">
        <v>86</v>
      </c>
      <c r="Z30" s="131"/>
      <c r="AA30" s="131"/>
      <c r="AB30" s="131"/>
      <c r="AC30" s="131"/>
      <c r="AD30" s="131"/>
      <c r="AE30" s="131"/>
      <c r="AF30" s="131"/>
      <c r="AG30" s="134"/>
    </row>
    <row r="31" spans="1:33" ht="17.100000000000001" customHeight="1">
      <c r="A31" s="378"/>
      <c r="B31" s="381"/>
      <c r="C31" s="46" t="s">
        <v>17</v>
      </c>
      <c r="D31" s="60" t="s">
        <v>57</v>
      </c>
      <c r="E31" s="61"/>
      <c r="F31" s="62">
        <v>0.1</v>
      </c>
      <c r="G31" s="63">
        <v>1000</v>
      </c>
      <c r="H31" s="64"/>
      <c r="I31" s="65" t="s">
        <v>102</v>
      </c>
      <c r="J31" s="65" t="s">
        <v>103</v>
      </c>
      <c r="K31" s="66"/>
      <c r="L31" s="227"/>
      <c r="M31" s="233"/>
      <c r="N31" s="233"/>
      <c r="O31" s="234"/>
      <c r="P31" s="251" t="s">
        <v>193</v>
      </c>
      <c r="Q31" s="170"/>
      <c r="R31" s="131"/>
      <c r="S31" s="131"/>
      <c r="T31" s="138" t="s">
        <v>150</v>
      </c>
      <c r="U31" s="131"/>
      <c r="V31" s="131"/>
      <c r="W31" s="131"/>
      <c r="X31" s="138"/>
      <c r="Y31" s="138" t="s">
        <v>86</v>
      </c>
      <c r="Z31" s="131"/>
      <c r="AA31" s="131"/>
      <c r="AB31" s="131"/>
      <c r="AC31" s="131"/>
      <c r="AD31" s="131"/>
      <c r="AE31" s="131"/>
      <c r="AF31" s="131"/>
      <c r="AG31" s="134"/>
    </row>
    <row r="32" spans="1:33" ht="17.100000000000001" customHeight="1">
      <c r="A32" s="378"/>
      <c r="B32" s="381"/>
      <c r="C32" s="46" t="s">
        <v>157</v>
      </c>
      <c r="D32" s="47" t="s">
        <v>106</v>
      </c>
      <c r="E32" s="48"/>
      <c r="F32" s="49">
        <v>0.14000000000000001</v>
      </c>
      <c r="G32" s="50">
        <v>1400</v>
      </c>
      <c r="H32" s="51" t="s">
        <v>158</v>
      </c>
      <c r="I32" s="52" t="s">
        <v>159</v>
      </c>
      <c r="J32" s="52" t="s">
        <v>159</v>
      </c>
      <c r="K32" s="59" t="s">
        <v>236</v>
      </c>
      <c r="L32" s="228" t="s">
        <v>71</v>
      </c>
      <c r="M32" s="185" t="s">
        <v>170</v>
      </c>
      <c r="N32" s="129" t="s">
        <v>118</v>
      </c>
      <c r="O32" s="239" t="s">
        <v>125</v>
      </c>
      <c r="P32" s="251" t="s">
        <v>189</v>
      </c>
      <c r="Q32" s="170"/>
      <c r="R32" s="131"/>
      <c r="S32" s="131"/>
      <c r="T32" s="138"/>
      <c r="U32" s="131"/>
      <c r="V32" s="131"/>
      <c r="W32" s="131"/>
      <c r="X32" s="138"/>
      <c r="Y32" s="138"/>
      <c r="Z32" s="131"/>
      <c r="AA32" s="131"/>
      <c r="AB32" s="131"/>
      <c r="AC32" s="131"/>
      <c r="AD32" s="131"/>
      <c r="AE32" s="131"/>
      <c r="AF32" s="131"/>
      <c r="AG32" s="134"/>
    </row>
    <row r="33" spans="1:33" ht="17.100000000000001" customHeight="1">
      <c r="A33" s="378"/>
      <c r="B33" s="381"/>
      <c r="C33" s="46" t="s">
        <v>160</v>
      </c>
      <c r="D33" s="47" t="s">
        <v>107</v>
      </c>
      <c r="E33" s="48"/>
      <c r="F33" s="49">
        <v>0.12</v>
      </c>
      <c r="G33" s="50">
        <v>1200</v>
      </c>
      <c r="H33" s="51" t="s">
        <v>161</v>
      </c>
      <c r="I33" s="52" t="s">
        <v>162</v>
      </c>
      <c r="J33" s="52" t="s">
        <v>162</v>
      </c>
      <c r="K33" s="59" t="s">
        <v>236</v>
      </c>
      <c r="L33" s="228" t="s">
        <v>71</v>
      </c>
      <c r="M33" s="185" t="s">
        <v>170</v>
      </c>
      <c r="N33" s="129" t="s">
        <v>118</v>
      </c>
      <c r="O33" s="235" t="s">
        <v>130</v>
      </c>
      <c r="P33" s="251" t="s">
        <v>189</v>
      </c>
      <c r="Q33" s="170"/>
      <c r="R33" s="131"/>
      <c r="S33" s="131"/>
      <c r="T33" s="138"/>
      <c r="U33" s="131"/>
      <c r="V33" s="131"/>
      <c r="W33" s="131"/>
      <c r="X33" s="138"/>
      <c r="Y33" s="138"/>
      <c r="Z33" s="131"/>
      <c r="AA33" s="131"/>
      <c r="AB33" s="131"/>
      <c r="AC33" s="131"/>
      <c r="AD33" s="131"/>
      <c r="AE33" s="131"/>
      <c r="AF33" s="131"/>
      <c r="AG33" s="134"/>
    </row>
    <row r="34" spans="1:33" ht="17.100000000000001" customHeight="1">
      <c r="A34" s="378"/>
      <c r="B34" s="381"/>
      <c r="C34" s="193" t="s">
        <v>176</v>
      </c>
      <c r="D34" s="168" t="s">
        <v>200</v>
      </c>
      <c r="E34" s="194"/>
      <c r="F34" s="195">
        <v>0.06</v>
      </c>
      <c r="G34" s="340">
        <v>601</v>
      </c>
      <c r="H34" s="197"/>
      <c r="I34" s="198"/>
      <c r="J34" s="341">
        <v>39123</v>
      </c>
      <c r="K34" s="66"/>
      <c r="L34" s="295" t="s">
        <v>172</v>
      </c>
      <c r="M34" s="298" t="s">
        <v>118</v>
      </c>
      <c r="N34" s="298" t="s">
        <v>118</v>
      </c>
      <c r="O34" s="299" t="s">
        <v>130</v>
      </c>
      <c r="P34" s="251" t="s">
        <v>189</v>
      </c>
      <c r="Q34" s="170"/>
      <c r="R34" s="131"/>
      <c r="S34" s="131"/>
      <c r="T34" s="138"/>
      <c r="U34" s="131"/>
      <c r="V34" s="131"/>
      <c r="W34" s="131"/>
      <c r="X34" s="138"/>
      <c r="Y34" s="138"/>
      <c r="Z34" s="131"/>
      <c r="AA34" s="131"/>
      <c r="AB34" s="131"/>
      <c r="AC34" s="131"/>
      <c r="AD34" s="131"/>
      <c r="AE34" s="131"/>
      <c r="AF34" s="131"/>
      <c r="AG34" s="134"/>
    </row>
    <row r="35" spans="1:33" ht="17.100000000000001" customHeight="1" thickBot="1">
      <c r="A35" s="378"/>
      <c r="B35" s="381"/>
      <c r="C35" s="342"/>
      <c r="D35" s="343" t="s">
        <v>200</v>
      </c>
      <c r="E35" s="344"/>
      <c r="F35" s="345">
        <v>0.04</v>
      </c>
      <c r="G35" s="346">
        <v>400</v>
      </c>
      <c r="H35" s="347"/>
      <c r="I35" s="348"/>
      <c r="J35" s="349">
        <v>39899</v>
      </c>
      <c r="K35" s="350"/>
      <c r="L35" s="295" t="s">
        <v>172</v>
      </c>
      <c r="M35" s="298" t="s">
        <v>118</v>
      </c>
      <c r="N35" s="298" t="s">
        <v>118</v>
      </c>
      <c r="O35" s="299" t="s">
        <v>130</v>
      </c>
      <c r="P35" s="251" t="s">
        <v>189</v>
      </c>
      <c r="Q35" s="170"/>
      <c r="R35" s="131"/>
      <c r="S35" s="131"/>
      <c r="T35" s="138"/>
      <c r="U35" s="131"/>
      <c r="V35" s="131"/>
      <c r="W35" s="131"/>
      <c r="X35" s="138"/>
      <c r="Y35" s="138"/>
      <c r="Z35" s="131"/>
      <c r="AA35" s="131"/>
      <c r="AB35" s="131"/>
      <c r="AC35" s="131"/>
      <c r="AD35" s="131"/>
      <c r="AE35" s="131"/>
      <c r="AF35" s="131"/>
      <c r="AG35" s="134"/>
    </row>
    <row r="36" spans="1:33" ht="17.100000000000001" customHeight="1" thickTop="1" thickBot="1">
      <c r="A36" s="378"/>
      <c r="B36" s="382"/>
      <c r="C36" s="17" t="s">
        <v>53</v>
      </c>
      <c r="D36" s="26">
        <f>+COUNTA(D6:D35)-1</f>
        <v>29</v>
      </c>
      <c r="E36" s="13">
        <f>SUM(E6:E35)</f>
        <v>3.77</v>
      </c>
      <c r="F36" s="13">
        <f>SUM(F6:F35)</f>
        <v>5.8099999999999987</v>
      </c>
      <c r="G36" s="14">
        <f>SUM(G6:G35)</f>
        <v>59074</v>
      </c>
      <c r="H36" s="15"/>
      <c r="I36" s="15"/>
      <c r="J36" s="67"/>
      <c r="K36" s="16"/>
      <c r="L36" s="302"/>
      <c r="M36" s="303"/>
      <c r="N36" s="303"/>
      <c r="O36" s="304"/>
      <c r="P36" s="256"/>
      <c r="Q36" s="170"/>
      <c r="R36" s="131"/>
      <c r="S36" s="131"/>
      <c r="T36" s="138"/>
      <c r="U36" s="131"/>
      <c r="V36" s="131"/>
      <c r="W36" s="131"/>
      <c r="X36" s="139"/>
      <c r="Y36" s="139"/>
      <c r="Z36" s="140"/>
      <c r="AA36" s="140"/>
      <c r="AB36" s="141"/>
      <c r="AC36" s="131"/>
      <c r="AD36" s="131"/>
      <c r="AE36" s="131"/>
      <c r="AF36" s="131"/>
      <c r="AG36" s="134"/>
    </row>
    <row r="37" spans="1:33" ht="17.100000000000001" customHeight="1">
      <c r="A37" s="378"/>
      <c r="B37" s="380" t="s">
        <v>28</v>
      </c>
      <c r="C37" s="383" t="s">
        <v>254</v>
      </c>
      <c r="D37" s="69" t="s">
        <v>255</v>
      </c>
      <c r="E37" s="70">
        <v>0.76</v>
      </c>
      <c r="F37" s="71">
        <v>0.5</v>
      </c>
      <c r="G37" s="72">
        <v>7623</v>
      </c>
      <c r="H37" s="73">
        <v>20806</v>
      </c>
      <c r="I37" s="73">
        <v>29676</v>
      </c>
      <c r="J37" s="74" t="s">
        <v>6</v>
      </c>
      <c r="K37" s="66"/>
      <c r="L37" s="229" t="s">
        <v>71</v>
      </c>
      <c r="M37" s="236" t="s">
        <v>170</v>
      </c>
      <c r="N37" s="236" t="s">
        <v>118</v>
      </c>
      <c r="O37" s="237" t="s">
        <v>125</v>
      </c>
      <c r="P37" s="257" t="s">
        <v>188</v>
      </c>
      <c r="Q37" s="221">
        <v>1</v>
      </c>
      <c r="R37" s="129"/>
      <c r="S37" s="129"/>
      <c r="T37" s="130"/>
      <c r="U37" s="129"/>
      <c r="V37" s="131"/>
      <c r="W37" s="131"/>
      <c r="X37" s="3">
        <v>1</v>
      </c>
      <c r="Y37" s="108" t="s">
        <v>80</v>
      </c>
      <c r="Z37" s="108" t="s">
        <v>81</v>
      </c>
      <c r="AA37" s="108" t="s">
        <v>82</v>
      </c>
      <c r="AB37" s="132">
        <f t="shared" ref="AB37:AB42" si="1">IF(X37=1,F37,"")</f>
        <v>0.5</v>
      </c>
      <c r="AC37" s="4">
        <v>0.5</v>
      </c>
      <c r="AD37" s="4">
        <v>0.14000000000000001</v>
      </c>
      <c r="AE37" s="4"/>
      <c r="AF37" s="133">
        <v>7623</v>
      </c>
      <c r="AG37" s="134"/>
    </row>
    <row r="38" spans="1:33" ht="17.100000000000001" customHeight="1">
      <c r="A38" s="378"/>
      <c r="B38" s="381"/>
      <c r="C38" s="381"/>
      <c r="D38" s="60"/>
      <c r="E38" s="61"/>
      <c r="F38" s="62">
        <v>0.1</v>
      </c>
      <c r="G38" s="63"/>
      <c r="H38" s="64"/>
      <c r="I38" s="64">
        <v>30039</v>
      </c>
      <c r="J38" s="65" t="s">
        <v>16</v>
      </c>
      <c r="K38" s="66"/>
      <c r="L38" s="241"/>
      <c r="M38" s="242"/>
      <c r="N38" s="242"/>
      <c r="O38" s="243"/>
      <c r="P38" s="269"/>
      <c r="Q38" s="221"/>
      <c r="R38" s="129"/>
      <c r="S38" s="129"/>
      <c r="T38" s="130"/>
      <c r="U38" s="129"/>
      <c r="V38" s="131"/>
      <c r="W38" s="131"/>
      <c r="X38" s="3">
        <v>1</v>
      </c>
      <c r="Y38" s="108"/>
      <c r="Z38" s="136"/>
      <c r="AA38" s="108"/>
      <c r="AB38" s="132">
        <f t="shared" si="1"/>
        <v>0.1</v>
      </c>
      <c r="AC38" s="4">
        <v>0.1</v>
      </c>
      <c r="AD38" s="4"/>
      <c r="AE38" s="4"/>
      <c r="AF38" s="133"/>
      <c r="AG38" s="134"/>
    </row>
    <row r="39" spans="1:33" ht="17.100000000000001" customHeight="1">
      <c r="A39" s="378"/>
      <c r="B39" s="381"/>
      <c r="C39" s="384"/>
      <c r="D39" s="39"/>
      <c r="E39" s="61"/>
      <c r="F39" s="62">
        <v>0.16</v>
      </c>
      <c r="G39" s="63"/>
      <c r="H39" s="64"/>
      <c r="I39" s="64">
        <v>30391</v>
      </c>
      <c r="J39" s="65" t="s">
        <v>18</v>
      </c>
      <c r="K39" s="45"/>
      <c r="L39" s="230"/>
      <c r="M39" s="209"/>
      <c r="N39" s="209"/>
      <c r="O39" s="238"/>
      <c r="P39" s="270"/>
      <c r="Q39" s="221"/>
      <c r="R39" s="129"/>
      <c r="S39" s="129"/>
      <c r="T39" s="130"/>
      <c r="U39" s="129"/>
      <c r="V39" s="131"/>
      <c r="W39" s="131"/>
      <c r="X39" s="3">
        <v>1</v>
      </c>
      <c r="Y39" s="108"/>
      <c r="Z39" s="136"/>
      <c r="AA39" s="108"/>
      <c r="AB39" s="132">
        <f t="shared" si="1"/>
        <v>0.16</v>
      </c>
      <c r="AC39" s="4">
        <v>0.16</v>
      </c>
      <c r="AD39" s="4"/>
      <c r="AE39" s="4"/>
      <c r="AF39" s="133"/>
      <c r="AG39" s="134"/>
    </row>
    <row r="40" spans="1:33" ht="17.100000000000001" customHeight="1">
      <c r="A40" s="378"/>
      <c r="B40" s="381"/>
      <c r="C40" s="387" t="s">
        <v>151</v>
      </c>
      <c r="D40" s="76" t="s">
        <v>152</v>
      </c>
      <c r="E40" s="77">
        <v>1.7</v>
      </c>
      <c r="F40" s="78">
        <v>0.92</v>
      </c>
      <c r="G40" s="79">
        <v>17019</v>
      </c>
      <c r="H40" s="80">
        <v>28306</v>
      </c>
      <c r="I40" s="80">
        <v>31959</v>
      </c>
      <c r="J40" s="81" t="s">
        <v>13</v>
      </c>
      <c r="K40" s="66"/>
      <c r="L40" s="295" t="s">
        <v>171</v>
      </c>
      <c r="M40" s="298" t="s">
        <v>185</v>
      </c>
      <c r="N40" s="298" t="s">
        <v>185</v>
      </c>
      <c r="O40" s="299" t="s">
        <v>185</v>
      </c>
      <c r="P40" s="257" t="s">
        <v>196</v>
      </c>
      <c r="Q40" s="221"/>
      <c r="R40" s="129" t="s">
        <v>72</v>
      </c>
      <c r="S40" s="129"/>
      <c r="T40" s="130"/>
      <c r="U40" s="129"/>
      <c r="V40" s="131"/>
      <c r="W40" s="131"/>
      <c r="X40" s="3">
        <v>1</v>
      </c>
      <c r="Y40" s="108" t="s">
        <v>80</v>
      </c>
      <c r="Z40" s="108" t="s">
        <v>81</v>
      </c>
      <c r="AA40" s="108" t="s">
        <v>82</v>
      </c>
      <c r="AB40" s="132">
        <f t="shared" si="1"/>
        <v>0.92</v>
      </c>
      <c r="AC40" s="4">
        <v>0.92</v>
      </c>
      <c r="AD40" s="4"/>
      <c r="AE40" s="4"/>
      <c r="AF40" s="133">
        <v>17019</v>
      </c>
      <c r="AG40" s="134"/>
    </row>
    <row r="41" spans="1:33" ht="17.100000000000001" customHeight="1">
      <c r="A41" s="378"/>
      <c r="B41" s="381"/>
      <c r="C41" s="384"/>
      <c r="D41" s="39"/>
      <c r="E41" s="40"/>
      <c r="F41" s="41">
        <v>0.78</v>
      </c>
      <c r="G41" s="42"/>
      <c r="H41" s="43"/>
      <c r="I41" s="43">
        <v>32599</v>
      </c>
      <c r="J41" s="44" t="s">
        <v>7</v>
      </c>
      <c r="K41" s="45"/>
      <c r="L41" s="230"/>
      <c r="M41" s="244"/>
      <c r="N41" s="244"/>
      <c r="O41" s="245"/>
      <c r="P41" s="258"/>
      <c r="Q41" s="221"/>
      <c r="R41" s="129"/>
      <c r="S41" s="129"/>
      <c r="T41" s="130"/>
      <c r="U41" s="129"/>
      <c r="V41" s="131"/>
      <c r="W41" s="131"/>
      <c r="X41" s="3">
        <v>1</v>
      </c>
      <c r="Y41" s="108"/>
      <c r="Z41" s="136"/>
      <c r="AA41" s="108"/>
      <c r="AB41" s="132">
        <f t="shared" si="1"/>
        <v>0.78</v>
      </c>
      <c r="AC41" s="4">
        <v>0.78</v>
      </c>
      <c r="AD41" s="4"/>
      <c r="AE41" s="4"/>
      <c r="AF41" s="133"/>
      <c r="AG41" s="134"/>
    </row>
    <row r="42" spans="1:33" ht="17.100000000000001" customHeight="1" thickBot="1">
      <c r="A42" s="378"/>
      <c r="B42" s="381"/>
      <c r="C42" s="46" t="s">
        <v>17</v>
      </c>
      <c r="D42" s="83" t="s">
        <v>153</v>
      </c>
      <c r="E42" s="84"/>
      <c r="F42" s="85">
        <v>1.52</v>
      </c>
      <c r="G42" s="86">
        <v>15243</v>
      </c>
      <c r="H42" s="87">
        <v>34400</v>
      </c>
      <c r="I42" s="87">
        <v>36973</v>
      </c>
      <c r="J42" s="88">
        <v>36974</v>
      </c>
      <c r="K42" s="66"/>
      <c r="L42" s="295" t="s">
        <v>172</v>
      </c>
      <c r="M42" s="298" t="s">
        <v>185</v>
      </c>
      <c r="N42" s="298" t="s">
        <v>185</v>
      </c>
      <c r="O42" s="299" t="s">
        <v>185</v>
      </c>
      <c r="P42" s="251" t="s">
        <v>186</v>
      </c>
      <c r="Q42" s="221"/>
      <c r="R42" s="129" t="s">
        <v>72</v>
      </c>
      <c r="S42" s="129" t="s">
        <v>256</v>
      </c>
      <c r="T42" s="130" t="s">
        <v>257</v>
      </c>
      <c r="U42" s="129" t="s">
        <v>257</v>
      </c>
      <c r="V42" s="131"/>
      <c r="W42" s="131"/>
      <c r="X42" s="3">
        <v>1</v>
      </c>
      <c r="Y42" s="3" t="s">
        <v>86</v>
      </c>
      <c r="Z42" s="137"/>
      <c r="AA42" s="137"/>
      <c r="AB42" s="132">
        <f t="shared" si="1"/>
        <v>1.52</v>
      </c>
      <c r="AC42" s="6">
        <v>1.47</v>
      </c>
      <c r="AD42" s="6"/>
      <c r="AE42" s="6"/>
      <c r="AF42" s="135"/>
      <c r="AG42" s="134"/>
    </row>
    <row r="43" spans="1:33" ht="17.100000000000001" customHeight="1" thickTop="1" thickBot="1">
      <c r="A43" s="378"/>
      <c r="B43" s="382"/>
      <c r="C43" s="12" t="s">
        <v>53</v>
      </c>
      <c r="D43" s="26">
        <f>+COUNTA(D37:D42)</f>
        <v>3</v>
      </c>
      <c r="E43" s="13">
        <f>SUM(E37:E42)</f>
        <v>2.46</v>
      </c>
      <c r="F43" s="13">
        <f>SUM(F37:F42)</f>
        <v>3.98</v>
      </c>
      <c r="G43" s="14">
        <f>SUM(G37:G42)</f>
        <v>39885</v>
      </c>
      <c r="H43" s="15"/>
      <c r="I43" s="15"/>
      <c r="J43" s="67"/>
      <c r="K43" s="16"/>
      <c r="L43" s="305"/>
      <c r="M43" s="306"/>
      <c r="N43" s="306"/>
      <c r="O43" s="307"/>
      <c r="P43" s="259"/>
      <c r="Q43" s="224"/>
      <c r="R43" s="142"/>
      <c r="S43" s="142"/>
      <c r="T43" s="142"/>
      <c r="U43" s="142"/>
      <c r="V43" s="131"/>
      <c r="W43" s="131"/>
      <c r="X43" s="139">
        <f>SUM(X37:X42)</f>
        <v>6</v>
      </c>
      <c r="Y43" s="139"/>
      <c r="Z43" s="140"/>
      <c r="AA43" s="140"/>
      <c r="AB43" s="141">
        <f>SUM(AB37:AB42)</f>
        <v>3.98</v>
      </c>
      <c r="AC43" s="143">
        <f>SUM(AC37:AC42)</f>
        <v>3.9299999999999997</v>
      </c>
      <c r="AD43" s="143">
        <f>SUM(AD37:AD42)</f>
        <v>0.14000000000000001</v>
      </c>
      <c r="AE43" s="143">
        <f>SUM(AE37:AE42)</f>
        <v>0</v>
      </c>
      <c r="AF43" s="140">
        <f>SUM(AF37:AF42)</f>
        <v>24642</v>
      </c>
      <c r="AG43" s="134"/>
    </row>
    <row r="44" spans="1:33" ht="17.100000000000001" customHeight="1">
      <c r="A44" s="378"/>
      <c r="B44" s="380" t="s">
        <v>29</v>
      </c>
      <c r="C44" s="383" t="s">
        <v>258</v>
      </c>
      <c r="D44" s="69" t="s">
        <v>259</v>
      </c>
      <c r="E44" s="70">
        <v>4.9000000000000004</v>
      </c>
      <c r="F44" s="71">
        <v>3.3</v>
      </c>
      <c r="G44" s="72">
        <v>45328</v>
      </c>
      <c r="H44" s="73">
        <v>25881</v>
      </c>
      <c r="I44" s="73">
        <v>28065</v>
      </c>
      <c r="J44" s="74" t="s">
        <v>5</v>
      </c>
      <c r="K44" s="66"/>
      <c r="L44" s="296" t="s">
        <v>172</v>
      </c>
      <c r="M44" s="334" t="s">
        <v>185</v>
      </c>
      <c r="N44" s="334" t="s">
        <v>185</v>
      </c>
      <c r="O44" s="335" t="s">
        <v>190</v>
      </c>
      <c r="P44" s="260" t="s">
        <v>196</v>
      </c>
      <c r="Q44" s="221">
        <v>1</v>
      </c>
      <c r="R44" s="129"/>
      <c r="S44" s="129"/>
      <c r="T44" s="130"/>
      <c r="U44" s="129"/>
      <c r="V44" s="131" t="s">
        <v>79</v>
      </c>
      <c r="W44" s="131"/>
      <c r="X44" s="3">
        <v>1</v>
      </c>
      <c r="Y44" s="108" t="s">
        <v>146</v>
      </c>
      <c r="Z44" s="108" t="s">
        <v>154</v>
      </c>
      <c r="AA44" s="108" t="s">
        <v>147</v>
      </c>
      <c r="AB44" s="132">
        <f t="shared" ref="AB44:AB52" si="2">IF(X44=1,F44,"")</f>
        <v>3.3</v>
      </c>
      <c r="AC44" s="4">
        <v>3.3</v>
      </c>
      <c r="AD44" s="4">
        <v>0.54</v>
      </c>
      <c r="AE44" s="4"/>
      <c r="AF44" s="133">
        <v>45328</v>
      </c>
      <c r="AG44" s="134"/>
    </row>
    <row r="45" spans="1:33" ht="17.100000000000001" customHeight="1">
      <c r="A45" s="378"/>
      <c r="B45" s="381"/>
      <c r="C45" s="381"/>
      <c r="D45" s="60"/>
      <c r="E45" s="61"/>
      <c r="F45" s="62">
        <v>0.5</v>
      </c>
      <c r="G45" s="63"/>
      <c r="H45" s="64"/>
      <c r="I45" s="64">
        <v>28579</v>
      </c>
      <c r="J45" s="65" t="s">
        <v>30</v>
      </c>
      <c r="K45" s="66"/>
      <c r="L45" s="241"/>
      <c r="M45" s="246"/>
      <c r="N45" s="246"/>
      <c r="O45" s="247"/>
      <c r="P45" s="260"/>
      <c r="Q45" s="221"/>
      <c r="R45" s="129"/>
      <c r="S45" s="129"/>
      <c r="T45" s="130"/>
      <c r="U45" s="129"/>
      <c r="V45" s="131"/>
      <c r="W45" s="131"/>
      <c r="X45" s="3">
        <v>1</v>
      </c>
      <c r="Y45" s="108"/>
      <c r="Z45" s="136"/>
      <c r="AA45" s="136"/>
      <c r="AB45" s="132">
        <f t="shared" si="2"/>
        <v>0.5</v>
      </c>
      <c r="AC45" s="4">
        <v>0.5</v>
      </c>
      <c r="AD45" s="4"/>
      <c r="AE45" s="4"/>
      <c r="AF45" s="133"/>
      <c r="AG45" s="134"/>
    </row>
    <row r="46" spans="1:33" ht="17.100000000000001" customHeight="1">
      <c r="A46" s="378"/>
      <c r="B46" s="381"/>
      <c r="C46" s="381"/>
      <c r="D46" s="60"/>
      <c r="E46" s="61"/>
      <c r="F46" s="62">
        <v>0.33</v>
      </c>
      <c r="G46" s="63"/>
      <c r="H46" s="64"/>
      <c r="I46" s="64">
        <v>28945</v>
      </c>
      <c r="J46" s="65" t="s">
        <v>31</v>
      </c>
      <c r="K46" s="66"/>
      <c r="L46" s="241"/>
      <c r="M46" s="246"/>
      <c r="N46" s="246"/>
      <c r="O46" s="247"/>
      <c r="P46" s="260"/>
      <c r="Q46" s="221"/>
      <c r="R46" s="129"/>
      <c r="S46" s="129"/>
      <c r="T46" s="130"/>
      <c r="U46" s="129"/>
      <c r="V46" s="131"/>
      <c r="W46" s="131"/>
      <c r="X46" s="3">
        <v>1</v>
      </c>
      <c r="Y46" s="108"/>
      <c r="Z46" s="136"/>
      <c r="AA46" s="136"/>
      <c r="AB46" s="132">
        <f t="shared" si="2"/>
        <v>0.33</v>
      </c>
      <c r="AC46" s="4">
        <v>0.33</v>
      </c>
      <c r="AD46" s="4"/>
      <c r="AE46" s="4"/>
      <c r="AF46" s="133"/>
      <c r="AG46" s="134"/>
    </row>
    <row r="47" spans="1:33" ht="17.100000000000001" customHeight="1">
      <c r="A47" s="378"/>
      <c r="B47" s="381"/>
      <c r="C47" s="381"/>
      <c r="D47" s="60"/>
      <c r="E47" s="61"/>
      <c r="F47" s="62">
        <v>0.2</v>
      </c>
      <c r="G47" s="63"/>
      <c r="H47" s="64"/>
      <c r="I47" s="64">
        <v>29311</v>
      </c>
      <c r="J47" s="65" t="s">
        <v>32</v>
      </c>
      <c r="K47" s="66"/>
      <c r="L47" s="241"/>
      <c r="M47" s="246"/>
      <c r="N47" s="246"/>
      <c r="O47" s="247"/>
      <c r="P47" s="260"/>
      <c r="Q47" s="221"/>
      <c r="R47" s="129"/>
      <c r="S47" s="129"/>
      <c r="T47" s="130"/>
      <c r="U47" s="129"/>
      <c r="V47" s="131"/>
      <c r="W47" s="131"/>
      <c r="X47" s="3">
        <v>1</v>
      </c>
      <c r="Y47" s="108"/>
      <c r="Z47" s="136"/>
      <c r="AA47" s="136"/>
      <c r="AB47" s="132">
        <f t="shared" si="2"/>
        <v>0.2</v>
      </c>
      <c r="AC47" s="4">
        <v>0.2</v>
      </c>
      <c r="AD47" s="4"/>
      <c r="AE47" s="4"/>
      <c r="AF47" s="133"/>
      <c r="AG47" s="134"/>
    </row>
    <row r="48" spans="1:33" ht="17.100000000000001" customHeight="1">
      <c r="A48" s="378"/>
      <c r="B48" s="381"/>
      <c r="C48" s="381"/>
      <c r="D48" s="60"/>
      <c r="E48" s="61"/>
      <c r="F48" s="62">
        <v>0.1</v>
      </c>
      <c r="G48" s="63"/>
      <c r="H48" s="64"/>
      <c r="I48" s="64">
        <v>29676</v>
      </c>
      <c r="J48" s="65" t="s">
        <v>6</v>
      </c>
      <c r="K48" s="66"/>
      <c r="L48" s="241"/>
      <c r="M48" s="246"/>
      <c r="N48" s="246"/>
      <c r="O48" s="247"/>
      <c r="P48" s="260"/>
      <c r="Q48" s="221"/>
      <c r="R48" s="129"/>
      <c r="S48" s="129"/>
      <c r="T48" s="130"/>
      <c r="U48" s="129"/>
      <c r="V48" s="131"/>
      <c r="W48" s="131"/>
      <c r="X48" s="3">
        <v>1</v>
      </c>
      <c r="Y48" s="108"/>
      <c r="Z48" s="136"/>
      <c r="AA48" s="136"/>
      <c r="AB48" s="132">
        <f t="shared" si="2"/>
        <v>0.1</v>
      </c>
      <c r="AC48" s="4">
        <v>0.1</v>
      </c>
      <c r="AD48" s="4"/>
      <c r="AE48" s="4"/>
      <c r="AF48" s="133"/>
      <c r="AG48" s="134"/>
    </row>
    <row r="49" spans="1:33" ht="17.100000000000001" customHeight="1">
      <c r="A49" s="378"/>
      <c r="B49" s="381"/>
      <c r="C49" s="384"/>
      <c r="D49" s="39"/>
      <c r="E49" s="61"/>
      <c r="F49" s="62">
        <v>7.0000000000000007E-2</v>
      </c>
      <c r="G49" s="63"/>
      <c r="H49" s="64"/>
      <c r="I49" s="64">
        <v>30041</v>
      </c>
      <c r="J49" s="65" t="s">
        <v>155</v>
      </c>
      <c r="K49" s="45"/>
      <c r="L49" s="230"/>
      <c r="M49" s="244"/>
      <c r="N49" s="244"/>
      <c r="O49" s="245"/>
      <c r="P49" s="258"/>
      <c r="Q49" s="221"/>
      <c r="R49" s="129"/>
      <c r="S49" s="129"/>
      <c r="T49" s="130"/>
      <c r="U49" s="129"/>
      <c r="V49" s="131"/>
      <c r="W49" s="131"/>
      <c r="X49" s="3">
        <v>1</v>
      </c>
      <c r="Y49" s="108"/>
      <c r="Z49" s="136"/>
      <c r="AA49" s="136"/>
      <c r="AB49" s="132">
        <f t="shared" si="2"/>
        <v>7.0000000000000007E-2</v>
      </c>
      <c r="AC49" s="4">
        <v>7.0000000000000007E-2</v>
      </c>
      <c r="AD49" s="4"/>
      <c r="AE49" s="4"/>
      <c r="AF49" s="133"/>
      <c r="AG49" s="134"/>
    </row>
    <row r="50" spans="1:33" ht="17.100000000000001" customHeight="1">
      <c r="A50" s="378"/>
      <c r="B50" s="381"/>
      <c r="C50" s="75" t="s">
        <v>17</v>
      </c>
      <c r="D50" s="76" t="s">
        <v>33</v>
      </c>
      <c r="E50" s="77"/>
      <c r="F50" s="78">
        <v>4.7</v>
      </c>
      <c r="G50" s="79">
        <v>47000</v>
      </c>
      <c r="H50" s="80"/>
      <c r="I50" s="81">
        <v>35704</v>
      </c>
      <c r="J50" s="81" t="s">
        <v>34</v>
      </c>
      <c r="K50" s="45"/>
      <c r="L50" s="295" t="s">
        <v>171</v>
      </c>
      <c r="M50" s="298" t="s">
        <v>185</v>
      </c>
      <c r="N50" s="298" t="s">
        <v>185</v>
      </c>
      <c r="O50" s="299" t="s">
        <v>190</v>
      </c>
      <c r="P50" s="251" t="s">
        <v>186</v>
      </c>
      <c r="Q50" s="221"/>
      <c r="R50" s="129" t="s">
        <v>72</v>
      </c>
      <c r="S50" s="129" t="s">
        <v>260</v>
      </c>
      <c r="T50" s="130" t="s">
        <v>257</v>
      </c>
      <c r="U50" s="129"/>
      <c r="V50" s="131"/>
      <c r="W50" s="131"/>
      <c r="X50" s="3"/>
      <c r="Y50" s="108" t="s">
        <v>261</v>
      </c>
      <c r="Z50" s="108" t="s">
        <v>261</v>
      </c>
      <c r="AA50" s="108" t="s">
        <v>262</v>
      </c>
      <c r="AB50" s="132" t="str">
        <f t="shared" si="2"/>
        <v/>
      </c>
      <c r="AC50" s="4">
        <v>4.7</v>
      </c>
      <c r="AD50" s="4"/>
      <c r="AE50" s="4"/>
      <c r="AF50" s="133">
        <v>47000</v>
      </c>
      <c r="AG50" s="134"/>
    </row>
    <row r="51" spans="1:33" ht="17.100000000000001" customHeight="1">
      <c r="A51" s="378"/>
      <c r="B51" s="381"/>
      <c r="C51" s="90" t="s">
        <v>17</v>
      </c>
      <c r="D51" s="100" t="s">
        <v>54</v>
      </c>
      <c r="E51" s="91"/>
      <c r="F51" s="92">
        <v>8.06</v>
      </c>
      <c r="G51" s="93">
        <v>80600</v>
      </c>
      <c r="H51" s="94"/>
      <c r="I51" s="94">
        <v>36707</v>
      </c>
      <c r="J51" s="95" t="s">
        <v>35</v>
      </c>
      <c r="K51" s="45"/>
      <c r="L51" s="228" t="s">
        <v>87</v>
      </c>
      <c r="M51" s="185" t="s">
        <v>91</v>
      </c>
      <c r="N51" s="185" t="s">
        <v>91</v>
      </c>
      <c r="O51" s="235" t="s">
        <v>91</v>
      </c>
      <c r="P51" s="255" t="s">
        <v>198</v>
      </c>
      <c r="Q51" s="221"/>
      <c r="R51" s="129"/>
      <c r="S51" s="129"/>
      <c r="T51" s="130" t="s">
        <v>91</v>
      </c>
      <c r="U51" s="129"/>
      <c r="V51" s="131" t="s">
        <v>79</v>
      </c>
      <c r="W51" s="131"/>
      <c r="X51" s="144"/>
      <c r="Y51" s="144" t="s">
        <v>86</v>
      </c>
      <c r="Z51" s="145"/>
      <c r="AA51" s="145"/>
      <c r="AB51" s="132" t="str">
        <f t="shared" si="2"/>
        <v/>
      </c>
      <c r="AC51" s="146">
        <v>8.06</v>
      </c>
      <c r="AD51" s="146"/>
      <c r="AE51" s="146"/>
      <c r="AF51" s="147">
        <v>80600</v>
      </c>
      <c r="AG51" s="134"/>
    </row>
    <row r="52" spans="1:33" ht="17.100000000000001" customHeight="1">
      <c r="A52" s="378"/>
      <c r="B52" s="381"/>
      <c r="C52" s="161" t="s">
        <v>263</v>
      </c>
      <c r="D52" s="192" t="s">
        <v>167</v>
      </c>
      <c r="E52" s="162"/>
      <c r="F52" s="163">
        <v>4</v>
      </c>
      <c r="G52" s="219">
        <v>40000</v>
      </c>
      <c r="H52" s="164" t="s">
        <v>108</v>
      </c>
      <c r="I52" s="165" t="s">
        <v>109</v>
      </c>
      <c r="J52" s="199" t="s">
        <v>109</v>
      </c>
      <c r="K52" s="248" t="s">
        <v>236</v>
      </c>
      <c r="L52" s="228" t="s">
        <v>64</v>
      </c>
      <c r="M52" s="185" t="s">
        <v>150</v>
      </c>
      <c r="N52" s="185" t="s">
        <v>150</v>
      </c>
      <c r="O52" s="235" t="s">
        <v>150</v>
      </c>
      <c r="P52" s="257"/>
      <c r="Q52" s="221"/>
      <c r="R52" s="129"/>
      <c r="S52" s="129"/>
      <c r="T52" s="130"/>
      <c r="U52" s="129"/>
      <c r="V52" s="131"/>
      <c r="W52" s="131"/>
      <c r="X52" s="144"/>
      <c r="Y52" s="144"/>
      <c r="Z52" s="145"/>
      <c r="AA52" s="145"/>
      <c r="AB52" s="132" t="str">
        <f t="shared" si="2"/>
        <v/>
      </c>
      <c r="AC52" s="146"/>
      <c r="AD52" s="146"/>
      <c r="AE52" s="146"/>
      <c r="AF52" s="147"/>
      <c r="AG52" s="134"/>
    </row>
    <row r="53" spans="1:33" ht="17.100000000000001" customHeight="1">
      <c r="A53" s="378"/>
      <c r="B53" s="381"/>
      <c r="C53" s="193"/>
      <c r="D53" s="168"/>
      <c r="E53" s="194"/>
      <c r="F53" s="195"/>
      <c r="G53" s="196"/>
      <c r="H53" s="197" t="s">
        <v>177</v>
      </c>
      <c r="I53" s="198" t="s">
        <v>178</v>
      </c>
      <c r="J53" s="202" t="s">
        <v>178</v>
      </c>
      <c r="K53" s="66"/>
      <c r="L53" s="241"/>
      <c r="M53" s="246"/>
      <c r="N53" s="246"/>
      <c r="O53" s="247"/>
      <c r="P53" s="260"/>
      <c r="Q53" s="221"/>
      <c r="R53" s="129"/>
      <c r="S53" s="129"/>
      <c r="T53" s="130"/>
      <c r="U53" s="129"/>
      <c r="V53" s="131"/>
      <c r="W53" s="131"/>
      <c r="X53" s="144"/>
      <c r="Y53" s="144"/>
      <c r="Z53" s="145"/>
      <c r="AA53" s="145"/>
      <c r="AB53" s="132"/>
      <c r="AC53" s="146"/>
      <c r="AD53" s="146"/>
      <c r="AE53" s="146"/>
      <c r="AF53" s="147"/>
      <c r="AG53" s="134"/>
    </row>
    <row r="54" spans="1:33" ht="17.100000000000001" customHeight="1">
      <c r="A54" s="378"/>
      <c r="B54" s="381"/>
      <c r="C54" s="193"/>
      <c r="D54" s="168"/>
      <c r="E54" s="194"/>
      <c r="F54" s="195"/>
      <c r="G54" s="196"/>
      <c r="H54" s="197"/>
      <c r="I54" s="198" t="s">
        <v>179</v>
      </c>
      <c r="J54" s="202" t="s">
        <v>179</v>
      </c>
      <c r="K54" s="66"/>
      <c r="L54" s="241"/>
      <c r="M54" s="246"/>
      <c r="N54" s="246"/>
      <c r="O54" s="247"/>
      <c r="P54" s="260"/>
      <c r="Q54" s="221"/>
      <c r="R54" s="129"/>
      <c r="S54" s="129"/>
      <c r="T54" s="130"/>
      <c r="U54" s="129"/>
      <c r="V54" s="131"/>
      <c r="W54" s="131"/>
      <c r="X54" s="144"/>
      <c r="Y54" s="144"/>
      <c r="Z54" s="145"/>
      <c r="AA54" s="145"/>
      <c r="AB54" s="132"/>
      <c r="AC54" s="146"/>
      <c r="AD54" s="146"/>
      <c r="AE54" s="146"/>
      <c r="AF54" s="147"/>
      <c r="AG54" s="134"/>
    </row>
    <row r="55" spans="1:33" ht="17.100000000000001" customHeight="1">
      <c r="A55" s="378"/>
      <c r="B55" s="381"/>
      <c r="C55" s="193"/>
      <c r="D55" s="168"/>
      <c r="E55" s="194"/>
      <c r="F55" s="195"/>
      <c r="G55" s="196"/>
      <c r="H55" s="197"/>
      <c r="I55" s="198" t="s">
        <v>180</v>
      </c>
      <c r="J55" s="202" t="s">
        <v>180</v>
      </c>
      <c r="K55" s="66"/>
      <c r="L55" s="241"/>
      <c r="M55" s="246"/>
      <c r="N55" s="246"/>
      <c r="O55" s="247"/>
      <c r="P55" s="260"/>
      <c r="Q55" s="221"/>
      <c r="R55" s="129"/>
      <c r="S55" s="129"/>
      <c r="T55" s="130"/>
      <c r="U55" s="129"/>
      <c r="V55" s="131"/>
      <c r="W55" s="131"/>
      <c r="X55" s="144"/>
      <c r="Y55" s="144"/>
      <c r="Z55" s="145"/>
      <c r="AA55" s="145"/>
      <c r="AB55" s="132"/>
      <c r="AC55" s="146"/>
      <c r="AD55" s="146"/>
      <c r="AE55" s="146"/>
      <c r="AF55" s="147"/>
      <c r="AG55" s="134"/>
    </row>
    <row r="56" spans="1:33" ht="17.100000000000001" customHeight="1">
      <c r="A56" s="378"/>
      <c r="B56" s="381"/>
      <c r="C56" s="193"/>
      <c r="D56" s="168"/>
      <c r="E56" s="194"/>
      <c r="F56" s="195"/>
      <c r="G56" s="196"/>
      <c r="H56" s="197"/>
      <c r="I56" s="198" t="s">
        <v>181</v>
      </c>
      <c r="J56" s="202" t="s">
        <v>181</v>
      </c>
      <c r="K56" s="66"/>
      <c r="L56" s="241"/>
      <c r="M56" s="246"/>
      <c r="N56" s="246"/>
      <c r="O56" s="247"/>
      <c r="P56" s="260"/>
      <c r="Q56" s="221"/>
      <c r="R56" s="129"/>
      <c r="S56" s="129"/>
      <c r="T56" s="130"/>
      <c r="U56" s="129"/>
      <c r="V56" s="131"/>
      <c r="W56" s="131"/>
      <c r="X56" s="144"/>
      <c r="Y56" s="144"/>
      <c r="Z56" s="145"/>
      <c r="AA56" s="145"/>
      <c r="AB56" s="132"/>
      <c r="AC56" s="146"/>
      <c r="AD56" s="146"/>
      <c r="AE56" s="146"/>
      <c r="AF56" s="147"/>
      <c r="AG56" s="134"/>
    </row>
    <row r="57" spans="1:33" ht="17.100000000000001" customHeight="1" thickBot="1">
      <c r="A57" s="378"/>
      <c r="B57" s="381"/>
      <c r="C57" s="156"/>
      <c r="D57" s="167"/>
      <c r="E57" s="172"/>
      <c r="F57" s="173"/>
      <c r="G57" s="174"/>
      <c r="H57" s="175"/>
      <c r="I57" s="200"/>
      <c r="J57" s="201" t="s">
        <v>182</v>
      </c>
      <c r="K57" s="45"/>
      <c r="L57" s="241"/>
      <c r="M57" s="246"/>
      <c r="N57" s="246"/>
      <c r="O57" s="247"/>
      <c r="P57" s="258"/>
      <c r="Q57" s="221"/>
      <c r="R57" s="129"/>
      <c r="S57" s="129"/>
      <c r="T57" s="130"/>
      <c r="U57" s="129"/>
      <c r="V57" s="131"/>
      <c r="W57" s="131"/>
      <c r="X57" s="144"/>
      <c r="Y57" s="144"/>
      <c r="Z57" s="145"/>
      <c r="AA57" s="145"/>
      <c r="AB57" s="132"/>
      <c r="AC57" s="146"/>
      <c r="AD57" s="146"/>
      <c r="AE57" s="146"/>
      <c r="AF57" s="147"/>
      <c r="AG57" s="134"/>
    </row>
    <row r="58" spans="1:33" ht="17.100000000000001" customHeight="1" thickTop="1" thickBot="1">
      <c r="A58" s="379"/>
      <c r="B58" s="382"/>
      <c r="C58" s="12" t="s">
        <v>53</v>
      </c>
      <c r="D58" s="26">
        <f>+COUNTA(D44:D57)</f>
        <v>4</v>
      </c>
      <c r="E58" s="13">
        <f>SUM(E44:E57)</f>
        <v>4.9000000000000004</v>
      </c>
      <c r="F58" s="13">
        <f>SUM(F44:F57)</f>
        <v>21.259999999999998</v>
      </c>
      <c r="G58" s="14">
        <f>SUM(G44:G57)</f>
        <v>212928</v>
      </c>
      <c r="H58" s="15"/>
      <c r="I58" s="15"/>
      <c r="J58" s="67"/>
      <c r="K58" s="16"/>
      <c r="L58" s="308"/>
      <c r="M58" s="309"/>
      <c r="N58" s="309"/>
      <c r="O58" s="310"/>
      <c r="P58" s="259"/>
      <c r="Q58" s="224"/>
      <c r="R58" s="142"/>
      <c r="S58" s="142"/>
      <c r="T58" s="142"/>
      <c r="U58" s="142"/>
      <c r="V58" s="131"/>
      <c r="W58" s="131"/>
      <c r="X58" s="139">
        <f>SUM(X44:X51)</f>
        <v>6</v>
      </c>
      <c r="Y58" s="139"/>
      <c r="Z58" s="140"/>
      <c r="AA58" s="140"/>
      <c r="AB58" s="141">
        <f>SUM(AB44:AB51)</f>
        <v>4.5</v>
      </c>
      <c r="AC58" s="143">
        <f>SUM(AC44:AC51)</f>
        <v>17.259999999999998</v>
      </c>
      <c r="AD58" s="143">
        <f>SUM(AD44:AD51)</f>
        <v>0.54</v>
      </c>
      <c r="AE58" s="143">
        <f>SUM(AE44:AE51)</f>
        <v>0</v>
      </c>
      <c r="AF58" s="140">
        <f>SUM(AF44:AF51)</f>
        <v>172928</v>
      </c>
      <c r="AG58" s="134"/>
    </row>
    <row r="59" spans="1:33" ht="17.100000000000001" customHeight="1">
      <c r="A59" s="377" t="s">
        <v>55</v>
      </c>
      <c r="B59" s="380" t="s">
        <v>36</v>
      </c>
      <c r="C59" s="383" t="s">
        <v>37</v>
      </c>
      <c r="D59" s="69" t="s">
        <v>38</v>
      </c>
      <c r="E59" s="70">
        <v>26.6</v>
      </c>
      <c r="F59" s="71">
        <v>18.5</v>
      </c>
      <c r="G59" s="72">
        <v>266000</v>
      </c>
      <c r="H59" s="73">
        <v>33784</v>
      </c>
      <c r="I59" s="73">
        <v>34628</v>
      </c>
      <c r="J59" s="74" t="s">
        <v>39</v>
      </c>
      <c r="K59" s="66"/>
      <c r="L59" s="295" t="s">
        <v>88</v>
      </c>
      <c r="M59" s="298" t="s">
        <v>156</v>
      </c>
      <c r="N59" s="298" t="s">
        <v>156</v>
      </c>
      <c r="O59" s="299" t="s">
        <v>156</v>
      </c>
      <c r="P59" s="260" t="s">
        <v>212</v>
      </c>
      <c r="Q59" s="221"/>
      <c r="R59" s="129"/>
      <c r="S59" s="129"/>
      <c r="T59" s="130" t="s">
        <v>156</v>
      </c>
      <c r="U59" s="129" t="s">
        <v>156</v>
      </c>
      <c r="V59" s="131"/>
      <c r="W59" s="131"/>
      <c r="X59" s="3"/>
      <c r="Y59" s="108" t="s">
        <v>146</v>
      </c>
      <c r="Z59" s="108" t="s">
        <v>146</v>
      </c>
      <c r="AA59" s="108" t="s">
        <v>147</v>
      </c>
      <c r="AB59" s="132" t="str">
        <f>IF(X59=1,F59,"")</f>
        <v/>
      </c>
      <c r="AC59" s="4">
        <v>18.5</v>
      </c>
      <c r="AD59" s="4">
        <v>4.6500000000000004</v>
      </c>
      <c r="AE59" s="4"/>
      <c r="AF59" s="133">
        <v>266000</v>
      </c>
      <c r="AG59" s="134"/>
    </row>
    <row r="60" spans="1:33" ht="17.100000000000001" customHeight="1">
      <c r="A60" s="378"/>
      <c r="B60" s="381"/>
      <c r="C60" s="381"/>
      <c r="D60" s="60"/>
      <c r="E60" s="61"/>
      <c r="F60" s="62">
        <v>3.1</v>
      </c>
      <c r="G60" s="63"/>
      <c r="H60" s="64"/>
      <c r="I60" s="64">
        <v>35178</v>
      </c>
      <c r="J60" s="65" t="s">
        <v>40</v>
      </c>
      <c r="K60" s="66"/>
      <c r="L60" s="241"/>
      <c r="M60" s="246"/>
      <c r="N60" s="246"/>
      <c r="O60" s="247"/>
      <c r="P60" s="260"/>
      <c r="Q60" s="221"/>
      <c r="R60" s="129"/>
      <c r="S60" s="129"/>
      <c r="T60" s="130"/>
      <c r="U60" s="129"/>
      <c r="V60" s="131"/>
      <c r="W60" s="131"/>
      <c r="X60" s="3"/>
      <c r="Y60" s="108"/>
      <c r="Z60" s="136"/>
      <c r="AA60" s="108"/>
      <c r="AB60" s="132" t="str">
        <f>IF(X60=1,F60,"")</f>
        <v/>
      </c>
      <c r="AC60" s="4">
        <v>3.1</v>
      </c>
      <c r="AD60" s="4"/>
      <c r="AE60" s="4"/>
      <c r="AF60" s="133"/>
      <c r="AG60" s="134"/>
    </row>
    <row r="61" spans="1:33" ht="17.100000000000001" customHeight="1">
      <c r="A61" s="378"/>
      <c r="B61" s="381"/>
      <c r="C61" s="384"/>
      <c r="D61" s="39"/>
      <c r="E61" s="61"/>
      <c r="F61" s="62">
        <v>5</v>
      </c>
      <c r="G61" s="63"/>
      <c r="H61" s="64"/>
      <c r="I61" s="64">
        <v>35636</v>
      </c>
      <c r="J61" s="65" t="s">
        <v>41</v>
      </c>
      <c r="K61" s="45"/>
      <c r="L61" s="230"/>
      <c r="M61" s="244"/>
      <c r="N61" s="244"/>
      <c r="O61" s="245"/>
      <c r="P61" s="258"/>
      <c r="Q61" s="221"/>
      <c r="R61" s="129"/>
      <c r="S61" s="129"/>
      <c r="T61" s="130"/>
      <c r="U61" s="129"/>
      <c r="V61" s="131"/>
      <c r="W61" s="131"/>
      <c r="X61" s="3"/>
      <c r="Y61" s="108"/>
      <c r="Z61" s="136"/>
      <c r="AA61" s="108"/>
      <c r="AB61" s="132" t="str">
        <f>IF(X61=1,F61,"")</f>
        <v/>
      </c>
      <c r="AC61" s="4">
        <v>5</v>
      </c>
      <c r="AD61" s="4"/>
      <c r="AE61" s="4"/>
      <c r="AF61" s="133"/>
      <c r="AG61" s="134"/>
    </row>
    <row r="62" spans="1:33" ht="17.100000000000001" customHeight="1" thickBot="1">
      <c r="A62" s="378"/>
      <c r="B62" s="381"/>
      <c r="C62" s="75" t="s">
        <v>213</v>
      </c>
      <c r="D62" s="76" t="s">
        <v>214</v>
      </c>
      <c r="E62" s="77">
        <v>11.3</v>
      </c>
      <c r="F62" s="78">
        <v>10.029999999999999</v>
      </c>
      <c r="G62" s="79">
        <v>100306</v>
      </c>
      <c r="H62" s="80">
        <v>28824</v>
      </c>
      <c r="I62" s="80">
        <v>29556</v>
      </c>
      <c r="J62" s="81" t="s">
        <v>42</v>
      </c>
      <c r="K62" s="45" t="s">
        <v>235</v>
      </c>
      <c r="L62" s="295" t="s">
        <v>171</v>
      </c>
      <c r="M62" s="298" t="s">
        <v>185</v>
      </c>
      <c r="N62" s="298" t="s">
        <v>185</v>
      </c>
      <c r="O62" s="299" t="s">
        <v>185</v>
      </c>
      <c r="P62" s="255" t="s">
        <v>215</v>
      </c>
      <c r="Q62" s="221">
        <v>2</v>
      </c>
      <c r="R62" s="129"/>
      <c r="S62" s="129"/>
      <c r="T62" s="130"/>
      <c r="U62" s="129" t="s">
        <v>185</v>
      </c>
      <c r="V62" s="131"/>
      <c r="W62" s="131"/>
      <c r="X62" s="3"/>
      <c r="Y62" s="108" t="s">
        <v>190</v>
      </c>
      <c r="Z62" s="108" t="s">
        <v>190</v>
      </c>
      <c r="AA62" s="108" t="s">
        <v>216</v>
      </c>
      <c r="AB62" s="132" t="str">
        <f>IF(X62=1,F62,"")</f>
        <v/>
      </c>
      <c r="AC62" s="4">
        <v>10.029999999999999</v>
      </c>
      <c r="AD62" s="4"/>
      <c r="AE62" s="4">
        <v>7.52</v>
      </c>
      <c r="AF62" s="133">
        <v>100306</v>
      </c>
      <c r="AG62" s="134"/>
    </row>
    <row r="63" spans="1:33" ht="17.100000000000001" customHeight="1" thickTop="1" thickBot="1">
      <c r="A63" s="379"/>
      <c r="B63" s="382"/>
      <c r="C63" s="12" t="s">
        <v>53</v>
      </c>
      <c r="D63" s="26">
        <f>+COUNTA(D59:D62)</f>
        <v>2</v>
      </c>
      <c r="E63" s="13">
        <f>SUM(E59:E62)</f>
        <v>37.900000000000006</v>
      </c>
      <c r="F63" s="13">
        <f>SUM(F59:F62)</f>
        <v>36.630000000000003</v>
      </c>
      <c r="G63" s="14">
        <f>SUM(G59:G62)</f>
        <v>366306</v>
      </c>
      <c r="H63" s="15"/>
      <c r="I63" s="15"/>
      <c r="J63" s="67"/>
      <c r="K63" s="16"/>
      <c r="L63" s="231"/>
      <c r="M63" s="191"/>
      <c r="N63" s="191"/>
      <c r="O63" s="240"/>
      <c r="P63" s="259"/>
      <c r="Q63" s="224"/>
      <c r="R63" s="142"/>
      <c r="S63" s="142"/>
      <c r="T63" s="142"/>
      <c r="U63" s="142"/>
      <c r="V63" s="131"/>
      <c r="W63" s="131"/>
      <c r="X63" s="139">
        <f>SUM(X59:X62)</f>
        <v>0</v>
      </c>
      <c r="Y63" s="108"/>
      <c r="Z63" s="136"/>
      <c r="AA63" s="136"/>
      <c r="AB63" s="141">
        <f>SUM(AB59:AB62)</f>
        <v>0</v>
      </c>
      <c r="AC63" s="143">
        <f>SUM(AC59:AC62)</f>
        <v>36.630000000000003</v>
      </c>
      <c r="AD63" s="143">
        <f>SUM(AD59:AD62)</f>
        <v>4.6500000000000004</v>
      </c>
      <c r="AE63" s="143">
        <f>SUM(AE59:AE62)</f>
        <v>7.52</v>
      </c>
      <c r="AF63" s="140">
        <f>SUM(AF59:AF62)</f>
        <v>366306</v>
      </c>
      <c r="AG63" s="134"/>
    </row>
    <row r="64" spans="1:33" ht="17.100000000000001" customHeight="1" thickBot="1">
      <c r="A64" s="377" t="s">
        <v>43</v>
      </c>
      <c r="B64" s="380" t="s">
        <v>44</v>
      </c>
      <c r="C64" s="68" t="s">
        <v>17</v>
      </c>
      <c r="D64" s="69" t="s">
        <v>264</v>
      </c>
      <c r="E64" s="70"/>
      <c r="F64" s="71">
        <v>1.6</v>
      </c>
      <c r="G64" s="72">
        <v>16064</v>
      </c>
      <c r="H64" s="96"/>
      <c r="I64" s="73">
        <v>35704</v>
      </c>
      <c r="J64" s="74" t="s">
        <v>34</v>
      </c>
      <c r="K64" s="45"/>
      <c r="L64" s="297" t="s">
        <v>88</v>
      </c>
      <c r="M64" s="300" t="s">
        <v>156</v>
      </c>
      <c r="N64" s="300" t="s">
        <v>156</v>
      </c>
      <c r="O64" s="301" t="s">
        <v>156</v>
      </c>
      <c r="P64" s="255" t="s">
        <v>212</v>
      </c>
      <c r="Q64" s="221"/>
      <c r="R64" s="129"/>
      <c r="S64" s="129"/>
      <c r="T64" s="130" t="s">
        <v>156</v>
      </c>
      <c r="U64" s="129"/>
      <c r="V64" s="131"/>
      <c r="W64" s="131"/>
      <c r="X64" s="3"/>
      <c r="Y64" s="108" t="s">
        <v>146</v>
      </c>
      <c r="Z64" s="108" t="s">
        <v>146</v>
      </c>
      <c r="AA64" s="108" t="s">
        <v>147</v>
      </c>
      <c r="AB64" s="132" t="str">
        <f>IF(X64=1,F64,"")</f>
        <v/>
      </c>
      <c r="AC64" s="4">
        <v>1.6</v>
      </c>
      <c r="AD64" s="4"/>
      <c r="AE64" s="4"/>
      <c r="AF64" s="133">
        <v>16064</v>
      </c>
      <c r="AG64" s="134"/>
    </row>
    <row r="65" spans="1:34" ht="17.100000000000001" customHeight="1" thickTop="1" thickBot="1">
      <c r="A65" s="379"/>
      <c r="B65" s="382"/>
      <c r="C65" s="17" t="s">
        <v>53</v>
      </c>
      <c r="D65" s="288">
        <f>+COUNTA(D64:D64)</f>
        <v>1</v>
      </c>
      <c r="E65" s="18"/>
      <c r="F65" s="18">
        <f>SUM(F64)</f>
        <v>1.6</v>
      </c>
      <c r="G65" s="19">
        <f>SUM(G64)</f>
        <v>16064</v>
      </c>
      <c r="H65" s="20"/>
      <c r="I65" s="20"/>
      <c r="J65" s="97"/>
      <c r="K65" s="16"/>
      <c r="L65" s="311"/>
      <c r="M65" s="306"/>
      <c r="N65" s="306"/>
      <c r="O65" s="307"/>
      <c r="P65" s="259"/>
      <c r="Q65" s="224"/>
      <c r="R65" s="142"/>
      <c r="S65" s="142"/>
      <c r="T65" s="142"/>
      <c r="U65" s="142"/>
      <c r="V65" s="131"/>
      <c r="W65" s="131"/>
      <c r="X65" s="139">
        <f>SUM(X64)</f>
        <v>0</v>
      </c>
      <c r="Y65" s="139"/>
      <c r="Z65" s="140"/>
      <c r="AA65" s="140"/>
      <c r="AB65" s="141">
        <f>SUM(AB64)</f>
        <v>0</v>
      </c>
      <c r="AC65" s="143">
        <f>SUM(AC64)</f>
        <v>1.6</v>
      </c>
      <c r="AD65" s="143">
        <f>SUM(AD64)</f>
        <v>0</v>
      </c>
      <c r="AE65" s="143">
        <f>SUM(AE64)</f>
        <v>0</v>
      </c>
      <c r="AF65" s="140">
        <f>SUM(AF64)</f>
        <v>16064</v>
      </c>
      <c r="AG65" s="134"/>
    </row>
    <row r="66" spans="1:34" ht="17.100000000000001" customHeight="1" thickBot="1">
      <c r="A66" s="290"/>
      <c r="B66" s="280"/>
      <c r="C66" s="282" t="s">
        <v>104</v>
      </c>
      <c r="D66" s="289">
        <f>+D65+D63+D58+D43+D36</f>
        <v>39</v>
      </c>
      <c r="E66" s="283">
        <f>E36+E43+E58+E63+E65</f>
        <v>49.030000000000008</v>
      </c>
      <c r="F66" s="291">
        <f>F36+F43+F58+F63+F65</f>
        <v>69.28</v>
      </c>
      <c r="G66" s="284">
        <f>G36+G43+G58+G63+G65</f>
        <v>694257</v>
      </c>
      <c r="H66" s="285"/>
      <c r="I66" s="285"/>
      <c r="J66" s="286"/>
      <c r="K66" s="287"/>
      <c r="L66" s="292" t="s">
        <v>243</v>
      </c>
      <c r="M66" s="293"/>
      <c r="N66" s="293" t="s">
        <v>244</v>
      </c>
      <c r="O66" s="294" t="s">
        <v>245</v>
      </c>
      <c r="P66" s="261"/>
      <c r="Q66" s="225"/>
      <c r="R66" s="148"/>
      <c r="S66" s="148"/>
      <c r="T66" s="148"/>
      <c r="U66" s="148"/>
      <c r="V66" s="149"/>
      <c r="W66" s="149"/>
      <c r="X66" s="150"/>
      <c r="Y66" s="150"/>
      <c r="Z66" s="151"/>
      <c r="AA66" s="151"/>
      <c r="AB66" s="152"/>
      <c r="AC66" s="153">
        <f>AC36+AC43+AC58+AC63+AC65</f>
        <v>59.42</v>
      </c>
      <c r="AD66" s="153">
        <f>AD36+AD43+AD58+AD63+AD65</f>
        <v>5.33</v>
      </c>
      <c r="AE66" s="153">
        <f>AE36+AE43+AE58+AE63+AE65</f>
        <v>7.52</v>
      </c>
      <c r="AF66" s="151">
        <f>AF36+AF43+AF58+AF63+AF65</f>
        <v>579940</v>
      </c>
      <c r="AG66" s="154"/>
    </row>
    <row r="67" spans="1:34" ht="17.100000000000001" customHeight="1">
      <c r="A67" s="352"/>
      <c r="B67" s="339"/>
      <c r="C67" s="156" t="s">
        <v>176</v>
      </c>
      <c r="D67" s="167" t="s">
        <v>169</v>
      </c>
      <c r="E67" s="172"/>
      <c r="F67" s="173">
        <v>0.02</v>
      </c>
      <c r="G67" s="218">
        <v>200</v>
      </c>
      <c r="H67" s="175"/>
      <c r="I67" s="176"/>
      <c r="J67" s="157" t="s">
        <v>239</v>
      </c>
      <c r="K67" s="364" t="s">
        <v>236</v>
      </c>
      <c r="L67" s="353" t="s">
        <v>171</v>
      </c>
      <c r="M67" s="298" t="s">
        <v>118</v>
      </c>
      <c r="N67" s="298" t="s">
        <v>118</v>
      </c>
      <c r="O67" s="299" t="s">
        <v>130</v>
      </c>
      <c r="P67" s="251"/>
      <c r="Q67" s="170"/>
      <c r="R67" s="131"/>
      <c r="S67" s="131"/>
      <c r="T67" s="138"/>
      <c r="U67" s="131"/>
      <c r="V67" s="131"/>
      <c r="W67" s="131"/>
      <c r="X67" s="138"/>
      <c r="Y67" s="138"/>
      <c r="Z67" s="131"/>
      <c r="AA67" s="131"/>
      <c r="AB67" s="131"/>
      <c r="AC67" s="131"/>
      <c r="AD67" s="131"/>
      <c r="AE67" s="131"/>
      <c r="AF67" s="131"/>
      <c r="AG67" s="134"/>
    </row>
    <row r="68" spans="1:34" ht="18.600000000000001" customHeight="1">
      <c r="A68" s="336"/>
      <c r="B68" s="351"/>
      <c r="C68" s="46"/>
      <c r="D68" s="155" t="s">
        <v>113</v>
      </c>
      <c r="E68" s="54"/>
      <c r="F68" s="55">
        <v>1.05</v>
      </c>
      <c r="G68" s="56">
        <v>10502</v>
      </c>
      <c r="H68" s="57"/>
      <c r="I68" s="57"/>
      <c r="J68" s="177" t="s">
        <v>164</v>
      </c>
      <c r="K68" s="59" t="s">
        <v>237</v>
      </c>
      <c r="L68" s="354" t="s">
        <v>70</v>
      </c>
      <c r="M68" s="185" t="s">
        <v>257</v>
      </c>
      <c r="N68" s="185" t="s">
        <v>257</v>
      </c>
      <c r="O68" s="235" t="s">
        <v>257</v>
      </c>
      <c r="P68" s="324"/>
      <c r="Q68" s="221"/>
      <c r="R68" s="129"/>
      <c r="S68" s="129"/>
      <c r="T68" s="130"/>
      <c r="U68" s="129"/>
      <c r="V68" s="131"/>
      <c r="W68" s="131"/>
      <c r="X68" s="3"/>
      <c r="Y68" s="3"/>
      <c r="Z68" s="137"/>
      <c r="AA68" s="137"/>
      <c r="AB68" s="132"/>
      <c r="AC68" s="6"/>
      <c r="AD68" s="6"/>
      <c r="AE68" s="6"/>
      <c r="AF68" s="135"/>
      <c r="AG68" s="134"/>
    </row>
    <row r="69" spans="1:34" ht="18.600000000000001" customHeight="1">
      <c r="A69" s="336"/>
      <c r="B69" s="351"/>
      <c r="C69" s="46"/>
      <c r="D69" s="274" t="s">
        <v>110</v>
      </c>
      <c r="E69" s="275"/>
      <c r="F69" s="253">
        <v>4.66</v>
      </c>
      <c r="G69" s="276">
        <v>46633</v>
      </c>
      <c r="H69" s="277"/>
      <c r="I69" s="277"/>
      <c r="J69" s="278" t="s">
        <v>166</v>
      </c>
      <c r="K69" s="272" t="s">
        <v>238</v>
      </c>
      <c r="L69" s="355" t="s">
        <v>265</v>
      </c>
      <c r="M69" s="185" t="s">
        <v>170</v>
      </c>
      <c r="N69" s="185" t="s">
        <v>118</v>
      </c>
      <c r="O69" s="235" t="s">
        <v>130</v>
      </c>
      <c r="P69" s="324" t="s">
        <v>197</v>
      </c>
      <c r="Q69" s="221"/>
      <c r="R69" s="129"/>
      <c r="S69" s="129"/>
      <c r="T69" s="130"/>
      <c r="U69" s="129"/>
      <c r="V69" s="131"/>
      <c r="W69" s="131"/>
      <c r="X69" s="144"/>
      <c r="Y69" s="144"/>
      <c r="Z69" s="145"/>
      <c r="AA69" s="145"/>
      <c r="AB69" s="132"/>
      <c r="AC69" s="146"/>
      <c r="AD69" s="146"/>
      <c r="AE69" s="146"/>
      <c r="AF69" s="147"/>
      <c r="AG69" s="134"/>
    </row>
    <row r="70" spans="1:34" ht="18.600000000000001" customHeight="1">
      <c r="A70" s="338"/>
      <c r="B70" s="84"/>
      <c r="C70" s="55"/>
      <c r="D70" s="155" t="s">
        <v>114</v>
      </c>
      <c r="E70" s="54"/>
      <c r="F70" s="55">
        <v>1.4</v>
      </c>
      <c r="G70" s="56">
        <v>14000</v>
      </c>
      <c r="H70" s="57"/>
      <c r="I70" s="57"/>
      <c r="J70" s="177" t="s">
        <v>165</v>
      </c>
      <c r="K70" s="59" t="s">
        <v>237</v>
      </c>
      <c r="L70" s="353" t="s">
        <v>171</v>
      </c>
      <c r="M70" s="300" t="s">
        <v>185</v>
      </c>
      <c r="N70" s="300" t="s">
        <v>185</v>
      </c>
      <c r="O70" s="299" t="s">
        <v>190</v>
      </c>
      <c r="P70" s="312"/>
      <c r="Q70" s="313"/>
      <c r="R70" s="314"/>
      <c r="S70" s="209"/>
      <c r="T70" s="210"/>
      <c r="U70" s="209"/>
      <c r="V70" s="172"/>
      <c r="W70" s="172"/>
      <c r="X70" s="262"/>
      <c r="Y70" s="262"/>
      <c r="Z70" s="263"/>
      <c r="AA70" s="263"/>
      <c r="AB70" s="212"/>
      <c r="AC70" s="264"/>
      <c r="AD70" s="264"/>
      <c r="AE70" s="264"/>
      <c r="AF70" s="265"/>
      <c r="AG70" s="315"/>
    </row>
    <row r="71" spans="1:34" ht="18.600000000000001" customHeight="1">
      <c r="A71" s="336"/>
      <c r="B71" s="273"/>
      <c r="C71" s="46"/>
      <c r="D71" s="47" t="s">
        <v>112</v>
      </c>
      <c r="E71" s="48"/>
      <c r="F71" s="49">
        <v>0.14000000000000001</v>
      </c>
      <c r="G71" s="50">
        <v>1456</v>
      </c>
      <c r="H71" s="51"/>
      <c r="I71" s="52"/>
      <c r="J71" s="52" t="s">
        <v>163</v>
      </c>
      <c r="K71" s="59" t="s">
        <v>237</v>
      </c>
      <c r="L71" s="353" t="s">
        <v>171</v>
      </c>
      <c r="M71" s="300" t="s">
        <v>185</v>
      </c>
      <c r="N71" s="300" t="s">
        <v>185</v>
      </c>
      <c r="O71" s="301" t="s">
        <v>185</v>
      </c>
      <c r="P71" s="312"/>
      <c r="Q71" s="313"/>
      <c r="R71" s="314"/>
      <c r="S71" s="209"/>
      <c r="T71" s="210"/>
      <c r="U71" s="209"/>
      <c r="V71" s="172"/>
      <c r="W71" s="172"/>
      <c r="X71" s="262"/>
      <c r="Y71" s="262"/>
      <c r="Z71" s="263"/>
      <c r="AA71" s="263"/>
      <c r="AB71" s="212"/>
      <c r="AC71" s="264"/>
      <c r="AD71" s="264"/>
      <c r="AE71" s="264"/>
      <c r="AF71" s="265"/>
      <c r="AG71" s="315"/>
    </row>
    <row r="72" spans="1:34" ht="18.600000000000001" customHeight="1">
      <c r="A72" s="336"/>
      <c r="B72" s="273"/>
      <c r="C72" s="46"/>
      <c r="D72" s="39" t="s">
        <v>199</v>
      </c>
      <c r="E72" s="40"/>
      <c r="F72" s="41">
        <v>0.69</v>
      </c>
      <c r="G72" s="42">
        <v>6900</v>
      </c>
      <c r="H72" s="43"/>
      <c r="I72" s="44"/>
      <c r="J72" s="44">
        <v>39014</v>
      </c>
      <c r="K72" s="59" t="s">
        <v>237</v>
      </c>
      <c r="L72" s="356" t="s">
        <v>171</v>
      </c>
      <c r="M72" s="300" t="s">
        <v>185</v>
      </c>
      <c r="N72" s="300" t="s">
        <v>185</v>
      </c>
      <c r="O72" s="301" t="s">
        <v>185</v>
      </c>
      <c r="P72" s="312"/>
      <c r="Q72" s="313"/>
      <c r="R72" s="314"/>
      <c r="S72" s="209"/>
      <c r="T72" s="210"/>
      <c r="U72" s="209"/>
      <c r="V72" s="172"/>
      <c r="W72" s="172"/>
      <c r="X72" s="262"/>
      <c r="Y72" s="262"/>
      <c r="Z72" s="263"/>
      <c r="AA72" s="263"/>
      <c r="AB72" s="212"/>
      <c r="AC72" s="264"/>
      <c r="AD72" s="264"/>
      <c r="AE72" s="264"/>
      <c r="AF72" s="265"/>
      <c r="AG72" s="315"/>
    </row>
    <row r="73" spans="1:34" ht="18.600000000000001" customHeight="1">
      <c r="A73" s="336" t="s">
        <v>253</v>
      </c>
      <c r="B73" s="273"/>
      <c r="C73" s="46"/>
      <c r="D73" s="47" t="s">
        <v>219</v>
      </c>
      <c r="E73" s="48"/>
      <c r="F73" s="49">
        <v>0.08</v>
      </c>
      <c r="G73" s="50">
        <v>851</v>
      </c>
      <c r="H73" s="51"/>
      <c r="I73" s="52"/>
      <c r="J73" s="52">
        <v>38796</v>
      </c>
      <c r="K73" s="59" t="s">
        <v>237</v>
      </c>
      <c r="L73" s="357"/>
      <c r="M73" s="233"/>
      <c r="N73" s="233"/>
      <c r="O73" s="320"/>
      <c r="P73" s="312"/>
      <c r="Q73" s="313"/>
      <c r="R73" s="314"/>
      <c r="S73" s="209"/>
      <c r="T73" s="210"/>
      <c r="U73" s="209"/>
      <c r="V73" s="172"/>
      <c r="W73" s="172"/>
      <c r="X73" s="262"/>
      <c r="Y73" s="262"/>
      <c r="Z73" s="263"/>
      <c r="AA73" s="263"/>
      <c r="AB73" s="212"/>
      <c r="AC73" s="264"/>
      <c r="AD73" s="264"/>
      <c r="AE73" s="264"/>
      <c r="AF73" s="265"/>
      <c r="AG73" s="315"/>
    </row>
    <row r="74" spans="1:34" ht="18.600000000000001" customHeight="1">
      <c r="A74" s="336"/>
      <c r="B74" s="273"/>
      <c r="C74" s="46"/>
      <c r="D74" s="138" t="s">
        <v>168</v>
      </c>
      <c r="E74" s="131"/>
      <c r="F74" s="158">
        <v>0.21</v>
      </c>
      <c r="G74" s="217">
        <v>2154</v>
      </c>
      <c r="H74" s="159"/>
      <c r="I74" s="160"/>
      <c r="J74" s="166" t="s">
        <v>111</v>
      </c>
      <c r="K74" s="272" t="s">
        <v>238</v>
      </c>
      <c r="L74" s="357"/>
      <c r="M74" s="233"/>
      <c r="N74" s="233"/>
      <c r="O74" s="320"/>
      <c r="P74" s="312"/>
      <c r="Q74" s="313"/>
      <c r="R74" s="314"/>
      <c r="S74" s="209"/>
      <c r="T74" s="210"/>
      <c r="U74" s="209"/>
      <c r="V74" s="172"/>
      <c r="W74" s="172"/>
      <c r="X74" s="262"/>
      <c r="Y74" s="262"/>
      <c r="Z74" s="263"/>
      <c r="AA74" s="263"/>
      <c r="AB74" s="212"/>
      <c r="AC74" s="264"/>
      <c r="AD74" s="264"/>
      <c r="AE74" s="264"/>
      <c r="AF74" s="265"/>
      <c r="AG74" s="315"/>
    </row>
    <row r="75" spans="1:34" ht="18.600000000000001" customHeight="1">
      <c r="A75" s="336" t="s">
        <v>266</v>
      </c>
      <c r="B75" s="273"/>
      <c r="C75" s="46"/>
      <c r="D75" s="47" t="s">
        <v>217</v>
      </c>
      <c r="E75" s="48"/>
      <c r="F75" s="49">
        <v>0.01</v>
      </c>
      <c r="G75" s="50">
        <v>100</v>
      </c>
      <c r="H75" s="51"/>
      <c r="I75" s="52"/>
      <c r="J75" s="271"/>
      <c r="K75" s="272" t="s">
        <v>238</v>
      </c>
      <c r="L75" s="357"/>
      <c r="M75" s="200"/>
      <c r="N75" s="244"/>
      <c r="O75" s="245"/>
      <c r="P75" s="325"/>
      <c r="Q75" s="258"/>
      <c r="R75" s="223"/>
      <c r="S75" s="209"/>
      <c r="T75" s="209"/>
      <c r="U75" s="210"/>
      <c r="V75" s="209"/>
      <c r="W75" s="172"/>
      <c r="X75" s="172"/>
      <c r="Y75" s="262"/>
      <c r="Z75" s="262"/>
      <c r="AA75" s="263"/>
      <c r="AB75" s="263"/>
      <c r="AC75" s="212"/>
      <c r="AD75" s="264"/>
      <c r="AE75" s="264"/>
      <c r="AF75" s="264"/>
      <c r="AG75" s="265"/>
      <c r="AH75" s="215"/>
    </row>
    <row r="76" spans="1:34" ht="18.600000000000001" customHeight="1">
      <c r="A76" s="336"/>
      <c r="B76" s="273"/>
      <c r="C76" s="46"/>
      <c r="D76" s="47" t="s">
        <v>201</v>
      </c>
      <c r="E76" s="48"/>
      <c r="F76" s="49">
        <v>0.08</v>
      </c>
      <c r="G76" s="50">
        <v>810</v>
      </c>
      <c r="H76" s="51"/>
      <c r="I76" s="52"/>
      <c r="J76" s="51" t="s">
        <v>220</v>
      </c>
      <c r="K76" s="272"/>
      <c r="L76" s="319"/>
      <c r="M76" s="200"/>
      <c r="N76" s="244"/>
      <c r="O76" s="245"/>
      <c r="P76" s="325"/>
      <c r="Q76" s="258"/>
      <c r="R76" s="223"/>
      <c r="S76" s="209"/>
      <c r="T76" s="209"/>
      <c r="U76" s="210"/>
      <c r="V76" s="209"/>
      <c r="W76" s="172"/>
      <c r="X76" s="172"/>
      <c r="Y76" s="262"/>
      <c r="Z76" s="262"/>
      <c r="AA76" s="263"/>
      <c r="AB76" s="263"/>
      <c r="AC76" s="212"/>
      <c r="AD76" s="264"/>
      <c r="AE76" s="264"/>
      <c r="AF76" s="264"/>
      <c r="AG76" s="265"/>
      <c r="AH76" s="215"/>
    </row>
    <row r="77" spans="1:34" ht="18.600000000000001" customHeight="1">
      <c r="A77" s="336" t="s">
        <v>232</v>
      </c>
      <c r="B77" s="273"/>
      <c r="C77" s="46"/>
      <c r="D77" s="47" t="s">
        <v>202</v>
      </c>
      <c r="E77" s="48"/>
      <c r="F77" s="49">
        <v>7.0000000000000007E-2</v>
      </c>
      <c r="G77" s="50">
        <v>700</v>
      </c>
      <c r="H77" s="51"/>
      <c r="I77" s="52"/>
      <c r="J77" s="51" t="s">
        <v>221</v>
      </c>
      <c r="K77" s="272"/>
      <c r="L77" s="319"/>
      <c r="M77" s="200"/>
      <c r="N77" s="244"/>
      <c r="O77" s="245"/>
      <c r="P77" s="325"/>
      <c r="Q77" s="258"/>
      <c r="R77" s="223"/>
      <c r="S77" s="209"/>
      <c r="T77" s="209"/>
      <c r="U77" s="210"/>
      <c r="V77" s="209"/>
      <c r="W77" s="172"/>
      <c r="X77" s="172"/>
      <c r="Y77" s="262"/>
      <c r="Z77" s="262"/>
      <c r="AA77" s="263"/>
      <c r="AB77" s="263"/>
      <c r="AC77" s="212"/>
      <c r="AD77" s="264"/>
      <c r="AE77" s="264"/>
      <c r="AF77" s="264"/>
      <c r="AG77" s="265"/>
      <c r="AH77" s="215"/>
    </row>
    <row r="78" spans="1:34" ht="18.600000000000001" customHeight="1">
      <c r="A78" s="336"/>
      <c r="B78" s="273"/>
      <c r="C78" s="46"/>
      <c r="D78" s="47" t="s">
        <v>203</v>
      </c>
      <c r="E78" s="48"/>
      <c r="F78" s="49">
        <v>7.4999999999999997E-2</v>
      </c>
      <c r="G78" s="50">
        <v>750</v>
      </c>
      <c r="H78" s="51"/>
      <c r="I78" s="52"/>
      <c r="J78" s="51" t="s">
        <v>222</v>
      </c>
      <c r="K78" s="272"/>
      <c r="L78" s="319"/>
      <c r="M78" s="200"/>
      <c r="N78" s="244"/>
      <c r="O78" s="245"/>
      <c r="P78" s="325"/>
      <c r="Q78" s="258"/>
      <c r="R78" s="223"/>
      <c r="S78" s="209"/>
      <c r="T78" s="209"/>
      <c r="U78" s="210"/>
      <c r="V78" s="209"/>
      <c r="W78" s="172"/>
      <c r="X78" s="172"/>
      <c r="Y78" s="262"/>
      <c r="Z78" s="262"/>
      <c r="AA78" s="263"/>
      <c r="AB78" s="263"/>
      <c r="AC78" s="212"/>
      <c r="AD78" s="264"/>
      <c r="AE78" s="264"/>
      <c r="AF78" s="264"/>
      <c r="AG78" s="265"/>
      <c r="AH78" s="215"/>
    </row>
    <row r="79" spans="1:34" ht="18.600000000000001" customHeight="1">
      <c r="A79" s="336" t="s">
        <v>233</v>
      </c>
      <c r="B79" s="273"/>
      <c r="C79" s="46"/>
      <c r="D79" s="47" t="s">
        <v>204</v>
      </c>
      <c r="E79" s="48"/>
      <c r="F79" s="49">
        <v>0.13</v>
      </c>
      <c r="G79" s="50">
        <v>1300</v>
      </c>
      <c r="H79" s="51"/>
      <c r="I79" s="52"/>
      <c r="J79" s="51" t="s">
        <v>223</v>
      </c>
      <c r="K79" s="272"/>
      <c r="L79" s="319"/>
      <c r="M79" s="200"/>
      <c r="N79" s="244"/>
      <c r="O79" s="245"/>
      <c r="P79" s="325"/>
      <c r="Q79" s="258"/>
      <c r="R79" s="223"/>
      <c r="S79" s="209"/>
      <c r="T79" s="209"/>
      <c r="U79" s="210"/>
      <c r="V79" s="209"/>
      <c r="W79" s="172"/>
      <c r="X79" s="172"/>
      <c r="Y79" s="262"/>
      <c r="Z79" s="262"/>
      <c r="AA79" s="263"/>
      <c r="AB79" s="263"/>
      <c r="AC79" s="212"/>
      <c r="AD79" s="264"/>
      <c r="AE79" s="264"/>
      <c r="AF79" s="264"/>
      <c r="AG79" s="265"/>
      <c r="AH79" s="215"/>
    </row>
    <row r="80" spans="1:34" ht="18.600000000000001" customHeight="1">
      <c r="A80" s="336"/>
      <c r="B80" s="273"/>
      <c r="C80" s="46"/>
      <c r="D80" s="47" t="s">
        <v>205</v>
      </c>
      <c r="E80" s="48"/>
      <c r="F80" s="49">
        <v>0.495</v>
      </c>
      <c r="G80" s="50">
        <v>4953</v>
      </c>
      <c r="H80" s="51"/>
      <c r="I80" s="52"/>
      <c r="J80" s="51" t="s">
        <v>224</v>
      </c>
      <c r="K80" s="272"/>
      <c r="L80" s="319"/>
      <c r="M80" s="200"/>
      <c r="N80" s="244"/>
      <c r="O80" s="245"/>
      <c r="P80" s="325"/>
      <c r="Q80" s="258"/>
      <c r="R80" s="223"/>
      <c r="S80" s="209"/>
      <c r="T80" s="209"/>
      <c r="U80" s="210"/>
      <c r="V80" s="209"/>
      <c r="W80" s="172"/>
      <c r="X80" s="172"/>
      <c r="Y80" s="262"/>
      <c r="Z80" s="262"/>
      <c r="AA80" s="263"/>
      <c r="AB80" s="263"/>
      <c r="AC80" s="212"/>
      <c r="AD80" s="264"/>
      <c r="AE80" s="264"/>
      <c r="AF80" s="264"/>
      <c r="AG80" s="265"/>
      <c r="AH80" s="215"/>
    </row>
    <row r="81" spans="1:34" ht="18.600000000000001" customHeight="1">
      <c r="A81" s="336" t="s">
        <v>234</v>
      </c>
      <c r="B81" s="273"/>
      <c r="C81" s="46"/>
      <c r="D81" s="47" t="s">
        <v>206</v>
      </c>
      <c r="E81" s="48"/>
      <c r="F81" s="49">
        <v>0.24</v>
      </c>
      <c r="G81" s="50">
        <v>2446</v>
      </c>
      <c r="H81" s="51"/>
      <c r="I81" s="52"/>
      <c r="J81" s="51" t="s">
        <v>225</v>
      </c>
      <c r="K81" s="272"/>
      <c r="L81" s="319"/>
      <c r="M81" s="200"/>
      <c r="N81" s="244"/>
      <c r="O81" s="245"/>
      <c r="P81" s="325"/>
      <c r="Q81" s="258"/>
      <c r="R81" s="223"/>
      <c r="S81" s="209"/>
      <c r="T81" s="209"/>
      <c r="U81" s="210"/>
      <c r="V81" s="209"/>
      <c r="W81" s="172"/>
      <c r="X81" s="172"/>
      <c r="Y81" s="262"/>
      <c r="Z81" s="262"/>
      <c r="AA81" s="263"/>
      <c r="AB81" s="263"/>
      <c r="AC81" s="212"/>
      <c r="AD81" s="264"/>
      <c r="AE81" s="264"/>
      <c r="AF81" s="264"/>
      <c r="AG81" s="265"/>
      <c r="AH81" s="215"/>
    </row>
    <row r="82" spans="1:34" ht="18.600000000000001" customHeight="1">
      <c r="A82" s="323"/>
      <c r="B82" s="273"/>
      <c r="C82" s="46"/>
      <c r="D82" s="47" t="s">
        <v>207</v>
      </c>
      <c r="E82" s="48"/>
      <c r="F82" s="49">
        <v>0.11600000000000001</v>
      </c>
      <c r="G82" s="50">
        <v>1165</v>
      </c>
      <c r="H82" s="51"/>
      <c r="I82" s="52"/>
      <c r="J82" s="51" t="s">
        <v>226</v>
      </c>
      <c r="K82" s="272" t="s">
        <v>236</v>
      </c>
      <c r="L82" s="319"/>
      <c r="M82" s="200"/>
      <c r="N82" s="244"/>
      <c r="O82" s="245"/>
      <c r="P82" s="325"/>
      <c r="Q82" s="258"/>
      <c r="R82" s="223"/>
      <c r="S82" s="209"/>
      <c r="T82" s="209"/>
      <c r="U82" s="210"/>
      <c r="V82" s="209"/>
      <c r="W82" s="172"/>
      <c r="X82" s="172"/>
      <c r="Y82" s="262"/>
      <c r="Z82" s="262"/>
      <c r="AA82" s="263"/>
      <c r="AB82" s="263"/>
      <c r="AC82" s="212"/>
      <c r="AD82" s="264"/>
      <c r="AE82" s="264"/>
      <c r="AF82" s="264"/>
      <c r="AG82" s="265"/>
      <c r="AH82" s="215"/>
    </row>
    <row r="83" spans="1:34" ht="18.600000000000001" customHeight="1">
      <c r="A83" s="323"/>
      <c r="B83" s="273"/>
      <c r="C83" s="46"/>
      <c r="D83" s="47" t="s">
        <v>208</v>
      </c>
      <c r="E83" s="48"/>
      <c r="F83" s="49">
        <v>0.13189999999999999</v>
      </c>
      <c r="G83" s="50">
        <v>1319</v>
      </c>
      <c r="H83" s="51"/>
      <c r="I83" s="52"/>
      <c r="J83" s="51" t="s">
        <v>227</v>
      </c>
      <c r="K83" s="272" t="s">
        <v>236</v>
      </c>
      <c r="L83" s="358" t="s">
        <v>64</v>
      </c>
      <c r="M83" s="185" t="s">
        <v>150</v>
      </c>
      <c r="N83" s="185" t="s">
        <v>118</v>
      </c>
      <c r="O83" s="235"/>
      <c r="P83" s="325"/>
      <c r="Q83" s="258"/>
      <c r="R83" s="223"/>
      <c r="S83" s="209"/>
      <c r="T83" s="209"/>
      <c r="U83" s="210"/>
      <c r="V83" s="209"/>
      <c r="W83" s="172"/>
      <c r="X83" s="172"/>
      <c r="Y83" s="262"/>
      <c r="Z83" s="262"/>
      <c r="AA83" s="263"/>
      <c r="AB83" s="263"/>
      <c r="AC83" s="212"/>
      <c r="AD83" s="264"/>
      <c r="AE83" s="264"/>
      <c r="AF83" s="264"/>
      <c r="AG83" s="265"/>
      <c r="AH83" s="215"/>
    </row>
    <row r="84" spans="1:34" ht="18.600000000000001" customHeight="1">
      <c r="A84" s="323"/>
      <c r="B84" s="273"/>
      <c r="C84" s="46"/>
      <c r="D84" s="47" t="s">
        <v>209</v>
      </c>
      <c r="E84" s="48"/>
      <c r="F84" s="49">
        <v>0.5</v>
      </c>
      <c r="G84" s="50">
        <v>5000</v>
      </c>
      <c r="H84" s="51"/>
      <c r="I84" s="52"/>
      <c r="J84" s="51" t="s">
        <v>228</v>
      </c>
      <c r="K84" s="321" t="s">
        <v>236</v>
      </c>
      <c r="L84" s="354" t="s">
        <v>249</v>
      </c>
      <c r="M84" s="236" t="s">
        <v>135</v>
      </c>
      <c r="N84" s="236" t="s">
        <v>135</v>
      </c>
      <c r="O84" s="235" t="s">
        <v>135</v>
      </c>
      <c r="P84" s="325"/>
      <c r="Q84" s="258"/>
      <c r="R84" s="223"/>
      <c r="S84" s="209"/>
      <c r="T84" s="209"/>
      <c r="U84" s="210"/>
      <c r="V84" s="209"/>
      <c r="W84" s="172"/>
      <c r="X84" s="172"/>
      <c r="Y84" s="262"/>
      <c r="Z84" s="262"/>
      <c r="AA84" s="263"/>
      <c r="AB84" s="263"/>
      <c r="AC84" s="212"/>
      <c r="AD84" s="264"/>
      <c r="AE84" s="264"/>
      <c r="AF84" s="264"/>
      <c r="AG84" s="265"/>
      <c r="AH84" s="215"/>
    </row>
    <row r="85" spans="1:34" ht="18.600000000000001" customHeight="1">
      <c r="A85" s="323"/>
      <c r="B85" s="273"/>
      <c r="C85" s="47"/>
      <c r="D85" s="47" t="s">
        <v>211</v>
      </c>
      <c r="E85" s="49">
        <v>1.38</v>
      </c>
      <c r="F85" s="50">
        <v>1.38</v>
      </c>
      <c r="G85" s="50">
        <v>13800</v>
      </c>
      <c r="H85" s="52"/>
      <c r="I85" s="271"/>
      <c r="J85" s="50"/>
      <c r="K85" s="235"/>
      <c r="L85" s="359" t="s">
        <v>172</v>
      </c>
      <c r="M85" s="300" t="s">
        <v>185</v>
      </c>
      <c r="N85" s="300" t="s">
        <v>185</v>
      </c>
      <c r="O85" s="299" t="s">
        <v>185</v>
      </c>
      <c r="P85" s="325"/>
      <c r="Q85" s="258"/>
      <c r="R85" s="223"/>
      <c r="S85" s="209"/>
      <c r="T85" s="209"/>
      <c r="U85" s="210"/>
      <c r="V85" s="209"/>
      <c r="W85" s="172"/>
      <c r="X85" s="172"/>
      <c r="Y85" s="262"/>
      <c r="Z85" s="262"/>
      <c r="AA85" s="263"/>
      <c r="AB85" s="263"/>
      <c r="AC85" s="212"/>
      <c r="AD85" s="264"/>
      <c r="AE85" s="264"/>
      <c r="AF85" s="264"/>
      <c r="AG85" s="265"/>
      <c r="AH85" s="215"/>
    </row>
    <row r="86" spans="1:34" ht="18.600000000000001" customHeight="1">
      <c r="A86" s="323"/>
      <c r="B86" s="273"/>
      <c r="C86" s="75"/>
      <c r="D86" s="47" t="s">
        <v>210</v>
      </c>
      <c r="E86" s="48"/>
      <c r="F86" s="49">
        <v>0.16900000000000001</v>
      </c>
      <c r="G86" s="50">
        <v>1694</v>
      </c>
      <c r="H86" s="51"/>
      <c r="I86" s="52"/>
      <c r="J86" s="271"/>
      <c r="K86" s="321" t="s">
        <v>236</v>
      </c>
      <c r="L86" s="360"/>
      <c r="M86" s="185"/>
      <c r="N86" s="185"/>
      <c r="O86" s="245"/>
      <c r="P86" s="325"/>
      <c r="Q86" s="258"/>
      <c r="R86" s="223"/>
      <c r="S86" s="209"/>
      <c r="T86" s="209"/>
      <c r="U86" s="210"/>
      <c r="V86" s="209"/>
      <c r="W86" s="172"/>
      <c r="X86" s="172"/>
      <c r="Y86" s="262"/>
      <c r="Z86" s="262"/>
      <c r="AA86" s="263"/>
      <c r="AB86" s="263"/>
      <c r="AC86" s="212"/>
      <c r="AD86" s="264"/>
      <c r="AE86" s="264"/>
      <c r="AF86" s="264"/>
      <c r="AG86" s="265"/>
      <c r="AH86" s="215"/>
    </row>
    <row r="87" spans="1:34" ht="18.600000000000001" customHeight="1" thickBot="1">
      <c r="A87" s="323"/>
      <c r="B87" s="273"/>
      <c r="C87" s="33"/>
      <c r="D87" s="279" t="s">
        <v>229</v>
      </c>
      <c r="E87" s="48"/>
      <c r="F87" s="49">
        <v>0.1077</v>
      </c>
      <c r="G87" s="50">
        <v>1077</v>
      </c>
      <c r="H87" s="51"/>
      <c r="I87" s="52"/>
      <c r="J87" s="322" t="s">
        <v>231</v>
      </c>
      <c r="K87" s="321" t="s">
        <v>236</v>
      </c>
      <c r="L87" s="361"/>
      <c r="M87" s="191"/>
      <c r="N87" s="281"/>
      <c r="O87" s="327"/>
      <c r="P87" s="326"/>
      <c r="Q87" s="259"/>
      <c r="R87" s="224"/>
      <c r="S87" s="142"/>
      <c r="T87" s="142"/>
      <c r="U87" s="142"/>
      <c r="V87" s="142"/>
      <c r="W87" s="131"/>
      <c r="X87" s="131"/>
      <c r="Y87" s="139">
        <f>SUM(Y60:Y62)</f>
        <v>0</v>
      </c>
      <c r="Z87" s="139"/>
      <c r="AA87" s="140"/>
      <c r="AB87" s="140"/>
      <c r="AC87" s="141">
        <f>SUM(AC60:AC62)</f>
        <v>18.13</v>
      </c>
      <c r="AD87" s="143">
        <f>SUM(AD60:AD62)</f>
        <v>0</v>
      </c>
      <c r="AE87" s="143">
        <f>SUM(AE60:AE62)</f>
        <v>7.52</v>
      </c>
      <c r="AF87" s="143">
        <f>SUM(AF60:AF62)</f>
        <v>100306</v>
      </c>
      <c r="AG87" s="140">
        <f>SUM(AG60:AG62)</f>
        <v>0</v>
      </c>
      <c r="AH87" s="134"/>
    </row>
    <row r="88" spans="1:34" ht="18.600000000000001" customHeight="1" thickBot="1">
      <c r="A88" s="323"/>
      <c r="B88" s="385"/>
      <c r="C88" s="21" t="s">
        <v>53</v>
      </c>
      <c r="D88" s="27">
        <f>+COUNTA(D68:D87)</f>
        <v>20</v>
      </c>
      <c r="E88" s="22"/>
      <c r="F88" s="316">
        <f>SUM(F68:F87)</f>
        <v>11.734599999999999</v>
      </c>
      <c r="G88" s="23">
        <f>SUM(G68:G87)</f>
        <v>117610</v>
      </c>
      <c r="H88" s="24"/>
      <c r="I88" s="24"/>
      <c r="J88" s="330"/>
      <c r="K88" s="331"/>
      <c r="L88" s="362"/>
      <c r="M88" s="329"/>
      <c r="N88" s="317"/>
      <c r="O88" s="328"/>
      <c r="P88" s="171"/>
    </row>
    <row r="89" spans="1:34" ht="18.600000000000001" customHeight="1" thickBot="1">
      <c r="A89" s="337"/>
      <c r="B89" s="382"/>
      <c r="C89" s="21" t="s">
        <v>218</v>
      </c>
      <c r="D89" s="27" t="s">
        <v>230</v>
      </c>
      <c r="E89" s="22">
        <f>E66+E88</f>
        <v>49.030000000000008</v>
      </c>
      <c r="F89" s="316">
        <f>F66+F88</f>
        <v>81.014600000000002</v>
      </c>
      <c r="G89" s="23">
        <f>G66+G88</f>
        <v>811867</v>
      </c>
      <c r="H89" s="24"/>
      <c r="J89" s="330"/>
      <c r="K89" s="331"/>
      <c r="L89" s="363"/>
      <c r="M89" s="318" t="s">
        <v>251</v>
      </c>
      <c r="N89" s="318" t="s">
        <v>251</v>
      </c>
      <c r="O89" s="318" t="s">
        <v>250</v>
      </c>
      <c r="P89" s="171"/>
    </row>
    <row r="90" spans="1:34" ht="18.600000000000001" customHeight="1">
      <c r="D90" s="25"/>
      <c r="E90" s="25"/>
      <c r="M90" s="171"/>
      <c r="N90" s="171"/>
      <c r="O90" s="171"/>
      <c r="P90" s="171"/>
    </row>
    <row r="91" spans="1:34">
      <c r="D91" s="25"/>
      <c r="E91" s="25"/>
      <c r="M91" s="171"/>
      <c r="N91" s="171"/>
      <c r="O91" s="171"/>
      <c r="P91" s="171"/>
    </row>
    <row r="92" spans="1:34">
      <c r="C92" s="171"/>
      <c r="E92" s="25"/>
      <c r="M92" s="171"/>
      <c r="N92" s="171"/>
      <c r="O92" s="171"/>
      <c r="P92" s="171"/>
    </row>
    <row r="93" spans="1:34">
      <c r="M93" s="171"/>
      <c r="N93" s="171"/>
      <c r="O93" s="171"/>
      <c r="P93" s="171"/>
    </row>
    <row r="94" spans="1:34">
      <c r="M94" s="171"/>
      <c r="N94" s="171"/>
      <c r="O94" s="171"/>
      <c r="P94" s="171"/>
    </row>
    <row r="95" spans="1:34">
      <c r="M95" s="171"/>
      <c r="N95" s="171"/>
      <c r="O95" s="171"/>
      <c r="P95" s="171"/>
    </row>
    <row r="96" spans="1:34">
      <c r="M96" s="171"/>
      <c r="N96" s="171"/>
      <c r="O96" s="171"/>
      <c r="P96" s="171"/>
    </row>
    <row r="97" spans="4:25">
      <c r="M97" s="171"/>
      <c r="N97" s="171"/>
      <c r="O97" s="171"/>
      <c r="P97" s="171"/>
    </row>
    <row r="98" spans="4:25">
      <c r="D98" s="216"/>
      <c r="M98" s="171"/>
      <c r="N98" s="171"/>
      <c r="O98" s="171"/>
      <c r="P98" s="171"/>
    </row>
    <row r="99" spans="4:25">
      <c r="M99" s="171"/>
      <c r="N99" s="171"/>
      <c r="O99" s="171"/>
      <c r="P99" s="171"/>
    </row>
    <row r="100" spans="4:25">
      <c r="M100" s="171"/>
      <c r="N100" s="171"/>
      <c r="O100" s="171"/>
      <c r="P100" s="171"/>
    </row>
    <row r="101" spans="4:25">
      <c r="M101" s="171"/>
      <c r="N101" s="171"/>
      <c r="O101" s="171"/>
      <c r="P101" s="171"/>
    </row>
    <row r="102" spans="4:25">
      <c r="M102" s="171"/>
      <c r="N102" s="171"/>
      <c r="O102" s="171"/>
      <c r="P102" s="171"/>
    </row>
    <row r="103" spans="4:25">
      <c r="M103" s="171"/>
      <c r="N103" s="171"/>
      <c r="O103" s="171"/>
      <c r="P103" s="171"/>
    </row>
    <row r="104" spans="4:25">
      <c r="M104" s="171"/>
      <c r="N104" s="171"/>
      <c r="O104" s="171"/>
      <c r="P104" s="171"/>
    </row>
    <row r="105" spans="4:25">
      <c r="M105" s="171"/>
      <c r="N105" s="171"/>
      <c r="O105" s="171"/>
      <c r="P105" s="171"/>
    </row>
    <row r="106" spans="4:25">
      <c r="M106" s="171"/>
      <c r="N106" s="171"/>
      <c r="O106" s="171"/>
      <c r="P106" s="171"/>
    </row>
    <row r="108" spans="4:25">
      <c r="D108" s="103"/>
      <c r="E108" s="103"/>
      <c r="F108" s="105"/>
      <c r="G108" s="105"/>
      <c r="H108" s="105"/>
    </row>
    <row r="109" spans="4:25">
      <c r="D109" s="104"/>
      <c r="E109" s="103"/>
      <c r="F109" s="106"/>
      <c r="G109" s="107"/>
      <c r="H109" s="107"/>
    </row>
    <row r="110" spans="4:25">
      <c r="D110" s="104"/>
      <c r="E110" s="104"/>
      <c r="F110" s="106"/>
      <c r="G110" s="107"/>
      <c r="H110" s="107"/>
    </row>
    <row r="111" spans="4:25" ht="18" customHeight="1">
      <c r="T111" s="7"/>
      <c r="X111" s="7"/>
      <c r="Y111" s="7"/>
    </row>
    <row r="112" spans="4:25" ht="18" customHeight="1">
      <c r="E112" s="89"/>
      <c r="F112" s="98"/>
      <c r="I112" s="7"/>
      <c r="J112" s="99"/>
      <c r="K112" s="7"/>
      <c r="T112" s="7"/>
      <c r="X112" s="7"/>
      <c r="Y112" s="7"/>
    </row>
    <row r="113" spans="5:25" ht="18" customHeight="1">
      <c r="E113" s="89"/>
      <c r="F113" s="98"/>
      <c r="I113" s="7"/>
      <c r="J113" s="99"/>
      <c r="K113" s="7"/>
      <c r="T113" s="7"/>
      <c r="X113" s="7"/>
      <c r="Y113" s="7"/>
    </row>
    <row r="114" spans="5:25" ht="18" customHeight="1">
      <c r="E114" s="89"/>
      <c r="F114" s="98"/>
      <c r="I114" s="7"/>
      <c r="J114" s="99"/>
      <c r="K114" s="7"/>
      <c r="T114" s="7"/>
      <c r="X114" s="7"/>
      <c r="Y114" s="7"/>
    </row>
    <row r="115" spans="5:25" ht="18" customHeight="1">
      <c r="E115" s="89"/>
      <c r="F115" s="98"/>
      <c r="I115" s="7"/>
      <c r="J115" s="99"/>
      <c r="K115" s="7"/>
      <c r="T115" s="7"/>
      <c r="X115" s="7"/>
      <c r="Y115" s="7"/>
    </row>
    <row r="116" spans="5:25" ht="18" customHeight="1">
      <c r="E116" s="89"/>
      <c r="F116" s="98"/>
      <c r="I116" s="7"/>
      <c r="J116" s="99"/>
      <c r="K116" s="7"/>
      <c r="T116" s="7"/>
      <c r="X116" s="7"/>
      <c r="Y116" s="7"/>
    </row>
    <row r="117" spans="5:25" ht="18" customHeight="1">
      <c r="E117" s="89"/>
      <c r="F117" s="98"/>
      <c r="I117" s="7"/>
      <c r="J117" s="99"/>
      <c r="K117" s="7"/>
      <c r="T117" s="7"/>
      <c r="X117" s="7"/>
      <c r="Y117" s="7"/>
    </row>
    <row r="118" spans="5:25" ht="18" customHeight="1">
      <c r="E118" s="89"/>
      <c r="F118" s="98"/>
      <c r="I118" s="7"/>
      <c r="J118" s="99"/>
      <c r="K118" s="7"/>
      <c r="T118" s="7"/>
      <c r="X118" s="7"/>
      <c r="Y118" s="7"/>
    </row>
    <row r="119" spans="5:25" ht="18" customHeight="1">
      <c r="E119" s="89"/>
      <c r="F119" s="98"/>
      <c r="I119" s="7"/>
      <c r="J119" s="99"/>
      <c r="K119" s="7"/>
      <c r="T119" s="7"/>
      <c r="X119" s="7"/>
      <c r="Y119" s="7"/>
    </row>
    <row r="120" spans="5:25" ht="18" customHeight="1">
      <c r="E120" s="89"/>
      <c r="F120" s="98"/>
      <c r="I120" s="7"/>
      <c r="J120" s="99"/>
      <c r="K120" s="7"/>
      <c r="T120" s="7"/>
      <c r="X120" s="7"/>
      <c r="Y120" s="7"/>
    </row>
    <row r="121" spans="5:25" ht="18" customHeight="1">
      <c r="E121" s="89"/>
      <c r="F121" s="98"/>
      <c r="I121" s="7"/>
      <c r="J121" s="99"/>
      <c r="K121" s="7"/>
      <c r="T121" s="7"/>
      <c r="X121" s="7"/>
      <c r="Y121" s="7"/>
    </row>
    <row r="122" spans="5:25" ht="18" customHeight="1">
      <c r="E122" s="89"/>
      <c r="F122" s="98"/>
      <c r="I122" s="7"/>
      <c r="J122" s="99"/>
      <c r="K122" s="7"/>
      <c r="T122" s="7"/>
      <c r="X122" s="7"/>
      <c r="Y122" s="7"/>
    </row>
    <row r="123" spans="5:25" ht="18" customHeight="1">
      <c r="E123" s="89"/>
      <c r="F123" s="98"/>
      <c r="I123" s="7"/>
      <c r="J123" s="99"/>
      <c r="K123" s="7"/>
      <c r="T123" s="7"/>
      <c r="X123" s="7"/>
      <c r="Y123" s="7"/>
    </row>
    <row r="124" spans="5:25" ht="18" customHeight="1">
      <c r="E124" s="89"/>
      <c r="F124" s="98"/>
      <c r="I124" s="7"/>
      <c r="J124" s="99"/>
      <c r="K124" s="7"/>
      <c r="T124" s="7"/>
      <c r="X124" s="7"/>
      <c r="Y124" s="7"/>
    </row>
    <row r="125" spans="5:25" ht="18" customHeight="1">
      <c r="E125" s="89"/>
      <c r="F125" s="98"/>
      <c r="I125" s="7"/>
      <c r="J125" s="99"/>
      <c r="K125" s="7"/>
      <c r="T125" s="7"/>
      <c r="X125" s="7"/>
      <c r="Y125" s="7"/>
    </row>
    <row r="126" spans="5:25" ht="18" customHeight="1">
      <c r="E126" s="89"/>
      <c r="F126" s="98"/>
      <c r="I126" s="7"/>
      <c r="J126" s="99"/>
      <c r="K126" s="7"/>
      <c r="T126" s="7"/>
      <c r="X126" s="7"/>
      <c r="Y126" s="7"/>
    </row>
    <row r="127" spans="5:25" ht="18" customHeight="1">
      <c r="E127" s="89"/>
      <c r="F127" s="98"/>
      <c r="I127" s="7"/>
      <c r="J127" s="99"/>
      <c r="K127" s="7"/>
      <c r="T127" s="7"/>
      <c r="X127" s="7"/>
      <c r="Y127" s="7"/>
    </row>
    <row r="128" spans="5:25" ht="18" customHeight="1">
      <c r="E128" s="89"/>
      <c r="F128" s="98"/>
      <c r="I128" s="7"/>
      <c r="J128" s="99"/>
      <c r="K128" s="7"/>
      <c r="T128" s="7"/>
      <c r="X128" s="7"/>
      <c r="Y128" s="7"/>
    </row>
    <row r="129" spans="5:25" ht="18" customHeight="1">
      <c r="E129" s="89"/>
      <c r="F129" s="98"/>
      <c r="I129" s="7"/>
      <c r="J129" s="99"/>
      <c r="K129" s="7"/>
      <c r="T129" s="7"/>
      <c r="X129" s="7"/>
      <c r="Y129" s="7"/>
    </row>
    <row r="130" spans="5:25" ht="18" customHeight="1">
      <c r="E130" s="89"/>
      <c r="F130" s="98"/>
      <c r="I130" s="7"/>
      <c r="J130" s="99"/>
      <c r="K130" s="7"/>
      <c r="T130" s="7"/>
      <c r="X130" s="7"/>
      <c r="Y130" s="7"/>
    </row>
    <row r="131" spans="5:25" ht="18" customHeight="1">
      <c r="E131" s="89"/>
      <c r="F131" s="98"/>
      <c r="I131" s="7"/>
      <c r="J131" s="99"/>
      <c r="K131" s="7"/>
      <c r="T131" s="7"/>
      <c r="X131" s="7"/>
      <c r="Y131" s="7"/>
    </row>
    <row r="132" spans="5:25" ht="18" customHeight="1">
      <c r="E132" s="89"/>
      <c r="F132" s="98"/>
      <c r="I132" s="7"/>
      <c r="J132" s="99"/>
      <c r="K132" s="7"/>
      <c r="T132" s="7"/>
      <c r="X132" s="7"/>
      <c r="Y132" s="7"/>
    </row>
    <row r="133" spans="5:25" ht="18" customHeight="1">
      <c r="E133" s="89"/>
      <c r="F133" s="98"/>
      <c r="I133" s="7"/>
      <c r="J133" s="99"/>
      <c r="K133" s="7"/>
      <c r="T133" s="7"/>
      <c r="X133" s="7"/>
      <c r="Y133" s="7"/>
    </row>
    <row r="134" spans="5:25" ht="18" customHeight="1">
      <c r="E134" s="89"/>
      <c r="F134" s="98"/>
      <c r="I134" s="7"/>
      <c r="J134" s="99"/>
      <c r="K134" s="7"/>
      <c r="T134" s="7"/>
      <c r="X134" s="7"/>
      <c r="Y134" s="7"/>
    </row>
    <row r="135" spans="5:25" ht="18" customHeight="1">
      <c r="E135" s="89"/>
      <c r="F135" s="98"/>
      <c r="I135" s="7"/>
      <c r="J135" s="99"/>
      <c r="K135" s="7"/>
      <c r="T135" s="7"/>
      <c r="X135" s="7"/>
      <c r="Y135" s="7"/>
    </row>
    <row r="136" spans="5:25" ht="18" customHeight="1">
      <c r="E136" s="89"/>
      <c r="F136" s="98"/>
      <c r="I136" s="7"/>
      <c r="J136" s="99"/>
      <c r="K136" s="7"/>
      <c r="T136" s="7"/>
      <c r="X136" s="7"/>
      <c r="Y136" s="7"/>
    </row>
    <row r="137" spans="5:25" ht="18" customHeight="1">
      <c r="E137" s="89"/>
      <c r="F137" s="98"/>
      <c r="I137" s="7"/>
      <c r="J137" s="99"/>
      <c r="K137" s="7"/>
      <c r="T137" s="7"/>
      <c r="X137" s="7"/>
      <c r="Y137" s="7"/>
    </row>
    <row r="138" spans="5:25" ht="18" customHeight="1">
      <c r="E138" s="89"/>
      <c r="F138" s="98"/>
      <c r="I138" s="7"/>
      <c r="J138" s="99"/>
      <c r="K138" s="7"/>
      <c r="T138" s="7"/>
      <c r="X138" s="7"/>
      <c r="Y138" s="7"/>
    </row>
    <row r="139" spans="5:25" ht="18" customHeight="1">
      <c r="E139" s="89"/>
      <c r="F139" s="98"/>
      <c r="I139" s="7"/>
      <c r="J139" s="99"/>
      <c r="K139" s="7"/>
      <c r="T139" s="7"/>
      <c r="X139" s="7"/>
      <c r="Y139" s="7"/>
    </row>
    <row r="140" spans="5:25" ht="18" customHeight="1">
      <c r="E140" s="89"/>
      <c r="F140" s="98"/>
      <c r="I140" s="7"/>
      <c r="J140" s="99"/>
      <c r="K140" s="7"/>
      <c r="T140" s="7"/>
      <c r="X140" s="7"/>
      <c r="Y140" s="7"/>
    </row>
    <row r="141" spans="5:25" ht="18" customHeight="1">
      <c r="E141" s="89"/>
      <c r="F141" s="98"/>
      <c r="I141" s="7"/>
      <c r="J141" s="99"/>
      <c r="K141" s="7"/>
      <c r="T141" s="7"/>
      <c r="X141" s="7"/>
      <c r="Y141" s="7"/>
    </row>
    <row r="142" spans="5:25">
      <c r="E142" s="89"/>
      <c r="F142" s="98"/>
      <c r="I142" s="7"/>
      <c r="J142" s="99"/>
      <c r="K142" s="7"/>
      <c r="S142" s="119"/>
      <c r="T142" s="7"/>
      <c r="W142" s="119"/>
      <c r="Y142" s="7"/>
    </row>
    <row r="143" spans="5:25">
      <c r="E143" s="89"/>
      <c r="F143" s="98"/>
      <c r="I143" s="7"/>
      <c r="J143" s="99"/>
      <c r="K143" s="7"/>
      <c r="S143" s="119"/>
      <c r="T143" s="7"/>
      <c r="W143" s="119"/>
      <c r="Y143" s="7"/>
    </row>
    <row r="144" spans="5:25">
      <c r="E144" s="89"/>
      <c r="F144" s="98"/>
      <c r="I144" s="7"/>
      <c r="J144" s="99"/>
      <c r="K144" s="7"/>
      <c r="S144" s="119"/>
      <c r="T144" s="7"/>
      <c r="W144" s="119"/>
      <c r="Y144" s="7"/>
    </row>
    <row r="145" spans="5:25">
      <c r="E145" s="89"/>
      <c r="F145" s="98"/>
      <c r="I145" s="7"/>
      <c r="J145" s="99"/>
      <c r="K145" s="7"/>
      <c r="S145" s="119"/>
      <c r="T145" s="7"/>
      <c r="W145" s="119"/>
      <c r="Y145" s="7"/>
    </row>
    <row r="146" spans="5:25">
      <c r="E146" s="89"/>
      <c r="F146" s="98"/>
      <c r="I146" s="7"/>
      <c r="J146" s="99"/>
      <c r="K146" s="7"/>
      <c r="S146" s="119"/>
      <c r="T146" s="7"/>
      <c r="W146" s="119"/>
      <c r="Y146" s="7"/>
    </row>
    <row r="147" spans="5:25">
      <c r="E147" s="89"/>
      <c r="F147" s="98"/>
      <c r="I147" s="7"/>
      <c r="J147" s="99"/>
      <c r="K147" s="7"/>
      <c r="S147" s="119"/>
      <c r="T147" s="7"/>
      <c r="W147" s="119"/>
      <c r="Y147" s="7"/>
    </row>
    <row r="148" spans="5:25">
      <c r="E148" s="89"/>
      <c r="F148" s="98"/>
      <c r="I148" s="7"/>
      <c r="J148" s="99"/>
      <c r="K148" s="7"/>
      <c r="S148" s="119"/>
      <c r="T148" s="7"/>
      <c r="W148" s="119"/>
      <c r="Y148" s="7"/>
    </row>
    <row r="149" spans="5:25">
      <c r="E149" s="89"/>
      <c r="F149" s="98"/>
      <c r="I149" s="7"/>
      <c r="J149" s="99"/>
      <c r="K149" s="7"/>
      <c r="S149" s="119"/>
      <c r="T149" s="7"/>
      <c r="W149" s="119"/>
      <c r="Y149" s="7"/>
    </row>
    <row r="150" spans="5:25">
      <c r="E150" s="89"/>
      <c r="F150" s="98"/>
      <c r="I150" s="7"/>
      <c r="J150" s="99"/>
      <c r="K150" s="7"/>
      <c r="S150" s="119"/>
      <c r="T150" s="7"/>
      <c r="W150" s="119"/>
      <c r="Y150" s="7"/>
    </row>
    <row r="151" spans="5:25">
      <c r="E151" s="89"/>
      <c r="F151" s="98"/>
      <c r="I151" s="7"/>
      <c r="J151" s="99"/>
      <c r="K151" s="7"/>
      <c r="S151" s="119"/>
      <c r="T151" s="7"/>
      <c r="W151" s="119"/>
      <c r="Y151" s="7"/>
    </row>
    <row r="152" spans="5:25">
      <c r="E152" s="89"/>
      <c r="F152" s="98"/>
      <c r="I152" s="7"/>
      <c r="J152" s="99"/>
      <c r="K152" s="7"/>
      <c r="S152" s="119"/>
      <c r="T152" s="7"/>
      <c r="W152" s="119"/>
      <c r="Y152" s="7"/>
    </row>
    <row r="153" spans="5:25">
      <c r="E153" s="89"/>
      <c r="F153" s="98"/>
      <c r="I153" s="7"/>
      <c r="J153" s="99"/>
      <c r="K153" s="7"/>
      <c r="S153" s="119"/>
      <c r="T153" s="7"/>
      <c r="W153" s="119"/>
      <c r="Y153" s="7"/>
    </row>
    <row r="154" spans="5:25">
      <c r="E154" s="89"/>
      <c r="F154" s="98"/>
      <c r="I154" s="7"/>
      <c r="J154" s="99"/>
      <c r="K154" s="7"/>
      <c r="S154" s="119"/>
      <c r="T154" s="7"/>
      <c r="W154" s="119"/>
      <c r="Y154" s="7"/>
    </row>
    <row r="155" spans="5:25">
      <c r="E155" s="89"/>
      <c r="F155" s="98"/>
      <c r="I155" s="7"/>
      <c r="J155" s="99"/>
      <c r="K155" s="7"/>
      <c r="S155" s="119"/>
      <c r="T155" s="7"/>
      <c r="W155" s="119"/>
      <c r="Y155" s="7"/>
    </row>
    <row r="156" spans="5:25">
      <c r="E156" s="89"/>
      <c r="F156" s="98"/>
      <c r="I156" s="7"/>
      <c r="J156" s="99"/>
      <c r="K156" s="7"/>
      <c r="S156" s="119"/>
      <c r="T156" s="7"/>
      <c r="W156" s="119"/>
      <c r="Y156" s="7"/>
    </row>
    <row r="157" spans="5:25">
      <c r="E157" s="89"/>
      <c r="F157" s="98"/>
      <c r="I157" s="7"/>
      <c r="J157" s="99"/>
      <c r="K157" s="7"/>
      <c r="S157" s="119"/>
      <c r="T157" s="7"/>
      <c r="W157" s="119"/>
      <c r="Y157" s="7"/>
    </row>
    <row r="158" spans="5:25">
      <c r="E158" s="89"/>
      <c r="F158" s="98"/>
      <c r="I158" s="7"/>
      <c r="J158" s="99"/>
      <c r="K158" s="7"/>
      <c r="S158" s="119"/>
      <c r="T158" s="7"/>
      <c r="W158" s="119"/>
      <c r="Y158" s="7"/>
    </row>
    <row r="159" spans="5:25">
      <c r="E159" s="89"/>
      <c r="F159" s="98"/>
      <c r="I159" s="7"/>
      <c r="J159" s="99"/>
      <c r="K159" s="7"/>
      <c r="S159" s="119"/>
      <c r="T159" s="7"/>
      <c r="W159" s="119"/>
      <c r="Y159" s="7"/>
    </row>
    <row r="160" spans="5:25">
      <c r="E160" s="89"/>
      <c r="F160" s="98"/>
      <c r="I160" s="7"/>
      <c r="J160" s="99"/>
      <c r="K160" s="7"/>
      <c r="S160" s="119"/>
      <c r="T160" s="7"/>
      <c r="W160" s="119"/>
      <c r="Y160" s="7"/>
    </row>
    <row r="161" spans="5:25">
      <c r="E161" s="89"/>
      <c r="F161" s="98"/>
      <c r="I161" s="7"/>
      <c r="J161" s="99"/>
      <c r="K161" s="7"/>
      <c r="S161" s="119"/>
      <c r="T161" s="7"/>
      <c r="W161" s="119"/>
      <c r="Y161" s="7"/>
    </row>
    <row r="162" spans="5:25">
      <c r="E162" s="89"/>
      <c r="F162" s="98"/>
      <c r="I162" s="7"/>
      <c r="J162" s="99"/>
      <c r="K162" s="7"/>
      <c r="S162" s="119"/>
      <c r="T162" s="7"/>
      <c r="W162" s="119"/>
      <c r="Y162" s="7"/>
    </row>
    <row r="163" spans="5:25">
      <c r="E163" s="89"/>
      <c r="F163" s="98"/>
      <c r="I163" s="7"/>
      <c r="J163" s="99"/>
      <c r="K163" s="7"/>
      <c r="S163" s="119"/>
      <c r="T163" s="7"/>
      <c r="W163" s="119"/>
      <c r="Y163" s="7"/>
    </row>
    <row r="164" spans="5:25">
      <c r="E164" s="89"/>
      <c r="F164" s="98"/>
      <c r="I164" s="7"/>
      <c r="J164" s="99"/>
      <c r="K164" s="7"/>
      <c r="S164" s="119"/>
      <c r="T164" s="7"/>
      <c r="W164" s="119"/>
      <c r="Y164" s="7"/>
    </row>
    <row r="165" spans="5:25">
      <c r="E165" s="89"/>
      <c r="F165" s="98"/>
      <c r="I165" s="7"/>
      <c r="J165" s="99"/>
      <c r="K165" s="7"/>
      <c r="S165" s="119"/>
      <c r="T165" s="7"/>
      <c r="W165" s="119"/>
      <c r="Y165" s="7"/>
    </row>
    <row r="166" spans="5:25">
      <c r="E166" s="89"/>
      <c r="F166" s="98"/>
      <c r="I166" s="7"/>
      <c r="J166" s="99"/>
      <c r="K166" s="7"/>
      <c r="S166" s="119"/>
      <c r="T166" s="7"/>
      <c r="W166" s="119"/>
      <c r="Y166" s="7"/>
    </row>
    <row r="167" spans="5:25">
      <c r="E167" s="89"/>
      <c r="F167" s="98"/>
      <c r="I167" s="7"/>
      <c r="J167" s="99"/>
      <c r="K167" s="7"/>
      <c r="S167" s="119"/>
      <c r="T167" s="7"/>
      <c r="W167" s="119"/>
      <c r="Y167" s="7"/>
    </row>
    <row r="168" spans="5:25">
      <c r="E168" s="89"/>
      <c r="F168" s="98"/>
      <c r="I168" s="7"/>
      <c r="J168" s="99"/>
      <c r="K168" s="7"/>
      <c r="S168" s="119"/>
      <c r="T168" s="7"/>
      <c r="W168" s="119"/>
      <c r="Y168" s="7"/>
    </row>
    <row r="169" spans="5:25">
      <c r="E169" s="89"/>
      <c r="F169" s="98"/>
      <c r="I169" s="7"/>
      <c r="J169" s="99"/>
      <c r="K169" s="7"/>
      <c r="S169" s="119"/>
      <c r="T169" s="7"/>
      <c r="W169" s="119"/>
      <c r="Y169" s="7"/>
    </row>
    <row r="170" spans="5:25">
      <c r="E170" s="89"/>
      <c r="F170" s="98"/>
      <c r="I170" s="7"/>
      <c r="J170" s="99"/>
      <c r="K170" s="7"/>
      <c r="S170" s="119"/>
      <c r="T170" s="7"/>
      <c r="W170" s="119"/>
      <c r="Y170" s="7"/>
    </row>
    <row r="171" spans="5:25">
      <c r="E171" s="89"/>
      <c r="F171" s="98"/>
      <c r="I171" s="7"/>
      <c r="J171" s="99"/>
      <c r="K171" s="7"/>
      <c r="S171" s="119"/>
      <c r="T171" s="7"/>
      <c r="W171" s="119"/>
      <c r="Y171" s="7"/>
    </row>
    <row r="172" spans="5:25">
      <c r="E172" s="89"/>
      <c r="F172" s="98"/>
      <c r="I172" s="7"/>
      <c r="J172" s="99"/>
      <c r="K172" s="7"/>
      <c r="S172" s="119"/>
      <c r="T172" s="7"/>
      <c r="W172" s="119"/>
      <c r="Y172" s="7"/>
    </row>
    <row r="173" spans="5:25">
      <c r="E173" s="89"/>
      <c r="F173" s="98"/>
      <c r="I173" s="7"/>
      <c r="J173" s="99"/>
      <c r="K173" s="7"/>
      <c r="S173" s="119"/>
      <c r="T173" s="7"/>
      <c r="W173" s="119"/>
      <c r="Y173" s="7"/>
    </row>
    <row r="174" spans="5:25">
      <c r="E174" s="89"/>
      <c r="F174" s="98"/>
      <c r="I174" s="7"/>
      <c r="J174" s="99"/>
      <c r="K174" s="7"/>
      <c r="S174" s="119"/>
      <c r="T174" s="7"/>
      <c r="W174" s="119"/>
      <c r="Y174" s="7"/>
    </row>
    <row r="175" spans="5:25">
      <c r="E175" s="89"/>
      <c r="F175" s="98"/>
      <c r="I175" s="7"/>
      <c r="J175" s="99"/>
      <c r="K175" s="7"/>
      <c r="S175" s="119"/>
      <c r="T175" s="7"/>
      <c r="W175" s="119"/>
      <c r="Y175" s="7"/>
    </row>
    <row r="176" spans="5:25">
      <c r="E176" s="89"/>
      <c r="F176" s="98"/>
      <c r="I176" s="7"/>
      <c r="J176" s="99"/>
      <c r="K176" s="7"/>
      <c r="S176" s="119"/>
      <c r="T176" s="7"/>
      <c r="W176" s="119"/>
      <c r="Y176" s="7"/>
    </row>
    <row r="177" spans="5:25">
      <c r="E177" s="89"/>
      <c r="F177" s="98"/>
      <c r="I177" s="7"/>
      <c r="J177" s="99"/>
      <c r="K177" s="7"/>
      <c r="S177" s="119"/>
      <c r="T177" s="7"/>
      <c r="W177" s="119"/>
      <c r="Y177" s="7"/>
    </row>
    <row r="178" spans="5:25">
      <c r="E178" s="89"/>
      <c r="F178" s="98"/>
      <c r="I178" s="7"/>
      <c r="J178" s="99"/>
      <c r="K178" s="7"/>
      <c r="S178" s="119"/>
      <c r="T178" s="7"/>
      <c r="W178" s="119"/>
      <c r="Y178" s="7"/>
    </row>
    <row r="179" spans="5:25">
      <c r="E179" s="89"/>
      <c r="F179" s="98"/>
      <c r="I179" s="7"/>
      <c r="J179" s="99"/>
      <c r="K179" s="7"/>
      <c r="S179" s="119"/>
      <c r="T179" s="7"/>
      <c r="W179" s="119"/>
      <c r="Y179" s="7"/>
    </row>
    <row r="180" spans="5:25">
      <c r="E180" s="89"/>
      <c r="F180" s="98"/>
      <c r="I180" s="7"/>
      <c r="J180" s="99"/>
      <c r="K180" s="7"/>
      <c r="S180" s="119"/>
      <c r="T180" s="7"/>
      <c r="W180" s="119"/>
      <c r="Y180" s="7"/>
    </row>
    <row r="181" spans="5:25">
      <c r="E181" s="89"/>
      <c r="F181" s="98"/>
      <c r="I181" s="7"/>
      <c r="J181" s="99"/>
      <c r="K181" s="7"/>
      <c r="S181" s="119"/>
      <c r="T181" s="7"/>
      <c r="W181" s="119"/>
      <c r="Y181" s="7"/>
    </row>
    <row r="182" spans="5:25">
      <c r="E182" s="89"/>
      <c r="F182" s="98"/>
      <c r="I182" s="7"/>
      <c r="J182" s="99"/>
      <c r="K182" s="7"/>
      <c r="S182" s="119"/>
      <c r="T182" s="7"/>
      <c r="W182" s="119"/>
      <c r="Y182" s="7"/>
    </row>
    <row r="183" spans="5:25">
      <c r="E183" s="89"/>
      <c r="F183" s="98"/>
      <c r="I183" s="7"/>
      <c r="J183" s="99"/>
      <c r="K183" s="7"/>
      <c r="S183" s="119"/>
      <c r="T183" s="7"/>
      <c r="W183" s="119"/>
      <c r="Y183" s="7"/>
    </row>
    <row r="184" spans="5:25">
      <c r="E184" s="89"/>
      <c r="F184" s="98"/>
      <c r="I184" s="7"/>
      <c r="J184" s="99"/>
      <c r="K184" s="7"/>
      <c r="S184" s="119"/>
      <c r="T184" s="7"/>
      <c r="W184" s="119"/>
      <c r="Y184" s="7"/>
    </row>
    <row r="185" spans="5:25">
      <c r="E185" s="89"/>
      <c r="F185" s="98"/>
      <c r="I185" s="7"/>
      <c r="J185" s="99"/>
      <c r="K185" s="7"/>
      <c r="S185" s="119"/>
      <c r="T185" s="7"/>
      <c r="W185" s="119"/>
      <c r="Y185" s="7"/>
    </row>
    <row r="186" spans="5:25">
      <c r="E186" s="89"/>
      <c r="F186" s="98"/>
      <c r="I186" s="7"/>
      <c r="J186" s="99"/>
      <c r="K186" s="7"/>
      <c r="S186" s="119"/>
      <c r="T186" s="7"/>
      <c r="W186" s="119"/>
      <c r="Y186" s="7"/>
    </row>
    <row r="187" spans="5:25">
      <c r="E187" s="89"/>
      <c r="F187" s="98"/>
      <c r="I187" s="7"/>
      <c r="J187" s="99"/>
      <c r="K187" s="7"/>
      <c r="S187" s="119"/>
      <c r="T187" s="7"/>
      <c r="W187" s="119"/>
      <c r="Y187" s="7"/>
    </row>
    <row r="188" spans="5:25">
      <c r="E188" s="89"/>
      <c r="F188" s="98"/>
      <c r="I188" s="7"/>
      <c r="J188" s="99"/>
      <c r="K188" s="7"/>
      <c r="S188" s="119"/>
      <c r="T188" s="7"/>
      <c r="W188" s="119"/>
      <c r="Y188" s="7"/>
    </row>
    <row r="189" spans="5:25">
      <c r="S189" s="119"/>
      <c r="T189" s="7"/>
      <c r="W189" s="119"/>
      <c r="Y189" s="7"/>
    </row>
    <row r="190" spans="5:25">
      <c r="S190" s="119"/>
      <c r="T190" s="7"/>
      <c r="W190" s="119"/>
      <c r="Y190" s="7"/>
    </row>
    <row r="191" spans="5:25">
      <c r="S191" s="119"/>
      <c r="T191" s="7"/>
      <c r="W191" s="119"/>
      <c r="Y191" s="7"/>
    </row>
    <row r="192" spans="5:25">
      <c r="S192" s="119"/>
      <c r="T192" s="7"/>
      <c r="W192" s="119"/>
      <c r="Y192" s="7"/>
    </row>
    <row r="193" spans="19:25">
      <c r="S193" s="119"/>
      <c r="T193" s="7"/>
      <c r="W193" s="119"/>
      <c r="Y193" s="7"/>
    </row>
    <row r="194" spans="19:25">
      <c r="S194" s="119"/>
      <c r="T194" s="7"/>
      <c r="W194" s="119"/>
      <c r="Y194" s="7"/>
    </row>
    <row r="195" spans="19:25">
      <c r="S195" s="119"/>
      <c r="T195" s="7"/>
      <c r="W195" s="119"/>
      <c r="Y195" s="7"/>
    </row>
    <row r="196" spans="19:25">
      <c r="S196" s="119"/>
      <c r="T196" s="7"/>
      <c r="W196" s="119"/>
      <c r="Y196" s="7"/>
    </row>
    <row r="197" spans="19:25">
      <c r="S197" s="119"/>
      <c r="T197" s="7"/>
      <c r="W197" s="119"/>
      <c r="Y197" s="7"/>
    </row>
    <row r="198" spans="19:25">
      <c r="S198" s="119"/>
      <c r="T198" s="7"/>
      <c r="W198" s="119"/>
      <c r="Y198" s="7"/>
    </row>
    <row r="199" spans="19:25">
      <c r="S199" s="119"/>
      <c r="T199" s="7"/>
      <c r="W199" s="119"/>
      <c r="Y199" s="7"/>
    </row>
    <row r="200" spans="19:25">
      <c r="S200" s="119"/>
      <c r="T200" s="7"/>
      <c r="W200" s="119"/>
      <c r="Y200" s="7"/>
    </row>
    <row r="201" spans="19:25">
      <c r="S201" s="119"/>
      <c r="T201" s="7"/>
      <c r="W201" s="119"/>
      <c r="Y201" s="7"/>
    </row>
    <row r="202" spans="19:25">
      <c r="S202" s="119"/>
      <c r="T202" s="7"/>
      <c r="W202" s="119"/>
      <c r="Y202" s="7"/>
    </row>
    <row r="203" spans="19:25">
      <c r="S203" s="119"/>
      <c r="T203" s="7"/>
      <c r="W203" s="119"/>
      <c r="Y203" s="7"/>
    </row>
    <row r="204" spans="19:25">
      <c r="S204" s="119"/>
      <c r="T204" s="7"/>
      <c r="W204" s="119"/>
      <c r="Y204" s="7"/>
    </row>
    <row r="205" spans="19:25">
      <c r="S205" s="119"/>
      <c r="T205" s="7"/>
      <c r="W205" s="119"/>
      <c r="Y205" s="7"/>
    </row>
    <row r="206" spans="19:25">
      <c r="S206" s="119"/>
      <c r="T206" s="7"/>
      <c r="W206" s="119"/>
      <c r="Y206" s="7"/>
    </row>
    <row r="207" spans="19:25">
      <c r="S207" s="119"/>
      <c r="T207" s="7"/>
      <c r="W207" s="119"/>
      <c r="Y207" s="7"/>
    </row>
    <row r="208" spans="19:25">
      <c r="S208" s="119"/>
      <c r="T208" s="7"/>
      <c r="W208" s="119"/>
      <c r="Y208" s="7"/>
    </row>
    <row r="209" spans="19:25">
      <c r="S209" s="119"/>
      <c r="T209" s="7"/>
      <c r="W209" s="119"/>
      <c r="Y209" s="7"/>
    </row>
    <row r="210" spans="19:25">
      <c r="S210" s="119"/>
      <c r="T210" s="7"/>
      <c r="W210" s="119"/>
      <c r="Y210" s="7"/>
    </row>
    <row r="211" spans="19:25">
      <c r="S211" s="119"/>
      <c r="T211" s="7"/>
      <c r="W211" s="119"/>
      <c r="Y211" s="7"/>
    </row>
    <row r="212" spans="19:25">
      <c r="S212" s="119"/>
      <c r="T212" s="7"/>
      <c r="W212" s="119"/>
      <c r="Y212" s="7"/>
    </row>
    <row r="213" spans="19:25">
      <c r="S213" s="119"/>
      <c r="T213" s="7"/>
      <c r="W213" s="119"/>
      <c r="Y213" s="7"/>
    </row>
    <row r="214" spans="19:25">
      <c r="S214" s="119"/>
      <c r="T214" s="7"/>
      <c r="W214" s="119"/>
      <c r="Y214" s="7"/>
    </row>
    <row r="215" spans="19:25">
      <c r="S215" s="119"/>
      <c r="T215" s="7"/>
      <c r="W215" s="119"/>
      <c r="Y215" s="7"/>
    </row>
    <row r="216" spans="19:25">
      <c r="S216" s="119"/>
      <c r="T216" s="7"/>
      <c r="W216" s="119"/>
      <c r="Y216" s="7"/>
    </row>
    <row r="217" spans="19:25">
      <c r="S217" s="119"/>
      <c r="T217" s="7"/>
      <c r="W217" s="119"/>
      <c r="Y217" s="7"/>
    </row>
    <row r="218" spans="19:25">
      <c r="S218" s="119"/>
      <c r="T218" s="7"/>
      <c r="W218" s="119"/>
      <c r="Y218" s="7"/>
    </row>
  </sheetData>
  <mergeCells count="22">
    <mergeCell ref="B88:B89"/>
    <mergeCell ref="A1:K1"/>
    <mergeCell ref="C44:C49"/>
    <mergeCell ref="C40:C41"/>
    <mergeCell ref="B44:B58"/>
    <mergeCell ref="C37:C39"/>
    <mergeCell ref="C3:D3"/>
    <mergeCell ref="A64:A65"/>
    <mergeCell ref="B64:B65"/>
    <mergeCell ref="K3:K4"/>
    <mergeCell ref="A59:A63"/>
    <mergeCell ref="B59:B63"/>
    <mergeCell ref="C59:C61"/>
    <mergeCell ref="A5:A58"/>
    <mergeCell ref="B37:B43"/>
    <mergeCell ref="B5:B36"/>
    <mergeCell ref="L3:O3"/>
    <mergeCell ref="AB3:AB4"/>
    <mergeCell ref="X3:X4"/>
    <mergeCell ref="AC3:AF3"/>
    <mergeCell ref="R3:S3"/>
    <mergeCell ref="A3:B4"/>
  </mergeCells>
  <phoneticPr fontId="2"/>
  <dataValidations count="1">
    <dataValidation imeMode="on" allowBlank="1" showInputMessage="1" showErrorMessage="1" sqref="D102 C103:D111 E97:E111 A112:L65536 A104:A111 B90:B111 A89:A100 E89:E92 C89:D101 F89:G111 D87:G88 C86:C88 O85:O65536 H87:L111 D86:N86 P68:IV65536 C71:L85 M71:O84 M85:N85 A70:O70 M87:N65536 C68:O69 K43:K67 G43:J56 A64:B64 A59:B59 C58:E59 B44 C52:D57 C50:E51 G57:H57 F43:F51 J57:J65 C62:E65 F58:I65 G4:G33 G34:K35 D17 Q3:R3 D4:E16 A3 A1 Q2 R1:U2 AC1:AF2 AC3:AC27 AD4:AF27 K3:L3 F3:F33 D18:E33 D34:D35 H3:J33 A66:J66 L34:U67 A5:B5 F36:K42 C42:E44 B37 C40:E40 C36:E37 G67:J67 C67:D67 V1:AB67 AC28:AF67 C3:C35 K5:U33 AG1:IV67"/>
  </dataValidations>
  <printOptions horizontalCentered="1"/>
  <pageMargins left="0.7" right="0.78740157480314965" top="0.82" bottom="0.86" header="0.51181102362204722" footer="0.51181102362204722"/>
  <pageSetup paperSize="8" scale="75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H21.4月現在</vt:lpstr>
      <vt:lpstr>H21.4月現在!Print_Area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2023-04-21T05:33:26Z</cp:lastPrinted>
  <dcterms:created xsi:type="dcterms:W3CDTF">2001-02-27T05:58:56Z</dcterms:created>
  <dcterms:modified xsi:type="dcterms:W3CDTF">2023-04-21T05:33:38Z</dcterms:modified>
</cp:coreProperties>
</file>