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B49A02A2-AE2F-47E0-BA60-7363155008BC}" xr6:coauthVersionLast="36" xr6:coauthVersionMax="36" xr10:uidLastSave="{00000000-0000-0000-0000-000000000000}"/>
  <bookViews>
    <workbookView xWindow="0" yWindow="0" windowWidth="28800" windowHeight="12285" tabRatio="807" firstSheet="8" activeTab="8"/>
  </bookViews>
  <sheets>
    <sheet name="197.基" sheetId="6" state="hidden" r:id="rId1"/>
    <sheet name="198.基" sheetId="22" state="hidden" r:id="rId2"/>
    <sheet name="199.基" sheetId="5" state="hidden" r:id="rId3"/>
    <sheet name="200.基" sheetId="7" state="hidden" r:id="rId4"/>
    <sheet name="201.基" sheetId="23" state="hidden" r:id="rId5"/>
    <sheet name="202.基" sheetId="4" state="hidden" r:id="rId6"/>
    <sheet name="203.基" sheetId="9" state="hidden" r:id="rId7"/>
    <sheet name="204.基" sheetId="26" state="hidden" r:id="rId8"/>
    <sheet name="20-30" sheetId="57" r:id="rId9"/>
    <sheet name="20-32" sheetId="27" state="hidden" r:id="rId10"/>
    <sheet name="206.基" sheetId="10" state="hidden" r:id="rId11"/>
    <sheet name="207.基" sheetId="28" state="hidden" r:id="rId12"/>
    <sheet name="208.基" sheetId="29" state="hidden" r:id="rId13"/>
    <sheet name="209.基" sheetId="43" state="hidden" r:id="rId14"/>
    <sheet name="210.基" sheetId="30" state="hidden" r:id="rId15"/>
    <sheet name="211.基" sheetId="12" state="hidden" r:id="rId16"/>
    <sheet name="212.基" sheetId="31" state="hidden" r:id="rId17"/>
    <sheet name="213.基" sheetId="32" state="hidden" r:id="rId18"/>
    <sheet name="214.基" sheetId="33" state="hidden" r:id="rId19"/>
    <sheet name="215.基" sheetId="11" state="hidden" r:id="rId20"/>
    <sheet name="216.基" sheetId="35" state="hidden" r:id="rId21"/>
    <sheet name="217.基" sheetId="34" state="hidden" r:id="rId22"/>
    <sheet name="218.基" sheetId="39" state="hidden" r:id="rId23"/>
    <sheet name="220要保護児童生徒援助費" sheetId="8" state="hidden" r:id="rId24"/>
    <sheet name="221特殊教育就学奨励費" sheetId="36" state="hidden" r:id="rId25"/>
    <sheet name="222体育施設利用状況" sheetId="15" state="hidden" r:id="rId26"/>
    <sheet name="226スポーツ教室状況" sheetId="37" state="hidden" r:id="rId27"/>
    <sheet name="227駒場公園" sheetId="44" state="hidden" r:id="rId28"/>
    <sheet name="228体育施設(１)" sheetId="14" state="hidden" r:id="rId29"/>
    <sheet name="体育施設(２)" sheetId="38" state="hidden" r:id="rId30"/>
  </sheets>
  <definedNames>
    <definedName name="_xlnm.Print_Area" localSheetId="0">'197.基'!$A$1:$V$19</definedName>
    <definedName name="_xlnm.Print_Area" localSheetId="1">'198.基'!$A$1:$AE$21</definedName>
    <definedName name="_xlnm.Print_Area" localSheetId="2">'199.基'!$A$1:$N$20</definedName>
    <definedName name="_xlnm.Print_Area" localSheetId="5">'202.基'!$A$1:$BC$6</definedName>
    <definedName name="_xlnm.Print_Area" localSheetId="6">'203.基'!$A$1:$N$12</definedName>
    <definedName name="_xlnm.Print_Area" localSheetId="9">'20-32'!$A$1:$AC$30</definedName>
    <definedName name="_xlnm.Print_Area" localSheetId="7">'204.基'!$A$1:$Y$31</definedName>
    <definedName name="_xlnm.Print_Area" localSheetId="11">'207.基'!$A$1:$AO$26</definedName>
    <definedName name="_xlnm.Print_Area" localSheetId="12">'208.基'!$A$1:$AZ$26</definedName>
    <definedName name="_xlnm.Print_Area" localSheetId="14">'210.基'!$A$1:$Q$28</definedName>
    <definedName name="_xlnm.Print_Area" localSheetId="15">'211.基'!$A$1:$W$10</definedName>
    <definedName name="_xlnm.Print_Area" localSheetId="16">'212.基'!$A$1:$AB$13</definedName>
    <definedName name="_xlnm.Print_Area" localSheetId="22">'218.基'!$A$1:$N$11</definedName>
    <definedName name="_xlnm.Print_Area" localSheetId="23">'220要保護児童生徒援助費'!$A$1:$U$13</definedName>
    <definedName name="_xlnm.Print_Area" localSheetId="24">'221特殊教育就学奨励費'!$A$1:$Q$62</definedName>
    <definedName name="_xlnm.Print_Area" localSheetId="26">'226スポーツ教室状況'!$A$1:$G$11</definedName>
  </definedNames>
  <calcPr calcId="191029"/>
</workbook>
</file>

<file path=xl/calcChain.xml><?xml version="1.0" encoding="utf-8"?>
<calcChain xmlns="http://schemas.openxmlformats.org/spreadsheetml/2006/main">
  <c r="M28" i="6" l="1"/>
  <c r="M5" i="6" s="1"/>
  <c r="V5" i="6" s="1"/>
  <c r="M29" i="6"/>
  <c r="M30" i="6"/>
  <c r="M31" i="6"/>
  <c r="D28" i="6"/>
  <c r="D29" i="6"/>
  <c r="D30" i="6"/>
  <c r="D31" i="6"/>
  <c r="D5" i="6"/>
  <c r="M32" i="6"/>
  <c r="M33" i="6"/>
  <c r="M34" i="6"/>
  <c r="M35" i="6"/>
  <c r="M6" i="6"/>
  <c r="V6" i="6" s="1"/>
  <c r="D32" i="6"/>
  <c r="D33" i="6"/>
  <c r="D34" i="6"/>
  <c r="D35" i="6"/>
  <c r="D6" i="6"/>
  <c r="M36" i="6"/>
  <c r="M37" i="6"/>
  <c r="M38" i="6"/>
  <c r="M39" i="6"/>
  <c r="M7" i="6"/>
  <c r="V7" i="6" s="1"/>
  <c r="D36" i="6"/>
  <c r="D37" i="6"/>
  <c r="D38" i="6"/>
  <c r="V38" i="6" s="1"/>
  <c r="D39" i="6"/>
  <c r="V39" i="6" s="1"/>
  <c r="D7" i="6"/>
  <c r="M40" i="6"/>
  <c r="M41" i="6"/>
  <c r="M42" i="6"/>
  <c r="M43" i="6"/>
  <c r="M8" i="6"/>
  <c r="D40" i="6"/>
  <c r="D41" i="6"/>
  <c r="D42" i="6"/>
  <c r="D43" i="6"/>
  <c r="D8" i="6"/>
  <c r="V8" i="6" s="1"/>
  <c r="M47" i="6"/>
  <c r="M48" i="6"/>
  <c r="M49" i="6"/>
  <c r="V49" i="6" s="1"/>
  <c r="M50" i="6"/>
  <c r="V50" i="6" s="1"/>
  <c r="M51" i="6"/>
  <c r="M52" i="6"/>
  <c r="M53" i="6"/>
  <c r="M54" i="6"/>
  <c r="V54" i="6" s="1"/>
  <c r="M44" i="6"/>
  <c r="M9" i="6" s="1"/>
  <c r="V9" i="6" s="1"/>
  <c r="D47" i="6"/>
  <c r="D48" i="6"/>
  <c r="V48" i="6" s="1"/>
  <c r="D49" i="6"/>
  <c r="D50" i="6"/>
  <c r="D51" i="6"/>
  <c r="D52" i="6"/>
  <c r="V52" i="6" s="1"/>
  <c r="D53" i="6"/>
  <c r="V53" i="6" s="1"/>
  <c r="D54" i="6"/>
  <c r="D44" i="6"/>
  <c r="V44" i="6" s="1"/>
  <c r="D9" i="6"/>
  <c r="G13" i="5"/>
  <c r="K13" i="5" s="1"/>
  <c r="G14" i="5"/>
  <c r="K14" i="5" s="1"/>
  <c r="G15" i="5"/>
  <c r="K15" i="5" s="1"/>
  <c r="G16" i="5"/>
  <c r="K16" i="5"/>
  <c r="G17" i="5"/>
  <c r="K17" i="5"/>
  <c r="G18" i="5"/>
  <c r="K18" i="5"/>
  <c r="G12" i="5"/>
  <c r="K12" i="5"/>
  <c r="H10" i="5"/>
  <c r="I10" i="5"/>
  <c r="J10" i="5"/>
  <c r="G10" i="5"/>
  <c r="O10" i="5"/>
  <c r="K10" i="5"/>
  <c r="M10" i="5"/>
  <c r="N10" i="5"/>
  <c r="N13" i="5"/>
  <c r="N14" i="5"/>
  <c r="N15" i="5"/>
  <c r="N16" i="5"/>
  <c r="N17" i="5"/>
  <c r="N18" i="5"/>
  <c r="N12" i="5"/>
  <c r="L10" i="5"/>
  <c r="F10" i="5"/>
  <c r="D10" i="5" s="1"/>
  <c r="E10" i="5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I8" i="12" s="1"/>
  <c r="M7" i="12"/>
  <c r="I7" i="12" s="1"/>
  <c r="M6" i="12"/>
  <c r="I6" i="12" s="1"/>
  <c r="J8" i="12"/>
  <c r="H8" i="12" s="1"/>
  <c r="J7" i="12"/>
  <c r="J6" i="12"/>
  <c r="K5" i="12"/>
  <c r="I5" i="12" s="1"/>
  <c r="G5" i="12" s="1"/>
  <c r="M5" i="12"/>
  <c r="O5" i="12"/>
  <c r="K6" i="12"/>
  <c r="O6" i="12"/>
  <c r="K7" i="12"/>
  <c r="O7" i="12"/>
  <c r="K8" i="12"/>
  <c r="O8" i="12"/>
  <c r="J5" i="12"/>
  <c r="L5" i="12"/>
  <c r="N5" i="12"/>
  <c r="H5" i="12"/>
  <c r="L6" i="12"/>
  <c r="H6" i="12" s="1"/>
  <c r="N6" i="12"/>
  <c r="L7" i="12"/>
  <c r="H7" i="12" s="1"/>
  <c r="N7" i="12"/>
  <c r="L8" i="12"/>
  <c r="N8" i="12"/>
  <c r="U8" i="12"/>
  <c r="U7" i="12"/>
  <c r="S7" i="12" s="1"/>
  <c r="U6" i="12"/>
  <c r="S6" i="12" s="1"/>
  <c r="T8" i="12"/>
  <c r="S8" i="12" s="1"/>
  <c r="T7" i="12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F24" i="28"/>
  <c r="D24" i="28" s="1"/>
  <c r="E24" i="28" s="1"/>
  <c r="T29" i="26"/>
  <c r="S29" i="26"/>
  <c r="P29" i="26"/>
  <c r="O29" i="26"/>
  <c r="L29" i="26"/>
  <c r="K29" i="26"/>
  <c r="H29" i="26"/>
  <c r="G29" i="26"/>
  <c r="F29" i="26" s="1"/>
  <c r="I29" i="26" s="1"/>
  <c r="E29" i="26"/>
  <c r="C29" i="26" s="1"/>
  <c r="M29" i="26" s="1"/>
  <c r="D29" i="26"/>
  <c r="N61" i="26"/>
  <c r="F61" i="26"/>
  <c r="J61" i="26"/>
  <c r="R61" i="26"/>
  <c r="D62" i="26"/>
  <c r="S60" i="26"/>
  <c r="T60" i="26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H4" i="4"/>
  <c r="G4" i="4" s="1"/>
  <c r="E4" i="4"/>
  <c r="F4" i="4"/>
  <c r="D4" i="4"/>
  <c r="AA21" i="23"/>
  <c r="W21" i="23"/>
  <c r="W25" i="23" s="1"/>
  <c r="AB22" i="23"/>
  <c r="AB25" i="23" s="1"/>
  <c r="X22" i="23"/>
  <c r="E5" i="6"/>
  <c r="F5" i="6"/>
  <c r="G5" i="6"/>
  <c r="H5" i="6"/>
  <c r="I28" i="6"/>
  <c r="I29" i="6"/>
  <c r="I30" i="6"/>
  <c r="I31" i="6"/>
  <c r="I5" i="6"/>
  <c r="J5" i="6"/>
  <c r="K5" i="6"/>
  <c r="L5" i="6"/>
  <c r="N28" i="6"/>
  <c r="N29" i="6"/>
  <c r="N30" i="6"/>
  <c r="N31" i="6"/>
  <c r="N5" i="6"/>
  <c r="O28" i="6"/>
  <c r="O29" i="6"/>
  <c r="O30" i="6"/>
  <c r="O31" i="6"/>
  <c r="O5" i="6"/>
  <c r="P5" i="6"/>
  <c r="Q5" i="6"/>
  <c r="R5" i="6"/>
  <c r="S5" i="6"/>
  <c r="T5" i="6"/>
  <c r="U5" i="6"/>
  <c r="V28" i="6"/>
  <c r="V29" i="6"/>
  <c r="V30" i="6"/>
  <c r="V31" i="6"/>
  <c r="E6" i="6"/>
  <c r="F6" i="6"/>
  <c r="G6" i="6"/>
  <c r="H6" i="6"/>
  <c r="I32" i="6"/>
  <c r="I33" i="6"/>
  <c r="I34" i="6"/>
  <c r="I35" i="6"/>
  <c r="I6" i="6"/>
  <c r="J6" i="6"/>
  <c r="K6" i="6"/>
  <c r="L6" i="6"/>
  <c r="N32" i="6"/>
  <c r="N33" i="6"/>
  <c r="N34" i="6"/>
  <c r="N35" i="6"/>
  <c r="N6" i="6"/>
  <c r="O32" i="6"/>
  <c r="O33" i="6"/>
  <c r="O34" i="6"/>
  <c r="O35" i="6"/>
  <c r="O6" i="6"/>
  <c r="P6" i="6"/>
  <c r="Q6" i="6"/>
  <c r="R6" i="6"/>
  <c r="S6" i="6"/>
  <c r="T6" i="6"/>
  <c r="U6" i="6"/>
  <c r="V32" i="6"/>
  <c r="V33" i="6"/>
  <c r="V34" i="6"/>
  <c r="V35" i="6"/>
  <c r="E7" i="6"/>
  <c r="F7" i="6"/>
  <c r="G7" i="6"/>
  <c r="H7" i="6"/>
  <c r="I36" i="6"/>
  <c r="I37" i="6"/>
  <c r="I38" i="6"/>
  <c r="I39" i="6"/>
  <c r="I7" i="6"/>
  <c r="J7" i="6"/>
  <c r="K7" i="6"/>
  <c r="L7" i="6"/>
  <c r="N36" i="6"/>
  <c r="N37" i="6"/>
  <c r="N38" i="6"/>
  <c r="N39" i="6"/>
  <c r="N7" i="6"/>
  <c r="O36" i="6"/>
  <c r="O37" i="6"/>
  <c r="O38" i="6"/>
  <c r="O7" i="6" s="1"/>
  <c r="O39" i="6"/>
  <c r="P7" i="6"/>
  <c r="Q7" i="6"/>
  <c r="R7" i="6"/>
  <c r="S7" i="6"/>
  <c r="T7" i="6"/>
  <c r="U7" i="6"/>
  <c r="V36" i="6"/>
  <c r="V37" i="6"/>
  <c r="E8" i="6"/>
  <c r="F8" i="6"/>
  <c r="G8" i="6"/>
  <c r="H8" i="6"/>
  <c r="I40" i="6"/>
  <c r="I41" i="6"/>
  <c r="I42" i="6"/>
  <c r="I43" i="6"/>
  <c r="I8" i="6"/>
  <c r="J8" i="6"/>
  <c r="K8" i="6"/>
  <c r="L8" i="6"/>
  <c r="N40" i="6"/>
  <c r="N41" i="6"/>
  <c r="N42" i="6"/>
  <c r="N43" i="6"/>
  <c r="N8" i="6"/>
  <c r="O40" i="6"/>
  <c r="O41" i="6"/>
  <c r="O42" i="6"/>
  <c r="O43" i="6"/>
  <c r="O8" i="6"/>
  <c r="P8" i="6"/>
  <c r="Q8" i="6"/>
  <c r="R8" i="6"/>
  <c r="S8" i="6"/>
  <c r="T8" i="6"/>
  <c r="U8" i="6"/>
  <c r="V40" i="6"/>
  <c r="V41" i="6"/>
  <c r="V42" i="6"/>
  <c r="V43" i="6"/>
  <c r="E44" i="6"/>
  <c r="E9" i="6" s="1"/>
  <c r="F44" i="6"/>
  <c r="F9" i="6" s="1"/>
  <c r="G44" i="6"/>
  <c r="G9" i="6" s="1"/>
  <c r="H44" i="6"/>
  <c r="H9" i="6" s="1"/>
  <c r="I47" i="6"/>
  <c r="I48" i="6"/>
  <c r="I49" i="6"/>
  <c r="I50" i="6"/>
  <c r="I51" i="6"/>
  <c r="I52" i="6"/>
  <c r="I53" i="6"/>
  <c r="I54" i="6"/>
  <c r="I44" i="6"/>
  <c r="I9" i="6" s="1"/>
  <c r="J44" i="6"/>
  <c r="J9" i="6"/>
  <c r="K44" i="6"/>
  <c r="K9" i="6"/>
  <c r="L44" i="6"/>
  <c r="L9" i="6"/>
  <c r="N47" i="6"/>
  <c r="N48" i="6"/>
  <c r="N49" i="6"/>
  <c r="N50" i="6"/>
  <c r="N51" i="6"/>
  <c r="N52" i="6"/>
  <c r="N53" i="6"/>
  <c r="N54" i="6"/>
  <c r="N44" i="6"/>
  <c r="N9" i="6" s="1"/>
  <c r="O47" i="6"/>
  <c r="O44" i="6" s="1"/>
  <c r="O9" i="6" s="1"/>
  <c r="O49" i="6"/>
  <c r="O50" i="6"/>
  <c r="O51" i="6"/>
  <c r="O52" i="6"/>
  <c r="O53" i="6"/>
  <c r="O54" i="6"/>
  <c r="P44" i="6"/>
  <c r="P9" i="6" s="1"/>
  <c r="Q44" i="6"/>
  <c r="Q9" i="6"/>
  <c r="R44" i="6"/>
  <c r="R9" i="6"/>
  <c r="S44" i="6"/>
  <c r="S9" i="6"/>
  <c r="T44" i="6"/>
  <c r="T9" i="6" s="1"/>
  <c r="U44" i="6"/>
  <c r="U9" i="6" s="1"/>
  <c r="C44" i="6"/>
  <c r="C9" i="6" s="1"/>
  <c r="C8" i="6"/>
  <c r="C7" i="6"/>
  <c r="C6" i="6"/>
  <c r="C5" i="6"/>
  <c r="M18" i="6"/>
  <c r="D18" i="6"/>
  <c r="V18" i="6"/>
  <c r="O18" i="6"/>
  <c r="N18" i="6"/>
  <c r="I18" i="6"/>
  <c r="M17" i="6"/>
  <c r="V17" i="6" s="1"/>
  <c r="D17" i="6"/>
  <c r="O17" i="6"/>
  <c r="N17" i="6"/>
  <c r="I17" i="6"/>
  <c r="M16" i="6"/>
  <c r="D16" i="6"/>
  <c r="V16" i="6"/>
  <c r="O16" i="6"/>
  <c r="N16" i="6"/>
  <c r="I16" i="6"/>
  <c r="M15" i="6"/>
  <c r="V15" i="6" s="1"/>
  <c r="D15" i="6"/>
  <c r="O15" i="6"/>
  <c r="N15" i="6"/>
  <c r="I15" i="6"/>
  <c r="M14" i="6"/>
  <c r="D14" i="6"/>
  <c r="V14" i="6" s="1"/>
  <c r="O14" i="6"/>
  <c r="N14" i="6"/>
  <c r="I14" i="6"/>
  <c r="M13" i="6"/>
  <c r="D13" i="6"/>
  <c r="V13" i="6"/>
  <c r="O13" i="6"/>
  <c r="N13" i="6"/>
  <c r="I13" i="6"/>
  <c r="M12" i="6"/>
  <c r="V12" i="6" s="1"/>
  <c r="D12" i="6"/>
  <c r="N12" i="6"/>
  <c r="I12" i="6"/>
  <c r="M11" i="6"/>
  <c r="V11" i="6" s="1"/>
  <c r="D11" i="6"/>
  <c r="O11" i="6"/>
  <c r="N11" i="6"/>
  <c r="I11" i="6"/>
  <c r="R12" i="22"/>
  <c r="S18" i="22"/>
  <c r="S13" i="22"/>
  <c r="S14" i="22"/>
  <c r="S12" i="22" s="1"/>
  <c r="S15" i="22"/>
  <c r="S16" i="22"/>
  <c r="S17" i="22"/>
  <c r="S19" i="22"/>
  <c r="S20" i="22"/>
  <c r="T13" i="22"/>
  <c r="T14" i="22"/>
  <c r="T15" i="22"/>
  <c r="T16" i="22"/>
  <c r="T17" i="22"/>
  <c r="T18" i="22"/>
  <c r="T11" i="22" s="1"/>
  <c r="T19" i="22"/>
  <c r="T20" i="22"/>
  <c r="T12" i="22"/>
  <c r="U18" i="22"/>
  <c r="U11" i="22" s="1"/>
  <c r="U13" i="22"/>
  <c r="U12" i="22" s="1"/>
  <c r="U14" i="22"/>
  <c r="U15" i="22"/>
  <c r="U16" i="22"/>
  <c r="U17" i="22"/>
  <c r="U19" i="22"/>
  <c r="U20" i="22"/>
  <c r="V12" i="22"/>
  <c r="W12" i="22"/>
  <c r="X12" i="22"/>
  <c r="Y12" i="22"/>
  <c r="Z12" i="22"/>
  <c r="AA12" i="22"/>
  <c r="AB12" i="22"/>
  <c r="AC12" i="22"/>
  <c r="AD12" i="22"/>
  <c r="AE12" i="22"/>
  <c r="D12" i="22"/>
  <c r="E12" i="22"/>
  <c r="F12" i="22"/>
  <c r="G12" i="22"/>
  <c r="H12" i="22"/>
  <c r="I12" i="22"/>
  <c r="J12" i="22"/>
  <c r="K12" i="22"/>
  <c r="L12" i="22"/>
  <c r="M12" i="22"/>
  <c r="N12" i="22"/>
  <c r="P12" i="22"/>
  <c r="Q12" i="22"/>
  <c r="C13" i="22"/>
  <c r="C11" i="22" s="1"/>
  <c r="C14" i="22"/>
  <c r="C15" i="22"/>
  <c r="C16" i="22"/>
  <c r="C17" i="22"/>
  <c r="C18" i="22"/>
  <c r="C19" i="22"/>
  <c r="C20" i="22"/>
  <c r="V51" i="6"/>
  <c r="V47" i="6"/>
  <c r="M25" i="6"/>
  <c r="D25" i="6"/>
  <c r="V25" i="6"/>
  <c r="M26" i="6"/>
  <c r="D26" i="6"/>
  <c r="V26" i="6" s="1"/>
  <c r="M27" i="6"/>
  <c r="V27" i="6" s="1"/>
  <c r="D27" i="6"/>
  <c r="M24" i="6"/>
  <c r="D24" i="6"/>
  <c r="V24" i="6"/>
  <c r="N24" i="6"/>
  <c r="O24" i="6"/>
  <c r="N25" i="6"/>
  <c r="O25" i="6"/>
  <c r="N26" i="6"/>
  <c r="O26" i="6"/>
  <c r="N27" i="6"/>
  <c r="O27" i="6"/>
  <c r="I24" i="6"/>
  <c r="I25" i="6"/>
  <c r="I26" i="6"/>
  <c r="I27" i="6"/>
  <c r="D11" i="22"/>
  <c r="E11" i="22"/>
  <c r="F11" i="22"/>
  <c r="G11" i="22"/>
  <c r="H11" i="22"/>
  <c r="I11" i="22"/>
  <c r="J11" i="22"/>
  <c r="K11" i="22"/>
  <c r="L11" i="22"/>
  <c r="M11" i="22"/>
  <c r="N11" i="22"/>
  <c r="P11" i="22"/>
  <c r="Q11" i="22"/>
  <c r="S11" i="22"/>
  <c r="V11" i="22"/>
  <c r="W11" i="22"/>
  <c r="X11" i="22"/>
  <c r="Y11" i="22"/>
  <c r="Z11" i="22"/>
  <c r="AA11" i="22"/>
  <c r="AB11" i="22"/>
  <c r="AC11" i="22"/>
  <c r="AD11" i="22"/>
  <c r="AE11" i="22"/>
  <c r="W7" i="22"/>
  <c r="X7" i="22"/>
  <c r="Y7" i="22"/>
  <c r="Z7" i="22"/>
  <c r="AA7" i="22"/>
  <c r="AB7" i="22"/>
  <c r="AC7" i="22"/>
  <c r="AD7" i="22"/>
  <c r="AE7" i="22"/>
  <c r="W8" i="22"/>
  <c r="X8" i="22"/>
  <c r="Y8" i="22"/>
  <c r="Z8" i="22"/>
  <c r="T8" i="22" s="1"/>
  <c r="AA8" i="22"/>
  <c r="U8" i="22" s="1"/>
  <c r="AB8" i="22"/>
  <c r="AC8" i="22"/>
  <c r="AD8" i="22"/>
  <c r="AE8" i="22"/>
  <c r="W9" i="22"/>
  <c r="U9" i="22" s="1"/>
  <c r="X9" i="22"/>
  <c r="T9" i="22" s="1"/>
  <c r="Y9" i="22"/>
  <c r="Z9" i="22"/>
  <c r="AA9" i="22"/>
  <c r="AB9" i="22"/>
  <c r="AC9" i="22"/>
  <c r="AD9" i="22"/>
  <c r="AE9" i="22"/>
  <c r="W10" i="22"/>
  <c r="U10" i="22" s="1"/>
  <c r="X10" i="22"/>
  <c r="T10" i="22" s="1"/>
  <c r="Y10" i="22"/>
  <c r="Z10" i="22"/>
  <c r="AA10" i="22"/>
  <c r="AB10" i="22"/>
  <c r="AC10" i="22"/>
  <c r="AD10" i="22"/>
  <c r="AE10" i="22"/>
  <c r="V10" i="22"/>
  <c r="V9" i="22"/>
  <c r="V8" i="22"/>
  <c r="V7" i="22"/>
  <c r="F8" i="22"/>
  <c r="G8" i="22"/>
  <c r="H8" i="22"/>
  <c r="I8" i="22"/>
  <c r="J8" i="22"/>
  <c r="K8" i="22"/>
  <c r="L8" i="22"/>
  <c r="M8" i="22"/>
  <c r="N8" i="22"/>
  <c r="P8" i="22"/>
  <c r="Q8" i="22"/>
  <c r="C8" i="22"/>
  <c r="R8" i="22" s="1"/>
  <c r="F9" i="22"/>
  <c r="C9" i="22" s="1"/>
  <c r="R9" i="22" s="1"/>
  <c r="G9" i="22"/>
  <c r="H9" i="22"/>
  <c r="I9" i="22"/>
  <c r="J9" i="22"/>
  <c r="K9" i="22"/>
  <c r="L9" i="22"/>
  <c r="M9" i="22"/>
  <c r="N9" i="22"/>
  <c r="P9" i="22"/>
  <c r="Q9" i="22"/>
  <c r="F10" i="22"/>
  <c r="G10" i="22"/>
  <c r="H10" i="22"/>
  <c r="I10" i="22"/>
  <c r="J10" i="22"/>
  <c r="K10" i="22"/>
  <c r="L10" i="22"/>
  <c r="M10" i="22"/>
  <c r="N10" i="22"/>
  <c r="P10" i="22"/>
  <c r="Q10" i="22"/>
  <c r="C10" i="22" s="1"/>
  <c r="R10" i="22" s="1"/>
  <c r="F7" i="22"/>
  <c r="G7" i="22"/>
  <c r="H7" i="22"/>
  <c r="I7" i="22"/>
  <c r="J7" i="22"/>
  <c r="K7" i="22"/>
  <c r="L7" i="22"/>
  <c r="M7" i="22"/>
  <c r="N7" i="22"/>
  <c r="P7" i="22"/>
  <c r="Q7" i="22"/>
  <c r="C7" i="22"/>
  <c r="R7" i="22"/>
  <c r="E7" i="22"/>
  <c r="E8" i="22"/>
  <c r="E9" i="22"/>
  <c r="E10" i="22"/>
  <c r="D10" i="22"/>
  <c r="D9" i="22"/>
  <c r="D8" i="22"/>
  <c r="D7" i="22"/>
  <c r="S8" i="22"/>
  <c r="U7" i="22"/>
  <c r="T7" i="22"/>
  <c r="S7" i="22"/>
  <c r="U6" i="22"/>
  <c r="T6" i="22"/>
  <c r="S6" i="22"/>
  <c r="C6" i="22"/>
  <c r="R6" i="22" s="1"/>
  <c r="C32" i="22"/>
  <c r="R32" i="22"/>
  <c r="C33" i="22"/>
  <c r="R33" i="22"/>
  <c r="C34" i="22"/>
  <c r="R34" i="22"/>
  <c r="C35" i="22"/>
  <c r="R35" i="22"/>
  <c r="C36" i="22"/>
  <c r="R36" i="22"/>
  <c r="C37" i="22"/>
  <c r="R37" i="22"/>
  <c r="C38" i="22"/>
  <c r="R38" i="22" s="1"/>
  <c r="C39" i="22"/>
  <c r="R39" i="22"/>
  <c r="C40" i="22"/>
  <c r="R40" i="22" s="1"/>
  <c r="C41" i="22"/>
  <c r="R41" i="22"/>
  <c r="C42" i="22"/>
  <c r="R42" i="22"/>
  <c r="C43" i="22"/>
  <c r="R43" i="22"/>
  <c r="C44" i="22"/>
  <c r="R44" i="22" s="1"/>
  <c r="C45" i="22"/>
  <c r="R45" i="22" s="1"/>
  <c r="C46" i="22"/>
  <c r="R46" i="22" s="1"/>
  <c r="C47" i="22"/>
  <c r="R47" i="22" s="1"/>
  <c r="C31" i="22"/>
  <c r="R31" i="22"/>
  <c r="C29" i="22"/>
  <c r="R29" i="22"/>
  <c r="C30" i="22"/>
  <c r="R30" i="22"/>
  <c r="C28" i="22"/>
  <c r="R28" i="22"/>
  <c r="C27" i="22"/>
  <c r="R27" i="22"/>
  <c r="S51" i="22"/>
  <c r="S52" i="22"/>
  <c r="S53" i="22"/>
  <c r="S54" i="22"/>
  <c r="S55" i="22"/>
  <c r="S56" i="22"/>
  <c r="S57" i="22"/>
  <c r="S50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C51" i="22"/>
  <c r="T51" i="22"/>
  <c r="U51" i="22"/>
  <c r="C52" i="22"/>
  <c r="T52" i="22"/>
  <c r="U52" i="22"/>
  <c r="C53" i="22"/>
  <c r="T53" i="22"/>
  <c r="U53" i="22"/>
  <c r="C54" i="22"/>
  <c r="T54" i="22"/>
  <c r="U54" i="22"/>
  <c r="C55" i="22"/>
  <c r="T55" i="22"/>
  <c r="U55" i="22"/>
  <c r="C56" i="22"/>
  <c r="T56" i="22"/>
  <c r="U56" i="22"/>
  <c r="C57" i="22"/>
  <c r="T57" i="22"/>
  <c r="U57" i="22"/>
  <c r="U50" i="22"/>
  <c r="T50" i="22"/>
  <c r="C50" i="22"/>
  <c r="T28" i="22"/>
  <c r="U28" i="22"/>
  <c r="T29" i="22"/>
  <c r="U29" i="22"/>
  <c r="T30" i="22"/>
  <c r="U30" i="22"/>
  <c r="T31" i="22"/>
  <c r="U31" i="22"/>
  <c r="T32" i="22"/>
  <c r="U32" i="22"/>
  <c r="T33" i="22"/>
  <c r="U33" i="22"/>
  <c r="T34" i="22"/>
  <c r="U34" i="22"/>
  <c r="T35" i="22"/>
  <c r="U35" i="22"/>
  <c r="T36" i="22"/>
  <c r="U36" i="22"/>
  <c r="T37" i="22"/>
  <c r="U37" i="22"/>
  <c r="T38" i="22"/>
  <c r="U38" i="22"/>
  <c r="T39" i="22"/>
  <c r="U39" i="22"/>
  <c r="T40" i="22"/>
  <c r="U40" i="22"/>
  <c r="T41" i="22"/>
  <c r="U41" i="22"/>
  <c r="T42" i="22"/>
  <c r="U42" i="22"/>
  <c r="T43" i="22"/>
  <c r="U43" i="22"/>
  <c r="T44" i="22"/>
  <c r="U44" i="22"/>
  <c r="T45" i="22"/>
  <c r="U45" i="22"/>
  <c r="T46" i="22"/>
  <c r="U46" i="22"/>
  <c r="T47" i="22"/>
  <c r="U47" i="22"/>
  <c r="U27" i="22"/>
  <c r="T27" i="22"/>
  <c r="S27" i="22"/>
  <c r="D18" i="5"/>
  <c r="D17" i="5"/>
  <c r="D16" i="5"/>
  <c r="D15" i="5"/>
  <c r="D14" i="5"/>
  <c r="D13" i="5"/>
  <c r="D12" i="5"/>
  <c r="G9" i="5"/>
  <c r="D9" i="5"/>
  <c r="G8" i="5"/>
  <c r="D8" i="5"/>
  <c r="G7" i="5"/>
  <c r="D7" i="5"/>
  <c r="G6" i="5"/>
  <c r="D6" i="5"/>
  <c r="G5" i="5"/>
  <c r="D5" i="5"/>
  <c r="D45" i="5"/>
  <c r="G45" i="5"/>
  <c r="D46" i="5"/>
  <c r="G46" i="5"/>
  <c r="D47" i="5"/>
  <c r="G47" i="5"/>
  <c r="D48" i="5"/>
  <c r="G48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V36" i="7"/>
  <c r="V37" i="7"/>
  <c r="V38" i="7"/>
  <c r="V39" i="7"/>
  <c r="V40" i="7"/>
  <c r="V41" i="7"/>
  <c r="V42" i="7"/>
  <c r="V43" i="7"/>
  <c r="V34" i="7"/>
  <c r="F29" i="7"/>
  <c r="J29" i="7"/>
  <c r="N29" i="7"/>
  <c r="Q29" i="7" s="1"/>
  <c r="R29" i="7"/>
  <c r="C29" i="7"/>
  <c r="F30" i="7"/>
  <c r="R30" i="7"/>
  <c r="C30" i="7"/>
  <c r="F31" i="7"/>
  <c r="C31" i="7" s="1"/>
  <c r="I31" i="7" s="1"/>
  <c r="F32" i="7"/>
  <c r="C32" i="7" s="1"/>
  <c r="R32" i="7"/>
  <c r="R36" i="7"/>
  <c r="R34" i="7" s="1"/>
  <c r="R37" i="7"/>
  <c r="R38" i="7"/>
  <c r="U38" i="7" s="1"/>
  <c r="R39" i="7"/>
  <c r="U39" i="7" s="1"/>
  <c r="R40" i="7"/>
  <c r="R41" i="7"/>
  <c r="R42" i="7"/>
  <c r="R43" i="7"/>
  <c r="N36" i="7"/>
  <c r="N37" i="7"/>
  <c r="N38" i="7"/>
  <c r="N39" i="7"/>
  <c r="N40" i="7"/>
  <c r="N41" i="7"/>
  <c r="N42" i="7"/>
  <c r="N43" i="7"/>
  <c r="N34" i="7"/>
  <c r="J41" i="7"/>
  <c r="J42" i="7"/>
  <c r="J34" i="7" s="1"/>
  <c r="J43" i="7"/>
  <c r="F36" i="7"/>
  <c r="F37" i="7"/>
  <c r="F38" i="7"/>
  <c r="F39" i="7"/>
  <c r="C39" i="7" s="1"/>
  <c r="F40" i="7"/>
  <c r="C40" i="7" s="1"/>
  <c r="F41" i="7"/>
  <c r="C41" i="7" s="1"/>
  <c r="F42" i="7"/>
  <c r="C42" i="7" s="1"/>
  <c r="F43" i="7"/>
  <c r="C43" i="7" s="1"/>
  <c r="F34" i="7"/>
  <c r="C36" i="7"/>
  <c r="C34" i="7" s="1"/>
  <c r="C37" i="7"/>
  <c r="Q37" i="7" s="1"/>
  <c r="C38" i="7"/>
  <c r="Q38" i="7" s="1"/>
  <c r="D36" i="7"/>
  <c r="D37" i="7"/>
  <c r="D38" i="7"/>
  <c r="D39" i="7"/>
  <c r="D40" i="7"/>
  <c r="D41" i="7"/>
  <c r="D42" i="7"/>
  <c r="D43" i="7"/>
  <c r="D34" i="7"/>
  <c r="E36" i="7"/>
  <c r="E34" i="7" s="1"/>
  <c r="E37" i="7"/>
  <c r="E38" i="7"/>
  <c r="E39" i="7"/>
  <c r="E40" i="7"/>
  <c r="E41" i="7"/>
  <c r="E42" i="7"/>
  <c r="E43" i="7"/>
  <c r="G34" i="7"/>
  <c r="H34" i="7"/>
  <c r="K34" i="7"/>
  <c r="L34" i="7"/>
  <c r="O34" i="7"/>
  <c r="P34" i="7"/>
  <c r="S34" i="7"/>
  <c r="T34" i="7"/>
  <c r="W34" i="7"/>
  <c r="X34" i="7"/>
  <c r="F4" i="7"/>
  <c r="F5" i="7"/>
  <c r="F6" i="7"/>
  <c r="F7" i="7"/>
  <c r="F8" i="7"/>
  <c r="J4" i="7"/>
  <c r="N4" i="7"/>
  <c r="R4" i="7"/>
  <c r="C4" i="7"/>
  <c r="J5" i="7"/>
  <c r="J8" i="7" s="1"/>
  <c r="N5" i="7"/>
  <c r="R5" i="7"/>
  <c r="U5" i="7" s="1"/>
  <c r="C5" i="7"/>
  <c r="N6" i="7"/>
  <c r="C6" i="7" s="1"/>
  <c r="R6" i="7"/>
  <c r="C7" i="7"/>
  <c r="I7" i="7" s="1"/>
  <c r="V8" i="7"/>
  <c r="X8" i="7"/>
  <c r="W8" i="7"/>
  <c r="R8" i="7"/>
  <c r="T8" i="7"/>
  <c r="S8" i="7"/>
  <c r="N8" i="7"/>
  <c r="P8" i="7"/>
  <c r="O8" i="7"/>
  <c r="L8" i="7"/>
  <c r="K8" i="7"/>
  <c r="H8" i="7"/>
  <c r="G8" i="7"/>
  <c r="E4" i="7"/>
  <c r="E5" i="7"/>
  <c r="E6" i="7"/>
  <c r="E7" i="7"/>
  <c r="E8" i="7"/>
  <c r="D4" i="7"/>
  <c r="D5" i="7"/>
  <c r="D6" i="7"/>
  <c r="D8" i="7" s="1"/>
  <c r="D7" i="7"/>
  <c r="V9" i="7"/>
  <c r="V13" i="7"/>
  <c r="F9" i="7"/>
  <c r="J9" i="7"/>
  <c r="J13" i="7" s="1"/>
  <c r="N9" i="7"/>
  <c r="N13" i="7" s="1"/>
  <c r="R9" i="7"/>
  <c r="R13" i="7" s="1"/>
  <c r="F10" i="7"/>
  <c r="I10" i="7" s="1"/>
  <c r="J10" i="7"/>
  <c r="M10" i="7" s="1"/>
  <c r="R10" i="7"/>
  <c r="C10" i="7"/>
  <c r="U10" i="7" s="1"/>
  <c r="F11" i="7"/>
  <c r="I11" i="7" s="1"/>
  <c r="C11" i="7"/>
  <c r="F12" i="7"/>
  <c r="C12" i="7" s="1"/>
  <c r="X13" i="7"/>
  <c r="W13" i="7"/>
  <c r="T13" i="7"/>
  <c r="S13" i="7"/>
  <c r="P13" i="7"/>
  <c r="O13" i="7"/>
  <c r="L13" i="7"/>
  <c r="K13" i="7"/>
  <c r="H13" i="7"/>
  <c r="G13" i="7"/>
  <c r="E9" i="7"/>
  <c r="E10" i="7"/>
  <c r="E13" i="7" s="1"/>
  <c r="E11" i="7"/>
  <c r="E12" i="7"/>
  <c r="D9" i="7"/>
  <c r="D10" i="7"/>
  <c r="D11" i="7"/>
  <c r="D12" i="7"/>
  <c r="D13" i="7"/>
  <c r="V15" i="7"/>
  <c r="V18" i="7" s="1"/>
  <c r="F14" i="7"/>
  <c r="C14" i="7" s="1"/>
  <c r="J14" i="7"/>
  <c r="N14" i="7"/>
  <c r="R14" i="7"/>
  <c r="F15" i="7"/>
  <c r="N15" i="7"/>
  <c r="C15" i="7" s="1"/>
  <c r="R15" i="7"/>
  <c r="F16" i="7"/>
  <c r="C16" i="7"/>
  <c r="F17" i="7"/>
  <c r="C17" i="7"/>
  <c r="X18" i="7"/>
  <c r="W18" i="7"/>
  <c r="R18" i="7"/>
  <c r="T18" i="7"/>
  <c r="S18" i="7"/>
  <c r="N18" i="7"/>
  <c r="P18" i="7"/>
  <c r="O18" i="7"/>
  <c r="J18" i="7"/>
  <c r="L18" i="7"/>
  <c r="K18" i="7"/>
  <c r="F18" i="7"/>
  <c r="H18" i="7"/>
  <c r="G18" i="7"/>
  <c r="E14" i="7"/>
  <c r="E18" i="7" s="1"/>
  <c r="E15" i="7"/>
  <c r="E16" i="7"/>
  <c r="E17" i="7"/>
  <c r="D14" i="7"/>
  <c r="D15" i="7"/>
  <c r="D16" i="7"/>
  <c r="D17" i="7"/>
  <c r="D18" i="7"/>
  <c r="R24" i="7"/>
  <c r="R25" i="7"/>
  <c r="R26" i="7"/>
  <c r="R27" i="7"/>
  <c r="R28" i="7"/>
  <c r="F24" i="7"/>
  <c r="I24" i="7" s="1"/>
  <c r="N24" i="7"/>
  <c r="Q24" i="7" s="1"/>
  <c r="C24" i="7"/>
  <c r="F25" i="7"/>
  <c r="J25" i="7"/>
  <c r="N25" i="7"/>
  <c r="F26" i="7"/>
  <c r="I26" i="7" s="1"/>
  <c r="C26" i="7"/>
  <c r="F27" i="7"/>
  <c r="C27" i="7"/>
  <c r="V28" i="7"/>
  <c r="V20" i="7"/>
  <c r="V21" i="7"/>
  <c r="V23" i="7" s="1"/>
  <c r="V22" i="7"/>
  <c r="F19" i="7"/>
  <c r="C19" i="7" s="1"/>
  <c r="J19" i="7"/>
  <c r="N19" i="7"/>
  <c r="R19" i="7"/>
  <c r="F20" i="7"/>
  <c r="R20" i="7"/>
  <c r="C20" i="7"/>
  <c r="I20" i="7" s="1"/>
  <c r="F21" i="7"/>
  <c r="I21" i="7" s="1"/>
  <c r="R21" i="7"/>
  <c r="C21" i="7" s="1"/>
  <c r="U21" i="7" s="1"/>
  <c r="F22" i="7"/>
  <c r="I22" i="7" s="1"/>
  <c r="R22" i="7"/>
  <c r="C22" i="7" s="1"/>
  <c r="N23" i="7"/>
  <c r="J23" i="7"/>
  <c r="F23" i="7"/>
  <c r="X23" i="7"/>
  <c r="W23" i="7"/>
  <c r="T23" i="7"/>
  <c r="S23" i="7"/>
  <c r="P23" i="7"/>
  <c r="O23" i="7"/>
  <c r="L23" i="7"/>
  <c r="K23" i="7"/>
  <c r="H23" i="7"/>
  <c r="G23" i="7"/>
  <c r="E19" i="7"/>
  <c r="E20" i="7"/>
  <c r="E23" i="7" s="1"/>
  <c r="E21" i="7"/>
  <c r="E22" i="7"/>
  <c r="D19" i="7"/>
  <c r="D20" i="7"/>
  <c r="D21" i="7"/>
  <c r="D22" i="7"/>
  <c r="D23" i="7" s="1"/>
  <c r="N28" i="7"/>
  <c r="J28" i="7"/>
  <c r="X28" i="7"/>
  <c r="W28" i="7"/>
  <c r="T28" i="7"/>
  <c r="S28" i="7"/>
  <c r="P28" i="7"/>
  <c r="O28" i="7"/>
  <c r="L28" i="7"/>
  <c r="K28" i="7"/>
  <c r="F28" i="7"/>
  <c r="H28" i="7"/>
  <c r="G28" i="7"/>
  <c r="E24" i="7"/>
  <c r="E25" i="7"/>
  <c r="E28" i="7" s="1"/>
  <c r="E26" i="7"/>
  <c r="E27" i="7"/>
  <c r="D24" i="7"/>
  <c r="D28" i="7" s="1"/>
  <c r="D25" i="7"/>
  <c r="D26" i="7"/>
  <c r="D27" i="7"/>
  <c r="V33" i="7"/>
  <c r="R33" i="7"/>
  <c r="N33" i="7"/>
  <c r="J33" i="7"/>
  <c r="M29" i="7"/>
  <c r="X33" i="7"/>
  <c r="W33" i="7"/>
  <c r="T33" i="7"/>
  <c r="S33" i="7"/>
  <c r="P33" i="7"/>
  <c r="O33" i="7"/>
  <c r="L33" i="7"/>
  <c r="K33" i="7"/>
  <c r="F33" i="7"/>
  <c r="H33" i="7"/>
  <c r="G33" i="7"/>
  <c r="E29" i="7"/>
  <c r="E33" i="7" s="1"/>
  <c r="E30" i="7"/>
  <c r="E31" i="7"/>
  <c r="E32" i="7"/>
  <c r="D29" i="7"/>
  <c r="D33" i="7" s="1"/>
  <c r="D30" i="7"/>
  <c r="D31" i="7"/>
  <c r="D32" i="7"/>
  <c r="I16" i="7"/>
  <c r="I17" i="7"/>
  <c r="U36" i="7"/>
  <c r="U37" i="7"/>
  <c r="Y20" i="7"/>
  <c r="U20" i="7"/>
  <c r="U24" i="7"/>
  <c r="U26" i="7"/>
  <c r="U27" i="7"/>
  <c r="U29" i="7"/>
  <c r="U30" i="7"/>
  <c r="U4" i="7"/>
  <c r="Q5" i="7"/>
  <c r="Q4" i="7"/>
  <c r="M5" i="7"/>
  <c r="M4" i="7"/>
  <c r="I36" i="7"/>
  <c r="I5" i="7"/>
  <c r="I27" i="7"/>
  <c r="I29" i="7"/>
  <c r="I30" i="7"/>
  <c r="I4" i="7"/>
  <c r="Z36" i="23"/>
  <c r="W36" i="23"/>
  <c r="V36" i="23" s="1"/>
  <c r="Y36" i="23" s="1"/>
  <c r="X36" i="23"/>
  <c r="J36" i="23"/>
  <c r="M36" i="23"/>
  <c r="P36" i="23"/>
  <c r="S36" i="23"/>
  <c r="C36" i="23"/>
  <c r="AA33" i="23"/>
  <c r="W33" i="23"/>
  <c r="W35" i="23" s="1"/>
  <c r="AB33" i="23"/>
  <c r="AB35" i="23" s="1"/>
  <c r="X33" i="23"/>
  <c r="V33" i="23"/>
  <c r="Y33" i="23" s="1"/>
  <c r="AA31" i="23"/>
  <c r="W31" i="23"/>
  <c r="V31" i="23" s="1"/>
  <c r="AB31" i="23"/>
  <c r="X31" i="23"/>
  <c r="AA32" i="23"/>
  <c r="W32" i="23"/>
  <c r="AB32" i="23"/>
  <c r="X32" i="23" s="1"/>
  <c r="AA34" i="23"/>
  <c r="W34" i="23"/>
  <c r="AB34" i="23"/>
  <c r="X34" i="23" s="1"/>
  <c r="V34" i="23" s="1"/>
  <c r="Y34" i="23" s="1"/>
  <c r="J31" i="23"/>
  <c r="J35" i="23" s="1"/>
  <c r="M31" i="23"/>
  <c r="P31" i="23"/>
  <c r="S31" i="23"/>
  <c r="J32" i="23"/>
  <c r="M32" i="23"/>
  <c r="C32" i="23"/>
  <c r="J33" i="23"/>
  <c r="C33" i="23"/>
  <c r="J34" i="23"/>
  <c r="S34" i="23"/>
  <c r="C34" i="23"/>
  <c r="I34" i="23" s="1"/>
  <c r="AA26" i="23"/>
  <c r="W26" i="23" s="1"/>
  <c r="AB26" i="23"/>
  <c r="X26" i="23"/>
  <c r="AA27" i="23"/>
  <c r="W27" i="23" s="1"/>
  <c r="V27" i="23" s="1"/>
  <c r="Y27" i="23" s="1"/>
  <c r="AB27" i="23"/>
  <c r="X27" i="23"/>
  <c r="AA28" i="23"/>
  <c r="W28" i="23"/>
  <c r="V28" i="23" s="1"/>
  <c r="AB28" i="23"/>
  <c r="X28" i="23"/>
  <c r="AA29" i="23"/>
  <c r="W29" i="23"/>
  <c r="V29" i="23" s="1"/>
  <c r="Y29" i="23" s="1"/>
  <c r="AB29" i="23"/>
  <c r="X29" i="23" s="1"/>
  <c r="J26" i="23"/>
  <c r="J30" i="23" s="1"/>
  <c r="M26" i="23"/>
  <c r="M30" i="23" s="1"/>
  <c r="S26" i="23"/>
  <c r="C26" i="23"/>
  <c r="C30" i="23" s="1"/>
  <c r="J27" i="23"/>
  <c r="M27" i="23"/>
  <c r="S27" i="23"/>
  <c r="C27" i="23"/>
  <c r="I27" i="23" s="1"/>
  <c r="J28" i="23"/>
  <c r="M28" i="23"/>
  <c r="C28" i="23" s="1"/>
  <c r="J29" i="23"/>
  <c r="C29" i="23" s="1"/>
  <c r="S29" i="23"/>
  <c r="AB21" i="23"/>
  <c r="X21" i="23"/>
  <c r="AA22" i="23"/>
  <c r="W22" i="23"/>
  <c r="V22" i="23" s="1"/>
  <c r="AA23" i="23"/>
  <c r="W23" i="23"/>
  <c r="AB23" i="23"/>
  <c r="X23" i="23" s="1"/>
  <c r="AA24" i="23"/>
  <c r="W24" i="23"/>
  <c r="V24" i="23" s="1"/>
  <c r="Y24" i="23" s="1"/>
  <c r="AB24" i="23"/>
  <c r="X24" i="23"/>
  <c r="J21" i="23"/>
  <c r="C21" i="23" s="1"/>
  <c r="M21" i="23"/>
  <c r="M25" i="23" s="1"/>
  <c r="P21" i="23"/>
  <c r="P25" i="23" s="1"/>
  <c r="S21" i="23"/>
  <c r="J22" i="23"/>
  <c r="C22" i="23" s="1"/>
  <c r="I22" i="23" s="1"/>
  <c r="M22" i="23"/>
  <c r="P22" i="23"/>
  <c r="S22" i="23"/>
  <c r="J23" i="23"/>
  <c r="C23" i="23" s="1"/>
  <c r="I23" i="23" s="1"/>
  <c r="P23" i="23"/>
  <c r="J24" i="23"/>
  <c r="P24" i="23"/>
  <c r="S24" i="23"/>
  <c r="S25" i="23" s="1"/>
  <c r="C24" i="23"/>
  <c r="AA16" i="23"/>
  <c r="AA20" i="23" s="1"/>
  <c r="W16" i="23"/>
  <c r="W20" i="23" s="1"/>
  <c r="AB16" i="23"/>
  <c r="X16" i="23" s="1"/>
  <c r="X20" i="23" s="1"/>
  <c r="AA17" i="23"/>
  <c r="W17" i="23" s="1"/>
  <c r="V17" i="23" s="1"/>
  <c r="AB17" i="23"/>
  <c r="X17" i="23"/>
  <c r="AA18" i="23"/>
  <c r="W18" i="23"/>
  <c r="V18" i="23" s="1"/>
  <c r="Y18" i="23" s="1"/>
  <c r="AB18" i="23"/>
  <c r="X18" i="23"/>
  <c r="AA19" i="23"/>
  <c r="W19" i="23" s="1"/>
  <c r="V19" i="23" s="1"/>
  <c r="Y19" i="23" s="1"/>
  <c r="AB19" i="23"/>
  <c r="X19" i="23" s="1"/>
  <c r="J16" i="23"/>
  <c r="M16" i="23"/>
  <c r="P16" i="23"/>
  <c r="S16" i="23"/>
  <c r="S20" i="23" s="1"/>
  <c r="C16" i="23"/>
  <c r="J17" i="23"/>
  <c r="C17" i="23" s="1"/>
  <c r="M17" i="23"/>
  <c r="S17" i="23"/>
  <c r="J18" i="23"/>
  <c r="S18" i="23"/>
  <c r="C18" i="23"/>
  <c r="J19" i="23"/>
  <c r="C19" i="23"/>
  <c r="AA11" i="23"/>
  <c r="AA15" i="23" s="1"/>
  <c r="W11" i="23"/>
  <c r="AB11" i="23"/>
  <c r="X11" i="23" s="1"/>
  <c r="AA12" i="23"/>
  <c r="W12" i="23"/>
  <c r="AB12" i="23"/>
  <c r="X12" i="23" s="1"/>
  <c r="AA13" i="23"/>
  <c r="W13" i="23" s="1"/>
  <c r="V13" i="23" s="1"/>
  <c r="Y13" i="23" s="1"/>
  <c r="AB13" i="23"/>
  <c r="X13" i="23" s="1"/>
  <c r="AA14" i="23"/>
  <c r="W14" i="23"/>
  <c r="AB14" i="23"/>
  <c r="X14" i="23" s="1"/>
  <c r="V14" i="23" s="1"/>
  <c r="Y14" i="23" s="1"/>
  <c r="J11" i="23"/>
  <c r="C11" i="23" s="1"/>
  <c r="C15" i="23" s="1"/>
  <c r="M11" i="23"/>
  <c r="P11" i="23"/>
  <c r="S11" i="23"/>
  <c r="J12" i="23"/>
  <c r="C12" i="23" s="1"/>
  <c r="M12" i="23"/>
  <c r="S12" i="23"/>
  <c r="J13" i="23"/>
  <c r="C13" i="23"/>
  <c r="J14" i="23"/>
  <c r="C14" i="23" s="1"/>
  <c r="I14" i="23" s="1"/>
  <c r="P14" i="23"/>
  <c r="P15" i="23" s="1"/>
  <c r="S14" i="23"/>
  <c r="S15" i="23" s="1"/>
  <c r="AA6" i="23"/>
  <c r="W6" i="23" s="1"/>
  <c r="AB6" i="23"/>
  <c r="X6" i="23" s="1"/>
  <c r="X10" i="23" s="1"/>
  <c r="AA7" i="23"/>
  <c r="W7" i="23" s="1"/>
  <c r="V7" i="23" s="1"/>
  <c r="AB7" i="23"/>
  <c r="X7" i="23" s="1"/>
  <c r="AA8" i="23"/>
  <c r="W8" i="23" s="1"/>
  <c r="V8" i="23" s="1"/>
  <c r="AB8" i="23"/>
  <c r="X8" i="23"/>
  <c r="AA9" i="23"/>
  <c r="W9" i="23"/>
  <c r="V9" i="23" s="1"/>
  <c r="Y9" i="23" s="1"/>
  <c r="AB9" i="23"/>
  <c r="X9" i="23"/>
  <c r="J6" i="23"/>
  <c r="C6" i="23" s="1"/>
  <c r="M6" i="23"/>
  <c r="P6" i="23"/>
  <c r="P10" i="23" s="1"/>
  <c r="S6" i="23"/>
  <c r="S10" i="23" s="1"/>
  <c r="J7" i="23"/>
  <c r="C7" i="23" s="1"/>
  <c r="I7" i="23" s="1"/>
  <c r="M7" i="23"/>
  <c r="P7" i="23"/>
  <c r="J8" i="23"/>
  <c r="C8" i="23" s="1"/>
  <c r="I8" i="23" s="1"/>
  <c r="M8" i="23"/>
  <c r="P8" i="23"/>
  <c r="S8" i="23"/>
  <c r="J9" i="23"/>
  <c r="P9" i="23"/>
  <c r="C9" i="23"/>
  <c r="F36" i="23"/>
  <c r="I36" i="23" s="1"/>
  <c r="F31" i="23"/>
  <c r="F35" i="23" s="1"/>
  <c r="F32" i="23"/>
  <c r="F33" i="23"/>
  <c r="F34" i="23"/>
  <c r="I33" i="23"/>
  <c r="I32" i="23"/>
  <c r="F26" i="23"/>
  <c r="F30" i="23" s="1"/>
  <c r="F27" i="23"/>
  <c r="F28" i="23"/>
  <c r="F29" i="23"/>
  <c r="F21" i="23"/>
  <c r="F22" i="23"/>
  <c r="F23" i="23"/>
  <c r="F24" i="23"/>
  <c r="I24" i="23" s="1"/>
  <c r="F25" i="23"/>
  <c r="F16" i="23"/>
  <c r="F17" i="23"/>
  <c r="F18" i="23"/>
  <c r="I18" i="23" s="1"/>
  <c r="F19" i="23"/>
  <c r="F20" i="23"/>
  <c r="I19" i="23"/>
  <c r="I16" i="23"/>
  <c r="F11" i="23"/>
  <c r="F15" i="23" s="1"/>
  <c r="F12" i="23"/>
  <c r="I12" i="23" s="1"/>
  <c r="F13" i="23"/>
  <c r="I13" i="23" s="1"/>
  <c r="F14" i="23"/>
  <c r="F6" i="23"/>
  <c r="F10" i="23" s="1"/>
  <c r="F7" i="23"/>
  <c r="F8" i="23"/>
  <c r="F9" i="23"/>
  <c r="I9" i="23"/>
  <c r="AP10" i="23"/>
  <c r="AO10" i="23"/>
  <c r="AN6" i="23"/>
  <c r="AN8" i="23"/>
  <c r="AN10" i="23"/>
  <c r="AM10" i="23"/>
  <c r="AL10" i="23"/>
  <c r="AK6" i="23"/>
  <c r="AK7" i="23"/>
  <c r="AK8" i="23"/>
  <c r="AK9" i="23"/>
  <c r="AK10" i="23"/>
  <c r="AJ10" i="23"/>
  <c r="AI10" i="23"/>
  <c r="AH10" i="23"/>
  <c r="AG10" i="23"/>
  <c r="AF6" i="23"/>
  <c r="AF10" i="23" s="1"/>
  <c r="AF7" i="23"/>
  <c r="AF8" i="23"/>
  <c r="AE10" i="23"/>
  <c r="AD10" i="23"/>
  <c r="AC6" i="23"/>
  <c r="AC10" i="23" s="1"/>
  <c r="AC7" i="23"/>
  <c r="AC8" i="23"/>
  <c r="AC9" i="23"/>
  <c r="AB10" i="23"/>
  <c r="AA10" i="23"/>
  <c r="Z6" i="23"/>
  <c r="Z10" i="23" s="1"/>
  <c r="Z7" i="23"/>
  <c r="Z8" i="23"/>
  <c r="Z9" i="23"/>
  <c r="U10" i="23"/>
  <c r="T10" i="23"/>
  <c r="R10" i="23"/>
  <c r="Q10" i="23"/>
  <c r="O10" i="23"/>
  <c r="N10" i="23"/>
  <c r="M10" i="23"/>
  <c r="L10" i="23"/>
  <c r="K10" i="23"/>
  <c r="H10" i="23"/>
  <c r="G10" i="23"/>
  <c r="E6" i="23"/>
  <c r="E10" i="23" s="1"/>
  <c r="E7" i="23"/>
  <c r="E8" i="23"/>
  <c r="E9" i="23"/>
  <c r="D6" i="23"/>
  <c r="D7" i="23"/>
  <c r="D8" i="23"/>
  <c r="D9" i="23"/>
  <c r="D10" i="23"/>
  <c r="AP15" i="23"/>
  <c r="AO15" i="23"/>
  <c r="AN11" i="23"/>
  <c r="AN15" i="23" s="1"/>
  <c r="AN12" i="23"/>
  <c r="AN14" i="23"/>
  <c r="AM15" i="23"/>
  <c r="AL15" i="23"/>
  <c r="AK11" i="23"/>
  <c r="AK15" i="23" s="1"/>
  <c r="AK14" i="23"/>
  <c r="AJ15" i="23"/>
  <c r="AI15" i="23"/>
  <c r="AH15" i="23"/>
  <c r="AG15" i="23"/>
  <c r="AF11" i="23"/>
  <c r="AF12" i="23"/>
  <c r="AF15" i="23"/>
  <c r="AE15" i="23"/>
  <c r="AD15" i="23"/>
  <c r="AC11" i="23"/>
  <c r="AC15" i="23" s="1"/>
  <c r="AC12" i="23"/>
  <c r="Z12" i="23" s="1"/>
  <c r="AC13" i="23"/>
  <c r="AC14" i="23"/>
  <c r="Z13" i="23"/>
  <c r="Z14" i="23"/>
  <c r="U15" i="23"/>
  <c r="T15" i="23"/>
  <c r="R15" i="23"/>
  <c r="Q15" i="23"/>
  <c r="O15" i="23"/>
  <c r="N15" i="23"/>
  <c r="M15" i="23"/>
  <c r="L15" i="23"/>
  <c r="K15" i="23"/>
  <c r="H15" i="23"/>
  <c r="G15" i="23"/>
  <c r="E11" i="23"/>
  <c r="E15" i="23" s="1"/>
  <c r="E12" i="23"/>
  <c r="E13" i="23"/>
  <c r="E14" i="23"/>
  <c r="D11" i="23"/>
  <c r="D15" i="23" s="1"/>
  <c r="D12" i="23"/>
  <c r="D13" i="23"/>
  <c r="D14" i="23"/>
  <c r="AP20" i="23"/>
  <c r="AO20" i="23"/>
  <c r="AN16" i="23"/>
  <c r="AN17" i="23"/>
  <c r="AN18" i="23"/>
  <c r="AN20" i="23"/>
  <c r="AM20" i="23"/>
  <c r="AL20" i="23"/>
  <c r="AK16" i="23"/>
  <c r="AK20" i="23"/>
  <c r="AJ20" i="23"/>
  <c r="AI20" i="23"/>
  <c r="AH20" i="23"/>
  <c r="AG20" i="23"/>
  <c r="AF16" i="23"/>
  <c r="AF20" i="23" s="1"/>
  <c r="AF17" i="23"/>
  <c r="AE20" i="23"/>
  <c r="AD20" i="23"/>
  <c r="AC16" i="23"/>
  <c r="Z16" i="23" s="1"/>
  <c r="Z20" i="23" s="1"/>
  <c r="AC17" i="23"/>
  <c r="Z17" i="23" s="1"/>
  <c r="AC18" i="23"/>
  <c r="Z18" i="23" s="1"/>
  <c r="AC19" i="23"/>
  <c r="Z19" i="23" s="1"/>
  <c r="AC20" i="23"/>
  <c r="AB20" i="23"/>
  <c r="U20" i="23"/>
  <c r="T20" i="23"/>
  <c r="R20" i="23"/>
  <c r="Q20" i="23"/>
  <c r="P20" i="23"/>
  <c r="O20" i="23"/>
  <c r="N20" i="23"/>
  <c r="M20" i="23"/>
  <c r="L20" i="23"/>
  <c r="K20" i="23"/>
  <c r="J20" i="23"/>
  <c r="H20" i="23"/>
  <c r="G20" i="23"/>
  <c r="E16" i="23"/>
  <c r="E20" i="23" s="1"/>
  <c r="E17" i="23"/>
  <c r="E18" i="23"/>
  <c r="E19" i="23"/>
  <c r="D16" i="23"/>
  <c r="D17" i="23"/>
  <c r="D18" i="23"/>
  <c r="D19" i="23"/>
  <c r="D20" i="23"/>
  <c r="AP25" i="23"/>
  <c r="AO25" i="23"/>
  <c r="AN21" i="23"/>
  <c r="AN25" i="23" s="1"/>
  <c r="AN22" i="23"/>
  <c r="AN24" i="23"/>
  <c r="AM25" i="23"/>
  <c r="AL25" i="23"/>
  <c r="AK21" i="23"/>
  <c r="AK22" i="23"/>
  <c r="AK23" i="23"/>
  <c r="AK24" i="23"/>
  <c r="AK25" i="23"/>
  <c r="AJ25" i="23"/>
  <c r="AI25" i="23"/>
  <c r="AH25" i="23"/>
  <c r="AG25" i="23"/>
  <c r="AF21" i="23"/>
  <c r="AF22" i="23"/>
  <c r="AF25" i="23"/>
  <c r="AE25" i="23"/>
  <c r="AD25" i="23"/>
  <c r="AC21" i="23"/>
  <c r="AC25" i="23" s="1"/>
  <c r="AC22" i="23"/>
  <c r="AC23" i="23"/>
  <c r="AC24" i="23"/>
  <c r="Z24" i="23" s="1"/>
  <c r="AA25" i="23"/>
  <c r="Z21" i="23"/>
  <c r="Z25" i="23" s="1"/>
  <c r="Z22" i="23"/>
  <c r="Z23" i="23"/>
  <c r="U25" i="23"/>
  <c r="T25" i="23"/>
  <c r="R25" i="23"/>
  <c r="Q25" i="23"/>
  <c r="O25" i="23"/>
  <c r="N25" i="23"/>
  <c r="L25" i="23"/>
  <c r="K25" i="23"/>
  <c r="H25" i="23"/>
  <c r="G25" i="23"/>
  <c r="E21" i="23"/>
  <c r="E22" i="23"/>
  <c r="E25" i="23" s="1"/>
  <c r="E23" i="23"/>
  <c r="E24" i="23"/>
  <c r="D21" i="23"/>
  <c r="D25" i="23" s="1"/>
  <c r="D22" i="23"/>
  <c r="D23" i="23"/>
  <c r="D24" i="23"/>
  <c r="AP30" i="23"/>
  <c r="AO30" i="23"/>
  <c r="AN26" i="23"/>
  <c r="AN30" i="23" s="1"/>
  <c r="AN27" i="23"/>
  <c r="AN29" i="23"/>
  <c r="AM30" i="23"/>
  <c r="AL30" i="23"/>
  <c r="AK30" i="23"/>
  <c r="AJ30" i="23"/>
  <c r="AI30" i="23"/>
  <c r="AH30" i="23"/>
  <c r="AG30" i="23"/>
  <c r="AF26" i="23"/>
  <c r="AF27" i="23"/>
  <c r="AF28" i="23"/>
  <c r="AF30" i="23"/>
  <c r="AE30" i="23"/>
  <c r="AD30" i="23"/>
  <c r="AC26" i="23"/>
  <c r="AC27" i="23"/>
  <c r="AC30" i="23" s="1"/>
  <c r="AC28" i="23"/>
  <c r="AC29" i="23"/>
  <c r="AB30" i="23"/>
  <c r="AA30" i="23"/>
  <c r="Z26" i="23"/>
  <c r="Z28" i="23"/>
  <c r="Z29" i="23"/>
  <c r="U30" i="23"/>
  <c r="T30" i="23"/>
  <c r="S30" i="23"/>
  <c r="R30" i="23"/>
  <c r="Q30" i="23"/>
  <c r="P30" i="23"/>
  <c r="O30" i="23"/>
  <c r="N30" i="23"/>
  <c r="L30" i="23"/>
  <c r="K30" i="23"/>
  <c r="H30" i="23"/>
  <c r="G30" i="23"/>
  <c r="E26" i="23"/>
  <c r="E27" i="23"/>
  <c r="E30" i="23" s="1"/>
  <c r="E28" i="23"/>
  <c r="E29" i="23"/>
  <c r="D26" i="23"/>
  <c r="D30" i="23" s="1"/>
  <c r="D27" i="23"/>
  <c r="D28" i="23"/>
  <c r="D29" i="23"/>
  <c r="AP35" i="23"/>
  <c r="AO35" i="23"/>
  <c r="AN31" i="23"/>
  <c r="AN34" i="23"/>
  <c r="AN35" i="23" s="1"/>
  <c r="AM35" i="23"/>
  <c r="AL35" i="23"/>
  <c r="AK31" i="23"/>
  <c r="AK33" i="23"/>
  <c r="AK35" i="23"/>
  <c r="AJ35" i="23"/>
  <c r="AI35" i="23"/>
  <c r="AH35" i="23"/>
  <c r="AG35" i="23"/>
  <c r="AF31" i="23"/>
  <c r="AF35" i="23" s="1"/>
  <c r="AF32" i="23"/>
  <c r="AE35" i="23"/>
  <c r="AD35" i="23"/>
  <c r="AC31" i="23"/>
  <c r="AC32" i="23"/>
  <c r="AC33" i="23"/>
  <c r="AC34" i="23"/>
  <c r="AC35" i="23"/>
  <c r="AA35" i="23"/>
  <c r="Z31" i="23"/>
  <c r="Z32" i="23"/>
  <c r="Z35" i="23" s="1"/>
  <c r="Z33" i="23"/>
  <c r="Z34" i="23"/>
  <c r="U35" i="23"/>
  <c r="T35" i="23"/>
  <c r="S35" i="23"/>
  <c r="R35" i="23"/>
  <c r="Q35" i="23"/>
  <c r="P35" i="23"/>
  <c r="O35" i="23"/>
  <c r="N35" i="23"/>
  <c r="M35" i="23"/>
  <c r="L35" i="23"/>
  <c r="K35" i="23"/>
  <c r="H35" i="23"/>
  <c r="G35" i="23"/>
  <c r="E31" i="23"/>
  <c r="E32" i="23"/>
  <c r="E33" i="23"/>
  <c r="E34" i="23"/>
  <c r="E35" i="23"/>
  <c r="D31" i="23"/>
  <c r="D32" i="23"/>
  <c r="D33" i="23"/>
  <c r="D34" i="23"/>
  <c r="D35" i="23" s="1"/>
  <c r="AC36" i="23"/>
  <c r="AF36" i="23"/>
  <c r="D36" i="23"/>
  <c r="E36" i="23"/>
  <c r="AK36" i="23"/>
  <c r="AN36" i="23"/>
  <c r="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  <c r="N11" i="9"/>
  <c r="N10" i="9"/>
  <c r="N9" i="9"/>
  <c r="N8" i="9"/>
  <c r="N7" i="9"/>
  <c r="N6" i="9"/>
  <c r="N5" i="9"/>
  <c r="J5" i="9"/>
  <c r="K5" i="9"/>
  <c r="L5" i="9"/>
  <c r="J6" i="9"/>
  <c r="K6" i="9"/>
  <c r="L6" i="9"/>
  <c r="J7" i="9"/>
  <c r="K7" i="9"/>
  <c r="L7" i="9"/>
  <c r="J8" i="9"/>
  <c r="K8" i="9"/>
  <c r="L8" i="9"/>
  <c r="J9" i="9"/>
  <c r="K9" i="9"/>
  <c r="L9" i="9"/>
  <c r="J10" i="9"/>
  <c r="K10" i="9"/>
  <c r="L10" i="9"/>
  <c r="J11" i="9"/>
  <c r="K11" i="9"/>
  <c r="L11" i="9"/>
  <c r="I11" i="9"/>
  <c r="H11" i="9"/>
  <c r="G11" i="9" s="1"/>
  <c r="M11" i="9" s="1"/>
  <c r="I10" i="9"/>
  <c r="G10" i="9" s="1"/>
  <c r="M10" i="9" s="1"/>
  <c r="H10" i="9"/>
  <c r="I9" i="9"/>
  <c r="H9" i="9"/>
  <c r="I8" i="9"/>
  <c r="H8" i="9"/>
  <c r="I7" i="9"/>
  <c r="H7" i="9"/>
  <c r="I6" i="9"/>
  <c r="H6" i="9"/>
  <c r="I5" i="9"/>
  <c r="H5" i="9"/>
  <c r="E5" i="9"/>
  <c r="E6" i="9"/>
  <c r="E7" i="9"/>
  <c r="E8" i="9"/>
  <c r="E9" i="9"/>
  <c r="E10" i="9"/>
  <c r="E11" i="9"/>
  <c r="D11" i="9"/>
  <c r="C11" i="9" s="1"/>
  <c r="D10" i="9"/>
  <c r="D9" i="9"/>
  <c r="C9" i="9" s="1"/>
  <c r="D8" i="9"/>
  <c r="C8" i="9" s="1"/>
  <c r="D7" i="9"/>
  <c r="C7" i="9" s="1"/>
  <c r="D6" i="9"/>
  <c r="C6" i="9" s="1"/>
  <c r="D5" i="9"/>
  <c r="C10" i="9"/>
  <c r="G9" i="9"/>
  <c r="M9" i="9" s="1"/>
  <c r="G8" i="9"/>
  <c r="M8" i="9" s="1"/>
  <c r="G7" i="9"/>
  <c r="M7" i="9" s="1"/>
  <c r="G6" i="9"/>
  <c r="M6" i="9" s="1"/>
  <c r="G5" i="9"/>
  <c r="M5" i="9"/>
  <c r="C5" i="9"/>
  <c r="G34" i="9"/>
  <c r="M34" i="9" s="1"/>
  <c r="C34" i="9"/>
  <c r="G33" i="9"/>
  <c r="M33" i="9"/>
  <c r="C33" i="9"/>
  <c r="G32" i="9"/>
  <c r="M32" i="9" s="1"/>
  <c r="C32" i="9"/>
  <c r="G18" i="9"/>
  <c r="M18" i="9" s="1"/>
  <c r="G19" i="9"/>
  <c r="M19" i="9" s="1"/>
  <c r="G20" i="9"/>
  <c r="M20" i="9"/>
  <c r="G21" i="9"/>
  <c r="M21" i="9"/>
  <c r="G22" i="9"/>
  <c r="M22" i="9" s="1"/>
  <c r="G23" i="9"/>
  <c r="M23" i="9" s="1"/>
  <c r="G24" i="9"/>
  <c r="M24" i="9" s="1"/>
  <c r="G25" i="9"/>
  <c r="M25" i="9" s="1"/>
  <c r="G26" i="9"/>
  <c r="M26" i="9"/>
  <c r="G27" i="9"/>
  <c r="M27" i="9" s="1"/>
  <c r="G28" i="9"/>
  <c r="M28" i="9"/>
  <c r="G29" i="9"/>
  <c r="M29" i="9" s="1"/>
  <c r="G30" i="9"/>
  <c r="M30" i="9"/>
  <c r="G31" i="9"/>
  <c r="M31" i="9" s="1"/>
  <c r="G35" i="9"/>
  <c r="M35" i="9" s="1"/>
  <c r="G36" i="9"/>
  <c r="M36" i="9"/>
  <c r="G37" i="9"/>
  <c r="M37" i="9" s="1"/>
  <c r="G17" i="9"/>
  <c r="M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5" i="9"/>
  <c r="C36" i="9"/>
  <c r="C37" i="9"/>
  <c r="C17" i="9"/>
  <c r="R29" i="26"/>
  <c r="U29" i="26" s="1"/>
  <c r="N29" i="26"/>
  <c r="Q29" i="26" s="1"/>
  <c r="J29" i="26"/>
  <c r="R25" i="26"/>
  <c r="U25" i="26" s="1"/>
  <c r="R26" i="26"/>
  <c r="R27" i="26"/>
  <c r="C25" i="26"/>
  <c r="Q25" i="26" s="1"/>
  <c r="C26" i="26"/>
  <c r="C27" i="26"/>
  <c r="U27" i="26" s="1"/>
  <c r="C28" i="26"/>
  <c r="T28" i="26"/>
  <c r="S28" i="26"/>
  <c r="N25" i="26"/>
  <c r="N28" i="26" s="1"/>
  <c r="Q28" i="26" s="1"/>
  <c r="N26" i="26"/>
  <c r="N27" i="26"/>
  <c r="P28" i="26"/>
  <c r="O28" i="26"/>
  <c r="J25" i="26"/>
  <c r="J26" i="26"/>
  <c r="J28" i="26" s="1"/>
  <c r="M28" i="26" s="1"/>
  <c r="J27" i="26"/>
  <c r="L28" i="26"/>
  <c r="K28" i="26"/>
  <c r="F25" i="26"/>
  <c r="I25" i="26" s="1"/>
  <c r="F26" i="26"/>
  <c r="F28" i="26" s="1"/>
  <c r="I28" i="26" s="1"/>
  <c r="F27" i="26"/>
  <c r="H28" i="26"/>
  <c r="G28" i="26"/>
  <c r="E28" i="26"/>
  <c r="D28" i="26"/>
  <c r="U26" i="26"/>
  <c r="Q26" i="26"/>
  <c r="M26" i="26"/>
  <c r="I26" i="26"/>
  <c r="R21" i="26"/>
  <c r="R24" i="26" s="1"/>
  <c r="R22" i="26"/>
  <c r="R23" i="26"/>
  <c r="C21" i="26"/>
  <c r="C22" i="26"/>
  <c r="C24" i="26" s="1"/>
  <c r="C23" i="26"/>
  <c r="T24" i="26"/>
  <c r="S24" i="26"/>
  <c r="N21" i="26"/>
  <c r="N22" i="26"/>
  <c r="Q22" i="26" s="1"/>
  <c r="N23" i="26"/>
  <c r="Q23" i="26" s="1"/>
  <c r="P24" i="26"/>
  <c r="O24" i="26"/>
  <c r="J21" i="26"/>
  <c r="J24" i="26" s="1"/>
  <c r="J22" i="26"/>
  <c r="M22" i="26" s="1"/>
  <c r="J23" i="26"/>
  <c r="M23" i="26" s="1"/>
  <c r="L24" i="26"/>
  <c r="K24" i="26"/>
  <c r="F21" i="26"/>
  <c r="F24" i="26" s="1"/>
  <c r="F22" i="26"/>
  <c r="I22" i="26" s="1"/>
  <c r="F23" i="26"/>
  <c r="I23" i="26" s="1"/>
  <c r="H24" i="26"/>
  <c r="G24" i="26"/>
  <c r="E24" i="26"/>
  <c r="D24" i="26"/>
  <c r="U23" i="26"/>
  <c r="U22" i="26"/>
  <c r="U21" i="26"/>
  <c r="Q21" i="26"/>
  <c r="M21" i="26"/>
  <c r="R17" i="26"/>
  <c r="R18" i="26"/>
  <c r="R20" i="26" s="1"/>
  <c r="R19" i="26"/>
  <c r="C17" i="26"/>
  <c r="C20" i="26" s="1"/>
  <c r="C18" i="26"/>
  <c r="M18" i="26" s="1"/>
  <c r="C19" i="26"/>
  <c r="T20" i="26"/>
  <c r="S20" i="26"/>
  <c r="N17" i="26"/>
  <c r="N20" i="26" s="1"/>
  <c r="Q20" i="26" s="1"/>
  <c r="N18" i="26"/>
  <c r="Q18" i="26" s="1"/>
  <c r="N19" i="26"/>
  <c r="Q19" i="26" s="1"/>
  <c r="P20" i="26"/>
  <c r="O20" i="26"/>
  <c r="J17" i="26"/>
  <c r="J20" i="26" s="1"/>
  <c r="M20" i="26" s="1"/>
  <c r="J18" i="26"/>
  <c r="J19" i="26"/>
  <c r="L20" i="26"/>
  <c r="K20" i="26"/>
  <c r="F17" i="26"/>
  <c r="F18" i="26"/>
  <c r="F19" i="26"/>
  <c r="F20" i="26"/>
  <c r="I20" i="26" s="1"/>
  <c r="H20" i="26"/>
  <c r="G20" i="26"/>
  <c r="E20" i="26"/>
  <c r="D20" i="26"/>
  <c r="U19" i="26"/>
  <c r="M19" i="26"/>
  <c r="I19" i="26"/>
  <c r="I18" i="26"/>
  <c r="U17" i="26"/>
  <c r="M17" i="26"/>
  <c r="I17" i="26"/>
  <c r="R13" i="26"/>
  <c r="R14" i="26"/>
  <c r="R16" i="26" s="1"/>
  <c r="U16" i="26" s="1"/>
  <c r="R15" i="26"/>
  <c r="C13" i="26"/>
  <c r="C16" i="26" s="1"/>
  <c r="I16" i="26" s="1"/>
  <c r="C14" i="26"/>
  <c r="C15" i="26"/>
  <c r="T16" i="26"/>
  <c r="S16" i="26"/>
  <c r="N13" i="26"/>
  <c r="N14" i="26"/>
  <c r="Q14" i="26" s="1"/>
  <c r="N15" i="26"/>
  <c r="Q15" i="26" s="1"/>
  <c r="N16" i="26"/>
  <c r="Q16" i="26" s="1"/>
  <c r="P16" i="26"/>
  <c r="O16" i="26"/>
  <c r="J13" i="26"/>
  <c r="J16" i="26" s="1"/>
  <c r="M16" i="26" s="1"/>
  <c r="J14" i="26"/>
  <c r="M14" i="26" s="1"/>
  <c r="J15" i="26"/>
  <c r="M15" i="26" s="1"/>
  <c r="L16" i="26"/>
  <c r="K16" i="26"/>
  <c r="F13" i="26"/>
  <c r="F14" i="26"/>
  <c r="I14" i="26" s="1"/>
  <c r="F15" i="26"/>
  <c r="I15" i="26" s="1"/>
  <c r="F16" i="26"/>
  <c r="H16" i="26"/>
  <c r="G16" i="26"/>
  <c r="E16" i="26"/>
  <c r="D16" i="26"/>
  <c r="U15" i="26"/>
  <c r="U14" i="26"/>
  <c r="U13" i="26"/>
  <c r="Q13" i="26"/>
  <c r="M13" i="26"/>
  <c r="I13" i="26"/>
  <c r="R9" i="26"/>
  <c r="R10" i="26"/>
  <c r="R12" i="26"/>
  <c r="C9" i="26"/>
  <c r="C10" i="26"/>
  <c r="C11" i="26"/>
  <c r="Q11" i="26" s="1"/>
  <c r="T12" i="26"/>
  <c r="S12" i="26"/>
  <c r="N9" i="26"/>
  <c r="N10" i="26"/>
  <c r="N11" i="26"/>
  <c r="N12" i="26"/>
  <c r="P12" i="26"/>
  <c r="O12" i="26"/>
  <c r="J9" i="26"/>
  <c r="J12" i="26" s="1"/>
  <c r="J10" i="26"/>
  <c r="J11" i="26"/>
  <c r="L12" i="26"/>
  <c r="K12" i="26"/>
  <c r="F9" i="26"/>
  <c r="F10" i="26"/>
  <c r="F11" i="26"/>
  <c r="F12" i="26"/>
  <c r="H12" i="26"/>
  <c r="G12" i="26"/>
  <c r="E12" i="26"/>
  <c r="D12" i="26"/>
  <c r="M11" i="26"/>
  <c r="I11" i="26"/>
  <c r="U10" i="26"/>
  <c r="Q10" i="26"/>
  <c r="M10" i="26"/>
  <c r="I10" i="26"/>
  <c r="U9" i="26"/>
  <c r="Q9" i="26"/>
  <c r="I9" i="26"/>
  <c r="R5" i="26"/>
  <c r="U5" i="26" s="1"/>
  <c r="R6" i="26"/>
  <c r="U6" i="26" s="1"/>
  <c r="R7" i="26"/>
  <c r="R8" i="26"/>
  <c r="U8" i="26" s="1"/>
  <c r="C5" i="26"/>
  <c r="C8" i="26" s="1"/>
  <c r="C6" i="26"/>
  <c r="Q6" i="26" s="1"/>
  <c r="C7" i="26"/>
  <c r="T8" i="26"/>
  <c r="S8" i="26"/>
  <c r="N5" i="26"/>
  <c r="N8" i="26" s="1"/>
  <c r="Q8" i="26" s="1"/>
  <c r="N6" i="26"/>
  <c r="N7" i="26"/>
  <c r="P8" i="26"/>
  <c r="O8" i="26"/>
  <c r="J5" i="26"/>
  <c r="M5" i="26" s="1"/>
  <c r="J6" i="26"/>
  <c r="M6" i="26" s="1"/>
  <c r="J7" i="26"/>
  <c r="L8" i="26"/>
  <c r="K8" i="26"/>
  <c r="F5" i="26"/>
  <c r="I5" i="26" s="1"/>
  <c r="F6" i="26"/>
  <c r="I6" i="26" s="1"/>
  <c r="F7" i="26"/>
  <c r="H8" i="26"/>
  <c r="G8" i="26"/>
  <c r="E8" i="26"/>
  <c r="D8" i="26"/>
  <c r="U7" i="26"/>
  <c r="Q7" i="26"/>
  <c r="M7" i="26"/>
  <c r="I7" i="26"/>
  <c r="R37" i="26"/>
  <c r="R38" i="26"/>
  <c r="R39" i="26"/>
  <c r="R40" i="26"/>
  <c r="C37" i="26"/>
  <c r="U37" i="26" s="1"/>
  <c r="C38" i="26"/>
  <c r="I38" i="26" s="1"/>
  <c r="C39" i="26"/>
  <c r="I39" i="26" s="1"/>
  <c r="T40" i="26"/>
  <c r="S40" i="26"/>
  <c r="N37" i="26"/>
  <c r="N40" i="26" s="1"/>
  <c r="N38" i="26"/>
  <c r="Q38" i="26" s="1"/>
  <c r="N39" i="26"/>
  <c r="Q39" i="26" s="1"/>
  <c r="P40" i="26"/>
  <c r="O40" i="26"/>
  <c r="J37" i="26"/>
  <c r="J38" i="26"/>
  <c r="J39" i="26"/>
  <c r="M39" i="26" s="1"/>
  <c r="J40" i="26"/>
  <c r="L40" i="26"/>
  <c r="K40" i="26"/>
  <c r="F37" i="26"/>
  <c r="F40" i="26" s="1"/>
  <c r="F38" i="26"/>
  <c r="F39" i="26"/>
  <c r="H40" i="26"/>
  <c r="G40" i="26"/>
  <c r="E40" i="26"/>
  <c r="D40" i="26"/>
  <c r="R41" i="26"/>
  <c r="R42" i="26"/>
  <c r="R44" i="26"/>
  <c r="C41" i="26"/>
  <c r="I41" i="26" s="1"/>
  <c r="C42" i="26"/>
  <c r="I42" i="26" s="1"/>
  <c r="C43" i="26"/>
  <c r="C44" i="26"/>
  <c r="U44" i="26" s="1"/>
  <c r="T44" i="26"/>
  <c r="S44" i="26"/>
  <c r="N41" i="26"/>
  <c r="Q41" i="26" s="1"/>
  <c r="N42" i="26"/>
  <c r="Q42" i="26" s="1"/>
  <c r="N43" i="26"/>
  <c r="P44" i="26"/>
  <c r="O44" i="26"/>
  <c r="J41" i="26"/>
  <c r="J42" i="26"/>
  <c r="J43" i="26"/>
  <c r="J44" i="26"/>
  <c r="M44" i="26"/>
  <c r="L44" i="26"/>
  <c r="K44" i="26"/>
  <c r="F41" i="26"/>
  <c r="F44" i="26" s="1"/>
  <c r="I44" i="26" s="1"/>
  <c r="F42" i="26"/>
  <c r="F43" i="26"/>
  <c r="H44" i="26"/>
  <c r="G44" i="26"/>
  <c r="E44" i="26"/>
  <c r="D44" i="26"/>
  <c r="R45" i="26"/>
  <c r="R46" i="26"/>
  <c r="R47" i="26"/>
  <c r="R48" i="26"/>
  <c r="C45" i="26"/>
  <c r="I45" i="26" s="1"/>
  <c r="C46" i="26"/>
  <c r="I46" i="26" s="1"/>
  <c r="C47" i="26"/>
  <c r="I47" i="26" s="1"/>
  <c r="T48" i="26"/>
  <c r="S48" i="26"/>
  <c r="N45" i="26"/>
  <c r="Q45" i="26" s="1"/>
  <c r="N46" i="26"/>
  <c r="Q46" i="26" s="1"/>
  <c r="N47" i="26"/>
  <c r="Q47" i="26" s="1"/>
  <c r="P48" i="26"/>
  <c r="O48" i="26"/>
  <c r="J45" i="26"/>
  <c r="J48" i="26" s="1"/>
  <c r="J46" i="26"/>
  <c r="M46" i="26" s="1"/>
  <c r="J47" i="26"/>
  <c r="M47" i="26" s="1"/>
  <c r="L48" i="26"/>
  <c r="K48" i="26"/>
  <c r="F45" i="26"/>
  <c r="F46" i="26"/>
  <c r="F47" i="26"/>
  <c r="F48" i="26"/>
  <c r="H48" i="26"/>
  <c r="G48" i="26"/>
  <c r="E48" i="26"/>
  <c r="D48" i="26"/>
  <c r="R49" i="26"/>
  <c r="U49" i="26" s="1"/>
  <c r="R50" i="26"/>
  <c r="U50" i="26" s="1"/>
  <c r="R51" i="26"/>
  <c r="U51" i="26" s="1"/>
  <c r="R52" i="26"/>
  <c r="C49" i="26"/>
  <c r="I49" i="26" s="1"/>
  <c r="C50" i="26"/>
  <c r="I50" i="26" s="1"/>
  <c r="C51" i="26"/>
  <c r="I51" i="26" s="1"/>
  <c r="T52" i="26"/>
  <c r="S52" i="26"/>
  <c r="N49" i="26"/>
  <c r="Q49" i="26" s="1"/>
  <c r="N50" i="26"/>
  <c r="Q50" i="26" s="1"/>
  <c r="N51" i="26"/>
  <c r="Q51" i="26" s="1"/>
  <c r="P52" i="26"/>
  <c r="O52" i="26"/>
  <c r="J49" i="26"/>
  <c r="J52" i="26" s="1"/>
  <c r="J50" i="26"/>
  <c r="J51" i="26"/>
  <c r="L52" i="26"/>
  <c r="K52" i="26"/>
  <c r="F49" i="26"/>
  <c r="F50" i="26"/>
  <c r="F51" i="26"/>
  <c r="F52" i="26" s="1"/>
  <c r="H52" i="26"/>
  <c r="G52" i="26"/>
  <c r="E52" i="26"/>
  <c r="D52" i="26"/>
  <c r="R53" i="26"/>
  <c r="U53" i="26" s="1"/>
  <c r="R54" i="26"/>
  <c r="U54" i="26" s="1"/>
  <c r="R55" i="26"/>
  <c r="U55" i="26" s="1"/>
  <c r="C53" i="26"/>
  <c r="I53" i="26" s="1"/>
  <c r="C54" i="26"/>
  <c r="I54" i="26" s="1"/>
  <c r="C55" i="26"/>
  <c r="C56" i="26"/>
  <c r="T56" i="26"/>
  <c r="S56" i="26"/>
  <c r="N53" i="26"/>
  <c r="Q53" i="26" s="1"/>
  <c r="N54" i="26"/>
  <c r="Q54" i="26" s="1"/>
  <c r="N55" i="26"/>
  <c r="Q55" i="26" s="1"/>
  <c r="N56" i="26"/>
  <c r="Q56" i="26"/>
  <c r="P56" i="26"/>
  <c r="O56" i="26"/>
  <c r="J53" i="26"/>
  <c r="J56" i="26" s="1"/>
  <c r="M56" i="26" s="1"/>
  <c r="J54" i="26"/>
  <c r="J55" i="26"/>
  <c r="L56" i="26"/>
  <c r="K56" i="26"/>
  <c r="F53" i="26"/>
  <c r="F54" i="26"/>
  <c r="F55" i="26"/>
  <c r="F56" i="26"/>
  <c r="I56" i="26"/>
  <c r="H56" i="26"/>
  <c r="G56" i="26"/>
  <c r="E56" i="26"/>
  <c r="D56" i="26"/>
  <c r="R57" i="26"/>
  <c r="R60" i="26" s="1"/>
  <c r="U60" i="26" s="1"/>
  <c r="R58" i="26"/>
  <c r="R59" i="26"/>
  <c r="C57" i="26"/>
  <c r="C60" i="26" s="1"/>
  <c r="Q60" i="26" s="1"/>
  <c r="C58" i="26"/>
  <c r="C59" i="26"/>
  <c r="I59" i="26" s="1"/>
  <c r="N57" i="26"/>
  <c r="N58" i="26"/>
  <c r="N59" i="26"/>
  <c r="Q59" i="26" s="1"/>
  <c r="N60" i="26"/>
  <c r="J57" i="26"/>
  <c r="J60" i="26" s="1"/>
  <c r="M60" i="26" s="1"/>
  <c r="J58" i="26"/>
  <c r="J59" i="26"/>
  <c r="F57" i="26"/>
  <c r="F58" i="26"/>
  <c r="F59" i="26"/>
  <c r="F60" i="26"/>
  <c r="P60" i="26"/>
  <c r="O60" i="26"/>
  <c r="L60" i="26"/>
  <c r="K60" i="26"/>
  <c r="H60" i="26"/>
  <c r="G60" i="26"/>
  <c r="E60" i="26"/>
  <c r="D60" i="26"/>
  <c r="I57" i="26"/>
  <c r="Q57" i="26"/>
  <c r="U57" i="26"/>
  <c r="I58" i="26"/>
  <c r="M58" i="26"/>
  <c r="Q58" i="26"/>
  <c r="U58" i="26"/>
  <c r="M59" i="26"/>
  <c r="U59" i="26"/>
  <c r="I43" i="26"/>
  <c r="M43" i="26"/>
  <c r="Q43" i="26"/>
  <c r="C61" i="26"/>
  <c r="U61" i="26" s="1"/>
  <c r="N62" i="26"/>
  <c r="C62" i="26"/>
  <c r="U62" i="26" s="1"/>
  <c r="N63" i="26"/>
  <c r="Q63" i="26" s="1"/>
  <c r="C63" i="26"/>
  <c r="V62" i="26"/>
  <c r="Y62" i="26" s="1"/>
  <c r="V63" i="26"/>
  <c r="Y63" i="26" s="1"/>
  <c r="U38" i="26"/>
  <c r="U39" i="26"/>
  <c r="U41" i="26"/>
  <c r="U42" i="26"/>
  <c r="U45" i="26"/>
  <c r="U46" i="26"/>
  <c r="U47" i="26"/>
  <c r="R62" i="26"/>
  <c r="R63" i="26"/>
  <c r="U63" i="26" s="1"/>
  <c r="Q37" i="26"/>
  <c r="M38" i="26"/>
  <c r="M41" i="26"/>
  <c r="M42" i="26"/>
  <c r="M50" i="26"/>
  <c r="M51" i="26"/>
  <c r="M53" i="26"/>
  <c r="M54" i="26"/>
  <c r="M55" i="26"/>
  <c r="M61" i="26"/>
  <c r="J62" i="26"/>
  <c r="M62" i="26"/>
  <c r="J63" i="26"/>
  <c r="M63" i="26"/>
  <c r="M37" i="26"/>
  <c r="I55" i="26"/>
  <c r="I61" i="26"/>
  <c r="F62" i="26"/>
  <c r="F63" i="26"/>
  <c r="I63" i="26" s="1"/>
  <c r="I37" i="26"/>
  <c r="P29" i="27"/>
  <c r="F29" i="27"/>
  <c r="S29" i="27"/>
  <c r="L29" i="27"/>
  <c r="C29" i="27"/>
  <c r="O29" i="27" s="1"/>
  <c r="K29" i="27"/>
  <c r="J29" i="27"/>
  <c r="I29" i="27" s="1"/>
  <c r="AC28" i="27"/>
  <c r="U28" i="27"/>
  <c r="T27" i="27"/>
  <c r="T28" i="27"/>
  <c r="P25" i="27"/>
  <c r="P26" i="27"/>
  <c r="P28" i="27" s="1"/>
  <c r="S28" i="27" s="1"/>
  <c r="P27" i="27"/>
  <c r="F25" i="27"/>
  <c r="F26" i="27"/>
  <c r="F27" i="27"/>
  <c r="F28" i="27"/>
  <c r="R28" i="27"/>
  <c r="Q28" i="27"/>
  <c r="L25" i="27"/>
  <c r="L26" i="27"/>
  <c r="O26" i="27" s="1"/>
  <c r="L27" i="27"/>
  <c r="O27" i="27" s="1"/>
  <c r="C25" i="27"/>
  <c r="O25" i="27" s="1"/>
  <c r="C26" i="27"/>
  <c r="C28" i="27" s="1"/>
  <c r="C27" i="27"/>
  <c r="N28" i="27"/>
  <c r="M28" i="27"/>
  <c r="K25" i="27"/>
  <c r="K28" i="27" s="1"/>
  <c r="K26" i="27"/>
  <c r="K27" i="27"/>
  <c r="J25" i="27"/>
  <c r="J26" i="27"/>
  <c r="J27" i="27"/>
  <c r="I27" i="27" s="1"/>
  <c r="J28" i="27"/>
  <c r="I25" i="27"/>
  <c r="I28" i="27" s="1"/>
  <c r="I26" i="27"/>
  <c r="H28" i="27"/>
  <c r="G28" i="27"/>
  <c r="E28" i="27"/>
  <c r="D28" i="27"/>
  <c r="S27" i="27"/>
  <c r="S26" i="27"/>
  <c r="S25" i="27"/>
  <c r="AC24" i="27"/>
  <c r="V24" i="27"/>
  <c r="T21" i="27"/>
  <c r="T24" i="27" s="1"/>
  <c r="P21" i="27"/>
  <c r="P24" i="27" s="1"/>
  <c r="S24" i="27" s="1"/>
  <c r="P22" i="27"/>
  <c r="P23" i="27"/>
  <c r="F21" i="27"/>
  <c r="F22" i="27"/>
  <c r="F23" i="27"/>
  <c r="F24" i="27" s="1"/>
  <c r="R24" i="27"/>
  <c r="Q24" i="27"/>
  <c r="L21" i="27"/>
  <c r="L22" i="27"/>
  <c r="O22" i="27" s="1"/>
  <c r="L23" i="27"/>
  <c r="O23" i="27" s="1"/>
  <c r="L24" i="27"/>
  <c r="O24" i="27" s="1"/>
  <c r="C21" i="27"/>
  <c r="C24" i="27" s="1"/>
  <c r="C22" i="27"/>
  <c r="C23" i="27"/>
  <c r="N24" i="27"/>
  <c r="M24" i="27"/>
  <c r="K21" i="27"/>
  <c r="K22" i="27"/>
  <c r="K24" i="27" s="1"/>
  <c r="K23" i="27"/>
  <c r="J21" i="27"/>
  <c r="J22" i="27"/>
  <c r="J23" i="27"/>
  <c r="J24" i="27" s="1"/>
  <c r="I21" i="27"/>
  <c r="I22" i="27"/>
  <c r="I23" i="27"/>
  <c r="I24" i="27" s="1"/>
  <c r="H24" i="27"/>
  <c r="G24" i="27"/>
  <c r="E24" i="27"/>
  <c r="D24" i="27"/>
  <c r="S23" i="27"/>
  <c r="S22" i="27"/>
  <c r="AC20" i="27"/>
  <c r="P17" i="27"/>
  <c r="P20" i="27" s="1"/>
  <c r="S20" i="27" s="1"/>
  <c r="P18" i="27"/>
  <c r="S18" i="27" s="1"/>
  <c r="P19" i="27"/>
  <c r="S19" i="27" s="1"/>
  <c r="F17" i="27"/>
  <c r="F20" i="27" s="1"/>
  <c r="F18" i="27"/>
  <c r="F19" i="27"/>
  <c r="R20" i="27"/>
  <c r="Q20" i="27"/>
  <c r="L17" i="27"/>
  <c r="L20" i="27" s="1"/>
  <c r="L18" i="27"/>
  <c r="L19" i="27"/>
  <c r="C17" i="27"/>
  <c r="O17" i="27" s="1"/>
  <c r="C18" i="27"/>
  <c r="O18" i="27" s="1"/>
  <c r="C19" i="27"/>
  <c r="O19" i="27" s="1"/>
  <c r="N20" i="27"/>
  <c r="M20" i="27"/>
  <c r="K17" i="27"/>
  <c r="K18" i="27"/>
  <c r="K19" i="27"/>
  <c r="K20" i="27"/>
  <c r="J17" i="27"/>
  <c r="J20" i="27" s="1"/>
  <c r="J18" i="27"/>
  <c r="J19" i="27"/>
  <c r="I18" i="27"/>
  <c r="I19" i="27"/>
  <c r="H20" i="27"/>
  <c r="G20" i="27"/>
  <c r="E20" i="27"/>
  <c r="D20" i="27"/>
  <c r="AC16" i="27"/>
  <c r="U16" i="27"/>
  <c r="T13" i="27"/>
  <c r="T16" i="27"/>
  <c r="P13" i="27"/>
  <c r="P14" i="27"/>
  <c r="P15" i="27"/>
  <c r="P16" i="27"/>
  <c r="F13" i="27"/>
  <c r="F16" i="27" s="1"/>
  <c r="F14" i="27"/>
  <c r="F15" i="27"/>
  <c r="R16" i="27"/>
  <c r="Q16" i="27"/>
  <c r="L13" i="27"/>
  <c r="L14" i="27"/>
  <c r="L15" i="27"/>
  <c r="L16" i="27"/>
  <c r="O16" i="27" s="1"/>
  <c r="C13" i="27"/>
  <c r="O13" i="27" s="1"/>
  <c r="C14" i="27"/>
  <c r="O14" i="27" s="1"/>
  <c r="C15" i="27"/>
  <c r="O15" i="27" s="1"/>
  <c r="C16" i="27"/>
  <c r="N16" i="27"/>
  <c r="M16" i="27"/>
  <c r="K13" i="27"/>
  <c r="K14" i="27"/>
  <c r="K15" i="27"/>
  <c r="K16" i="27"/>
  <c r="J13" i="27"/>
  <c r="J16" i="27" s="1"/>
  <c r="J14" i="27"/>
  <c r="J15" i="27"/>
  <c r="I14" i="27"/>
  <c r="I15" i="27"/>
  <c r="H16" i="27"/>
  <c r="G16" i="27"/>
  <c r="E16" i="27"/>
  <c r="D16" i="27"/>
  <c r="S15" i="27"/>
  <c r="S14" i="27"/>
  <c r="S13" i="27"/>
  <c r="AC12" i="27"/>
  <c r="AB12" i="27"/>
  <c r="AA12" i="27"/>
  <c r="Z12" i="27"/>
  <c r="Y12" i="27"/>
  <c r="X12" i="27"/>
  <c r="W10" i="27"/>
  <c r="W12" i="27" s="1"/>
  <c r="V12" i="27"/>
  <c r="U12" i="27"/>
  <c r="T12" i="27"/>
  <c r="P9" i="27"/>
  <c r="P10" i="27"/>
  <c r="P11" i="27"/>
  <c r="P12" i="27"/>
  <c r="F9" i="27"/>
  <c r="F12" i="27" s="1"/>
  <c r="S12" i="27" s="1"/>
  <c r="F10" i="27"/>
  <c r="F11" i="27"/>
  <c r="R12" i="27"/>
  <c r="Q12" i="27"/>
  <c r="L9" i="27"/>
  <c r="L10" i="27"/>
  <c r="O10" i="27" s="1"/>
  <c r="L11" i="27"/>
  <c r="O11" i="27" s="1"/>
  <c r="C9" i="27"/>
  <c r="C10" i="27"/>
  <c r="C11" i="27"/>
  <c r="C12" i="27"/>
  <c r="N12" i="27"/>
  <c r="M12" i="27"/>
  <c r="K9" i="27"/>
  <c r="K10" i="27"/>
  <c r="K11" i="27"/>
  <c r="K12" i="27"/>
  <c r="J9" i="27"/>
  <c r="J12" i="27" s="1"/>
  <c r="J10" i="27"/>
  <c r="I10" i="27" s="1"/>
  <c r="J11" i="27"/>
  <c r="I11" i="27" s="1"/>
  <c r="H12" i="27"/>
  <c r="G12" i="27"/>
  <c r="E12" i="27"/>
  <c r="D12" i="27"/>
  <c r="S11" i="27"/>
  <c r="S10" i="27"/>
  <c r="S9" i="27"/>
  <c r="O9" i="27"/>
  <c r="AC8" i="27"/>
  <c r="AB8" i="27"/>
  <c r="AA8" i="27"/>
  <c r="Z8" i="27"/>
  <c r="Y8" i="27"/>
  <c r="X8" i="27"/>
  <c r="W6" i="27"/>
  <c r="W8" i="27" s="1"/>
  <c r="V8" i="27"/>
  <c r="U8" i="27"/>
  <c r="T8" i="27"/>
  <c r="P5" i="27"/>
  <c r="S5" i="27" s="1"/>
  <c r="P6" i="27"/>
  <c r="S6" i="27" s="1"/>
  <c r="P7" i="27"/>
  <c r="S7" i="27" s="1"/>
  <c r="P8" i="27"/>
  <c r="F5" i="27"/>
  <c r="F8" i="27" s="1"/>
  <c r="F6" i="27"/>
  <c r="F7" i="27"/>
  <c r="R8" i="27"/>
  <c r="Q8" i="27"/>
  <c r="L5" i="27"/>
  <c r="L8" i="27" s="1"/>
  <c r="O8" i="27" s="1"/>
  <c r="L6" i="27"/>
  <c r="L7" i="27"/>
  <c r="O7" i="27" s="1"/>
  <c r="C5" i="27"/>
  <c r="C6" i="27"/>
  <c r="C7" i="27"/>
  <c r="C8" i="27" s="1"/>
  <c r="N8" i="27"/>
  <c r="M8" i="27"/>
  <c r="K5" i="27"/>
  <c r="K8" i="27" s="1"/>
  <c r="K6" i="27"/>
  <c r="K7" i="27"/>
  <c r="J5" i="27"/>
  <c r="J6" i="27"/>
  <c r="J8" i="27" s="1"/>
  <c r="J7" i="27"/>
  <c r="I7" i="27" s="1"/>
  <c r="H8" i="27"/>
  <c r="G8" i="27"/>
  <c r="E8" i="27"/>
  <c r="D8" i="27"/>
  <c r="O6" i="27"/>
  <c r="O5" i="27"/>
  <c r="C36" i="27"/>
  <c r="C39" i="27" s="1"/>
  <c r="C37" i="27"/>
  <c r="C38" i="27"/>
  <c r="AC39" i="27"/>
  <c r="AB39" i="27"/>
  <c r="AA39" i="27"/>
  <c r="Z39" i="27"/>
  <c r="Y39" i="27"/>
  <c r="X39" i="27"/>
  <c r="W37" i="27"/>
  <c r="W39" i="27"/>
  <c r="V39" i="27"/>
  <c r="U39" i="27"/>
  <c r="T39" i="27"/>
  <c r="P36" i="27"/>
  <c r="P39" i="27" s="1"/>
  <c r="S39" i="27" s="1"/>
  <c r="P37" i="27"/>
  <c r="P38" i="27"/>
  <c r="F36" i="27"/>
  <c r="F37" i="27"/>
  <c r="F38" i="27"/>
  <c r="F39" i="27"/>
  <c r="R39" i="27"/>
  <c r="Q39" i="27"/>
  <c r="L36" i="27"/>
  <c r="L39" i="27" s="1"/>
  <c r="O39" i="27" s="1"/>
  <c r="L37" i="27"/>
  <c r="L38" i="27"/>
  <c r="N39" i="27"/>
  <c r="M39" i="27"/>
  <c r="K36" i="27"/>
  <c r="K39" i="27" s="1"/>
  <c r="K37" i="27"/>
  <c r="K38" i="27"/>
  <c r="J36" i="27"/>
  <c r="J39" i="27" s="1"/>
  <c r="J37" i="27"/>
  <c r="I37" i="27" s="1"/>
  <c r="J38" i="27"/>
  <c r="I38" i="27" s="1"/>
  <c r="I36" i="27"/>
  <c r="H39" i="27"/>
  <c r="G39" i="27"/>
  <c r="E39" i="27"/>
  <c r="D39" i="27"/>
  <c r="AC43" i="27"/>
  <c r="AB43" i="27"/>
  <c r="AA43" i="27"/>
  <c r="Z43" i="27"/>
  <c r="Y43" i="27"/>
  <c r="X43" i="27"/>
  <c r="W41" i="27"/>
  <c r="W43" i="27"/>
  <c r="V43" i="27"/>
  <c r="U43" i="27"/>
  <c r="T43" i="27"/>
  <c r="P40" i="27"/>
  <c r="P41" i="27"/>
  <c r="P43" i="27" s="1"/>
  <c r="S43" i="27" s="1"/>
  <c r="P42" i="27"/>
  <c r="F40" i="27"/>
  <c r="F43" i="27" s="1"/>
  <c r="F41" i="27"/>
  <c r="F42" i="27"/>
  <c r="R43" i="27"/>
  <c r="Q43" i="27"/>
  <c r="L40" i="27"/>
  <c r="L43" i="27" s="1"/>
  <c r="O43" i="27" s="1"/>
  <c r="L41" i="27"/>
  <c r="L42" i="27"/>
  <c r="O42" i="27" s="1"/>
  <c r="C40" i="27"/>
  <c r="C43" i="27" s="1"/>
  <c r="C41" i="27"/>
  <c r="C42" i="27"/>
  <c r="N43" i="27"/>
  <c r="M43" i="27"/>
  <c r="K40" i="27"/>
  <c r="K41" i="27"/>
  <c r="K42" i="27"/>
  <c r="K43" i="27"/>
  <c r="J40" i="27"/>
  <c r="J43" i="27" s="1"/>
  <c r="J41" i="27"/>
  <c r="I41" i="27" s="1"/>
  <c r="J42" i="27"/>
  <c r="I42" i="27" s="1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 s="1"/>
  <c r="P44" i="27"/>
  <c r="S44" i="27" s="1"/>
  <c r="P45" i="27"/>
  <c r="S45" i="27" s="1"/>
  <c r="P46" i="27"/>
  <c r="S46" i="27" s="1"/>
  <c r="F44" i="27"/>
  <c r="F45" i="27"/>
  <c r="F46" i="27"/>
  <c r="F47" i="27"/>
  <c r="R47" i="27"/>
  <c r="Q47" i="27"/>
  <c r="L44" i="27"/>
  <c r="L47" i="27" s="1"/>
  <c r="O47" i="27" s="1"/>
  <c r="L45" i="27"/>
  <c r="L46" i="27"/>
  <c r="C44" i="27"/>
  <c r="C45" i="27"/>
  <c r="C47" i="27" s="1"/>
  <c r="C46" i="27"/>
  <c r="N47" i="27"/>
  <c r="M47" i="27"/>
  <c r="K44" i="27"/>
  <c r="K45" i="27"/>
  <c r="K46" i="27"/>
  <c r="K47" i="27"/>
  <c r="J44" i="27"/>
  <c r="J45" i="27"/>
  <c r="I45" i="27" s="1"/>
  <c r="J46" i="27"/>
  <c r="J47" i="27" s="1"/>
  <c r="I44" i="27"/>
  <c r="H47" i="27"/>
  <c r="G47" i="27"/>
  <c r="E47" i="27"/>
  <c r="D47" i="27"/>
  <c r="C48" i="27"/>
  <c r="C49" i="27"/>
  <c r="C50" i="27"/>
  <c r="C51" i="27"/>
  <c r="AC51" i="27"/>
  <c r="AB51" i="27"/>
  <c r="AA51" i="27"/>
  <c r="Z51" i="27"/>
  <c r="Y51" i="27"/>
  <c r="X51" i="27"/>
  <c r="W51" i="27"/>
  <c r="V51" i="27"/>
  <c r="U51" i="27"/>
  <c r="T51" i="27"/>
  <c r="P48" i="27"/>
  <c r="P51" i="27" s="1"/>
  <c r="S51" i="27" s="1"/>
  <c r="P49" i="27"/>
  <c r="P50" i="27"/>
  <c r="F48" i="27"/>
  <c r="S48" i="27" s="1"/>
  <c r="F49" i="27"/>
  <c r="S49" i="27" s="1"/>
  <c r="F50" i="27"/>
  <c r="S50" i="27" s="1"/>
  <c r="F51" i="27"/>
  <c r="R51" i="27"/>
  <c r="Q51" i="27"/>
  <c r="L48" i="27"/>
  <c r="L49" i="27"/>
  <c r="L51" i="27" s="1"/>
  <c r="O51" i="27" s="1"/>
  <c r="L50" i="27"/>
  <c r="O50" i="27" s="1"/>
  <c r="N51" i="27"/>
  <c r="M51" i="27"/>
  <c r="K48" i="27"/>
  <c r="K49" i="27"/>
  <c r="K50" i="27"/>
  <c r="I50" i="27" s="1"/>
  <c r="K51" i="27"/>
  <c r="J48" i="27"/>
  <c r="J51" i="27" s="1"/>
  <c r="J49" i="27"/>
  <c r="I49" i="27" s="1"/>
  <c r="J50" i="27"/>
  <c r="H51" i="27"/>
  <c r="G51" i="27"/>
  <c r="E51" i="27"/>
  <c r="D51" i="27"/>
  <c r="L52" i="27"/>
  <c r="L53" i="27"/>
  <c r="L54" i="27"/>
  <c r="O54" i="27" s="1"/>
  <c r="L55" i="27"/>
  <c r="O55" i="27" s="1"/>
  <c r="C52" i="27"/>
  <c r="O52" i="27" s="1"/>
  <c r="C53" i="27"/>
  <c r="O53" i="27" s="1"/>
  <c r="C54" i="27"/>
  <c r="C55" i="27" s="1"/>
  <c r="AC55" i="27"/>
  <c r="AB55" i="27"/>
  <c r="AA55" i="27"/>
  <c r="Z55" i="27"/>
  <c r="Y55" i="27"/>
  <c r="X55" i="27"/>
  <c r="W55" i="27"/>
  <c r="V55" i="27"/>
  <c r="U55" i="27"/>
  <c r="T52" i="27"/>
  <c r="T55" i="27"/>
  <c r="P52" i="27"/>
  <c r="P55" i="27" s="1"/>
  <c r="P53" i="27"/>
  <c r="S53" i="27" s="1"/>
  <c r="P54" i="27"/>
  <c r="F52" i="27"/>
  <c r="F55" i="27" s="1"/>
  <c r="F53" i="27"/>
  <c r="F54" i="27"/>
  <c r="R55" i="27"/>
  <c r="Q55" i="27"/>
  <c r="N55" i="27"/>
  <c r="M55" i="27"/>
  <c r="K52" i="27"/>
  <c r="K53" i="27"/>
  <c r="K55" i="27" s="1"/>
  <c r="K54" i="27"/>
  <c r="J52" i="27"/>
  <c r="J55" i="27" s="1"/>
  <c r="J53" i="27"/>
  <c r="I53" i="27" s="1"/>
  <c r="J54" i="27"/>
  <c r="I54" i="27" s="1"/>
  <c r="H55" i="27"/>
  <c r="G55" i="27"/>
  <c r="E55" i="27"/>
  <c r="D55" i="27"/>
  <c r="P56" i="27"/>
  <c r="S56" i="27" s="1"/>
  <c r="P57" i="27"/>
  <c r="S57" i="27" s="1"/>
  <c r="P58" i="27"/>
  <c r="S58" i="27" s="1"/>
  <c r="P59" i="27"/>
  <c r="F56" i="27"/>
  <c r="F59" i="27" s="1"/>
  <c r="F57" i="27"/>
  <c r="F58" i="27"/>
  <c r="L56" i="27"/>
  <c r="L57" i="27"/>
  <c r="L58" i="27"/>
  <c r="L59" i="27"/>
  <c r="C56" i="27"/>
  <c r="C57" i="27"/>
  <c r="C59" i="27" s="1"/>
  <c r="O59" i="27" s="1"/>
  <c r="C58" i="27"/>
  <c r="O56" i="27"/>
  <c r="O58" i="27"/>
  <c r="AC59" i="27"/>
  <c r="AB59" i="27"/>
  <c r="AA59" i="27"/>
  <c r="Z59" i="27"/>
  <c r="Y59" i="27"/>
  <c r="X59" i="27"/>
  <c r="W59" i="27"/>
  <c r="V59" i="27"/>
  <c r="U59" i="27"/>
  <c r="T58" i="27"/>
  <c r="T59" i="27" s="1"/>
  <c r="R59" i="27"/>
  <c r="Q59" i="27"/>
  <c r="N59" i="27"/>
  <c r="M59" i="27"/>
  <c r="K56" i="27"/>
  <c r="K59" i="27" s="1"/>
  <c r="K57" i="27"/>
  <c r="K58" i="27"/>
  <c r="J56" i="27"/>
  <c r="J59" i="27" s="1"/>
  <c r="J57" i="27"/>
  <c r="J58" i="27"/>
  <c r="I57" i="27"/>
  <c r="I58" i="27"/>
  <c r="H59" i="27"/>
  <c r="G59" i="27"/>
  <c r="E59" i="27"/>
  <c r="D59" i="27"/>
  <c r="C62" i="27"/>
  <c r="O57" i="27"/>
  <c r="K60" i="27"/>
  <c r="K61" i="27"/>
  <c r="K62" i="27"/>
  <c r="J60" i="27"/>
  <c r="J61" i="27"/>
  <c r="J62" i="27"/>
  <c r="Z61" i="27"/>
  <c r="Z62" i="27"/>
  <c r="W61" i="27"/>
  <c r="W62" i="27"/>
  <c r="S37" i="27"/>
  <c r="S38" i="27"/>
  <c r="S40" i="27"/>
  <c r="S41" i="27"/>
  <c r="S42" i="27"/>
  <c r="S54" i="27"/>
  <c r="P60" i="27"/>
  <c r="F60" i="27"/>
  <c r="S60" i="27"/>
  <c r="P61" i="27"/>
  <c r="F61" i="27"/>
  <c r="S61" i="27"/>
  <c r="T61" i="27"/>
  <c r="P62" i="27"/>
  <c r="S62" i="27" s="1"/>
  <c r="F62" i="27"/>
  <c r="T62" i="27"/>
  <c r="O37" i="27"/>
  <c r="O38" i="27"/>
  <c r="O40" i="27"/>
  <c r="O41" i="27"/>
  <c r="O45" i="27"/>
  <c r="O46" i="27"/>
  <c r="O48" i="27"/>
  <c r="O49" i="27"/>
  <c r="L60" i="27"/>
  <c r="C60" i="27"/>
  <c r="O60" i="27"/>
  <c r="L61" i="27"/>
  <c r="C61" i="27"/>
  <c r="O61" i="27"/>
  <c r="L62" i="27"/>
  <c r="O62" i="27" s="1"/>
  <c r="I60" i="27"/>
  <c r="I61" i="27"/>
  <c r="I62" i="27"/>
  <c r="S36" i="27"/>
  <c r="O36" i="27"/>
  <c r="G21" i="10"/>
  <c r="C21" i="10"/>
  <c r="G20" i="10"/>
  <c r="C20" i="10"/>
  <c r="G19" i="10"/>
  <c r="C19" i="10"/>
  <c r="G24" i="10"/>
  <c r="C24" i="10"/>
  <c r="G23" i="10"/>
  <c r="C23" i="10"/>
  <c r="G22" i="10"/>
  <c r="C22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  <c r="F7" i="28"/>
  <c r="G7" i="28"/>
  <c r="D7" i="28"/>
  <c r="E7" i="28"/>
  <c r="F8" i="28"/>
  <c r="D8" i="28" s="1"/>
  <c r="E8" i="28" s="1"/>
  <c r="G8" i="28"/>
  <c r="G23" i="28"/>
  <c r="F23" i="28"/>
  <c r="D23" i="28" s="1"/>
  <c r="E23" i="28" s="1"/>
  <c r="G22" i="28"/>
  <c r="F22" i="28"/>
  <c r="D22" i="28"/>
  <c r="E22" i="28" s="1"/>
  <c r="G21" i="28"/>
  <c r="F21" i="28"/>
  <c r="D21" i="28" s="1"/>
  <c r="E21" i="28" s="1"/>
  <c r="G20" i="28"/>
  <c r="F20" i="28"/>
  <c r="D20" i="28" s="1"/>
  <c r="E20" i="28" s="1"/>
  <c r="G19" i="28"/>
  <c r="F19" i="28"/>
  <c r="D19" i="28"/>
  <c r="E19" i="28" s="1"/>
  <c r="G18" i="28"/>
  <c r="F18" i="28"/>
  <c r="D18" i="28" s="1"/>
  <c r="E18" i="28" s="1"/>
  <c r="G17" i="28"/>
  <c r="F17" i="28"/>
  <c r="D17" i="28"/>
  <c r="E17" i="28"/>
  <c r="G16" i="28"/>
  <c r="D16" i="28" s="1"/>
  <c r="E16" i="28" s="1"/>
  <c r="F16" i="28"/>
  <c r="G15" i="28"/>
  <c r="D15" i="28" s="1"/>
  <c r="E15" i="28" s="1"/>
  <c r="F15" i="28"/>
  <c r="G14" i="28"/>
  <c r="F14" i="28"/>
  <c r="D14" i="28"/>
  <c r="E14" i="28" s="1"/>
  <c r="G13" i="28"/>
  <c r="F13" i="28"/>
  <c r="D13" i="28" s="1"/>
  <c r="E13" i="28" s="1"/>
  <c r="G12" i="28"/>
  <c r="F12" i="28"/>
  <c r="D12" i="28" s="1"/>
  <c r="E12" i="28" s="1"/>
  <c r="G11" i="28"/>
  <c r="F11" i="28"/>
  <c r="D11" i="28"/>
  <c r="E11" i="28" s="1"/>
  <c r="G10" i="28"/>
  <c r="F10" i="28"/>
  <c r="D10" i="28" s="1"/>
  <c r="E10" i="28" s="1"/>
  <c r="G9" i="28"/>
  <c r="F9" i="28"/>
  <c r="D9" i="28"/>
  <c r="E9" i="28"/>
  <c r="G6" i="28"/>
  <c r="D6" i="28" s="1"/>
  <c r="E6" i="28" s="1"/>
  <c r="F6" i="28"/>
  <c r="F50" i="28"/>
  <c r="F49" i="28"/>
  <c r="F48" i="28"/>
  <c r="F47" i="28"/>
  <c r="F45" i="28"/>
  <c r="F46" i="28"/>
  <c r="F43" i="28"/>
  <c r="F44" i="28"/>
  <c r="F42" i="28"/>
  <c r="F41" i="28"/>
  <c r="D41" i="28" s="1"/>
  <c r="E41" i="28" s="1"/>
  <c r="F40" i="28"/>
  <c r="D40" i="28" s="1"/>
  <c r="E40" i="28" s="1"/>
  <c r="F39" i="28"/>
  <c r="D39" i="28" s="1"/>
  <c r="E39" i="28" s="1"/>
  <c r="F34" i="28"/>
  <c r="F35" i="28"/>
  <c r="D35" i="28" s="1"/>
  <c r="E35" i="28" s="1"/>
  <c r="F36" i="28"/>
  <c r="F37" i="28"/>
  <c r="F38" i="28"/>
  <c r="D38" i="28" s="1"/>
  <c r="E38" i="28" s="1"/>
  <c r="G50" i="28"/>
  <c r="D50" i="28"/>
  <c r="E50" i="28" s="1"/>
  <c r="G49" i="28"/>
  <c r="D49" i="28" s="1"/>
  <c r="E49" i="28" s="1"/>
  <c r="G48" i="28"/>
  <c r="D48" i="28"/>
  <c r="E48" i="28"/>
  <c r="G34" i="28"/>
  <c r="D34" i="28" s="1"/>
  <c r="E34" i="28" s="1"/>
  <c r="G35" i="28"/>
  <c r="G36" i="28"/>
  <c r="D36" i="28" s="1"/>
  <c r="E36" i="28" s="1"/>
  <c r="G37" i="28"/>
  <c r="G38" i="28"/>
  <c r="G39" i="28"/>
  <c r="G40" i="28"/>
  <c r="G41" i="28"/>
  <c r="G42" i="28"/>
  <c r="G43" i="28"/>
  <c r="G44" i="28"/>
  <c r="G45" i="28"/>
  <c r="G46" i="28"/>
  <c r="G47" i="28"/>
  <c r="G51" i="28"/>
  <c r="G52" i="28"/>
  <c r="G53" i="28"/>
  <c r="G33" i="28"/>
  <c r="F33" i="28"/>
  <c r="F53" i="28"/>
  <c r="D53" i="28" s="1"/>
  <c r="E53" i="28" s="1"/>
  <c r="F52" i="28"/>
  <c r="D52" i="28" s="1"/>
  <c r="E52" i="28" s="1"/>
  <c r="F51" i="28"/>
  <c r="D51" i="28"/>
  <c r="E51" i="28"/>
  <c r="D47" i="28"/>
  <c r="E47" i="28" s="1"/>
  <c r="D46" i="28"/>
  <c r="E46" i="28"/>
  <c r="D45" i="28"/>
  <c r="E45" i="28"/>
  <c r="D44" i="28"/>
  <c r="E44" i="28" s="1"/>
  <c r="D43" i="28"/>
  <c r="E43" i="28" s="1"/>
  <c r="D42" i="28"/>
  <c r="E42" i="28" s="1"/>
  <c r="D37" i="28"/>
  <c r="E37" i="28" s="1"/>
  <c r="D33" i="28"/>
  <c r="E33" i="28" s="1"/>
  <c r="D24" i="29"/>
  <c r="E24" i="29" s="1"/>
  <c r="D23" i="29"/>
  <c r="E23" i="29" s="1"/>
  <c r="D22" i="29"/>
  <c r="E22" i="29"/>
  <c r="D21" i="29"/>
  <c r="E21" i="29"/>
  <c r="D20" i="29"/>
  <c r="E20" i="29" s="1"/>
  <c r="D19" i="29"/>
  <c r="E19" i="29" s="1"/>
  <c r="D17" i="29"/>
  <c r="E17" i="29" s="1"/>
  <c r="D16" i="29"/>
  <c r="E16" i="29" s="1"/>
  <c r="D15" i="29"/>
  <c r="E15" i="29" s="1"/>
  <c r="D14" i="29"/>
  <c r="E14" i="29" s="1"/>
  <c r="D13" i="29"/>
  <c r="E13" i="29"/>
  <c r="D12" i="29"/>
  <c r="E12" i="29" s="1"/>
  <c r="D11" i="29"/>
  <c r="E11" i="29"/>
  <c r="D10" i="29"/>
  <c r="E10" i="29" s="1"/>
  <c r="D8" i="29"/>
  <c r="E8" i="29" s="1"/>
  <c r="D7" i="29"/>
  <c r="E7" i="29" s="1"/>
  <c r="D6" i="29"/>
  <c r="E6" i="29" s="1"/>
  <c r="D5" i="29"/>
  <c r="E5" i="29" s="1"/>
  <c r="D4" i="29"/>
  <c r="E4" i="29"/>
  <c r="D48" i="29"/>
  <c r="E48" i="29"/>
  <c r="D47" i="29"/>
  <c r="E47" i="29" s="1"/>
  <c r="D46" i="29"/>
  <c r="E46" i="29" s="1"/>
  <c r="D32" i="29"/>
  <c r="E32" i="29" s="1"/>
  <c r="D33" i="29"/>
  <c r="E33" i="29" s="1"/>
  <c r="D34" i="29"/>
  <c r="E34" i="29" s="1"/>
  <c r="D35" i="29"/>
  <c r="E35" i="29" s="1"/>
  <c r="D37" i="29"/>
  <c r="E37" i="29"/>
  <c r="D38" i="29"/>
  <c r="E38" i="29" s="1"/>
  <c r="D39" i="29"/>
  <c r="E39" i="29"/>
  <c r="D40" i="29"/>
  <c r="E40" i="29" s="1"/>
  <c r="D41" i="29"/>
  <c r="E41" i="29" s="1"/>
  <c r="D42" i="29"/>
  <c r="E42" i="29" s="1"/>
  <c r="D43" i="29"/>
  <c r="E43" i="29" s="1"/>
  <c r="D44" i="29"/>
  <c r="E44" i="29" s="1"/>
  <c r="D49" i="29"/>
  <c r="E49" i="29"/>
  <c r="D50" i="29"/>
  <c r="E50" i="29"/>
  <c r="D51" i="29"/>
  <c r="E51" i="29" s="1"/>
  <c r="D31" i="29"/>
  <c r="E31" i="29" s="1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I9" i="12"/>
  <c r="G9" i="12" s="1"/>
  <c r="P9" i="12"/>
  <c r="S9" i="12"/>
  <c r="C9" i="12"/>
  <c r="P8" i="12"/>
  <c r="C8" i="12"/>
  <c r="P7" i="12"/>
  <c r="C7" i="12"/>
  <c r="P6" i="12"/>
  <c r="C6" i="12"/>
  <c r="P5" i="12"/>
  <c r="S5" i="12"/>
  <c r="C5" i="12"/>
  <c r="H39" i="12"/>
  <c r="I39" i="12"/>
  <c r="G39" i="12" s="1"/>
  <c r="P39" i="12"/>
  <c r="S39" i="12"/>
  <c r="C39" i="12"/>
  <c r="H38" i="12"/>
  <c r="G38" i="12" s="1"/>
  <c r="I38" i="12"/>
  <c r="P38" i="12"/>
  <c r="S38" i="12"/>
  <c r="C38" i="12"/>
  <c r="H37" i="12"/>
  <c r="G37" i="12" s="1"/>
  <c r="I37" i="12"/>
  <c r="P37" i="12"/>
  <c r="S37" i="12"/>
  <c r="C37" i="12"/>
  <c r="H36" i="12"/>
  <c r="G36" i="12" s="1"/>
  <c r="I36" i="12"/>
  <c r="P36" i="12"/>
  <c r="S36" i="12"/>
  <c r="C36" i="12"/>
  <c r="H18" i="12"/>
  <c r="G18" i="12" s="1"/>
  <c r="I18" i="12"/>
  <c r="H19" i="12"/>
  <c r="G19" i="12" s="1"/>
  <c r="I19" i="12"/>
  <c r="H20" i="12"/>
  <c r="G20" i="12" s="1"/>
  <c r="I20" i="12"/>
  <c r="H22" i="12"/>
  <c r="I22" i="12"/>
  <c r="G22" i="12"/>
  <c r="W22" i="12"/>
  <c r="H23" i="12"/>
  <c r="G23" i="12" s="1"/>
  <c r="I23" i="12"/>
  <c r="H24" i="12"/>
  <c r="I24" i="12"/>
  <c r="G24" i="12" s="1"/>
  <c r="H26" i="12"/>
  <c r="G26" i="12" s="1"/>
  <c r="I26" i="12"/>
  <c r="H27" i="12"/>
  <c r="I27" i="12"/>
  <c r="G27" i="12"/>
  <c r="V27" i="12" s="1"/>
  <c r="W27" i="12"/>
  <c r="H28" i="12"/>
  <c r="I28" i="12"/>
  <c r="G28" i="12" s="1"/>
  <c r="H30" i="12"/>
  <c r="G30" i="12" s="1"/>
  <c r="I30" i="12"/>
  <c r="H31" i="12"/>
  <c r="G31" i="12" s="1"/>
  <c r="I31" i="12"/>
  <c r="H32" i="12"/>
  <c r="I32" i="12"/>
  <c r="G32" i="12"/>
  <c r="V32" i="12" s="1"/>
  <c r="W32" i="12"/>
  <c r="H33" i="12"/>
  <c r="G33" i="12" s="1"/>
  <c r="I33" i="12"/>
  <c r="H34" i="12"/>
  <c r="I34" i="12"/>
  <c r="G34" i="12" s="1"/>
  <c r="H35" i="12"/>
  <c r="G35" i="12" s="1"/>
  <c r="I35" i="12"/>
  <c r="H40" i="12"/>
  <c r="I40" i="12"/>
  <c r="G40" i="12"/>
  <c r="V40" i="12" s="1"/>
  <c r="W40" i="12"/>
  <c r="H41" i="12"/>
  <c r="I41" i="12"/>
  <c r="G41" i="12" s="1"/>
  <c r="H42" i="12"/>
  <c r="G42" i="12" s="1"/>
  <c r="I42" i="12"/>
  <c r="H43" i="12"/>
  <c r="G43" i="12" s="1"/>
  <c r="I43" i="12"/>
  <c r="P18" i="12"/>
  <c r="P19" i="12"/>
  <c r="P20" i="12"/>
  <c r="P22" i="12"/>
  <c r="V22" i="12"/>
  <c r="P23" i="12"/>
  <c r="P24" i="12"/>
  <c r="P26" i="12"/>
  <c r="P27" i="12"/>
  <c r="P28" i="12"/>
  <c r="P30" i="12"/>
  <c r="P31" i="12"/>
  <c r="P32" i="12"/>
  <c r="P33" i="12"/>
  <c r="P34" i="12"/>
  <c r="P35" i="12"/>
  <c r="P40" i="12"/>
  <c r="P41" i="12"/>
  <c r="P42" i="12"/>
  <c r="P43" i="12"/>
  <c r="H16" i="12"/>
  <c r="G16" i="12" s="1"/>
  <c r="I16" i="12"/>
  <c r="P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AB10" i="31"/>
  <c r="AA10" i="31"/>
  <c r="AB9" i="31"/>
  <c r="AA9" i="31"/>
  <c r="AB8" i="31"/>
  <c r="AA8" i="31"/>
  <c r="Y11" i="31"/>
  <c r="X11" i="31"/>
  <c r="Y10" i="31"/>
  <c r="X10" i="31"/>
  <c r="Y9" i="31"/>
  <c r="X9" i="31"/>
  <c r="W9" i="31" s="1"/>
  <c r="Y8" i="31"/>
  <c r="X8" i="31"/>
  <c r="W8" i="31" s="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G33" i="31"/>
  <c r="H30" i="31"/>
  <c r="F30" i="31" s="1"/>
  <c r="H31" i="31"/>
  <c r="G30" i="31"/>
  <c r="G31" i="31"/>
  <c r="F31" i="31" s="1"/>
  <c r="G11" i="31"/>
  <c r="H28" i="31"/>
  <c r="H29" i="31"/>
  <c r="H10" i="31"/>
  <c r="G28" i="31"/>
  <c r="F28" i="31" s="1"/>
  <c r="G29" i="31"/>
  <c r="H26" i="31"/>
  <c r="H27" i="31"/>
  <c r="F27" i="31" s="1"/>
  <c r="H9" i="31"/>
  <c r="G26" i="31"/>
  <c r="G9" i="31" s="1"/>
  <c r="F9" i="31" s="1"/>
  <c r="G27" i="31"/>
  <c r="H24" i="31"/>
  <c r="H8" i="31" s="1"/>
  <c r="H25" i="31"/>
  <c r="G24" i="31"/>
  <c r="G8" i="31" s="1"/>
  <c r="F8" i="31" s="1"/>
  <c r="G25" i="31"/>
  <c r="E9" i="31"/>
  <c r="E10" i="31"/>
  <c r="E11" i="31"/>
  <c r="Z12" i="31"/>
  <c r="W12" i="31"/>
  <c r="Z11" i="31"/>
  <c r="W11" i="31"/>
  <c r="C11" i="31"/>
  <c r="Z10" i="31"/>
  <c r="W10" i="31"/>
  <c r="C10" i="31"/>
  <c r="Z9" i="31"/>
  <c r="C9" i="31"/>
  <c r="Z8" i="31"/>
  <c r="C8" i="31"/>
  <c r="Z7" i="31"/>
  <c r="W7" i="31"/>
  <c r="H7" i="31"/>
  <c r="F7" i="31" s="1"/>
  <c r="G7" i="31"/>
  <c r="C7" i="31"/>
  <c r="W6" i="31"/>
  <c r="H6" i="31"/>
  <c r="G6" i="31"/>
  <c r="F6" i="31" s="1"/>
  <c r="C6" i="31"/>
  <c r="Z31" i="31"/>
  <c r="W31" i="31"/>
  <c r="C31" i="31"/>
  <c r="Z30" i="31"/>
  <c r="W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G22" i="31"/>
  <c r="H22" i="31"/>
  <c r="G23" i="31"/>
  <c r="H23" i="31"/>
  <c r="H20" i="31"/>
  <c r="G20" i="31"/>
  <c r="F21" i="31"/>
  <c r="F22" i="31"/>
  <c r="F23" i="31"/>
  <c r="F24" i="31"/>
  <c r="F25" i="31"/>
  <c r="F29" i="31"/>
  <c r="F32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C10" i="39" s="1"/>
  <c r="E6" i="39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C9" i="39" s="1"/>
  <c r="D8" i="39"/>
  <c r="C8" i="39" s="1"/>
  <c r="D7" i="39"/>
  <c r="C7" i="39" s="1"/>
  <c r="D6" i="39"/>
  <c r="C6" i="39" s="1"/>
  <c r="C5" i="39"/>
  <c r="C4" i="39"/>
  <c r="C17" i="39"/>
  <c r="C18" i="39"/>
  <c r="C19" i="39"/>
  <c r="C20" i="39"/>
  <c r="C21" i="39"/>
  <c r="C22" i="39"/>
  <c r="C23" i="39"/>
  <c r="C16" i="39"/>
  <c r="C20" i="23" l="1"/>
  <c r="I17" i="23"/>
  <c r="W20" i="12"/>
  <c r="V20" i="12"/>
  <c r="Y17" i="23"/>
  <c r="W16" i="12"/>
  <c r="V16" i="12"/>
  <c r="V35" i="12"/>
  <c r="W35" i="12"/>
  <c r="W19" i="12"/>
  <c r="V19" i="12"/>
  <c r="V34" i="12"/>
  <c r="W34" i="12"/>
  <c r="U52" i="26"/>
  <c r="Q34" i="7"/>
  <c r="V18" i="12"/>
  <c r="W18" i="12"/>
  <c r="I12" i="26"/>
  <c r="I15" i="23"/>
  <c r="M33" i="7"/>
  <c r="I20" i="23"/>
  <c r="V12" i="23"/>
  <c r="Y12" i="23" s="1"/>
  <c r="V32" i="23"/>
  <c r="Y32" i="23" s="1"/>
  <c r="I25" i="7"/>
  <c r="W9" i="12"/>
  <c r="V9" i="12"/>
  <c r="Q25" i="7"/>
  <c r="V33" i="12"/>
  <c r="W33" i="12"/>
  <c r="I24" i="26"/>
  <c r="V36" i="12"/>
  <c r="W36" i="12"/>
  <c r="C10" i="23"/>
  <c r="I10" i="23" s="1"/>
  <c r="I6" i="23"/>
  <c r="X15" i="23"/>
  <c r="G8" i="12"/>
  <c r="V11" i="23"/>
  <c r="U6" i="7"/>
  <c r="X35" i="23"/>
  <c r="Y31" i="23"/>
  <c r="I6" i="7"/>
  <c r="Q6" i="7"/>
  <c r="C8" i="7"/>
  <c r="M12" i="26"/>
  <c r="U15" i="7"/>
  <c r="Q15" i="7"/>
  <c r="I15" i="7"/>
  <c r="V31" i="12"/>
  <c r="W31" i="12"/>
  <c r="M24" i="26"/>
  <c r="X30" i="23"/>
  <c r="V30" i="12"/>
  <c r="W30" i="12"/>
  <c r="W28" i="12"/>
  <c r="V28" i="12"/>
  <c r="Y28" i="23"/>
  <c r="Y8" i="23"/>
  <c r="V5" i="12"/>
  <c r="W5" i="12"/>
  <c r="W37" i="12"/>
  <c r="V37" i="12"/>
  <c r="S16" i="27"/>
  <c r="I52" i="26"/>
  <c r="I29" i="23"/>
  <c r="Q23" i="7"/>
  <c r="U14" i="7"/>
  <c r="C18" i="7"/>
  <c r="Q18" i="7" s="1"/>
  <c r="Q14" i="7"/>
  <c r="M14" i="7"/>
  <c r="I14" i="7"/>
  <c r="S55" i="27"/>
  <c r="I47" i="27"/>
  <c r="I28" i="23"/>
  <c r="Y7" i="23"/>
  <c r="C25" i="23"/>
  <c r="I25" i="23" s="1"/>
  <c r="I21" i="23"/>
  <c r="Q22" i="7"/>
  <c r="Y22" i="7"/>
  <c r="U22" i="7"/>
  <c r="I30" i="23"/>
  <c r="V6" i="23"/>
  <c r="W10" i="23"/>
  <c r="V26" i="23"/>
  <c r="W30" i="23"/>
  <c r="W24" i="12"/>
  <c r="V24" i="12"/>
  <c r="W39" i="12"/>
  <c r="V39" i="12"/>
  <c r="I34" i="7"/>
  <c r="G7" i="12"/>
  <c r="W43" i="12"/>
  <c r="V43" i="12"/>
  <c r="M52" i="26"/>
  <c r="U12" i="26"/>
  <c r="V23" i="23"/>
  <c r="Y23" i="23" s="1"/>
  <c r="Y43" i="7"/>
  <c r="M43" i="7"/>
  <c r="U43" i="7"/>
  <c r="Q43" i="7"/>
  <c r="I43" i="7"/>
  <c r="U32" i="7"/>
  <c r="I32" i="7"/>
  <c r="S8" i="27"/>
  <c r="Y42" i="7"/>
  <c r="Q42" i="7"/>
  <c r="M42" i="7"/>
  <c r="U42" i="7"/>
  <c r="I42" i="7"/>
  <c r="G6" i="12"/>
  <c r="W42" i="12"/>
  <c r="V42" i="12"/>
  <c r="W23" i="12"/>
  <c r="V23" i="12"/>
  <c r="U24" i="26"/>
  <c r="Y22" i="23"/>
  <c r="Y41" i="7"/>
  <c r="Q41" i="7"/>
  <c r="M41" i="7"/>
  <c r="U41" i="7"/>
  <c r="I41" i="7"/>
  <c r="C33" i="7"/>
  <c r="V26" i="12"/>
  <c r="W26" i="12"/>
  <c r="W41" i="12"/>
  <c r="V41" i="12"/>
  <c r="S59" i="27"/>
  <c r="U20" i="26"/>
  <c r="Q40" i="7"/>
  <c r="M40" i="7"/>
  <c r="I40" i="7"/>
  <c r="Y40" i="7"/>
  <c r="V38" i="12"/>
  <c r="W38" i="12"/>
  <c r="X25" i="23"/>
  <c r="Q19" i="7"/>
  <c r="I19" i="7"/>
  <c r="U19" i="7"/>
  <c r="M19" i="7"/>
  <c r="C23" i="7"/>
  <c r="Q39" i="7"/>
  <c r="M39" i="7"/>
  <c r="I39" i="7"/>
  <c r="Y39" i="7"/>
  <c r="I39" i="27"/>
  <c r="I60" i="26"/>
  <c r="Y23" i="7"/>
  <c r="Q17" i="26"/>
  <c r="G10" i="31"/>
  <c r="F10" i="31" s="1"/>
  <c r="O44" i="27"/>
  <c r="I17" i="27"/>
  <c r="I20" i="27" s="1"/>
  <c r="O21" i="27"/>
  <c r="N52" i="26"/>
  <c r="Q52" i="26" s="1"/>
  <c r="I27" i="26"/>
  <c r="Y38" i="7"/>
  <c r="I6" i="27"/>
  <c r="S21" i="27"/>
  <c r="M27" i="26"/>
  <c r="J15" i="23"/>
  <c r="Y37" i="7"/>
  <c r="I5" i="27"/>
  <c r="I8" i="27" s="1"/>
  <c r="N48" i="26"/>
  <c r="Q48" i="26" s="1"/>
  <c r="Q27" i="26"/>
  <c r="R28" i="26"/>
  <c r="U28" i="26" s="1"/>
  <c r="Y36" i="7"/>
  <c r="M9" i="26"/>
  <c r="U18" i="26"/>
  <c r="V16" i="23"/>
  <c r="C9" i="7"/>
  <c r="P47" i="27"/>
  <c r="S47" i="27" s="1"/>
  <c r="N44" i="26"/>
  <c r="Q44" i="26" s="1"/>
  <c r="Z27" i="23"/>
  <c r="Z30" i="23" s="1"/>
  <c r="I38" i="7"/>
  <c r="C25" i="7"/>
  <c r="F8" i="26"/>
  <c r="I8" i="26" s="1"/>
  <c r="I37" i="7"/>
  <c r="M38" i="7"/>
  <c r="M37" i="7"/>
  <c r="F26" i="31"/>
  <c r="I46" i="27"/>
  <c r="M49" i="26"/>
  <c r="C52" i="26"/>
  <c r="C12" i="26"/>
  <c r="Q12" i="26" s="1"/>
  <c r="C31" i="23"/>
  <c r="R23" i="7"/>
  <c r="U23" i="7" s="1"/>
  <c r="I52" i="27"/>
  <c r="I55" i="27" s="1"/>
  <c r="M57" i="26"/>
  <c r="H11" i="31"/>
  <c r="F11" i="31" s="1"/>
  <c r="L12" i="27"/>
  <c r="O12" i="27" s="1"/>
  <c r="R56" i="26"/>
  <c r="U56" i="26" s="1"/>
  <c r="C48" i="26"/>
  <c r="U48" i="26" s="1"/>
  <c r="N24" i="26"/>
  <c r="Q24" i="26" s="1"/>
  <c r="M45" i="26"/>
  <c r="Q62" i="26"/>
  <c r="I21" i="26"/>
  <c r="M36" i="7"/>
  <c r="F13" i="7"/>
  <c r="C20" i="27"/>
  <c r="O20" i="27" s="1"/>
  <c r="I62" i="26"/>
  <c r="C40" i="26"/>
  <c r="J8" i="26"/>
  <c r="M8" i="26" s="1"/>
  <c r="J25" i="23"/>
  <c r="L28" i="27"/>
  <c r="O28" i="27" s="1"/>
  <c r="Q61" i="26"/>
  <c r="W15" i="23"/>
  <c r="V21" i="23"/>
  <c r="Y15" i="7"/>
  <c r="S9" i="22"/>
  <c r="I13" i="27"/>
  <c r="I16" i="27" s="1"/>
  <c r="S10" i="22"/>
  <c r="S52" i="27"/>
  <c r="Z11" i="23"/>
  <c r="Z15" i="23" s="1"/>
  <c r="I26" i="23"/>
  <c r="I56" i="27"/>
  <c r="I59" i="27" s="1"/>
  <c r="S17" i="27"/>
  <c r="C12" i="22"/>
  <c r="AB15" i="23"/>
  <c r="I11" i="23"/>
  <c r="Q5" i="26"/>
  <c r="Q36" i="7"/>
  <c r="I12" i="7"/>
  <c r="Y21" i="7"/>
  <c r="I48" i="27"/>
  <c r="I51" i="27" s="1"/>
  <c r="I9" i="27"/>
  <c r="I12" i="27" s="1"/>
  <c r="M25" i="26"/>
  <c r="I40" i="27"/>
  <c r="I43" i="27" s="1"/>
  <c r="J10" i="23"/>
  <c r="V35" i="23" l="1"/>
  <c r="I48" i="26"/>
  <c r="W8" i="12"/>
  <c r="V8" i="12"/>
  <c r="C13" i="7"/>
  <c r="Q9" i="7"/>
  <c r="M9" i="7"/>
  <c r="M40" i="26"/>
  <c r="U40" i="26"/>
  <c r="I8" i="7"/>
  <c r="U8" i="7"/>
  <c r="Q8" i="7"/>
  <c r="V20" i="23"/>
  <c r="Y20" i="23" s="1"/>
  <c r="Y16" i="23"/>
  <c r="Y26" i="23"/>
  <c r="V30" i="23"/>
  <c r="Y30" i="23" s="1"/>
  <c r="Y21" i="23"/>
  <c r="V25" i="23"/>
  <c r="Y25" i="23" s="1"/>
  <c r="I13" i="7"/>
  <c r="Y33" i="7"/>
  <c r="Q33" i="7"/>
  <c r="Y34" i="7"/>
  <c r="I33" i="7"/>
  <c r="I9" i="7"/>
  <c r="Y6" i="23"/>
  <c r="V10" i="23"/>
  <c r="Y10" i="23" s="1"/>
  <c r="W7" i="12"/>
  <c r="V7" i="12"/>
  <c r="Y11" i="23"/>
  <c r="V15" i="23"/>
  <c r="Y15" i="23" s="1"/>
  <c r="U9" i="7"/>
  <c r="M8" i="7"/>
  <c r="M25" i="7"/>
  <c r="U25" i="7"/>
  <c r="C28" i="7"/>
  <c r="U34" i="7"/>
  <c r="W6" i="12"/>
  <c r="V6" i="12"/>
  <c r="Y9" i="7"/>
  <c r="I18" i="7"/>
  <c r="U18" i="7"/>
  <c r="M18" i="7"/>
  <c r="Q40" i="26"/>
  <c r="M48" i="26"/>
  <c r="Y18" i="7"/>
  <c r="U33" i="7"/>
  <c r="I40" i="26"/>
  <c r="I31" i="23"/>
  <c r="C35" i="23"/>
  <c r="I35" i="23" s="1"/>
  <c r="M34" i="7"/>
  <c r="Y8" i="7"/>
  <c r="M23" i="7"/>
  <c r="I23" i="7"/>
  <c r="Q13" i="7" l="1"/>
  <c r="M13" i="7"/>
  <c r="Y13" i="7"/>
  <c r="U13" i="7"/>
  <c r="Y28" i="7"/>
  <c r="M28" i="7"/>
  <c r="U28" i="7"/>
  <c r="I28" i="7"/>
  <c r="Q28" i="7"/>
  <c r="Y35" i="23"/>
</calcChain>
</file>

<file path=xl/comments1.xml><?xml version="1.0" encoding="utf-8"?>
<comments xmlns="http://schemas.openxmlformats.org/spreadsheetml/2006/main">
  <authors>
    <author>JWS0235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<sst xmlns="http://schemas.openxmlformats.org/spreadsheetml/2006/main" count="9738" uniqueCount="788">
  <si>
    <t xml:space="preserve"> A　大学等進学者</t>
    <rPh sb="3" eb="5">
      <t>ダイガク</t>
    </rPh>
    <rPh sb="5" eb="6">
      <t>トウ</t>
    </rPh>
    <rPh sb="6" eb="9">
      <t>シンガクシャ</t>
    </rPh>
    <phoneticPr fontId="2"/>
  </si>
  <si>
    <t>B　専修学校（専門課程）進学者
及び専修学校（一般課程）等入学者</t>
    <rPh sb="2" eb="6">
      <t>センシュウガッコウ</t>
    </rPh>
    <rPh sb="7" eb="9">
      <t>センモン</t>
    </rPh>
    <rPh sb="9" eb="11">
      <t>カテイ</t>
    </rPh>
    <rPh sb="12" eb="15">
      <t>シンガクシャ</t>
    </rPh>
    <rPh sb="16" eb="17">
      <t>オヨ</t>
    </rPh>
    <rPh sb="18" eb="22">
      <t>センシュウガッコウ</t>
    </rPh>
    <rPh sb="23" eb="25">
      <t>イッパン</t>
    </rPh>
    <rPh sb="25" eb="27">
      <t>カテイ</t>
    </rPh>
    <rPh sb="28" eb="29">
      <t>トウ</t>
    </rPh>
    <rPh sb="29" eb="32">
      <t>ニュウガクシャ</t>
    </rPh>
    <phoneticPr fontId="2"/>
  </si>
  <si>
    <t>C　就職者</t>
    <rPh sb="2" eb="5">
      <t>シュウショクシャ</t>
    </rPh>
    <phoneticPr fontId="2"/>
  </si>
  <si>
    <t>D　無業者</t>
    <rPh sb="2" eb="3">
      <t>ム</t>
    </rPh>
    <rPh sb="3" eb="4">
      <t>ギョウ</t>
    </rPh>
    <rPh sb="4" eb="5">
      <t>シャ</t>
    </rPh>
    <phoneticPr fontId="2"/>
  </si>
  <si>
    <t>-</t>
    <phoneticPr fontId="2"/>
  </si>
  <si>
    <t>平成１7年度</t>
    <rPh sb="0" eb="2">
      <t>ヘイセイ</t>
    </rPh>
    <rPh sb="4" eb="6">
      <t>ネンド</t>
    </rPh>
    <phoneticPr fontId="2"/>
  </si>
  <si>
    <t>203　年度別学校数・生徒数及び教職員数</t>
    <rPh sb="4" eb="6">
      <t>ネンド</t>
    </rPh>
    <rPh sb="6" eb="7">
      <t>ベツ</t>
    </rPh>
    <rPh sb="7" eb="9">
      <t>ガッコウ</t>
    </rPh>
    <rPh sb="9" eb="10">
      <t>カズ</t>
    </rPh>
    <rPh sb="11" eb="13">
      <t>セイト</t>
    </rPh>
    <rPh sb="13" eb="14">
      <t>カズ</t>
    </rPh>
    <rPh sb="14" eb="15">
      <t>オヨ</t>
    </rPh>
    <rPh sb="16" eb="19">
      <t>キョウショクイン</t>
    </rPh>
    <rPh sb="19" eb="20">
      <t>カズ</t>
    </rPh>
    <phoneticPr fontId="2"/>
  </si>
  <si>
    <t>204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</si>
  <si>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</si>
  <si>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</si>
  <si>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</si>
  <si>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</si>
  <si>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</si>
  <si>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</si>
  <si>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注）創立年は制度上・組織上成立した時をさす。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10" eb="12">
      <t>ソシキ</t>
    </rPh>
    <rPh sb="12" eb="13">
      <t>ジョウ</t>
    </rPh>
    <rPh sb="13" eb="15">
      <t>セイリツ</t>
    </rPh>
    <rPh sb="17" eb="18">
      <t>トキ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</si>
  <si>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</si>
  <si>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</si>
  <si>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</si>
  <si>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</si>
  <si>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</si>
  <si>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</si>
  <si>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197　中学校の概況</t>
    <rPh sb="4" eb="7">
      <t>チュウガッコウ</t>
    </rPh>
    <rPh sb="8" eb="10">
      <t>ガイキョウ</t>
    </rPh>
    <phoneticPr fontId="2"/>
  </si>
  <si>
    <t>198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</si>
  <si>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200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</si>
  <si>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199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</si>
  <si>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201　卒業者の学校別志願者数及び進学者数</t>
    <rPh sb="4" eb="7">
      <t>ソツギョウシャ</t>
    </rPh>
    <rPh sb="8" eb="10">
      <t>ガッコウ</t>
    </rPh>
    <rPh sb="10" eb="11">
      <t>ベツ</t>
    </rPh>
    <rPh sb="11" eb="14">
      <t>シガンシャ</t>
    </rPh>
    <rPh sb="14" eb="15">
      <t>カズ</t>
    </rPh>
    <rPh sb="15" eb="16">
      <t>オヨ</t>
    </rPh>
    <rPh sb="17" eb="20">
      <t>シンガクシャ</t>
    </rPh>
    <rPh sb="20" eb="21">
      <t>カズ</t>
    </rPh>
    <phoneticPr fontId="2"/>
  </si>
  <si>
    <t>202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</si>
  <si>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206　卒業者の都道府県別大学等進学者数</t>
    <rPh sb="4" eb="7">
      <t>ソツギョウシャ</t>
    </rPh>
    <rPh sb="8" eb="12">
      <t>トドウフケン</t>
    </rPh>
    <rPh sb="12" eb="13">
      <t>ベツ</t>
    </rPh>
    <rPh sb="13" eb="15">
      <t>ダイガク</t>
    </rPh>
    <rPh sb="15" eb="16">
      <t>トウ</t>
    </rPh>
    <rPh sb="16" eb="19">
      <t>シンガクシャ</t>
    </rPh>
    <rPh sb="19" eb="20">
      <t>カズ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</si>
  <si>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</si>
  <si>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</si>
  <si>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</si>
  <si>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</si>
  <si>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</si>
  <si>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</si>
  <si>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</si>
  <si>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</si>
  <si>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</si>
  <si>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</si>
  <si>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</si>
  <si>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</si>
  <si>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</si>
  <si>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</si>
  <si>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〃</t>
    <phoneticPr fontId="2"/>
  </si>
  <si>
    <t>〃</t>
    <phoneticPr fontId="2"/>
  </si>
  <si>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</si>
  <si>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</si>
  <si>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〃</t>
    <phoneticPr fontId="2"/>
  </si>
  <si>
    <t>〃</t>
    <phoneticPr fontId="2"/>
  </si>
  <si>
    <t>〃</t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</si>
  <si>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</si>
  <si>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</si>
  <si>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</si>
  <si>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</si>
  <si>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</si>
  <si>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</si>
  <si>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</si>
  <si>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</si>
  <si>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</si>
  <si>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</si>
  <si>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</si>
  <si>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</si>
  <si>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-</t>
    <phoneticPr fontId="2"/>
  </si>
  <si>
    <t>〃</t>
    <phoneticPr fontId="2"/>
  </si>
  <si>
    <t>-</t>
    <phoneticPr fontId="2"/>
  </si>
  <si>
    <t>…</t>
    <phoneticPr fontId="2"/>
  </si>
  <si>
    <t>Ｂ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</si>
  <si>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</si>
  <si>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</si>
  <si>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</si>
  <si>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</si>
  <si>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</si>
  <si>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</si>
  <si>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</si>
  <si>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</si>
  <si>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</si>
  <si>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</si>
  <si>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</si>
  <si>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</si>
  <si>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</si>
  <si>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</si>
  <si>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</si>
  <si>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</si>
  <si>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</si>
  <si>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</si>
  <si>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</si>
  <si>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</si>
  <si>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</si>
  <si>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</si>
  <si>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</si>
  <si>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</si>
  <si>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</si>
  <si>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</si>
  <si>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</si>
  <si>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</si>
  <si>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</si>
  <si>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</si>
  <si>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</si>
  <si>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</si>
  <si>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</si>
  <si>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</si>
  <si>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</si>
  <si>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</si>
  <si>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</si>
  <si>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</si>
  <si>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平成17年5月1日現在（単位：室，㎡）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シツ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</si>
  <si>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</si>
  <si>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</si>
  <si>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</si>
  <si>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</si>
  <si>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学校</t>
    <rPh sb="0" eb="2">
      <t>ガッコウ</t>
    </rPh>
    <phoneticPr fontId="2"/>
  </si>
  <si>
    <t>（単位：人、％）</t>
    <rPh sb="1" eb="3">
      <t>タンイ</t>
    </rPh>
    <rPh sb="4" eb="5">
      <t>ヒト</t>
    </rPh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</si>
  <si>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</si>
  <si>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</si>
  <si>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</si>
  <si>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</si>
  <si>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</si>
  <si>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</si>
  <si>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</si>
  <si>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</si>
  <si>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</si>
  <si>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</si>
  <si>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</si>
  <si>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</si>
  <si>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</si>
  <si>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</si>
  <si>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</si>
  <si>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</si>
  <si>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</si>
  <si>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</si>
  <si>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</si>
  <si>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</si>
  <si>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</si>
  <si>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</si>
  <si>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</si>
  <si>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</si>
  <si>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</si>
  <si>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</si>
  <si>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</si>
  <si>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</si>
  <si>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</si>
  <si>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</si>
  <si>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</si>
  <si>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</si>
  <si>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</si>
  <si>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</si>
  <si>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</si>
  <si>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</si>
  <si>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</si>
  <si>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</si>
  <si>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</si>
  <si>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</si>
  <si>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</si>
  <si>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</si>
  <si>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</si>
  <si>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</si>
  <si>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</si>
  <si>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</si>
  <si>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</si>
  <si>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</si>
  <si>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</si>
  <si>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</si>
  <si>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</si>
  <si>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</si>
  <si>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</si>
  <si>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</si>
  <si>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</si>
  <si>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</si>
  <si>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</si>
  <si>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</si>
  <si>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</si>
  <si>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</si>
  <si>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</si>
  <si>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</si>
  <si>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</si>
  <si>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</si>
  <si>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</si>
  <si>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</si>
  <si>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</si>
  <si>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</si>
  <si>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</si>
  <si>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</si>
  <si>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</si>
  <si>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</si>
  <si>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</si>
  <si>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</si>
  <si>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</si>
  <si>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</si>
  <si>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</si>
  <si>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</si>
  <si>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</si>
  <si>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</si>
  <si>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</si>
  <si>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</si>
  <si>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</si>
  <si>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</si>
  <si>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</si>
  <si>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</si>
  <si>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</si>
  <si>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</si>
  <si>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</si>
  <si>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</si>
  <si>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</si>
  <si>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</si>
  <si>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</si>
  <si>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</si>
  <si>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</si>
  <si>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</si>
  <si>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</si>
  <si>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</si>
  <si>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</si>
  <si>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</si>
  <si>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</si>
  <si>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</si>
  <si>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</si>
  <si>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</si>
  <si>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</si>
  <si>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</si>
  <si>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</si>
  <si>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</si>
  <si>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</si>
  <si>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</si>
  <si>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</si>
  <si>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</si>
  <si>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</si>
  <si>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</si>
  <si>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</si>
  <si>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</si>
  <si>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</si>
  <si>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</si>
  <si>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</si>
  <si>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</si>
  <si>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</si>
  <si>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</si>
  <si>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</si>
  <si>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</si>
  <si>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</si>
  <si>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</si>
  <si>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</si>
  <si>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</si>
  <si>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</si>
  <si>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</si>
  <si>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</si>
  <si>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</si>
  <si>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</si>
  <si>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</si>
  <si>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</si>
  <si>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</si>
  <si>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</si>
  <si>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</si>
  <si>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</si>
  <si>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</si>
  <si>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</si>
  <si>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</si>
  <si>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</si>
  <si>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</si>
  <si>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</si>
  <si>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</si>
  <si>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</si>
  <si>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</si>
  <si>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</si>
  <si>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</si>
  <si>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</si>
  <si>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</si>
  <si>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</si>
  <si>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</si>
  <si>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</si>
  <si>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</si>
  <si>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</si>
  <si>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</si>
  <si>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</si>
  <si>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</si>
  <si>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</si>
  <si>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</si>
  <si>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</si>
  <si>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</si>
  <si>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</si>
  <si>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</si>
  <si>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</si>
  <si>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</si>
  <si>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</si>
  <si>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</si>
  <si>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</si>
  <si>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</si>
  <si>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</si>
  <si>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</si>
  <si>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</si>
  <si>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</si>
  <si>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</si>
  <si>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</si>
  <si>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</si>
  <si>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</si>
  <si>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</si>
  <si>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</si>
  <si>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</si>
  <si>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</si>
  <si>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</si>
  <si>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</si>
  <si>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</si>
  <si>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</si>
  <si>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</si>
  <si>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</si>
  <si>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</si>
  <si>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</si>
  <si>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</si>
  <si>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</si>
  <si>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</si>
  <si>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</si>
  <si>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</si>
  <si>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</si>
  <si>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</si>
  <si>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</si>
  <si>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</si>
  <si>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</si>
  <si>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</si>
  <si>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</si>
  <si>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</si>
  <si>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</si>
  <si>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</si>
  <si>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</si>
  <si>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</si>
  <si>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</si>
  <si>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</si>
  <si>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</si>
  <si>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</si>
  <si>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</si>
  <si>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</si>
  <si>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</si>
  <si>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</si>
  <si>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</si>
  <si>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</si>
  <si>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</si>
  <si>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</si>
  <si>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</si>
  <si>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</si>
  <si>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</si>
  <si>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</si>
  <si>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</si>
  <si>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遠距離
通学者数</t>
    <rPh sb="0" eb="3">
      <t>エンキョリ</t>
    </rPh>
    <rPh sb="4" eb="7">
      <t>ツウガクシャ</t>
    </rPh>
    <rPh sb="7" eb="8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</si>
  <si>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</si>
  <si>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</si>
  <si>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</si>
  <si>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</si>
  <si>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</si>
  <si>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</si>
  <si>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</si>
  <si>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</si>
  <si>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</si>
  <si>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単式学級</t>
    <rPh sb="0" eb="2">
      <t>タンシキ</t>
    </rPh>
    <rPh sb="2" eb="4">
      <t>ガッキュウ</t>
    </rPh>
    <phoneticPr fontId="2"/>
  </si>
  <si>
    <t>-</t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</si>
  <si>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</si>
  <si>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</si>
  <si>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</si>
  <si>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</si>
  <si>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</si>
  <si>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</si>
  <si>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</si>
  <si>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</si>
  <si>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</si>
  <si>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</si>
  <si>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</si>
  <si>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</si>
  <si>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</si>
  <si>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</si>
  <si>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</si>
  <si>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</si>
  <si>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</si>
  <si>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</si>
  <si>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</si>
  <si>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</si>
  <si>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</si>
  <si>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</si>
  <si>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</si>
  <si>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</si>
  <si>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</si>
  <si>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</si>
  <si>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</si>
  <si>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</si>
  <si>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</si>
  <si>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</si>
  <si>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</si>
  <si>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</si>
  <si>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</si>
  <si>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</si>
  <si>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</si>
  <si>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</si>
  <si>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</si>
  <si>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</si>
  <si>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</si>
  <si>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</si>
  <si>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</si>
  <si>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</si>
  <si>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</si>
  <si>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</si>
  <si>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</si>
  <si>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</si>
  <si>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</si>
  <si>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</si>
  <si>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各年度5月1日現在（単位：室，㎡）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シツ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</si>
  <si>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</si>
  <si>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</si>
  <si>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216　中学校の概況</t>
    <rPh sb="4" eb="7">
      <t>チュウガッコウ</t>
    </rPh>
    <rPh sb="8" eb="10">
      <t>ガイキョウ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</si>
  <si>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</si>
  <si>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</si>
  <si>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</si>
  <si>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</si>
  <si>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</si>
  <si>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</si>
  <si>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</si>
  <si>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</si>
  <si>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</si>
  <si>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</si>
  <si>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</si>
  <si>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平成１２年度</t>
    <rPh sb="0" eb="2">
      <t>ヘイセイ</t>
    </rPh>
    <rPh sb="4" eb="6">
      <t>ネンド</t>
    </rPh>
    <phoneticPr fontId="2"/>
  </si>
  <si>
    <t>－中学校－</t>
    <rPh sb="1" eb="4">
      <t>チュウガッコウ</t>
    </rPh>
    <phoneticPr fontId="2"/>
  </si>
  <si>
    <t>219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</si>
  <si>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-</t>
    <phoneticPr fontId="2"/>
  </si>
  <si>
    <t>生徒1人当
たり面積</t>
    <rPh sb="0" eb="2">
      <t>セイト</t>
    </rPh>
    <rPh sb="2" eb="4">
      <t>ヒトリ</t>
    </rPh>
    <rPh sb="4" eb="5">
      <t>ア</t>
    </rPh>
    <rPh sb="8" eb="10">
      <t>メンセキ</t>
    </rPh>
    <phoneticPr fontId="2"/>
  </si>
  <si>
    <t>220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</si>
  <si>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</si>
  <si>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</si>
  <si>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</si>
  <si>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</si>
  <si>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</si>
  <si>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</si>
  <si>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</si>
  <si>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</si>
  <si>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</si>
  <si>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</si>
  <si>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無業者</t>
    <rPh sb="0" eb="1">
      <t>ム</t>
    </rPh>
    <rPh sb="1" eb="3">
      <t>ギョウシャ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</si>
  <si>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</si>
  <si>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</si>
  <si>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</si>
  <si>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</si>
  <si>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</si>
  <si>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</si>
  <si>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</si>
  <si>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</si>
  <si>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</si>
  <si>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盲・ろう・養護学
校高等部(本科)</t>
    <rPh sb="0" eb="1">
      <t>モウ</t>
    </rPh>
    <rPh sb="5" eb="7">
      <t>ヨウゴ</t>
    </rPh>
    <rPh sb="7" eb="8">
      <t>ガク</t>
    </rPh>
    <rPh sb="9" eb="10">
      <t>コウ</t>
    </rPh>
    <rPh sb="10" eb="13">
      <t>コウトウブ</t>
    </rPh>
    <rPh sb="14" eb="16">
      <t>ホンカ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</si>
  <si>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</si>
  <si>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</si>
  <si>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</si>
  <si>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</si>
  <si>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</si>
  <si>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</si>
  <si>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</si>
  <si>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</si>
  <si>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</si>
  <si>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</si>
  <si>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</si>
  <si>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</si>
  <si>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</si>
  <si>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</si>
  <si>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</si>
  <si>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</si>
  <si>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</si>
  <si>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</si>
  <si>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</si>
  <si>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</si>
  <si>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</si>
  <si>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</si>
  <si>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</si>
  <si>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</si>
  <si>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</si>
  <si>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</si>
  <si>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</si>
  <si>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</si>
  <si>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</si>
  <si>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</si>
  <si>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</si>
  <si>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</si>
  <si>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</si>
  <si>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</si>
  <si>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</si>
  <si>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</si>
  <si>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</si>
  <si>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</si>
  <si>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</si>
  <si>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</si>
  <si>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</si>
  <si>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</si>
  <si>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</si>
  <si>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</si>
  <si>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</si>
  <si>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</si>
  <si>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</si>
  <si>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</si>
  <si>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</si>
  <si>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</si>
  <si>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</si>
  <si>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</si>
  <si>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</si>
  <si>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</si>
  <si>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</si>
  <si>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</si>
  <si>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</si>
  <si>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</si>
  <si>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</si>
  <si>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</si>
  <si>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</si>
  <si>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</si>
  <si>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</si>
  <si>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</si>
  <si>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</si>
  <si>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</si>
  <si>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</si>
  <si>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</si>
  <si>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</si>
  <si>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</si>
  <si>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</si>
  <si>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</si>
  <si>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</si>
  <si>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</si>
  <si>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</si>
  <si>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</si>
  <si>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</si>
  <si>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</si>
  <si>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</si>
  <si>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226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</si>
  <si>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</si>
  <si>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</si>
  <si>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</si>
  <si>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</si>
  <si>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</si>
  <si>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</si>
  <si>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</si>
  <si>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</si>
  <si>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</si>
  <si>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</si>
  <si>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</si>
  <si>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</si>
  <si>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</si>
  <si>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</si>
  <si>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</si>
  <si>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</si>
  <si>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</si>
  <si>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</si>
  <si>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</si>
  <si>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</si>
  <si>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</si>
  <si>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</si>
  <si>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</si>
  <si>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</si>
  <si>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</si>
  <si>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</si>
  <si>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</si>
  <si>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</si>
  <si>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</si>
  <si>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</si>
  <si>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</si>
  <si>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</si>
  <si>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</si>
  <si>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</si>
  <si>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</si>
  <si>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</si>
  <si>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</si>
  <si>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</si>
  <si>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</si>
  <si>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</si>
  <si>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</si>
  <si>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</si>
  <si>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</si>
  <si>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</si>
  <si>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</si>
  <si>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</si>
  <si>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</si>
  <si>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県立</t>
    <rPh sb="0" eb="2">
      <t>ケンリツ</t>
    </rPh>
    <phoneticPr fontId="2"/>
  </si>
  <si>
    <t>定時制
併設校</t>
    <rPh sb="0" eb="3">
      <t>テイジセイ</t>
    </rPh>
    <rPh sb="4" eb="6">
      <t>ヘイセツ</t>
    </rPh>
    <rPh sb="6" eb="7">
      <t>コウ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</si>
  <si>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</si>
  <si>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</si>
  <si>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</si>
  <si>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</si>
  <si>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</si>
  <si>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</si>
  <si>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</si>
  <si>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</si>
  <si>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</si>
  <si>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Ｃ 就職者</t>
    <rPh sb="2" eb="5">
      <t>シュウショクシャ</t>
    </rPh>
    <phoneticPr fontId="2"/>
  </si>
  <si>
    <t>Ｄ　無業者</t>
    <rPh sb="2" eb="3">
      <t>ム</t>
    </rPh>
    <rPh sb="3" eb="5">
      <t>ギョウシャ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</si>
  <si>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</si>
  <si>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1．Ａ及びＢには就職進学者・入学者が含まれる。</t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</si>
  <si>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</si>
  <si>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</si>
  <si>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</si>
  <si>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</si>
  <si>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</si>
  <si>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</si>
  <si>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</si>
  <si>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－高等学校－</t>
    <rPh sb="1" eb="5">
      <t>コウトウガッコウ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</si>
  <si>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</si>
  <si>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</si>
  <si>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</si>
  <si>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</si>
  <si>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</si>
  <si>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</si>
  <si>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</si>
  <si>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</si>
  <si>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</si>
  <si>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</si>
  <si>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</si>
  <si>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</si>
  <si>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</si>
  <si>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</si>
  <si>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</si>
  <si>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</si>
  <si>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</si>
  <si>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</si>
  <si>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</si>
  <si>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</si>
  <si>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</si>
  <si>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</si>
  <si>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</si>
  <si>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</si>
  <si>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</si>
  <si>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</si>
  <si>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</si>
  <si>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</si>
  <si>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</si>
  <si>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</si>
  <si>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</si>
  <si>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</si>
  <si>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</si>
  <si>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</si>
  <si>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</si>
  <si>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</si>
  <si>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</si>
  <si>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</si>
  <si>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</si>
  <si>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</si>
  <si>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</si>
  <si>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</si>
  <si>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</si>
  <si>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</si>
  <si>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</si>
  <si>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</si>
  <si>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</si>
  <si>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</si>
  <si>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</si>
  <si>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</si>
  <si>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</si>
  <si>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</si>
  <si>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</si>
  <si>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</si>
  <si>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</si>
  <si>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</si>
  <si>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</si>
  <si>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</si>
  <si>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</si>
  <si>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</si>
  <si>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</si>
  <si>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</si>
  <si>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</si>
  <si>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</si>
  <si>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</si>
  <si>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</si>
  <si>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</si>
  <si>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</si>
  <si>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</si>
  <si>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</si>
  <si>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</si>
  <si>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</si>
  <si>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</si>
  <si>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</si>
  <si>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</si>
  <si>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</si>
  <si>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</si>
  <si>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</si>
  <si>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</si>
  <si>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</si>
  <si>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</si>
  <si>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</si>
  <si>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〃</t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</si>
  <si>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</si>
  <si>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</si>
  <si>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</si>
  <si>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</si>
  <si>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栄養
教諭</t>
    <rPh sb="0" eb="2">
      <t>エイヨウ</t>
    </rPh>
    <rPh sb="3" eb="5">
      <t>キョウユ</t>
    </rPh>
    <phoneticPr fontId="2"/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</si>
  <si>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</si>
  <si>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</si>
  <si>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</si>
  <si>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</si>
  <si>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</si>
  <si>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</si>
  <si>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</si>
  <si>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</si>
  <si>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</si>
  <si>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</si>
  <si>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</si>
  <si>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</si>
  <si>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</si>
  <si>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</si>
  <si>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</si>
  <si>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</si>
  <si>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</si>
  <si>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</si>
  <si>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</si>
  <si>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</si>
  <si>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</si>
  <si>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</si>
  <si>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</si>
  <si>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</si>
  <si>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</si>
  <si>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</si>
  <si>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通信制</t>
    <rPh sb="0" eb="2">
      <t>ツウシン</t>
    </rPh>
    <rPh sb="2" eb="3">
      <t>セイ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</si>
  <si>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</si>
  <si>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南佐久郡</t>
    <rPh sb="0" eb="3">
      <t>ミナミサク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</si>
  <si>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</si>
  <si>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</si>
  <si>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</si>
  <si>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</si>
  <si>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年度</t>
  </si>
  <si>
    <t>一般</t>
  </si>
  <si>
    <t>高校・大学生</t>
  </si>
  <si>
    <t>小・中学生・就学前児童</t>
  </si>
  <si>
    <t>観覧者
合計</t>
  </si>
  <si>
    <t>その他</t>
  </si>
  <si>
    <t>計</t>
  </si>
  <si>
    <t>個人</t>
  </si>
  <si>
    <t>団体</t>
  </si>
  <si>
    <t>平成13年度</t>
  </si>
  <si>
    <t>資料：佐久市立近代美術館</t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</si>
  <si>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</si>
  <si>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</si>
  <si>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</si>
  <si>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</si>
  <si>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</si>
  <si>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</si>
  <si>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</si>
  <si>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</si>
  <si>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</si>
  <si>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</si>
  <si>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</si>
  <si>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</si>
  <si>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</si>
  <si>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</si>
  <si>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</si>
  <si>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</si>
  <si>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</si>
  <si>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</si>
  <si>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</si>
  <si>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</si>
  <si>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</si>
  <si>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</si>
  <si>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</si>
  <si>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</si>
  <si>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</si>
  <si>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</si>
  <si>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</si>
  <si>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</si>
  <si>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</si>
  <si>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</si>
  <si>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</si>
  <si>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</si>
  <si>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</si>
  <si>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</si>
  <si>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</si>
  <si>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</si>
  <si>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</si>
  <si>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</si>
  <si>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</si>
  <si>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</si>
  <si>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</si>
  <si>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</si>
  <si>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</si>
  <si>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</si>
  <si>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</si>
  <si>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</si>
  <si>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</si>
  <si>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</si>
  <si>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</si>
  <si>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</si>
  <si>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</si>
  <si>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</si>
  <si>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</si>
  <si>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</si>
  <si>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</si>
  <si>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</si>
  <si>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</si>
  <si>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</si>
  <si>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</si>
  <si>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</si>
  <si>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</si>
  <si>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</si>
  <si>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</si>
  <si>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20-30　近代美術館の利用状況</t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</si>
  <si>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</si>
  <si>
    <t xml:space="preserve"> 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</si>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</sst>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.0_ ;[Red]\-#,##0.0\ "/>
    <numFmt numFmtId="178" formatCode="#,##0.00_ ;[Red]\-#,##0.00\ "/>
    <numFmt numFmtId="187" formatCode="0.0"/>
    <numFmt numFmtId="189" formatCode="0.0_ "/>
    <numFmt numFmtId="191" formatCode="0.0_);[Red]\(0.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/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187" fontId="6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40" fontId="6" fillId="0" borderId="0" xfId="1" applyNumberFormat="1" applyFont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38" fontId="6" fillId="0" borderId="17" xfId="1" applyFont="1" applyBorder="1" applyAlignment="1">
      <alignment horizontal="center" vertical="center"/>
    </xf>
    <xf numFmtId="40" fontId="6" fillId="0" borderId="17" xfId="1" applyNumberFormat="1" applyFont="1" applyBorder="1" applyAlignment="1">
      <alignment horizontal="center" vertical="center"/>
    </xf>
    <xf numFmtId="40" fontId="6" fillId="0" borderId="18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38" fontId="6" fillId="0" borderId="20" xfId="1" applyFont="1" applyBorder="1" applyAlignment="1">
      <alignment horizontal="center" vertical="center"/>
    </xf>
    <xf numFmtId="40" fontId="6" fillId="0" borderId="20" xfId="1" applyNumberFormat="1" applyFont="1" applyBorder="1" applyAlignment="1">
      <alignment horizontal="center" vertical="center"/>
    </xf>
    <xf numFmtId="40" fontId="6" fillId="0" borderId="2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38" fontId="6" fillId="0" borderId="23" xfId="1" applyFont="1" applyBorder="1" applyAlignment="1">
      <alignment horizontal="center" vertical="center"/>
    </xf>
    <xf numFmtId="40" fontId="6" fillId="0" borderId="23" xfId="1" applyNumberFormat="1" applyFont="1" applyBorder="1" applyAlignment="1">
      <alignment horizontal="center" vertical="center"/>
    </xf>
    <xf numFmtId="40" fontId="6" fillId="0" borderId="24" xfId="1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40" fontId="6" fillId="0" borderId="7" xfId="1" applyNumberFormat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40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/>
    <xf numFmtId="0" fontId="6" fillId="0" borderId="0" xfId="0" applyFont="1" applyAlignment="1">
      <alignment horizontal="right"/>
    </xf>
    <xf numFmtId="0" fontId="8" fillId="0" borderId="25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38" fontId="8" fillId="0" borderId="1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distributed" vertical="center"/>
    </xf>
    <xf numFmtId="38" fontId="8" fillId="0" borderId="26" xfId="1" applyFont="1" applyBorder="1" applyAlignment="1">
      <alignment vertical="center"/>
    </xf>
    <xf numFmtId="38" fontId="6" fillId="0" borderId="2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28" xfId="0" applyFont="1" applyBorder="1" applyAlignment="1">
      <alignment vertical="center" textRotation="255"/>
    </xf>
    <xf numFmtId="0" fontId="8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3" fontId="6" fillId="0" borderId="34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38" fontId="6" fillId="0" borderId="0" xfId="1" applyFont="1" applyAlignment="1">
      <alignment horizontal="center" vertical="center" wrapText="1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6" fillId="0" borderId="28" xfId="0" applyFont="1" applyBorder="1" applyAlignment="1">
      <alignment horizontal="center" vertical="distributed" textRotation="255"/>
    </xf>
    <xf numFmtId="49" fontId="4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6" fillId="0" borderId="7" xfId="1" applyFont="1" applyBorder="1" applyAlignment="1">
      <alignment vertical="center" shrinkToFit="1"/>
    </xf>
    <xf numFmtId="0" fontId="6" fillId="0" borderId="28" xfId="0" applyFont="1" applyBorder="1" applyAlignment="1">
      <alignment vertical="distributed" textRotation="255"/>
    </xf>
    <xf numFmtId="0" fontId="7" fillId="0" borderId="4" xfId="0" applyFont="1" applyBorder="1" applyAlignment="1">
      <alignment horizontal="center" vertical="center" shrinkToFit="1"/>
    </xf>
    <xf numFmtId="49" fontId="6" fillId="0" borderId="9" xfId="1" applyNumberFormat="1" applyFont="1" applyBorder="1" applyAlignment="1">
      <alignment horizontal="right" vertical="center"/>
    </xf>
    <xf numFmtId="49" fontId="6" fillId="0" borderId="10" xfId="1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91" fontId="6" fillId="0" borderId="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/>
    </xf>
    <xf numFmtId="0" fontId="5" fillId="0" borderId="47" xfId="0" applyFont="1" applyBorder="1" applyAlignment="1">
      <alignment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6" fillId="0" borderId="4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 wrapText="1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33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4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6" fillId="0" borderId="44" xfId="0" applyFont="1" applyBorder="1" applyAlignment="1">
      <alignment horizontal="distributed" vertical="center" wrapText="1"/>
    </xf>
    <xf numFmtId="18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8" fontId="14" fillId="0" borderId="9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38" fontId="14" fillId="0" borderId="11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38" fontId="14" fillId="0" borderId="12" xfId="1" applyFont="1" applyFill="1" applyBorder="1" applyAlignment="1">
      <alignment horizontal="right" vertical="center"/>
    </xf>
    <xf numFmtId="38" fontId="14" fillId="0" borderId="7" xfId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0" borderId="34" xfId="0" applyFont="1" applyBorder="1" applyAlignment="1">
      <alignment horizontal="distributed" vertical="center" wrapText="1" shrinkToFit="1"/>
    </xf>
    <xf numFmtId="0" fontId="11" fillId="0" borderId="52" xfId="0" applyFont="1" applyBorder="1" applyAlignment="1">
      <alignment horizontal="distributed" vertical="center" wrapText="1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/>
    <xf numFmtId="0" fontId="5" fillId="0" borderId="0" xfId="0" applyFont="1" applyBorder="1"/>
    <xf numFmtId="0" fontId="9" fillId="0" borderId="33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/>
    </xf>
    <xf numFmtId="0" fontId="6" fillId="0" borderId="5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/>
    </xf>
    <xf numFmtId="0" fontId="9" fillId="0" borderId="53" xfId="0" applyFont="1" applyBorder="1" applyAlignment="1">
      <alignment horizontal="distributed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distributed" textRotation="255"/>
    </xf>
    <xf numFmtId="0" fontId="6" fillId="0" borderId="28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/>
    </xf>
    <xf numFmtId="0" fontId="12" fillId="0" borderId="25" xfId="0" applyFont="1" applyBorder="1" applyAlignment="1">
      <alignment horizontal="center" vertical="distributed" textRotation="255"/>
    </xf>
    <xf numFmtId="0" fontId="12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/>
    </xf>
    <xf numFmtId="0" fontId="7" fillId="0" borderId="30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center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30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 vertical="distributed"/>
    </xf>
    <xf numFmtId="0" fontId="8" fillId="0" borderId="4" xfId="0" applyFont="1" applyBorder="1" applyAlignment="1">
      <alignment horizontal="distributed" vertical="distributed" wrapText="1"/>
    </xf>
    <xf numFmtId="0" fontId="8" fillId="0" borderId="4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distributed" wrapText="1"/>
    </xf>
    <xf numFmtId="0" fontId="6" fillId="0" borderId="4" xfId="0" applyFont="1" applyBorder="1" applyAlignment="1">
      <alignment horizontal="center" vertical="distributed"/>
    </xf>
    <xf numFmtId="0" fontId="6" fillId="0" borderId="28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8" fillId="0" borderId="33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distributed"/>
    </xf>
    <xf numFmtId="0" fontId="6" fillId="0" borderId="56" xfId="0" applyFont="1" applyBorder="1" applyAlignment="1">
      <alignment horizontal="distributed" vertical="distributed"/>
    </xf>
    <xf numFmtId="0" fontId="6" fillId="0" borderId="27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52" xfId="0" applyFont="1" applyBorder="1" applyAlignment="1">
      <alignment vertical="center" textRotation="255"/>
    </xf>
    <xf numFmtId="0" fontId="6" fillId="0" borderId="15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/>
    </xf>
    <xf numFmtId="0" fontId="6" fillId="0" borderId="8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3" fontId="6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6" fillId="0" borderId="55" xfId="0" applyFont="1" applyBorder="1" applyAlignment="1">
      <alignment horizontal="center" vertical="center" wrapText="1"/>
    </xf>
    <xf numFmtId="0" fontId="5" fillId="0" borderId="56" xfId="0" applyFont="1" applyBorder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28" xfId="0" applyFont="1" applyBorder="1" applyAlignment="1">
      <alignment horizontal="distributed" vertical="distributed" wrapText="1"/>
    </xf>
    <xf numFmtId="0" fontId="5" fillId="0" borderId="30" xfId="0" applyFont="1" applyBorder="1" applyAlignment="1">
      <alignment horizontal="distributed" vertical="distributed"/>
    </xf>
    <xf numFmtId="0" fontId="8" fillId="0" borderId="28" xfId="0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0" fontId="11" fillId="0" borderId="55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distributed" vertical="center" wrapText="1"/>
    </xf>
    <xf numFmtId="0" fontId="11" fillId="0" borderId="30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/>
    </xf>
    <xf numFmtId="0" fontId="7" fillId="0" borderId="55" xfId="0" applyFont="1" applyBorder="1" applyAlignment="1">
      <alignment horizontal="distributed" vertical="center" wrapText="1"/>
    </xf>
    <xf numFmtId="0" fontId="7" fillId="0" borderId="56" xfId="0" applyFont="1" applyBorder="1" applyAlignment="1">
      <alignment horizontal="distributed" vertical="center" wrapText="1"/>
    </xf>
    <xf numFmtId="0" fontId="8" fillId="0" borderId="55" xfId="0" applyFont="1" applyBorder="1" applyAlignment="1">
      <alignment horizontal="distributed" vertical="distributed" wrapText="1"/>
    </xf>
    <xf numFmtId="0" fontId="5" fillId="0" borderId="56" xfId="0" applyFont="1" applyBorder="1" applyAlignment="1">
      <alignment horizontal="distributed" vertical="distributed"/>
    </xf>
    <xf numFmtId="0" fontId="8" fillId="0" borderId="30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59" xfId="0" applyFont="1" applyBorder="1" applyAlignment="1">
      <alignment horizontal="distributed" vertical="center"/>
    </xf>
    <xf numFmtId="0" fontId="6" fillId="0" borderId="60" xfId="0" applyFont="1" applyBorder="1" applyAlignment="1">
      <alignment horizontal="distributed" vertical="center"/>
    </xf>
    <xf numFmtId="0" fontId="6" fillId="0" borderId="58" xfId="0" applyFont="1" applyBorder="1" applyAlignment="1">
      <alignment horizontal="distributed" vertical="center"/>
    </xf>
    <xf numFmtId="0" fontId="6" fillId="0" borderId="3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5" fillId="0" borderId="61" xfId="0" applyFont="1" applyBorder="1" applyAlignment="1">
      <alignment horizontal="distributed" vertical="center"/>
    </xf>
    <xf numFmtId="0" fontId="5" fillId="0" borderId="60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3" fontId="6" fillId="0" borderId="3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2" fontId="6" fillId="0" borderId="33" xfId="0" applyNumberFormat="1" applyFont="1" applyBorder="1" applyAlignment="1">
      <alignment horizontal="center" vertical="center" shrinkToFit="1"/>
    </xf>
    <xf numFmtId="2" fontId="6" fillId="0" borderId="25" xfId="0" applyNumberFormat="1" applyFont="1" applyBorder="1" applyAlignment="1">
      <alignment horizontal="center" vertical="center" shrinkToFit="1"/>
    </xf>
    <xf numFmtId="2" fontId="6" fillId="0" borderId="30" xfId="0" applyNumberFormat="1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0" fontId="6" fillId="0" borderId="61" xfId="0" applyFont="1" applyBorder="1" applyAlignment="1">
      <alignment horizontal="distributed" vertical="center"/>
    </xf>
    <xf numFmtId="0" fontId="6" fillId="0" borderId="59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6" fillId="0" borderId="35" xfId="0" applyFont="1" applyBorder="1" applyAlignment="1">
      <alignment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center" wrapText="1"/>
    </xf>
    <xf numFmtId="0" fontId="6" fillId="0" borderId="28" xfId="0" applyFont="1" applyBorder="1" applyAlignment="1">
      <alignment vertical="center"/>
    </xf>
    <xf numFmtId="3" fontId="6" fillId="0" borderId="25" xfId="0" applyNumberFormat="1" applyFont="1" applyBorder="1" applyAlignment="1">
      <alignment horizontal="distributed" vertical="center"/>
    </xf>
    <xf numFmtId="3" fontId="6" fillId="0" borderId="30" xfId="0" applyNumberFormat="1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view="pageBreakPreview" topLeftCell="H1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875" style="3" customWidth="1"/>
    <col min="3" max="11" width="7.125" style="3" customWidth="1"/>
    <col min="12" max="12" width="8.625" style="3" customWidth="1"/>
    <col min="13" max="22" width="8.375" style="3" customWidth="1"/>
    <col min="23" max="23" width="7.125" style="3" customWidth="1"/>
    <col min="24" max="16384" width="9" style="3"/>
  </cols>
  <sheetData>
    <row r="1" spans="1:23" ht="19.5" customHeight="1" thickBot="1">
      <c r="A1" s="1" t="s">
        <v>21</v>
      </c>
      <c r="V1" s="4" t="s">
        <v>411</v>
      </c>
    </row>
    <row r="2" spans="1:23" ht="13.5" customHeight="1">
      <c r="A2" s="292" t="s">
        <v>112</v>
      </c>
      <c r="B2" s="293"/>
      <c r="C2" s="287" t="s">
        <v>332</v>
      </c>
      <c r="D2" s="287" t="s">
        <v>333</v>
      </c>
      <c r="E2" s="287"/>
      <c r="F2" s="287"/>
      <c r="G2" s="287"/>
      <c r="H2" s="287"/>
      <c r="I2" s="287" t="s">
        <v>362</v>
      </c>
      <c r="J2" s="287"/>
      <c r="K2" s="287"/>
      <c r="L2" s="288" t="s">
        <v>336</v>
      </c>
      <c r="M2" s="290" t="s">
        <v>410</v>
      </c>
      <c r="N2" s="287"/>
      <c r="O2" s="287"/>
      <c r="P2" s="287"/>
      <c r="Q2" s="287"/>
      <c r="R2" s="287"/>
      <c r="S2" s="287"/>
      <c r="T2" s="287"/>
      <c r="U2" s="287"/>
      <c r="V2" s="291" t="s">
        <v>408</v>
      </c>
      <c r="W2" s="282" t="s">
        <v>337</v>
      </c>
    </row>
    <row r="3" spans="1:23">
      <c r="A3" s="294"/>
      <c r="B3" s="295"/>
      <c r="C3" s="284"/>
      <c r="D3" s="284" t="s">
        <v>331</v>
      </c>
      <c r="E3" s="284" t="s">
        <v>347</v>
      </c>
      <c r="F3" s="284"/>
      <c r="G3" s="284"/>
      <c r="H3" s="285" t="s">
        <v>407</v>
      </c>
      <c r="I3" s="284" t="s">
        <v>331</v>
      </c>
      <c r="J3" s="284" t="s">
        <v>334</v>
      </c>
      <c r="K3" s="284" t="s">
        <v>335</v>
      </c>
      <c r="L3" s="289"/>
      <c r="M3" s="286" t="s">
        <v>331</v>
      </c>
      <c r="N3" s="284" t="s">
        <v>334</v>
      </c>
      <c r="O3" s="284" t="s">
        <v>335</v>
      </c>
      <c r="P3" s="284" t="s">
        <v>404</v>
      </c>
      <c r="Q3" s="284"/>
      <c r="R3" s="284" t="s">
        <v>405</v>
      </c>
      <c r="S3" s="284"/>
      <c r="T3" s="284" t="s">
        <v>406</v>
      </c>
      <c r="U3" s="284"/>
      <c r="V3" s="289"/>
      <c r="W3" s="283"/>
    </row>
    <row r="4" spans="1:23" ht="13.5" customHeight="1">
      <c r="A4" s="296"/>
      <c r="B4" s="297"/>
      <c r="C4" s="284"/>
      <c r="D4" s="284"/>
      <c r="E4" s="9" t="s">
        <v>404</v>
      </c>
      <c r="F4" s="9" t="s">
        <v>405</v>
      </c>
      <c r="G4" s="9" t="s">
        <v>406</v>
      </c>
      <c r="H4" s="284"/>
      <c r="I4" s="284"/>
      <c r="J4" s="284"/>
      <c r="K4" s="284"/>
      <c r="L4" s="289"/>
      <c r="M4" s="286"/>
      <c r="N4" s="284"/>
      <c r="O4" s="284"/>
      <c r="P4" s="9" t="s">
        <v>334</v>
      </c>
      <c r="Q4" s="9" t="s">
        <v>335</v>
      </c>
      <c r="R4" s="9" t="s">
        <v>334</v>
      </c>
      <c r="S4" s="9" t="s">
        <v>335</v>
      </c>
      <c r="T4" s="9" t="s">
        <v>334</v>
      </c>
      <c r="U4" s="9" t="s">
        <v>335</v>
      </c>
      <c r="V4" s="289"/>
      <c r="W4" s="283"/>
    </row>
    <row r="5" spans="1:23" ht="21" customHeight="1">
      <c r="A5" s="302" t="s">
        <v>721</v>
      </c>
      <c r="B5" s="303"/>
      <c r="C5" s="16">
        <f>SUM(C28:C31)</f>
        <v>8</v>
      </c>
      <c r="D5" s="16">
        <f t="shared" ref="D5:U5" si="0">SUM(D28:D31)</f>
        <v>116</v>
      </c>
      <c r="E5" s="16">
        <f t="shared" si="0"/>
        <v>32</v>
      </c>
      <c r="F5" s="16">
        <f t="shared" si="0"/>
        <v>35</v>
      </c>
      <c r="G5" s="16">
        <f t="shared" si="0"/>
        <v>36</v>
      </c>
      <c r="H5" s="16">
        <f t="shared" si="0"/>
        <v>13</v>
      </c>
      <c r="I5" s="16">
        <f t="shared" si="0"/>
        <v>249</v>
      </c>
      <c r="J5" s="16">
        <f t="shared" si="0"/>
        <v>174</v>
      </c>
      <c r="K5" s="16">
        <f t="shared" si="0"/>
        <v>75</v>
      </c>
      <c r="L5" s="16">
        <f t="shared" si="0"/>
        <v>63</v>
      </c>
      <c r="M5" s="16">
        <f t="shared" si="0"/>
        <v>3730</v>
      </c>
      <c r="N5" s="16">
        <f t="shared" si="0"/>
        <v>1902</v>
      </c>
      <c r="O5" s="16">
        <f t="shared" si="0"/>
        <v>1828</v>
      </c>
      <c r="P5" s="16">
        <f t="shared" si="0"/>
        <v>599</v>
      </c>
      <c r="Q5" s="16">
        <f t="shared" si="0"/>
        <v>594</v>
      </c>
      <c r="R5" s="16">
        <f t="shared" si="0"/>
        <v>644</v>
      </c>
      <c r="S5" s="16">
        <f t="shared" si="0"/>
        <v>599</v>
      </c>
      <c r="T5" s="16">
        <f t="shared" si="0"/>
        <v>659</v>
      </c>
      <c r="U5" s="16">
        <f t="shared" si="0"/>
        <v>635</v>
      </c>
      <c r="V5" s="39">
        <f>M5/D5</f>
        <v>32.155172413793103</v>
      </c>
      <c r="W5" s="16"/>
    </row>
    <row r="6" spans="1:23" ht="21" customHeight="1">
      <c r="A6" s="300">
        <v>14</v>
      </c>
      <c r="B6" s="301"/>
      <c r="C6" s="16">
        <f>SUM(C32:C35)</f>
        <v>8</v>
      </c>
      <c r="D6" s="16">
        <f t="shared" ref="D6:U6" si="1">SUM(D32:D35)</f>
        <v>112</v>
      </c>
      <c r="E6" s="16">
        <f t="shared" si="1"/>
        <v>32</v>
      </c>
      <c r="F6" s="16">
        <f t="shared" si="1"/>
        <v>32</v>
      </c>
      <c r="G6" s="16">
        <f t="shared" si="1"/>
        <v>35</v>
      </c>
      <c r="H6" s="16">
        <f t="shared" si="1"/>
        <v>13</v>
      </c>
      <c r="I6" s="16">
        <f t="shared" si="1"/>
        <v>235</v>
      </c>
      <c r="J6" s="16">
        <f t="shared" si="1"/>
        <v>160</v>
      </c>
      <c r="K6" s="16">
        <f t="shared" si="1"/>
        <v>75</v>
      </c>
      <c r="L6" s="16">
        <f t="shared" si="1"/>
        <v>61</v>
      </c>
      <c r="M6" s="16">
        <f t="shared" si="1"/>
        <v>3613</v>
      </c>
      <c r="N6" s="16">
        <f t="shared" si="1"/>
        <v>1881</v>
      </c>
      <c r="O6" s="16">
        <f t="shared" si="1"/>
        <v>1732</v>
      </c>
      <c r="P6" s="16">
        <f t="shared" si="1"/>
        <v>632</v>
      </c>
      <c r="Q6" s="16">
        <f t="shared" si="1"/>
        <v>540</v>
      </c>
      <c r="R6" s="16">
        <f t="shared" si="1"/>
        <v>599</v>
      </c>
      <c r="S6" s="16">
        <f t="shared" si="1"/>
        <v>591</v>
      </c>
      <c r="T6" s="16">
        <f t="shared" si="1"/>
        <v>650</v>
      </c>
      <c r="U6" s="16">
        <f t="shared" si="1"/>
        <v>601</v>
      </c>
      <c r="V6" s="39">
        <f>M6/D6</f>
        <v>32.258928571428569</v>
      </c>
      <c r="W6" s="16"/>
    </row>
    <row r="7" spans="1:23" ht="21" customHeight="1">
      <c r="A7" s="300">
        <v>15</v>
      </c>
      <c r="B7" s="301"/>
      <c r="C7" s="16">
        <f>SUM(C36:C39)</f>
        <v>8</v>
      </c>
      <c r="D7" s="16">
        <f t="shared" ref="D7:U7" si="2">SUM(D36:D39)</f>
        <v>108</v>
      </c>
      <c r="E7" s="16">
        <f t="shared" si="2"/>
        <v>31</v>
      </c>
      <c r="F7" s="16">
        <f t="shared" si="2"/>
        <v>32</v>
      </c>
      <c r="G7" s="16">
        <f t="shared" si="2"/>
        <v>32</v>
      </c>
      <c r="H7" s="16">
        <f t="shared" si="2"/>
        <v>13</v>
      </c>
      <c r="I7" s="16">
        <f t="shared" si="2"/>
        <v>230</v>
      </c>
      <c r="J7" s="16">
        <f t="shared" si="2"/>
        <v>157</v>
      </c>
      <c r="K7" s="16">
        <f t="shared" si="2"/>
        <v>73</v>
      </c>
      <c r="L7" s="16">
        <f t="shared" si="2"/>
        <v>66</v>
      </c>
      <c r="M7" s="16">
        <f t="shared" si="2"/>
        <v>3491</v>
      </c>
      <c r="N7" s="16">
        <f t="shared" si="2"/>
        <v>1783</v>
      </c>
      <c r="O7" s="16">
        <f t="shared" si="2"/>
        <v>1708</v>
      </c>
      <c r="P7" s="16">
        <f t="shared" si="2"/>
        <v>558</v>
      </c>
      <c r="Q7" s="16">
        <f t="shared" si="2"/>
        <v>583</v>
      </c>
      <c r="R7" s="16">
        <f t="shared" si="2"/>
        <v>629</v>
      </c>
      <c r="S7" s="16">
        <f t="shared" si="2"/>
        <v>533</v>
      </c>
      <c r="T7" s="16">
        <f t="shared" si="2"/>
        <v>596</v>
      </c>
      <c r="U7" s="16">
        <f t="shared" si="2"/>
        <v>592</v>
      </c>
      <c r="V7" s="39">
        <f>M7/D7</f>
        <v>32.324074074074076</v>
      </c>
      <c r="W7" s="16"/>
    </row>
    <row r="8" spans="1:23" ht="21" customHeight="1">
      <c r="A8" s="300">
        <v>16</v>
      </c>
      <c r="B8" s="301"/>
      <c r="C8" s="16">
        <f>SUM(C40:C43)</f>
        <v>8</v>
      </c>
      <c r="D8" s="16">
        <f t="shared" ref="D8:U8" si="3">SUM(D40:D43)</f>
        <v>107</v>
      </c>
      <c r="E8" s="16">
        <f t="shared" si="3"/>
        <v>31</v>
      </c>
      <c r="F8" s="16">
        <f t="shared" si="3"/>
        <v>31</v>
      </c>
      <c r="G8" s="16">
        <f t="shared" si="3"/>
        <v>32</v>
      </c>
      <c r="H8" s="16">
        <f t="shared" si="3"/>
        <v>13</v>
      </c>
      <c r="I8" s="16">
        <f t="shared" si="3"/>
        <v>229</v>
      </c>
      <c r="J8" s="16">
        <f t="shared" si="3"/>
        <v>151</v>
      </c>
      <c r="K8" s="16">
        <f t="shared" si="3"/>
        <v>78</v>
      </c>
      <c r="L8" s="16">
        <f t="shared" si="3"/>
        <v>59</v>
      </c>
      <c r="M8" s="16">
        <f t="shared" si="3"/>
        <v>3444</v>
      </c>
      <c r="N8" s="16">
        <f t="shared" si="3"/>
        <v>1762</v>
      </c>
      <c r="O8" s="16">
        <f t="shared" si="3"/>
        <v>1682</v>
      </c>
      <c r="P8" s="16">
        <f t="shared" si="3"/>
        <v>570</v>
      </c>
      <c r="Q8" s="16">
        <f t="shared" si="3"/>
        <v>567</v>
      </c>
      <c r="R8" s="16">
        <f t="shared" si="3"/>
        <v>562</v>
      </c>
      <c r="S8" s="16">
        <f t="shared" si="3"/>
        <v>581</v>
      </c>
      <c r="T8" s="16">
        <f t="shared" si="3"/>
        <v>630</v>
      </c>
      <c r="U8" s="16">
        <f t="shared" si="3"/>
        <v>534</v>
      </c>
      <c r="V8" s="39">
        <f>M8/D8</f>
        <v>32.186915887850468</v>
      </c>
      <c r="W8" s="16"/>
    </row>
    <row r="9" spans="1:23" ht="21" customHeight="1">
      <c r="A9" s="300">
        <v>17</v>
      </c>
      <c r="B9" s="301"/>
      <c r="C9" s="16">
        <f>SUM(C44)</f>
        <v>8</v>
      </c>
      <c r="D9" s="16">
        <f t="shared" ref="D9:U9" si="4">SUM(D44)</f>
        <v>107</v>
      </c>
      <c r="E9" s="16">
        <f t="shared" si="4"/>
        <v>32</v>
      </c>
      <c r="F9" s="16">
        <f t="shared" si="4"/>
        <v>31</v>
      </c>
      <c r="G9" s="16">
        <f t="shared" si="4"/>
        <v>31</v>
      </c>
      <c r="H9" s="16">
        <f t="shared" si="4"/>
        <v>13</v>
      </c>
      <c r="I9" s="16">
        <f t="shared" si="4"/>
        <v>229</v>
      </c>
      <c r="J9" s="16">
        <f t="shared" si="4"/>
        <v>157</v>
      </c>
      <c r="K9" s="16">
        <f t="shared" si="4"/>
        <v>72</v>
      </c>
      <c r="L9" s="16">
        <f t="shared" si="4"/>
        <v>62</v>
      </c>
      <c r="M9" s="16">
        <f t="shared" si="4"/>
        <v>3426</v>
      </c>
      <c r="N9" s="16">
        <f t="shared" si="4"/>
        <v>1716</v>
      </c>
      <c r="O9" s="16">
        <f t="shared" si="4"/>
        <v>1710</v>
      </c>
      <c r="P9" s="16">
        <f t="shared" si="4"/>
        <v>591</v>
      </c>
      <c r="Q9" s="16">
        <f t="shared" si="4"/>
        <v>558</v>
      </c>
      <c r="R9" s="16">
        <f t="shared" si="4"/>
        <v>566</v>
      </c>
      <c r="S9" s="16">
        <f t="shared" si="4"/>
        <v>566</v>
      </c>
      <c r="T9" s="16">
        <f t="shared" si="4"/>
        <v>559</v>
      </c>
      <c r="U9" s="16">
        <f t="shared" si="4"/>
        <v>586</v>
      </c>
      <c r="V9" s="39">
        <f>M9/D9</f>
        <v>32.018691588785046</v>
      </c>
      <c r="W9" s="16"/>
    </row>
    <row r="10" spans="1:23" ht="13.5" customHeight="1">
      <c r="A10" s="17"/>
      <c r="B10" s="4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48"/>
      <c r="W10" s="16"/>
    </row>
    <row r="11" spans="1:23" ht="21" customHeight="1">
      <c r="A11" s="20" t="s">
        <v>401</v>
      </c>
      <c r="B11" s="49" t="s">
        <v>409</v>
      </c>
      <c r="C11" s="16">
        <v>1</v>
      </c>
      <c r="D11" s="16">
        <f t="shared" ref="D11:D16" si="5">SUM(E11:H11)</f>
        <v>23</v>
      </c>
      <c r="E11" s="16">
        <v>7</v>
      </c>
      <c r="F11" s="16">
        <v>7</v>
      </c>
      <c r="G11" s="16">
        <v>7</v>
      </c>
      <c r="H11" s="16">
        <v>2</v>
      </c>
      <c r="I11" s="16">
        <f t="shared" ref="I11:I17" si="6">SUM(J11:K11)</f>
        <v>53</v>
      </c>
      <c r="J11" s="16">
        <v>37</v>
      </c>
      <c r="K11" s="16">
        <v>16</v>
      </c>
      <c r="L11" s="16">
        <v>8</v>
      </c>
      <c r="M11" s="16">
        <f>SUM(P11:U11)</f>
        <v>768</v>
      </c>
      <c r="N11" s="16">
        <f>SUM(P11,R11,T11)</f>
        <v>353</v>
      </c>
      <c r="O11" s="16">
        <f>SUM(Q11,S11,U11)</f>
        <v>415</v>
      </c>
      <c r="P11" s="16">
        <v>125</v>
      </c>
      <c r="Q11" s="16">
        <v>135</v>
      </c>
      <c r="R11" s="16">
        <v>115</v>
      </c>
      <c r="S11" s="16">
        <v>136</v>
      </c>
      <c r="T11" s="4">
        <v>113</v>
      </c>
      <c r="U11" s="4">
        <v>144</v>
      </c>
      <c r="V11" s="48">
        <f t="shared" ref="V11:V17" si="7">M11/D11</f>
        <v>33.391304347826086</v>
      </c>
      <c r="W11" s="16" t="s">
        <v>61</v>
      </c>
    </row>
    <row r="12" spans="1:23" ht="21" customHeight="1">
      <c r="A12" s="20" t="s">
        <v>339</v>
      </c>
      <c r="B12" s="18" t="s">
        <v>46</v>
      </c>
      <c r="C12" s="16">
        <v>1</v>
      </c>
      <c r="D12" s="16">
        <f t="shared" si="5"/>
        <v>18</v>
      </c>
      <c r="E12" s="16">
        <v>6</v>
      </c>
      <c r="F12" s="16">
        <v>5</v>
      </c>
      <c r="G12" s="16">
        <v>5</v>
      </c>
      <c r="H12" s="16">
        <v>2</v>
      </c>
      <c r="I12" s="16">
        <f t="shared" si="6"/>
        <v>38</v>
      </c>
      <c r="J12" s="16">
        <v>23</v>
      </c>
      <c r="K12" s="16">
        <v>15</v>
      </c>
      <c r="L12" s="16">
        <v>7</v>
      </c>
      <c r="M12" s="16">
        <f t="shared" ref="M12:M17" si="8">SUM(P12:U12)</f>
        <v>578</v>
      </c>
      <c r="N12" s="16">
        <f t="shared" ref="N12:N17" si="9">SUM(P12,R12,T12)</f>
        <v>290</v>
      </c>
      <c r="O12" s="16">
        <v>288</v>
      </c>
      <c r="P12" s="16">
        <v>108</v>
      </c>
      <c r="Q12" s="16">
        <v>96</v>
      </c>
      <c r="R12" s="16">
        <v>82</v>
      </c>
      <c r="S12" s="16">
        <v>93</v>
      </c>
      <c r="T12" s="4">
        <v>100</v>
      </c>
      <c r="U12" s="4">
        <v>99</v>
      </c>
      <c r="V12" s="48">
        <f t="shared" si="7"/>
        <v>32.111111111111114</v>
      </c>
      <c r="W12" s="16" t="s">
        <v>56</v>
      </c>
    </row>
    <row r="13" spans="1:23" ht="21" customHeight="1">
      <c r="A13" s="20" t="s">
        <v>340</v>
      </c>
      <c r="B13" s="18" t="s">
        <v>43</v>
      </c>
      <c r="C13" s="16">
        <v>1</v>
      </c>
      <c r="D13" s="16">
        <f t="shared" si="5"/>
        <v>14</v>
      </c>
      <c r="E13" s="16">
        <v>4</v>
      </c>
      <c r="F13" s="16">
        <v>4</v>
      </c>
      <c r="G13" s="16">
        <v>4</v>
      </c>
      <c r="H13" s="16">
        <v>2</v>
      </c>
      <c r="I13" s="16">
        <f t="shared" si="6"/>
        <v>28</v>
      </c>
      <c r="J13" s="16">
        <v>18</v>
      </c>
      <c r="K13" s="16">
        <v>10</v>
      </c>
      <c r="L13" s="16">
        <v>5</v>
      </c>
      <c r="M13" s="16">
        <f t="shared" si="8"/>
        <v>472</v>
      </c>
      <c r="N13" s="16">
        <f t="shared" si="9"/>
        <v>230</v>
      </c>
      <c r="O13" s="16">
        <f t="shared" ref="O13:O18" si="10">SUM(Q13,S13,U13)</f>
        <v>242</v>
      </c>
      <c r="P13" s="16">
        <v>80</v>
      </c>
      <c r="Q13" s="16">
        <v>79</v>
      </c>
      <c r="R13" s="16">
        <v>72</v>
      </c>
      <c r="S13" s="16">
        <v>83</v>
      </c>
      <c r="T13" s="4">
        <v>78</v>
      </c>
      <c r="U13" s="4">
        <v>80</v>
      </c>
      <c r="V13" s="48">
        <f t="shared" si="7"/>
        <v>33.714285714285715</v>
      </c>
      <c r="W13" s="16" t="s">
        <v>55</v>
      </c>
    </row>
    <row r="14" spans="1:23" ht="21" customHeight="1">
      <c r="A14" s="20" t="s">
        <v>341</v>
      </c>
      <c r="B14" s="18" t="s">
        <v>42</v>
      </c>
      <c r="C14" s="16">
        <v>1</v>
      </c>
      <c r="D14" s="16">
        <f t="shared" si="5"/>
        <v>10</v>
      </c>
      <c r="E14" s="16">
        <v>3</v>
      </c>
      <c r="F14" s="16">
        <v>3</v>
      </c>
      <c r="G14" s="16">
        <v>3</v>
      </c>
      <c r="H14" s="16">
        <v>1</v>
      </c>
      <c r="I14" s="16">
        <f t="shared" si="6"/>
        <v>19</v>
      </c>
      <c r="J14" s="16">
        <v>12</v>
      </c>
      <c r="K14" s="16">
        <v>7</v>
      </c>
      <c r="L14" s="16">
        <v>3</v>
      </c>
      <c r="M14" s="16">
        <f t="shared" si="8"/>
        <v>312</v>
      </c>
      <c r="N14" s="16">
        <f t="shared" si="9"/>
        <v>165</v>
      </c>
      <c r="O14" s="16">
        <f t="shared" si="10"/>
        <v>147</v>
      </c>
      <c r="P14" s="16">
        <v>65</v>
      </c>
      <c r="Q14" s="16">
        <v>43</v>
      </c>
      <c r="R14" s="16">
        <v>52</v>
      </c>
      <c r="S14" s="16">
        <v>48</v>
      </c>
      <c r="T14" s="4">
        <v>48</v>
      </c>
      <c r="U14" s="4">
        <v>56</v>
      </c>
      <c r="V14" s="48">
        <f t="shared" si="7"/>
        <v>31.2</v>
      </c>
      <c r="W14" s="16" t="s">
        <v>54</v>
      </c>
    </row>
    <row r="15" spans="1:23" ht="21" customHeight="1">
      <c r="A15" s="50" t="s">
        <v>402</v>
      </c>
      <c r="B15" s="18" t="s">
        <v>671</v>
      </c>
      <c r="C15" s="16">
        <v>1</v>
      </c>
      <c r="D15" s="16">
        <f t="shared" si="5"/>
        <v>9</v>
      </c>
      <c r="E15" s="16">
        <v>3</v>
      </c>
      <c r="F15" s="16">
        <v>3</v>
      </c>
      <c r="G15" s="16">
        <v>3</v>
      </c>
      <c r="H15" s="16" t="s">
        <v>673</v>
      </c>
      <c r="I15" s="16">
        <f t="shared" si="6"/>
        <v>23</v>
      </c>
      <c r="J15" s="16">
        <v>18</v>
      </c>
      <c r="K15" s="16">
        <v>5</v>
      </c>
      <c r="L15" s="16">
        <v>23</v>
      </c>
      <c r="M15" s="16">
        <f t="shared" si="8"/>
        <v>348</v>
      </c>
      <c r="N15" s="16">
        <f t="shared" si="9"/>
        <v>199</v>
      </c>
      <c r="O15" s="16">
        <f t="shared" si="10"/>
        <v>149</v>
      </c>
      <c r="P15" s="16">
        <v>70</v>
      </c>
      <c r="Q15" s="16">
        <v>47</v>
      </c>
      <c r="R15" s="16">
        <v>64</v>
      </c>
      <c r="S15" s="16">
        <v>50</v>
      </c>
      <c r="T15" s="4">
        <v>65</v>
      </c>
      <c r="U15" s="4">
        <v>52</v>
      </c>
      <c r="V15" s="48">
        <f t="shared" si="7"/>
        <v>38.666666666666664</v>
      </c>
      <c r="W15" s="16" t="s">
        <v>673</v>
      </c>
    </row>
    <row r="16" spans="1:23" ht="21" customHeight="1">
      <c r="A16" s="20" t="s">
        <v>343</v>
      </c>
      <c r="B16" s="18" t="s">
        <v>48</v>
      </c>
      <c r="C16" s="16">
        <v>1</v>
      </c>
      <c r="D16" s="16">
        <f t="shared" si="5"/>
        <v>15</v>
      </c>
      <c r="E16" s="16">
        <v>4</v>
      </c>
      <c r="F16" s="16">
        <v>4</v>
      </c>
      <c r="G16" s="16">
        <v>4</v>
      </c>
      <c r="H16" s="16">
        <v>3</v>
      </c>
      <c r="I16" s="16">
        <f t="shared" si="6"/>
        <v>29</v>
      </c>
      <c r="J16" s="16">
        <v>20</v>
      </c>
      <c r="K16" s="16">
        <v>9</v>
      </c>
      <c r="L16" s="16">
        <v>6</v>
      </c>
      <c r="M16" s="16">
        <f t="shared" si="8"/>
        <v>435</v>
      </c>
      <c r="N16" s="16">
        <f t="shared" si="9"/>
        <v>214</v>
      </c>
      <c r="O16" s="16">
        <f t="shared" si="10"/>
        <v>221</v>
      </c>
      <c r="P16" s="16">
        <v>68</v>
      </c>
      <c r="Q16" s="16">
        <v>77</v>
      </c>
      <c r="R16" s="16">
        <v>81</v>
      </c>
      <c r="S16" s="16">
        <v>75</v>
      </c>
      <c r="T16" s="16">
        <v>65</v>
      </c>
      <c r="U16" s="16">
        <v>69</v>
      </c>
      <c r="V16" s="48">
        <f t="shared" si="7"/>
        <v>29</v>
      </c>
      <c r="W16" s="16" t="s">
        <v>58</v>
      </c>
    </row>
    <row r="17" spans="1:23" ht="21" customHeight="1">
      <c r="A17" s="20" t="s">
        <v>342</v>
      </c>
      <c r="B17" s="18" t="s">
        <v>47</v>
      </c>
      <c r="C17" s="16">
        <v>1</v>
      </c>
      <c r="D17" s="16">
        <f>SUM(E17:H17)</f>
        <v>7</v>
      </c>
      <c r="E17" s="16">
        <v>2</v>
      </c>
      <c r="F17" s="16">
        <v>2</v>
      </c>
      <c r="G17" s="16">
        <v>2</v>
      </c>
      <c r="H17" s="16">
        <v>1</v>
      </c>
      <c r="I17" s="16">
        <f t="shared" si="6"/>
        <v>15</v>
      </c>
      <c r="J17" s="16">
        <v>12</v>
      </c>
      <c r="K17" s="16">
        <v>3</v>
      </c>
      <c r="L17" s="16">
        <v>4</v>
      </c>
      <c r="M17" s="16">
        <f t="shared" si="8"/>
        <v>200</v>
      </c>
      <c r="N17" s="16">
        <f t="shared" si="9"/>
        <v>99</v>
      </c>
      <c r="O17" s="16">
        <f t="shared" si="10"/>
        <v>101</v>
      </c>
      <c r="P17" s="16">
        <v>25</v>
      </c>
      <c r="Q17" s="16">
        <v>32</v>
      </c>
      <c r="R17" s="16">
        <v>38</v>
      </c>
      <c r="S17" s="16">
        <v>36</v>
      </c>
      <c r="T17" s="16">
        <v>36</v>
      </c>
      <c r="U17" s="16">
        <v>33</v>
      </c>
      <c r="V17" s="48">
        <f t="shared" si="7"/>
        <v>28.571428571428573</v>
      </c>
      <c r="W17" s="16" t="s">
        <v>59</v>
      </c>
    </row>
    <row r="18" spans="1:23" ht="21" customHeight="1" thickBot="1">
      <c r="A18" s="22" t="s">
        <v>403</v>
      </c>
      <c r="B18" s="23" t="s">
        <v>62</v>
      </c>
      <c r="C18" s="25">
        <v>1</v>
      </c>
      <c r="D18" s="25">
        <f>SUM(E18:H18)</f>
        <v>11</v>
      </c>
      <c r="E18" s="25">
        <v>3</v>
      </c>
      <c r="F18" s="25">
        <v>3</v>
      </c>
      <c r="G18" s="25">
        <v>3</v>
      </c>
      <c r="H18" s="25">
        <v>2</v>
      </c>
      <c r="I18" s="25">
        <f>SUM(J18:K18)</f>
        <v>24</v>
      </c>
      <c r="J18" s="25">
        <v>17</v>
      </c>
      <c r="K18" s="25">
        <v>7</v>
      </c>
      <c r="L18" s="25">
        <v>6</v>
      </c>
      <c r="M18" s="25">
        <f>SUM(P18:U18)</f>
        <v>313</v>
      </c>
      <c r="N18" s="25">
        <f>SUM(P18,R18,T18)</f>
        <v>166</v>
      </c>
      <c r="O18" s="25">
        <f t="shared" si="10"/>
        <v>147</v>
      </c>
      <c r="P18" s="25">
        <v>50</v>
      </c>
      <c r="Q18" s="25">
        <v>49</v>
      </c>
      <c r="R18" s="25">
        <v>62</v>
      </c>
      <c r="S18" s="25">
        <v>45</v>
      </c>
      <c r="T18" s="25">
        <v>54</v>
      </c>
      <c r="U18" s="25">
        <v>53</v>
      </c>
      <c r="V18" s="51">
        <f>M18/D18</f>
        <v>28.454545454545453</v>
      </c>
      <c r="W18" s="25" t="s">
        <v>4</v>
      </c>
    </row>
    <row r="19" spans="1:23">
      <c r="A19" s="27" t="s">
        <v>345</v>
      </c>
    </row>
    <row r="20" spans="1:23" ht="14.25" thickBot="1">
      <c r="A20" s="1" t="s">
        <v>400</v>
      </c>
      <c r="W20" s="4" t="s">
        <v>411</v>
      </c>
    </row>
    <row r="21" spans="1:23">
      <c r="A21" s="298" t="s">
        <v>338</v>
      </c>
      <c r="B21" s="287"/>
      <c r="C21" s="287" t="s">
        <v>332</v>
      </c>
      <c r="D21" s="287" t="s">
        <v>333</v>
      </c>
      <c r="E21" s="287"/>
      <c r="F21" s="287"/>
      <c r="G21" s="287"/>
      <c r="H21" s="287"/>
      <c r="I21" s="287" t="s">
        <v>362</v>
      </c>
      <c r="J21" s="287"/>
      <c r="K21" s="287"/>
      <c r="L21" s="287" t="s">
        <v>336</v>
      </c>
      <c r="M21" s="287" t="s">
        <v>410</v>
      </c>
      <c r="N21" s="287"/>
      <c r="O21" s="287"/>
      <c r="P21" s="287"/>
      <c r="Q21" s="287"/>
      <c r="R21" s="287"/>
      <c r="S21" s="287"/>
      <c r="T21" s="287"/>
      <c r="U21" s="287"/>
      <c r="V21" s="305" t="s">
        <v>408</v>
      </c>
      <c r="W21" s="291" t="s">
        <v>337</v>
      </c>
    </row>
    <row r="22" spans="1:23">
      <c r="A22" s="299"/>
      <c r="B22" s="284"/>
      <c r="C22" s="284"/>
      <c r="D22" s="284" t="s">
        <v>331</v>
      </c>
      <c r="E22" s="284" t="s">
        <v>347</v>
      </c>
      <c r="F22" s="284"/>
      <c r="G22" s="284"/>
      <c r="H22" s="285" t="s">
        <v>407</v>
      </c>
      <c r="I22" s="284" t="s">
        <v>331</v>
      </c>
      <c r="J22" s="284" t="s">
        <v>334</v>
      </c>
      <c r="K22" s="284" t="s">
        <v>335</v>
      </c>
      <c r="L22" s="284"/>
      <c r="M22" s="284" t="s">
        <v>331</v>
      </c>
      <c r="N22" s="284" t="s">
        <v>334</v>
      </c>
      <c r="O22" s="284" t="s">
        <v>335</v>
      </c>
      <c r="P22" s="284" t="s">
        <v>404</v>
      </c>
      <c r="Q22" s="284"/>
      <c r="R22" s="284" t="s">
        <v>405</v>
      </c>
      <c r="S22" s="284"/>
      <c r="T22" s="284" t="s">
        <v>406</v>
      </c>
      <c r="U22" s="284"/>
      <c r="V22" s="284"/>
      <c r="W22" s="289"/>
    </row>
    <row r="23" spans="1:23">
      <c r="A23" s="299"/>
      <c r="B23" s="284"/>
      <c r="C23" s="284"/>
      <c r="D23" s="284"/>
      <c r="E23" s="9" t="s">
        <v>404</v>
      </c>
      <c r="F23" s="9" t="s">
        <v>405</v>
      </c>
      <c r="G23" s="9" t="s">
        <v>406</v>
      </c>
      <c r="H23" s="284"/>
      <c r="I23" s="284"/>
      <c r="J23" s="284"/>
      <c r="K23" s="284"/>
      <c r="L23" s="284"/>
      <c r="M23" s="284"/>
      <c r="N23" s="284"/>
      <c r="O23" s="284"/>
      <c r="P23" s="9" t="s">
        <v>334</v>
      </c>
      <c r="Q23" s="9" t="s">
        <v>335</v>
      </c>
      <c r="R23" s="9" t="s">
        <v>334</v>
      </c>
      <c r="S23" s="9" t="s">
        <v>335</v>
      </c>
      <c r="T23" s="9" t="s">
        <v>334</v>
      </c>
      <c r="U23" s="9" t="s">
        <v>335</v>
      </c>
      <c r="V23" s="284"/>
      <c r="W23" s="289"/>
    </row>
    <row r="24" spans="1:23" ht="12.75" hidden="1" customHeight="1">
      <c r="A24" s="304" t="s">
        <v>412</v>
      </c>
      <c r="B24" s="31" t="s">
        <v>327</v>
      </c>
      <c r="C24" s="16">
        <v>5</v>
      </c>
      <c r="D24" s="16">
        <f t="shared" ref="D24:D43" si="11">SUM(E24:H24)</f>
        <v>78</v>
      </c>
      <c r="E24" s="16">
        <v>24</v>
      </c>
      <c r="F24" s="16">
        <v>25</v>
      </c>
      <c r="G24" s="16">
        <v>23</v>
      </c>
      <c r="H24" s="16">
        <v>6</v>
      </c>
      <c r="I24" s="16">
        <f t="shared" ref="I24:I43" si="12">SUM(J24:K24)</f>
        <v>166</v>
      </c>
      <c r="J24" s="16">
        <v>114</v>
      </c>
      <c r="K24" s="16">
        <v>52</v>
      </c>
      <c r="L24" s="16">
        <v>38</v>
      </c>
      <c r="M24" s="16">
        <f t="shared" ref="M24:M43" si="13">SUM(P24:U24)</f>
        <v>2570</v>
      </c>
      <c r="N24" s="16">
        <f t="shared" ref="N24:N43" si="14">SUM(P24,R24,T24)</f>
        <v>1301</v>
      </c>
      <c r="O24" s="16">
        <f t="shared" ref="O24:O43" si="15">SUM(Q24,S24,U24)</f>
        <v>1269</v>
      </c>
      <c r="P24" s="16">
        <v>440</v>
      </c>
      <c r="Q24" s="16">
        <v>419</v>
      </c>
      <c r="R24" s="16">
        <v>450</v>
      </c>
      <c r="S24" s="16">
        <v>429</v>
      </c>
      <c r="T24" s="16">
        <v>411</v>
      </c>
      <c r="U24" s="16">
        <v>421</v>
      </c>
      <c r="V24" s="48">
        <f>M24/D24</f>
        <v>32.948717948717949</v>
      </c>
      <c r="W24" s="16" t="s">
        <v>673</v>
      </c>
    </row>
    <row r="25" spans="1:23" ht="12.75" hidden="1" customHeight="1">
      <c r="A25" s="304"/>
      <c r="B25" s="31" t="s">
        <v>328</v>
      </c>
      <c r="C25" s="16">
        <v>1</v>
      </c>
      <c r="D25" s="16">
        <f t="shared" si="11"/>
        <v>18</v>
      </c>
      <c r="E25" s="16">
        <v>5</v>
      </c>
      <c r="F25" s="16">
        <v>5</v>
      </c>
      <c r="G25" s="16">
        <v>5</v>
      </c>
      <c r="H25" s="16">
        <v>3</v>
      </c>
      <c r="I25" s="16">
        <f t="shared" si="12"/>
        <v>35</v>
      </c>
      <c r="J25" s="16">
        <v>26</v>
      </c>
      <c r="K25" s="16">
        <v>9</v>
      </c>
      <c r="L25" s="16">
        <v>5</v>
      </c>
      <c r="M25" s="16">
        <f t="shared" si="13"/>
        <v>545</v>
      </c>
      <c r="N25" s="16">
        <f t="shared" si="14"/>
        <v>263</v>
      </c>
      <c r="O25" s="16">
        <f t="shared" si="15"/>
        <v>282</v>
      </c>
      <c r="P25" s="16">
        <v>91</v>
      </c>
      <c r="Q25" s="16">
        <v>92</v>
      </c>
      <c r="R25" s="16">
        <v>94</v>
      </c>
      <c r="S25" s="16">
        <v>93</v>
      </c>
      <c r="T25" s="16">
        <v>78</v>
      </c>
      <c r="U25" s="16">
        <v>97</v>
      </c>
      <c r="V25" s="48">
        <f t="shared" ref="V25:V53" si="16">M25/D25</f>
        <v>30.277777777777779</v>
      </c>
      <c r="W25" s="16" t="s">
        <v>58</v>
      </c>
    </row>
    <row r="26" spans="1:23" ht="12.75" hidden="1" customHeight="1">
      <c r="A26" s="304"/>
      <c r="B26" s="31" t="s">
        <v>329</v>
      </c>
      <c r="C26" s="16">
        <v>1</v>
      </c>
      <c r="D26" s="16">
        <f t="shared" si="11"/>
        <v>10</v>
      </c>
      <c r="E26" s="16">
        <v>3</v>
      </c>
      <c r="F26" s="16">
        <v>3</v>
      </c>
      <c r="G26" s="16">
        <v>3</v>
      </c>
      <c r="H26" s="16">
        <v>1</v>
      </c>
      <c r="I26" s="16">
        <f t="shared" si="12"/>
        <v>21</v>
      </c>
      <c r="J26" s="16">
        <v>14</v>
      </c>
      <c r="K26" s="16">
        <v>7</v>
      </c>
      <c r="L26" s="16">
        <v>4</v>
      </c>
      <c r="M26" s="16">
        <f t="shared" si="13"/>
        <v>269</v>
      </c>
      <c r="N26" s="16">
        <f t="shared" si="14"/>
        <v>136</v>
      </c>
      <c r="O26" s="16">
        <f t="shared" si="15"/>
        <v>133</v>
      </c>
      <c r="P26" s="16">
        <v>51</v>
      </c>
      <c r="Q26" s="16">
        <v>34</v>
      </c>
      <c r="R26" s="16">
        <v>44</v>
      </c>
      <c r="S26" s="16">
        <v>58</v>
      </c>
      <c r="T26" s="16">
        <v>41</v>
      </c>
      <c r="U26" s="16">
        <v>41</v>
      </c>
      <c r="V26" s="48">
        <f t="shared" si="16"/>
        <v>26.9</v>
      </c>
      <c r="W26" s="16" t="s">
        <v>59</v>
      </c>
    </row>
    <row r="27" spans="1:23" ht="12.75" hidden="1" customHeight="1">
      <c r="A27" s="304"/>
      <c r="B27" s="31" t="s">
        <v>330</v>
      </c>
      <c r="C27" s="16">
        <v>1</v>
      </c>
      <c r="D27" s="16">
        <f t="shared" si="11"/>
        <v>12</v>
      </c>
      <c r="E27" s="16">
        <v>3</v>
      </c>
      <c r="F27" s="16">
        <v>3</v>
      </c>
      <c r="G27" s="16">
        <v>4</v>
      </c>
      <c r="H27" s="16">
        <v>2</v>
      </c>
      <c r="I27" s="16">
        <f t="shared" si="12"/>
        <v>25</v>
      </c>
      <c r="J27" s="16">
        <v>16</v>
      </c>
      <c r="K27" s="16">
        <v>9</v>
      </c>
      <c r="L27" s="16">
        <v>15</v>
      </c>
      <c r="M27" s="16">
        <f t="shared" si="13"/>
        <v>357</v>
      </c>
      <c r="N27" s="16">
        <f t="shared" si="14"/>
        <v>201</v>
      </c>
      <c r="O27" s="16">
        <f t="shared" si="15"/>
        <v>156</v>
      </c>
      <c r="P27" s="16">
        <v>58</v>
      </c>
      <c r="Q27" s="16">
        <v>55</v>
      </c>
      <c r="R27" s="16">
        <v>67</v>
      </c>
      <c r="S27" s="16">
        <v>53</v>
      </c>
      <c r="T27" s="16">
        <v>76</v>
      </c>
      <c r="U27" s="16">
        <v>48</v>
      </c>
      <c r="V27" s="48">
        <f t="shared" si="16"/>
        <v>29.75</v>
      </c>
      <c r="W27" s="16" t="s">
        <v>4</v>
      </c>
    </row>
    <row r="28" spans="1:23" ht="12.75" customHeight="1">
      <c r="A28" s="300">
        <v>13</v>
      </c>
      <c r="B28" s="31" t="s">
        <v>327</v>
      </c>
      <c r="C28" s="16">
        <v>5</v>
      </c>
      <c r="D28" s="16">
        <f t="shared" si="11"/>
        <v>78</v>
      </c>
      <c r="E28" s="16">
        <v>22</v>
      </c>
      <c r="F28" s="16">
        <v>24</v>
      </c>
      <c r="G28" s="16">
        <v>25</v>
      </c>
      <c r="H28" s="53">
        <v>7</v>
      </c>
      <c r="I28" s="16">
        <f t="shared" si="12"/>
        <v>169</v>
      </c>
      <c r="J28" s="16">
        <v>116</v>
      </c>
      <c r="K28" s="16">
        <v>53</v>
      </c>
      <c r="L28" s="16">
        <v>38</v>
      </c>
      <c r="M28" s="16">
        <f t="shared" si="13"/>
        <v>2569</v>
      </c>
      <c r="N28" s="16">
        <f t="shared" si="14"/>
        <v>1304</v>
      </c>
      <c r="O28" s="16">
        <f t="shared" si="15"/>
        <v>1265</v>
      </c>
      <c r="P28" s="16">
        <v>409</v>
      </c>
      <c r="Q28" s="16">
        <v>412</v>
      </c>
      <c r="R28" s="16">
        <v>444</v>
      </c>
      <c r="S28" s="16">
        <v>420</v>
      </c>
      <c r="T28" s="16">
        <v>451</v>
      </c>
      <c r="U28" s="16">
        <v>433</v>
      </c>
      <c r="V28" s="48">
        <f t="shared" si="16"/>
        <v>32.935897435897438</v>
      </c>
      <c r="W28" s="16" t="s">
        <v>673</v>
      </c>
    </row>
    <row r="29" spans="1:23" ht="12.75" customHeight="1">
      <c r="A29" s="300"/>
      <c r="B29" s="31" t="s">
        <v>328</v>
      </c>
      <c r="C29" s="16">
        <v>1</v>
      </c>
      <c r="D29" s="16">
        <f t="shared" si="11"/>
        <v>18</v>
      </c>
      <c r="E29" s="16">
        <v>5</v>
      </c>
      <c r="F29" s="16">
        <v>5</v>
      </c>
      <c r="G29" s="16">
        <v>5</v>
      </c>
      <c r="H29" s="16">
        <v>3</v>
      </c>
      <c r="I29" s="16">
        <f t="shared" si="12"/>
        <v>36</v>
      </c>
      <c r="J29" s="16">
        <v>27</v>
      </c>
      <c r="K29" s="16">
        <v>9</v>
      </c>
      <c r="L29" s="16">
        <v>5</v>
      </c>
      <c r="M29" s="16">
        <f t="shared" si="13"/>
        <v>548</v>
      </c>
      <c r="N29" s="16">
        <f t="shared" si="14"/>
        <v>286</v>
      </c>
      <c r="O29" s="16">
        <f t="shared" si="15"/>
        <v>262</v>
      </c>
      <c r="P29" s="16">
        <v>98</v>
      </c>
      <c r="Q29" s="16">
        <v>80</v>
      </c>
      <c r="R29" s="16">
        <v>91</v>
      </c>
      <c r="S29" s="16">
        <v>91</v>
      </c>
      <c r="T29" s="16">
        <v>97</v>
      </c>
      <c r="U29" s="16">
        <v>91</v>
      </c>
      <c r="V29" s="48">
        <f>M29/D29</f>
        <v>30.444444444444443</v>
      </c>
      <c r="W29" s="16" t="s">
        <v>58</v>
      </c>
    </row>
    <row r="30" spans="1:23" ht="12.75" customHeight="1">
      <c r="A30" s="300"/>
      <c r="B30" s="31" t="s">
        <v>329</v>
      </c>
      <c r="C30" s="16">
        <v>1</v>
      </c>
      <c r="D30" s="16">
        <f t="shared" si="11"/>
        <v>9</v>
      </c>
      <c r="E30" s="16">
        <v>2</v>
      </c>
      <c r="F30" s="16">
        <v>3</v>
      </c>
      <c r="G30" s="16">
        <v>3</v>
      </c>
      <c r="H30" s="16">
        <v>1</v>
      </c>
      <c r="I30" s="16">
        <f t="shared" si="12"/>
        <v>19</v>
      </c>
      <c r="J30" s="16">
        <v>14</v>
      </c>
      <c r="K30" s="16">
        <v>5</v>
      </c>
      <c r="L30" s="16">
        <v>5</v>
      </c>
      <c r="M30" s="16">
        <f t="shared" si="13"/>
        <v>266</v>
      </c>
      <c r="N30" s="16">
        <f t="shared" si="14"/>
        <v>131</v>
      </c>
      <c r="O30" s="16">
        <f t="shared" si="15"/>
        <v>135</v>
      </c>
      <c r="P30" s="16">
        <v>36</v>
      </c>
      <c r="Q30" s="16">
        <v>42</v>
      </c>
      <c r="R30" s="16">
        <v>51</v>
      </c>
      <c r="S30" s="16">
        <v>34</v>
      </c>
      <c r="T30" s="16">
        <v>44</v>
      </c>
      <c r="U30" s="16">
        <v>59</v>
      </c>
      <c r="V30" s="48">
        <f t="shared" si="16"/>
        <v>29.555555555555557</v>
      </c>
      <c r="W30" s="16" t="s">
        <v>59</v>
      </c>
    </row>
    <row r="31" spans="1:23" ht="12.75" customHeight="1">
      <c r="A31" s="300"/>
      <c r="B31" s="31" t="s">
        <v>330</v>
      </c>
      <c r="C31" s="16">
        <v>1</v>
      </c>
      <c r="D31" s="16">
        <f t="shared" si="11"/>
        <v>11</v>
      </c>
      <c r="E31" s="16">
        <v>3</v>
      </c>
      <c r="F31" s="16">
        <v>3</v>
      </c>
      <c r="G31" s="16">
        <v>3</v>
      </c>
      <c r="H31" s="16">
        <v>2</v>
      </c>
      <c r="I31" s="16">
        <f t="shared" si="12"/>
        <v>25</v>
      </c>
      <c r="J31" s="16">
        <v>17</v>
      </c>
      <c r="K31" s="16">
        <v>8</v>
      </c>
      <c r="L31" s="16">
        <v>15</v>
      </c>
      <c r="M31" s="16">
        <f t="shared" si="13"/>
        <v>347</v>
      </c>
      <c r="N31" s="16">
        <f t="shared" si="14"/>
        <v>181</v>
      </c>
      <c r="O31" s="16">
        <f t="shared" si="15"/>
        <v>166</v>
      </c>
      <c r="P31" s="16">
        <v>56</v>
      </c>
      <c r="Q31" s="16">
        <v>60</v>
      </c>
      <c r="R31" s="16">
        <v>58</v>
      </c>
      <c r="S31" s="16">
        <v>54</v>
      </c>
      <c r="T31" s="16">
        <v>67</v>
      </c>
      <c r="U31" s="16">
        <v>52</v>
      </c>
      <c r="V31" s="48">
        <f t="shared" si="16"/>
        <v>31.545454545454547</v>
      </c>
      <c r="W31" s="16" t="s">
        <v>4</v>
      </c>
    </row>
    <row r="32" spans="1:23" ht="12.75" customHeight="1">
      <c r="A32" s="300">
        <v>14</v>
      </c>
      <c r="B32" s="31" t="s">
        <v>327</v>
      </c>
      <c r="C32" s="16">
        <v>5</v>
      </c>
      <c r="D32" s="16">
        <f t="shared" si="11"/>
        <v>75</v>
      </c>
      <c r="E32" s="16">
        <v>22</v>
      </c>
      <c r="F32" s="16">
        <v>22</v>
      </c>
      <c r="G32" s="16">
        <v>24</v>
      </c>
      <c r="H32" s="53">
        <v>7</v>
      </c>
      <c r="I32" s="16">
        <f t="shared" si="12"/>
        <v>160</v>
      </c>
      <c r="J32" s="16">
        <v>105</v>
      </c>
      <c r="K32" s="16">
        <v>55</v>
      </c>
      <c r="L32" s="16">
        <v>36</v>
      </c>
      <c r="M32" s="16">
        <f t="shared" si="13"/>
        <v>2510</v>
      </c>
      <c r="N32" s="16">
        <f t="shared" si="14"/>
        <v>1293</v>
      </c>
      <c r="O32" s="16">
        <f t="shared" si="15"/>
        <v>1217</v>
      </c>
      <c r="P32" s="16">
        <v>436</v>
      </c>
      <c r="Q32" s="16">
        <v>387</v>
      </c>
      <c r="R32" s="16">
        <v>408</v>
      </c>
      <c r="S32" s="16">
        <v>408</v>
      </c>
      <c r="T32" s="16">
        <v>449</v>
      </c>
      <c r="U32" s="16">
        <v>422</v>
      </c>
      <c r="V32" s="48">
        <f t="shared" si="16"/>
        <v>33.466666666666669</v>
      </c>
      <c r="W32" s="16" t="s">
        <v>673</v>
      </c>
    </row>
    <row r="33" spans="1:23" ht="12.75" customHeight="1">
      <c r="A33" s="300"/>
      <c r="B33" s="31" t="s">
        <v>328</v>
      </c>
      <c r="C33" s="16">
        <v>1</v>
      </c>
      <c r="D33" s="16">
        <f t="shared" si="11"/>
        <v>17</v>
      </c>
      <c r="E33" s="16">
        <v>4</v>
      </c>
      <c r="F33" s="16">
        <v>5</v>
      </c>
      <c r="G33" s="16">
        <v>5</v>
      </c>
      <c r="H33" s="16">
        <v>3</v>
      </c>
      <c r="I33" s="16">
        <f t="shared" si="12"/>
        <v>33</v>
      </c>
      <c r="J33" s="16">
        <v>26</v>
      </c>
      <c r="K33" s="16">
        <v>7</v>
      </c>
      <c r="L33" s="16">
        <v>5</v>
      </c>
      <c r="M33" s="16">
        <f t="shared" si="13"/>
        <v>518</v>
      </c>
      <c r="N33" s="16">
        <f t="shared" si="14"/>
        <v>279</v>
      </c>
      <c r="O33" s="16">
        <f t="shared" si="15"/>
        <v>239</v>
      </c>
      <c r="P33" s="16">
        <v>89</v>
      </c>
      <c r="Q33" s="16">
        <v>69</v>
      </c>
      <c r="R33" s="16">
        <v>99</v>
      </c>
      <c r="S33" s="16">
        <v>80</v>
      </c>
      <c r="T33" s="16">
        <v>91</v>
      </c>
      <c r="U33" s="16">
        <v>90</v>
      </c>
      <c r="V33" s="48">
        <f>M33/D33</f>
        <v>30.470588235294116</v>
      </c>
      <c r="W33" s="16" t="s">
        <v>58</v>
      </c>
    </row>
    <row r="34" spans="1:23" ht="12.75" customHeight="1">
      <c r="A34" s="300"/>
      <c r="B34" s="31" t="s">
        <v>329</v>
      </c>
      <c r="C34" s="16">
        <v>1</v>
      </c>
      <c r="D34" s="16">
        <f t="shared" si="11"/>
        <v>9</v>
      </c>
      <c r="E34" s="16">
        <v>3</v>
      </c>
      <c r="F34" s="16">
        <v>2</v>
      </c>
      <c r="G34" s="16">
        <v>3</v>
      </c>
      <c r="H34" s="16">
        <v>1</v>
      </c>
      <c r="I34" s="16">
        <f t="shared" si="12"/>
        <v>19</v>
      </c>
      <c r="J34" s="16">
        <v>15</v>
      </c>
      <c r="K34" s="16">
        <v>4</v>
      </c>
      <c r="L34" s="16">
        <v>5</v>
      </c>
      <c r="M34" s="16">
        <f t="shared" si="13"/>
        <v>251</v>
      </c>
      <c r="N34" s="16">
        <f t="shared" si="14"/>
        <v>145</v>
      </c>
      <c r="O34" s="16">
        <f t="shared" si="15"/>
        <v>106</v>
      </c>
      <c r="P34" s="16">
        <v>58</v>
      </c>
      <c r="Q34" s="16">
        <v>30</v>
      </c>
      <c r="R34" s="16">
        <v>36</v>
      </c>
      <c r="S34" s="16">
        <v>42</v>
      </c>
      <c r="T34" s="16">
        <v>51</v>
      </c>
      <c r="U34" s="16">
        <v>34</v>
      </c>
      <c r="V34" s="48">
        <f t="shared" si="16"/>
        <v>27.888888888888889</v>
      </c>
      <c r="W34" s="16" t="s">
        <v>59</v>
      </c>
    </row>
    <row r="35" spans="1:23" ht="12.75" customHeight="1">
      <c r="A35" s="300"/>
      <c r="B35" s="31" t="s">
        <v>330</v>
      </c>
      <c r="C35" s="16">
        <v>1</v>
      </c>
      <c r="D35" s="16">
        <f t="shared" si="11"/>
        <v>11</v>
      </c>
      <c r="E35" s="16">
        <v>3</v>
      </c>
      <c r="F35" s="16">
        <v>3</v>
      </c>
      <c r="G35" s="16">
        <v>3</v>
      </c>
      <c r="H35" s="16">
        <v>2</v>
      </c>
      <c r="I35" s="16">
        <f t="shared" si="12"/>
        <v>23</v>
      </c>
      <c r="J35" s="16">
        <v>14</v>
      </c>
      <c r="K35" s="16">
        <v>9</v>
      </c>
      <c r="L35" s="16">
        <v>15</v>
      </c>
      <c r="M35" s="16">
        <f t="shared" si="13"/>
        <v>334</v>
      </c>
      <c r="N35" s="16">
        <f t="shared" si="14"/>
        <v>164</v>
      </c>
      <c r="O35" s="16">
        <f t="shared" si="15"/>
        <v>170</v>
      </c>
      <c r="P35" s="16">
        <v>49</v>
      </c>
      <c r="Q35" s="16">
        <v>54</v>
      </c>
      <c r="R35" s="16">
        <v>56</v>
      </c>
      <c r="S35" s="16">
        <v>61</v>
      </c>
      <c r="T35" s="16">
        <v>59</v>
      </c>
      <c r="U35" s="16">
        <v>55</v>
      </c>
      <c r="V35" s="48">
        <f t="shared" si="16"/>
        <v>30.363636363636363</v>
      </c>
      <c r="W35" s="16" t="s">
        <v>4</v>
      </c>
    </row>
    <row r="36" spans="1:23" ht="12.75" customHeight="1">
      <c r="A36" s="300">
        <v>15</v>
      </c>
      <c r="B36" s="31" t="s">
        <v>327</v>
      </c>
      <c r="C36" s="16">
        <v>5</v>
      </c>
      <c r="D36" s="16">
        <f t="shared" si="11"/>
        <v>73</v>
      </c>
      <c r="E36" s="16">
        <v>22</v>
      </c>
      <c r="F36" s="16">
        <v>22</v>
      </c>
      <c r="G36" s="16">
        <v>22</v>
      </c>
      <c r="H36" s="16">
        <v>7</v>
      </c>
      <c r="I36" s="16">
        <f t="shared" si="12"/>
        <v>161</v>
      </c>
      <c r="J36" s="16">
        <v>107</v>
      </c>
      <c r="K36" s="16">
        <v>54</v>
      </c>
      <c r="L36" s="16">
        <v>40</v>
      </c>
      <c r="M36" s="16">
        <f t="shared" si="13"/>
        <v>2463</v>
      </c>
      <c r="N36" s="16">
        <f t="shared" si="14"/>
        <v>1243</v>
      </c>
      <c r="O36" s="16">
        <f t="shared" si="15"/>
        <v>1220</v>
      </c>
      <c r="P36" s="16">
        <v>403</v>
      </c>
      <c r="Q36" s="16">
        <v>429</v>
      </c>
      <c r="R36" s="16">
        <v>435</v>
      </c>
      <c r="S36" s="16">
        <v>382</v>
      </c>
      <c r="T36" s="16">
        <v>405</v>
      </c>
      <c r="U36" s="16">
        <v>409</v>
      </c>
      <c r="V36" s="48">
        <f t="shared" si="16"/>
        <v>33.739726027397261</v>
      </c>
      <c r="W36" s="16" t="s">
        <v>673</v>
      </c>
    </row>
    <row r="37" spans="1:23" ht="12.75" customHeight="1">
      <c r="A37" s="300"/>
      <c r="B37" s="31" t="s">
        <v>328</v>
      </c>
      <c r="C37" s="16">
        <v>1</v>
      </c>
      <c r="D37" s="16">
        <f t="shared" si="11"/>
        <v>16</v>
      </c>
      <c r="E37" s="16">
        <v>4</v>
      </c>
      <c r="F37" s="16">
        <v>4</v>
      </c>
      <c r="G37" s="16">
        <v>5</v>
      </c>
      <c r="H37" s="16">
        <v>3</v>
      </c>
      <c r="I37" s="16">
        <f t="shared" si="12"/>
        <v>31</v>
      </c>
      <c r="J37" s="16">
        <v>24</v>
      </c>
      <c r="K37" s="16">
        <v>7</v>
      </c>
      <c r="L37" s="16">
        <v>6</v>
      </c>
      <c r="M37" s="16">
        <f t="shared" si="13"/>
        <v>467</v>
      </c>
      <c r="N37" s="16">
        <f t="shared" si="14"/>
        <v>251</v>
      </c>
      <c r="O37" s="16">
        <f t="shared" si="15"/>
        <v>216</v>
      </c>
      <c r="P37" s="16">
        <v>65</v>
      </c>
      <c r="Q37" s="16">
        <v>69</v>
      </c>
      <c r="R37" s="16">
        <v>88</v>
      </c>
      <c r="S37" s="16">
        <v>67</v>
      </c>
      <c r="T37" s="16">
        <v>98</v>
      </c>
      <c r="U37" s="16">
        <v>80</v>
      </c>
      <c r="V37" s="48">
        <f>M37/D37</f>
        <v>29.1875</v>
      </c>
      <c r="W37" s="16" t="s">
        <v>58</v>
      </c>
    </row>
    <row r="38" spans="1:23" ht="12.75" customHeight="1">
      <c r="A38" s="300"/>
      <c r="B38" s="31" t="s">
        <v>329</v>
      </c>
      <c r="C38" s="16">
        <v>1</v>
      </c>
      <c r="D38" s="16">
        <f t="shared" si="11"/>
        <v>8</v>
      </c>
      <c r="E38" s="16">
        <v>2</v>
      </c>
      <c r="F38" s="16">
        <v>3</v>
      </c>
      <c r="G38" s="16">
        <v>2</v>
      </c>
      <c r="H38" s="16">
        <v>1</v>
      </c>
      <c r="I38" s="16">
        <f t="shared" si="12"/>
        <v>16</v>
      </c>
      <c r="J38" s="16">
        <v>13</v>
      </c>
      <c r="K38" s="16">
        <v>3</v>
      </c>
      <c r="L38" s="16">
        <v>6</v>
      </c>
      <c r="M38" s="16">
        <f t="shared" si="13"/>
        <v>237</v>
      </c>
      <c r="N38" s="16">
        <f t="shared" si="14"/>
        <v>132</v>
      </c>
      <c r="O38" s="16">
        <f t="shared" si="15"/>
        <v>105</v>
      </c>
      <c r="P38" s="16">
        <v>37</v>
      </c>
      <c r="Q38" s="16">
        <v>32</v>
      </c>
      <c r="R38" s="16">
        <v>58</v>
      </c>
      <c r="S38" s="16">
        <v>31</v>
      </c>
      <c r="T38" s="16">
        <v>37</v>
      </c>
      <c r="U38" s="16">
        <v>42</v>
      </c>
      <c r="V38" s="48">
        <f t="shared" si="16"/>
        <v>29.625</v>
      </c>
      <c r="W38" s="16" t="s">
        <v>59</v>
      </c>
    </row>
    <row r="39" spans="1:23" ht="12.75" customHeight="1">
      <c r="A39" s="300"/>
      <c r="B39" s="31" t="s">
        <v>330</v>
      </c>
      <c r="C39" s="16">
        <v>1</v>
      </c>
      <c r="D39" s="16">
        <f t="shared" si="11"/>
        <v>11</v>
      </c>
      <c r="E39" s="16">
        <v>3</v>
      </c>
      <c r="F39" s="16">
        <v>3</v>
      </c>
      <c r="G39" s="16">
        <v>3</v>
      </c>
      <c r="H39" s="16">
        <v>2</v>
      </c>
      <c r="I39" s="16">
        <f t="shared" si="12"/>
        <v>22</v>
      </c>
      <c r="J39" s="16">
        <v>13</v>
      </c>
      <c r="K39" s="16">
        <v>9</v>
      </c>
      <c r="L39" s="16">
        <v>14</v>
      </c>
      <c r="M39" s="16">
        <f t="shared" si="13"/>
        <v>324</v>
      </c>
      <c r="N39" s="16">
        <f t="shared" si="14"/>
        <v>157</v>
      </c>
      <c r="O39" s="16">
        <f t="shared" si="15"/>
        <v>167</v>
      </c>
      <c r="P39" s="16">
        <v>53</v>
      </c>
      <c r="Q39" s="16">
        <v>53</v>
      </c>
      <c r="R39" s="16">
        <v>48</v>
      </c>
      <c r="S39" s="16">
        <v>53</v>
      </c>
      <c r="T39" s="16">
        <v>56</v>
      </c>
      <c r="U39" s="16">
        <v>61</v>
      </c>
      <c r="V39" s="48">
        <f t="shared" si="16"/>
        <v>29.454545454545453</v>
      </c>
      <c r="W39" s="16" t="s">
        <v>4</v>
      </c>
    </row>
    <row r="40" spans="1:23" ht="12.75" customHeight="1">
      <c r="A40" s="300">
        <v>16</v>
      </c>
      <c r="B40" s="31" t="s">
        <v>327</v>
      </c>
      <c r="C40" s="16">
        <v>5</v>
      </c>
      <c r="D40" s="16">
        <f t="shared" si="11"/>
        <v>73</v>
      </c>
      <c r="E40" s="16">
        <v>22</v>
      </c>
      <c r="F40" s="16">
        <v>22</v>
      </c>
      <c r="G40" s="16">
        <v>22</v>
      </c>
      <c r="H40" s="16">
        <v>7</v>
      </c>
      <c r="I40" s="16">
        <f t="shared" si="12"/>
        <v>159</v>
      </c>
      <c r="J40" s="16">
        <v>102</v>
      </c>
      <c r="K40" s="16">
        <v>57</v>
      </c>
      <c r="L40" s="16">
        <v>41</v>
      </c>
      <c r="M40" s="16">
        <f t="shared" si="13"/>
        <v>2453</v>
      </c>
      <c r="N40" s="16">
        <f t="shared" si="14"/>
        <v>1230</v>
      </c>
      <c r="O40" s="16">
        <f t="shared" si="15"/>
        <v>1223</v>
      </c>
      <c r="P40" s="16">
        <v>389</v>
      </c>
      <c r="Q40" s="16">
        <v>413</v>
      </c>
      <c r="R40" s="16">
        <v>407</v>
      </c>
      <c r="S40" s="16">
        <v>427</v>
      </c>
      <c r="T40" s="16">
        <v>434</v>
      </c>
      <c r="U40" s="16">
        <v>383</v>
      </c>
      <c r="V40" s="48">
        <f t="shared" si="16"/>
        <v>33.602739726027394</v>
      </c>
      <c r="W40" s="16" t="s">
        <v>673</v>
      </c>
    </row>
    <row r="41" spans="1:23" ht="12.75" customHeight="1">
      <c r="A41" s="300"/>
      <c r="B41" s="31" t="s">
        <v>328</v>
      </c>
      <c r="C41" s="16">
        <v>1</v>
      </c>
      <c r="D41" s="16">
        <f t="shared" si="11"/>
        <v>15</v>
      </c>
      <c r="E41" s="16">
        <v>4</v>
      </c>
      <c r="F41" s="16">
        <v>4</v>
      </c>
      <c r="G41" s="16">
        <v>4</v>
      </c>
      <c r="H41" s="16">
        <v>3</v>
      </c>
      <c r="I41" s="16">
        <f t="shared" si="12"/>
        <v>30</v>
      </c>
      <c r="J41" s="16">
        <v>23</v>
      </c>
      <c r="K41" s="16">
        <v>7</v>
      </c>
      <c r="L41" s="16">
        <v>7</v>
      </c>
      <c r="M41" s="16">
        <f t="shared" si="13"/>
        <v>445</v>
      </c>
      <c r="N41" s="16">
        <f t="shared" si="14"/>
        <v>236</v>
      </c>
      <c r="O41" s="16">
        <f t="shared" si="15"/>
        <v>209</v>
      </c>
      <c r="P41" s="16">
        <v>81</v>
      </c>
      <c r="Q41" s="16">
        <v>73</v>
      </c>
      <c r="R41" s="16">
        <v>65</v>
      </c>
      <c r="S41" s="16">
        <v>69</v>
      </c>
      <c r="T41" s="16">
        <v>90</v>
      </c>
      <c r="U41" s="16">
        <v>67</v>
      </c>
      <c r="V41" s="48">
        <f>M41/D41</f>
        <v>29.666666666666668</v>
      </c>
      <c r="W41" s="16" t="s">
        <v>58</v>
      </c>
    </row>
    <row r="42" spans="1:23" ht="12.75" customHeight="1">
      <c r="A42" s="300"/>
      <c r="B42" s="31" t="s">
        <v>329</v>
      </c>
      <c r="C42" s="16">
        <v>1</v>
      </c>
      <c r="D42" s="16">
        <f t="shared" si="11"/>
        <v>8</v>
      </c>
      <c r="E42" s="16">
        <v>2</v>
      </c>
      <c r="F42" s="16">
        <v>2</v>
      </c>
      <c r="G42" s="16">
        <v>3</v>
      </c>
      <c r="H42" s="16">
        <v>1</v>
      </c>
      <c r="I42" s="16">
        <f t="shared" si="12"/>
        <v>17</v>
      </c>
      <c r="J42" s="16">
        <v>13</v>
      </c>
      <c r="K42" s="16">
        <v>4</v>
      </c>
      <c r="L42" s="16">
        <v>5</v>
      </c>
      <c r="M42" s="16">
        <f t="shared" si="13"/>
        <v>232</v>
      </c>
      <c r="N42" s="16">
        <f t="shared" si="14"/>
        <v>133</v>
      </c>
      <c r="O42" s="16">
        <f t="shared" si="15"/>
        <v>99</v>
      </c>
      <c r="P42" s="16">
        <v>38</v>
      </c>
      <c r="Q42" s="16">
        <v>36</v>
      </c>
      <c r="R42" s="16">
        <v>37</v>
      </c>
      <c r="S42" s="16">
        <v>32</v>
      </c>
      <c r="T42" s="16">
        <v>58</v>
      </c>
      <c r="U42" s="16">
        <v>31</v>
      </c>
      <c r="V42" s="48">
        <f t="shared" si="16"/>
        <v>29</v>
      </c>
      <c r="W42" s="16" t="s">
        <v>59</v>
      </c>
    </row>
    <row r="43" spans="1:23" ht="12.75" customHeight="1">
      <c r="A43" s="300"/>
      <c r="B43" s="31" t="s">
        <v>330</v>
      </c>
      <c r="C43" s="16">
        <v>1</v>
      </c>
      <c r="D43" s="16">
        <f t="shared" si="11"/>
        <v>11</v>
      </c>
      <c r="E43" s="16">
        <v>3</v>
      </c>
      <c r="F43" s="16">
        <v>3</v>
      </c>
      <c r="G43" s="16">
        <v>3</v>
      </c>
      <c r="H43" s="16">
        <v>2</v>
      </c>
      <c r="I43" s="16">
        <f t="shared" si="12"/>
        <v>23</v>
      </c>
      <c r="J43" s="16">
        <v>13</v>
      </c>
      <c r="K43" s="16">
        <v>10</v>
      </c>
      <c r="L43" s="16">
        <v>6</v>
      </c>
      <c r="M43" s="16">
        <f t="shared" si="13"/>
        <v>314</v>
      </c>
      <c r="N43" s="16">
        <f t="shared" si="14"/>
        <v>163</v>
      </c>
      <c r="O43" s="16">
        <f t="shared" si="15"/>
        <v>151</v>
      </c>
      <c r="P43" s="16">
        <v>62</v>
      </c>
      <c r="Q43" s="16">
        <v>45</v>
      </c>
      <c r="R43" s="16">
        <v>53</v>
      </c>
      <c r="S43" s="16">
        <v>53</v>
      </c>
      <c r="T43" s="16">
        <v>48</v>
      </c>
      <c r="U43" s="16">
        <v>53</v>
      </c>
      <c r="V43" s="48">
        <f t="shared" si="16"/>
        <v>28.545454545454547</v>
      </c>
      <c r="W43" s="16" t="s">
        <v>4</v>
      </c>
    </row>
    <row r="44" spans="1:23" ht="24" customHeight="1">
      <c r="A44" s="13">
        <v>17</v>
      </c>
      <c r="B44" s="31" t="s">
        <v>327</v>
      </c>
      <c r="C44" s="16">
        <f>SUM(C47:C54)</f>
        <v>8</v>
      </c>
      <c r="D44" s="16">
        <f t="shared" ref="D44:U44" si="17">SUM(D47:D54)</f>
        <v>107</v>
      </c>
      <c r="E44" s="16">
        <f t="shared" si="17"/>
        <v>32</v>
      </c>
      <c r="F44" s="16">
        <f t="shared" si="17"/>
        <v>31</v>
      </c>
      <c r="G44" s="16">
        <f t="shared" si="17"/>
        <v>31</v>
      </c>
      <c r="H44" s="16">
        <f t="shared" si="17"/>
        <v>13</v>
      </c>
      <c r="I44" s="16">
        <f t="shared" si="17"/>
        <v>229</v>
      </c>
      <c r="J44" s="16">
        <f t="shared" si="17"/>
        <v>157</v>
      </c>
      <c r="K44" s="16">
        <f t="shared" si="17"/>
        <v>72</v>
      </c>
      <c r="L44" s="16">
        <f t="shared" si="17"/>
        <v>62</v>
      </c>
      <c r="M44" s="16">
        <f t="shared" si="17"/>
        <v>3426</v>
      </c>
      <c r="N44" s="16">
        <f t="shared" si="17"/>
        <v>1716</v>
      </c>
      <c r="O44" s="16">
        <f t="shared" si="17"/>
        <v>1710</v>
      </c>
      <c r="P44" s="16">
        <f t="shared" si="17"/>
        <v>591</v>
      </c>
      <c r="Q44" s="16">
        <f t="shared" si="17"/>
        <v>558</v>
      </c>
      <c r="R44" s="16">
        <f t="shared" si="17"/>
        <v>566</v>
      </c>
      <c r="S44" s="16">
        <f t="shared" si="17"/>
        <v>566</v>
      </c>
      <c r="T44" s="16">
        <f t="shared" si="17"/>
        <v>559</v>
      </c>
      <c r="U44" s="16">
        <f t="shared" si="17"/>
        <v>586</v>
      </c>
      <c r="V44" s="48">
        <f t="shared" si="16"/>
        <v>32.018691588785046</v>
      </c>
      <c r="W44" s="16" t="s">
        <v>673</v>
      </c>
    </row>
    <row r="45" spans="1:23" ht="5.25" customHeight="1">
      <c r="A45" s="17"/>
      <c r="B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48"/>
      <c r="W45" s="16"/>
    </row>
    <row r="46" spans="1:23" ht="5.25" customHeight="1">
      <c r="A46" s="17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48"/>
      <c r="W46" s="16"/>
    </row>
    <row r="47" spans="1:23">
      <c r="A47" s="20" t="s">
        <v>401</v>
      </c>
      <c r="B47" s="54" t="s">
        <v>409</v>
      </c>
      <c r="C47" s="16">
        <v>1</v>
      </c>
      <c r="D47" s="16">
        <f t="shared" ref="D47:D52" si="18">SUM(E47:H47)</f>
        <v>23</v>
      </c>
      <c r="E47" s="16">
        <v>7</v>
      </c>
      <c r="F47" s="16">
        <v>7</v>
      </c>
      <c r="G47" s="16">
        <v>7</v>
      </c>
      <c r="H47" s="16">
        <v>2</v>
      </c>
      <c r="I47" s="16">
        <f t="shared" ref="I47:I53" si="19">SUM(J47:K47)</f>
        <v>53</v>
      </c>
      <c r="J47" s="16">
        <v>37</v>
      </c>
      <c r="K47" s="16">
        <v>16</v>
      </c>
      <c r="L47" s="16">
        <v>8</v>
      </c>
      <c r="M47" s="16">
        <f>SUM(P47:U47)</f>
        <v>768</v>
      </c>
      <c r="N47" s="16">
        <f>SUM(P47,R47,T47)</f>
        <v>353</v>
      </c>
      <c r="O47" s="16">
        <f>SUM(Q47,S47,U47)</f>
        <v>415</v>
      </c>
      <c r="P47" s="16">
        <v>125</v>
      </c>
      <c r="Q47" s="16">
        <v>135</v>
      </c>
      <c r="R47" s="16">
        <v>115</v>
      </c>
      <c r="S47" s="16">
        <v>136</v>
      </c>
      <c r="T47" s="4">
        <v>113</v>
      </c>
      <c r="U47" s="4">
        <v>144</v>
      </c>
      <c r="V47" s="48">
        <f t="shared" si="16"/>
        <v>33.391304347826086</v>
      </c>
      <c r="W47" s="16" t="s">
        <v>61</v>
      </c>
    </row>
    <row r="48" spans="1:23">
      <c r="A48" s="20" t="s">
        <v>339</v>
      </c>
      <c r="B48" s="19" t="s">
        <v>46</v>
      </c>
      <c r="C48" s="16">
        <v>1</v>
      </c>
      <c r="D48" s="16">
        <f t="shared" si="18"/>
        <v>18</v>
      </c>
      <c r="E48" s="16">
        <v>6</v>
      </c>
      <c r="F48" s="16">
        <v>5</v>
      </c>
      <c r="G48" s="16">
        <v>5</v>
      </c>
      <c r="H48" s="16">
        <v>2</v>
      </c>
      <c r="I48" s="16">
        <f t="shared" si="19"/>
        <v>38</v>
      </c>
      <c r="J48" s="16">
        <v>23</v>
      </c>
      <c r="K48" s="16">
        <v>15</v>
      </c>
      <c r="L48" s="16">
        <v>7</v>
      </c>
      <c r="M48" s="16">
        <f t="shared" ref="M48:M53" si="20">SUM(P48:U48)</f>
        <v>578</v>
      </c>
      <c r="N48" s="16">
        <f t="shared" ref="N48:N53" si="21">SUM(P48,R48,T48)</f>
        <v>290</v>
      </c>
      <c r="O48" s="16">
        <v>288</v>
      </c>
      <c r="P48" s="16">
        <v>108</v>
      </c>
      <c r="Q48" s="16">
        <v>96</v>
      </c>
      <c r="R48" s="16">
        <v>82</v>
      </c>
      <c r="S48" s="16">
        <v>93</v>
      </c>
      <c r="T48" s="4">
        <v>100</v>
      </c>
      <c r="U48" s="4">
        <v>99</v>
      </c>
      <c r="V48" s="48">
        <f t="shared" si="16"/>
        <v>32.111111111111114</v>
      </c>
      <c r="W48" s="16" t="s">
        <v>56</v>
      </c>
    </row>
    <row r="49" spans="1:23">
      <c r="A49" s="20" t="s">
        <v>340</v>
      </c>
      <c r="B49" s="19" t="s">
        <v>43</v>
      </c>
      <c r="C49" s="16">
        <v>1</v>
      </c>
      <c r="D49" s="16">
        <f t="shared" si="18"/>
        <v>14</v>
      </c>
      <c r="E49" s="16">
        <v>4</v>
      </c>
      <c r="F49" s="16">
        <v>4</v>
      </c>
      <c r="G49" s="16">
        <v>4</v>
      </c>
      <c r="H49" s="16">
        <v>2</v>
      </c>
      <c r="I49" s="16">
        <f t="shared" si="19"/>
        <v>28</v>
      </c>
      <c r="J49" s="16">
        <v>18</v>
      </c>
      <c r="K49" s="16">
        <v>10</v>
      </c>
      <c r="L49" s="16">
        <v>5</v>
      </c>
      <c r="M49" s="16">
        <f t="shared" si="20"/>
        <v>472</v>
      </c>
      <c r="N49" s="16">
        <f t="shared" si="21"/>
        <v>230</v>
      </c>
      <c r="O49" s="16">
        <f t="shared" ref="O49:O54" si="22">SUM(Q49,S49,U49)</f>
        <v>242</v>
      </c>
      <c r="P49" s="16">
        <v>80</v>
      </c>
      <c r="Q49" s="16">
        <v>79</v>
      </c>
      <c r="R49" s="16">
        <v>72</v>
      </c>
      <c r="S49" s="16">
        <v>83</v>
      </c>
      <c r="T49" s="4">
        <v>78</v>
      </c>
      <c r="U49" s="4">
        <v>80</v>
      </c>
      <c r="V49" s="48">
        <f t="shared" si="16"/>
        <v>33.714285714285715</v>
      </c>
      <c r="W49" s="16" t="s">
        <v>55</v>
      </c>
    </row>
    <row r="50" spans="1:23">
      <c r="A50" s="20" t="s">
        <v>341</v>
      </c>
      <c r="B50" s="19" t="s">
        <v>42</v>
      </c>
      <c r="C50" s="16">
        <v>1</v>
      </c>
      <c r="D50" s="16">
        <f t="shared" si="18"/>
        <v>10</v>
      </c>
      <c r="E50" s="16">
        <v>3</v>
      </c>
      <c r="F50" s="16">
        <v>3</v>
      </c>
      <c r="G50" s="16">
        <v>3</v>
      </c>
      <c r="H50" s="16">
        <v>1</v>
      </c>
      <c r="I50" s="16">
        <f t="shared" si="19"/>
        <v>19</v>
      </c>
      <c r="J50" s="16">
        <v>12</v>
      </c>
      <c r="K50" s="16">
        <v>7</v>
      </c>
      <c r="L50" s="16">
        <v>3</v>
      </c>
      <c r="M50" s="16">
        <f t="shared" si="20"/>
        <v>312</v>
      </c>
      <c r="N50" s="16">
        <f t="shared" si="21"/>
        <v>165</v>
      </c>
      <c r="O50" s="16">
        <f t="shared" si="22"/>
        <v>147</v>
      </c>
      <c r="P50" s="16">
        <v>65</v>
      </c>
      <c r="Q50" s="16">
        <v>43</v>
      </c>
      <c r="R50" s="16">
        <v>52</v>
      </c>
      <c r="S50" s="16">
        <v>48</v>
      </c>
      <c r="T50" s="4">
        <v>48</v>
      </c>
      <c r="U50" s="4">
        <v>56</v>
      </c>
      <c r="V50" s="48">
        <f t="shared" si="16"/>
        <v>31.2</v>
      </c>
      <c r="W50" s="16" t="s">
        <v>54</v>
      </c>
    </row>
    <row r="51" spans="1:23">
      <c r="A51" s="50" t="s">
        <v>402</v>
      </c>
      <c r="B51" s="19" t="s">
        <v>671</v>
      </c>
      <c r="C51" s="16">
        <v>1</v>
      </c>
      <c r="D51" s="16">
        <f t="shared" si="18"/>
        <v>9</v>
      </c>
      <c r="E51" s="16">
        <v>3</v>
      </c>
      <c r="F51" s="16">
        <v>3</v>
      </c>
      <c r="G51" s="16">
        <v>3</v>
      </c>
      <c r="H51" s="16" t="s">
        <v>673</v>
      </c>
      <c r="I51" s="16">
        <f t="shared" si="19"/>
        <v>23</v>
      </c>
      <c r="J51" s="16">
        <v>18</v>
      </c>
      <c r="K51" s="16">
        <v>5</v>
      </c>
      <c r="L51" s="16">
        <v>23</v>
      </c>
      <c r="M51" s="16">
        <f t="shared" si="20"/>
        <v>348</v>
      </c>
      <c r="N51" s="16">
        <f t="shared" si="21"/>
        <v>199</v>
      </c>
      <c r="O51" s="16">
        <f t="shared" si="22"/>
        <v>149</v>
      </c>
      <c r="P51" s="16">
        <v>70</v>
      </c>
      <c r="Q51" s="16">
        <v>47</v>
      </c>
      <c r="R51" s="16">
        <v>64</v>
      </c>
      <c r="S51" s="16">
        <v>50</v>
      </c>
      <c r="T51" s="4">
        <v>65</v>
      </c>
      <c r="U51" s="4">
        <v>52</v>
      </c>
      <c r="V51" s="48">
        <f t="shared" si="16"/>
        <v>38.666666666666664</v>
      </c>
      <c r="W51" s="16" t="s">
        <v>673</v>
      </c>
    </row>
    <row r="52" spans="1:23">
      <c r="A52" s="20" t="s">
        <v>343</v>
      </c>
      <c r="B52" s="19" t="s">
        <v>48</v>
      </c>
      <c r="C52" s="16">
        <v>1</v>
      </c>
      <c r="D52" s="16">
        <f t="shared" si="18"/>
        <v>15</v>
      </c>
      <c r="E52" s="16">
        <v>4</v>
      </c>
      <c r="F52" s="16">
        <v>4</v>
      </c>
      <c r="G52" s="16">
        <v>4</v>
      </c>
      <c r="H52" s="16">
        <v>3</v>
      </c>
      <c r="I52" s="16">
        <f t="shared" si="19"/>
        <v>29</v>
      </c>
      <c r="J52" s="16">
        <v>20</v>
      </c>
      <c r="K52" s="16">
        <v>9</v>
      </c>
      <c r="L52" s="16">
        <v>6</v>
      </c>
      <c r="M52" s="16">
        <f t="shared" si="20"/>
        <v>435</v>
      </c>
      <c r="N52" s="16">
        <f t="shared" si="21"/>
        <v>214</v>
      </c>
      <c r="O52" s="16">
        <f t="shared" si="22"/>
        <v>221</v>
      </c>
      <c r="P52" s="16">
        <v>68</v>
      </c>
      <c r="Q52" s="16">
        <v>77</v>
      </c>
      <c r="R52" s="16">
        <v>81</v>
      </c>
      <c r="S52" s="16">
        <v>75</v>
      </c>
      <c r="T52" s="16">
        <v>65</v>
      </c>
      <c r="U52" s="16">
        <v>69</v>
      </c>
      <c r="V52" s="48">
        <f t="shared" si="16"/>
        <v>29</v>
      </c>
      <c r="W52" s="16" t="s">
        <v>58</v>
      </c>
    </row>
    <row r="53" spans="1:23">
      <c r="A53" s="20" t="s">
        <v>342</v>
      </c>
      <c r="B53" s="19" t="s">
        <v>47</v>
      </c>
      <c r="C53" s="16">
        <v>1</v>
      </c>
      <c r="D53" s="16">
        <f>SUM(E53:H53)</f>
        <v>7</v>
      </c>
      <c r="E53" s="16">
        <v>2</v>
      </c>
      <c r="F53" s="16">
        <v>2</v>
      </c>
      <c r="G53" s="16">
        <v>2</v>
      </c>
      <c r="H53" s="16">
        <v>1</v>
      </c>
      <c r="I53" s="16">
        <f t="shared" si="19"/>
        <v>15</v>
      </c>
      <c r="J53" s="16">
        <v>12</v>
      </c>
      <c r="K53" s="16">
        <v>3</v>
      </c>
      <c r="L53" s="16">
        <v>4</v>
      </c>
      <c r="M53" s="16">
        <f t="shared" si="20"/>
        <v>200</v>
      </c>
      <c r="N53" s="16">
        <f t="shared" si="21"/>
        <v>99</v>
      </c>
      <c r="O53" s="16">
        <f t="shared" si="22"/>
        <v>101</v>
      </c>
      <c r="P53" s="16">
        <v>25</v>
      </c>
      <c r="Q53" s="16">
        <v>32</v>
      </c>
      <c r="R53" s="16">
        <v>38</v>
      </c>
      <c r="S53" s="16">
        <v>36</v>
      </c>
      <c r="T53" s="16">
        <v>36</v>
      </c>
      <c r="U53" s="16">
        <v>33</v>
      </c>
      <c r="V53" s="48">
        <f t="shared" si="16"/>
        <v>28.571428571428573</v>
      </c>
      <c r="W53" s="16" t="s">
        <v>59</v>
      </c>
    </row>
    <row r="54" spans="1:23" ht="14.25" thickBot="1">
      <c r="A54" s="22" t="s">
        <v>403</v>
      </c>
      <c r="B54" s="43" t="s">
        <v>62</v>
      </c>
      <c r="C54" s="25">
        <v>1</v>
      </c>
      <c r="D54" s="25">
        <f>SUM(E54:H54)</f>
        <v>11</v>
      </c>
      <c r="E54" s="25">
        <v>3</v>
      </c>
      <c r="F54" s="25">
        <v>3</v>
      </c>
      <c r="G54" s="25">
        <v>3</v>
      </c>
      <c r="H54" s="25">
        <v>2</v>
      </c>
      <c r="I54" s="25">
        <f>SUM(J54:K54)</f>
        <v>24</v>
      </c>
      <c r="J54" s="25">
        <v>17</v>
      </c>
      <c r="K54" s="25">
        <v>7</v>
      </c>
      <c r="L54" s="25">
        <v>6</v>
      </c>
      <c r="M54" s="25">
        <f>SUM(P54:U54)</f>
        <v>313</v>
      </c>
      <c r="N54" s="25">
        <f>SUM(P54,R54,T54)</f>
        <v>166</v>
      </c>
      <c r="O54" s="25">
        <f t="shared" si="22"/>
        <v>147</v>
      </c>
      <c r="P54" s="25">
        <v>50</v>
      </c>
      <c r="Q54" s="25">
        <v>49</v>
      </c>
      <c r="R54" s="25">
        <v>62</v>
      </c>
      <c r="S54" s="25">
        <v>45</v>
      </c>
      <c r="T54" s="25">
        <v>54</v>
      </c>
      <c r="U54" s="25">
        <v>53</v>
      </c>
      <c r="V54" s="51">
        <f>M54/D54</f>
        <v>28.454545454545453</v>
      </c>
      <c r="W54" s="25" t="s">
        <v>4</v>
      </c>
    </row>
    <row r="55" spans="1:23">
      <c r="A55" s="27" t="s">
        <v>345</v>
      </c>
    </row>
  </sheetData>
  <mergeCells count="51">
    <mergeCell ref="V21:V23"/>
    <mergeCell ref="M22:M23"/>
    <mergeCell ref="N22:N23"/>
    <mergeCell ref="O22:O23"/>
    <mergeCell ref="D21:H21"/>
    <mergeCell ref="I21:K21"/>
    <mergeCell ref="I22:I23"/>
    <mergeCell ref="J22:J23"/>
    <mergeCell ref="K22:K23"/>
    <mergeCell ref="W21:W23"/>
    <mergeCell ref="M21:U21"/>
    <mergeCell ref="P22:Q22"/>
    <mergeCell ref="R22:S22"/>
    <mergeCell ref="T22:U22"/>
    <mergeCell ref="A36:A39"/>
    <mergeCell ref="A40:A43"/>
    <mergeCell ref="A24:A27"/>
    <mergeCell ref="A28:A31"/>
    <mergeCell ref="A32:A35"/>
    <mergeCell ref="L21:L23"/>
    <mergeCell ref="C21:C23"/>
    <mergeCell ref="D22:D23"/>
    <mergeCell ref="E22:G22"/>
    <mergeCell ref="H22:H23"/>
    <mergeCell ref="C2:C4"/>
    <mergeCell ref="D2:H2"/>
    <mergeCell ref="A2:B4"/>
    <mergeCell ref="A21:A23"/>
    <mergeCell ref="B21:B23"/>
    <mergeCell ref="A9:B9"/>
    <mergeCell ref="A5:B5"/>
    <mergeCell ref="A6:B6"/>
    <mergeCell ref="A7:B7"/>
    <mergeCell ref="A8:B8"/>
    <mergeCell ref="I2:K2"/>
    <mergeCell ref="L2:L4"/>
    <mergeCell ref="M2:U2"/>
    <mergeCell ref="V2:V4"/>
    <mergeCell ref="P3:Q3"/>
    <mergeCell ref="R3:S3"/>
    <mergeCell ref="T3:U3"/>
    <mergeCell ref="W2:W4"/>
    <mergeCell ref="D3:D4"/>
    <mergeCell ref="E3:G3"/>
    <mergeCell ref="H3:H4"/>
    <mergeCell ref="I3:I4"/>
    <mergeCell ref="J3:J4"/>
    <mergeCell ref="K3:K4"/>
    <mergeCell ref="M3:M4"/>
    <mergeCell ref="N3:N4"/>
    <mergeCell ref="O3:O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785</v>
      </c>
      <c r="I1" s="36" t="s">
        <v>573</v>
      </c>
      <c r="AB1" s="4" t="s">
        <v>587</v>
      </c>
    </row>
    <row r="2" spans="1:29">
      <c r="A2" s="293" t="s">
        <v>449</v>
      </c>
      <c r="B2" s="315"/>
      <c r="C2" s="287" t="s">
        <v>440</v>
      </c>
      <c r="D2" s="287"/>
      <c r="E2" s="287"/>
      <c r="F2" s="287"/>
      <c r="G2" s="287"/>
      <c r="H2" s="287"/>
      <c r="I2" s="105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 t="s">
        <v>105</v>
      </c>
      <c r="U2" s="106"/>
      <c r="V2" s="106"/>
      <c r="W2" s="106"/>
      <c r="X2" s="106"/>
      <c r="Y2" s="106"/>
      <c r="Z2" s="106"/>
      <c r="AA2" s="106"/>
      <c r="AB2" s="106"/>
    </row>
    <row r="3" spans="1:29" ht="24" customHeight="1">
      <c r="A3" s="354"/>
      <c r="B3" s="316"/>
      <c r="C3" s="284" t="s">
        <v>581</v>
      </c>
      <c r="D3" s="284"/>
      <c r="E3" s="284"/>
      <c r="F3" s="284" t="s">
        <v>582</v>
      </c>
      <c r="G3" s="284"/>
      <c r="H3" s="284"/>
      <c r="I3" s="286" t="s">
        <v>331</v>
      </c>
      <c r="J3" s="284"/>
      <c r="K3" s="284"/>
      <c r="L3" s="284" t="s">
        <v>581</v>
      </c>
      <c r="M3" s="284"/>
      <c r="N3" s="284"/>
      <c r="O3" s="289"/>
      <c r="P3" s="286" t="s">
        <v>582</v>
      </c>
      <c r="Q3" s="284"/>
      <c r="R3" s="284"/>
      <c r="S3" s="284"/>
      <c r="T3" s="319" t="s">
        <v>584</v>
      </c>
      <c r="U3" s="318"/>
      <c r="V3" s="318"/>
      <c r="W3" s="316" t="s">
        <v>585</v>
      </c>
      <c r="X3" s="316"/>
      <c r="Y3" s="316"/>
      <c r="Z3" s="319" t="s">
        <v>586</v>
      </c>
      <c r="AA3" s="318"/>
      <c r="AB3" s="325"/>
    </row>
    <row r="4" spans="1:29">
      <c r="A4" s="342"/>
      <c r="B4" s="316"/>
      <c r="C4" s="9" t="s">
        <v>346</v>
      </c>
      <c r="D4" s="9" t="s">
        <v>334</v>
      </c>
      <c r="E4" s="9" t="s">
        <v>335</v>
      </c>
      <c r="F4" s="9" t="s">
        <v>346</v>
      </c>
      <c r="G4" s="9" t="s">
        <v>334</v>
      </c>
      <c r="H4" s="9" t="s">
        <v>335</v>
      </c>
      <c r="I4" s="8" t="s">
        <v>346</v>
      </c>
      <c r="J4" s="9" t="s">
        <v>334</v>
      </c>
      <c r="K4" s="9" t="s">
        <v>335</v>
      </c>
      <c r="L4" s="9" t="s">
        <v>346</v>
      </c>
      <c r="M4" s="9" t="s">
        <v>334</v>
      </c>
      <c r="N4" s="9" t="s">
        <v>335</v>
      </c>
      <c r="O4" s="107" t="s">
        <v>583</v>
      </c>
      <c r="P4" s="8" t="s">
        <v>346</v>
      </c>
      <c r="Q4" s="9" t="s">
        <v>334</v>
      </c>
      <c r="R4" s="9" t="s">
        <v>335</v>
      </c>
      <c r="S4" s="108" t="s">
        <v>583</v>
      </c>
      <c r="T4" s="9" t="s">
        <v>346</v>
      </c>
      <c r="U4" s="9" t="s">
        <v>334</v>
      </c>
      <c r="V4" s="9" t="s">
        <v>335</v>
      </c>
      <c r="W4" s="9" t="s">
        <v>346</v>
      </c>
      <c r="X4" s="9" t="s">
        <v>334</v>
      </c>
      <c r="Y4" s="9" t="s">
        <v>335</v>
      </c>
      <c r="Z4" s="9" t="s">
        <v>346</v>
      </c>
      <c r="AA4" s="9" t="s">
        <v>334</v>
      </c>
      <c r="AB4" s="11" t="s">
        <v>335</v>
      </c>
    </row>
    <row r="5" spans="1:29" hidden="1">
      <c r="A5" s="303" t="s">
        <v>574</v>
      </c>
      <c r="B5" s="31" t="s">
        <v>327</v>
      </c>
      <c r="C5" s="98">
        <f>SUM(D5:E5)</f>
        <v>744</v>
      </c>
      <c r="D5" s="98">
        <v>472</v>
      </c>
      <c r="E5" s="98">
        <v>272</v>
      </c>
      <c r="F5" s="98">
        <f>SUM(G5:H5)</f>
        <v>202</v>
      </c>
      <c r="G5" s="98">
        <v>36</v>
      </c>
      <c r="H5" s="98">
        <v>166</v>
      </c>
      <c r="I5" s="98">
        <f>SUM(J5:K5)</f>
        <v>735</v>
      </c>
      <c r="J5" s="98">
        <f t="shared" ref="J5:K7" si="0">SUM(M5,Q5,U5,X5,AA5)</f>
        <v>349</v>
      </c>
      <c r="K5" s="98">
        <f t="shared" si="0"/>
        <v>386</v>
      </c>
      <c r="L5" s="98">
        <f>SUM(M5:N5)</f>
        <v>538</v>
      </c>
      <c r="M5" s="98">
        <v>313</v>
      </c>
      <c r="N5" s="98">
        <v>225</v>
      </c>
      <c r="O5" s="111">
        <f t="shared" ref="O5:O29" si="1">L5/C5*100</f>
        <v>72.311827956989248</v>
      </c>
      <c r="P5" s="98">
        <f>SUM(Q5:R5)</f>
        <v>197</v>
      </c>
      <c r="Q5" s="98">
        <v>36</v>
      </c>
      <c r="R5" s="98">
        <v>161</v>
      </c>
      <c r="S5" s="111">
        <f t="shared" ref="S5:S29" si="2">P5/F5*100</f>
        <v>97.524752475247524</v>
      </c>
      <c r="T5" s="98" t="s">
        <v>673</v>
      </c>
      <c r="U5" s="98" t="s">
        <v>673</v>
      </c>
      <c r="V5" s="98" t="s">
        <v>673</v>
      </c>
      <c r="W5" s="98" t="s">
        <v>673</v>
      </c>
      <c r="X5" s="98" t="s">
        <v>673</v>
      </c>
      <c r="Y5" s="98" t="s">
        <v>673</v>
      </c>
      <c r="Z5" s="98" t="s">
        <v>673</v>
      </c>
      <c r="AA5" s="98" t="s">
        <v>673</v>
      </c>
      <c r="AB5" s="98" t="s">
        <v>673</v>
      </c>
    </row>
    <row r="6" spans="1:29" hidden="1">
      <c r="A6" s="301"/>
      <c r="B6" s="31" t="s">
        <v>328</v>
      </c>
      <c r="C6" s="98">
        <f>SUM(D6:E6)</f>
        <v>24</v>
      </c>
      <c r="D6" s="98">
        <v>13</v>
      </c>
      <c r="E6" s="98">
        <v>11</v>
      </c>
      <c r="F6" s="98">
        <f>SUM(G6:H6)</f>
        <v>43</v>
      </c>
      <c r="G6" s="98">
        <v>18</v>
      </c>
      <c r="H6" s="98">
        <v>25</v>
      </c>
      <c r="I6" s="98">
        <f>SUM(J6:K6)</f>
        <v>48</v>
      </c>
      <c r="J6" s="98">
        <f t="shared" si="0"/>
        <v>22</v>
      </c>
      <c r="K6" s="98">
        <f t="shared" si="0"/>
        <v>26</v>
      </c>
      <c r="L6" s="98">
        <f>SUM(M6:N6)</f>
        <v>9</v>
      </c>
      <c r="M6" s="98">
        <v>5</v>
      </c>
      <c r="N6" s="98">
        <v>4</v>
      </c>
      <c r="O6" s="111">
        <f t="shared" si="1"/>
        <v>37.5</v>
      </c>
      <c r="P6" s="98">
        <f>SUM(Q6:R6)</f>
        <v>38</v>
      </c>
      <c r="Q6" s="98">
        <v>17</v>
      </c>
      <c r="R6" s="98">
        <v>21</v>
      </c>
      <c r="S6" s="111">
        <f t="shared" si="2"/>
        <v>88.372093023255815</v>
      </c>
      <c r="T6" s="98" t="s">
        <v>58</v>
      </c>
      <c r="U6" s="98" t="s">
        <v>58</v>
      </c>
      <c r="V6" s="98" t="s">
        <v>58</v>
      </c>
      <c r="W6" s="98">
        <f>SUM(X6:Y6)</f>
        <v>1</v>
      </c>
      <c r="X6" s="98" t="s">
        <v>58</v>
      </c>
      <c r="Y6" s="98">
        <v>1</v>
      </c>
      <c r="Z6" s="98" t="s">
        <v>58</v>
      </c>
      <c r="AA6" s="98" t="s">
        <v>58</v>
      </c>
      <c r="AB6" s="98" t="s">
        <v>58</v>
      </c>
    </row>
    <row r="7" spans="1:29" hidden="1">
      <c r="A7" s="301"/>
      <c r="B7" s="31" t="s">
        <v>330</v>
      </c>
      <c r="C7" s="98">
        <f>SUM(D7:E7)</f>
        <v>2</v>
      </c>
      <c r="D7" s="98">
        <v>1</v>
      </c>
      <c r="E7" s="98">
        <v>1</v>
      </c>
      <c r="F7" s="98">
        <f>SUM(G7:H7)</f>
        <v>12</v>
      </c>
      <c r="G7" s="98">
        <v>5</v>
      </c>
      <c r="H7" s="98">
        <v>7</v>
      </c>
      <c r="I7" s="98">
        <f>SUM(J7:K7)</f>
        <v>14</v>
      </c>
      <c r="J7" s="98">
        <f t="shared" si="0"/>
        <v>6</v>
      </c>
      <c r="K7" s="98">
        <f t="shared" si="0"/>
        <v>8</v>
      </c>
      <c r="L7" s="98">
        <f>SUM(M7:N7)</f>
        <v>2</v>
      </c>
      <c r="M7" s="98">
        <v>1</v>
      </c>
      <c r="N7" s="98">
        <v>1</v>
      </c>
      <c r="O7" s="111">
        <f t="shared" si="1"/>
        <v>100</v>
      </c>
      <c r="P7" s="98">
        <f>SUM(Q7:R7)</f>
        <v>12</v>
      </c>
      <c r="Q7" s="98">
        <v>5</v>
      </c>
      <c r="R7" s="98">
        <v>7</v>
      </c>
      <c r="S7" s="111">
        <f t="shared" si="2"/>
        <v>100</v>
      </c>
      <c r="T7" s="98" t="s">
        <v>4</v>
      </c>
      <c r="U7" s="98" t="s">
        <v>4</v>
      </c>
      <c r="V7" s="98" t="s">
        <v>4</v>
      </c>
      <c r="W7" s="98" t="s">
        <v>4</v>
      </c>
      <c r="X7" s="98" t="s">
        <v>4</v>
      </c>
      <c r="Y7" s="98" t="s">
        <v>4</v>
      </c>
      <c r="Z7" s="98" t="s">
        <v>4</v>
      </c>
      <c r="AA7" s="98" t="s">
        <v>4</v>
      </c>
      <c r="AB7" s="98" t="s">
        <v>4</v>
      </c>
    </row>
    <row r="8" spans="1:29" hidden="1">
      <c r="A8" s="301"/>
      <c r="B8" s="31" t="s">
        <v>346</v>
      </c>
      <c r="C8" s="54">
        <f t="shared" ref="C8:N8" si="3">SUM(C5:C7)</f>
        <v>770</v>
      </c>
      <c r="D8" s="54">
        <f t="shared" si="3"/>
        <v>486</v>
      </c>
      <c r="E8" s="54">
        <f t="shared" si="3"/>
        <v>284</v>
      </c>
      <c r="F8" s="54">
        <f t="shared" si="3"/>
        <v>257</v>
      </c>
      <c r="G8" s="54">
        <f t="shared" si="3"/>
        <v>59</v>
      </c>
      <c r="H8" s="54">
        <f t="shared" si="3"/>
        <v>198</v>
      </c>
      <c r="I8" s="54">
        <f t="shared" si="3"/>
        <v>797</v>
      </c>
      <c r="J8" s="54">
        <f t="shared" si="3"/>
        <v>377</v>
      </c>
      <c r="K8" s="54">
        <f t="shared" si="3"/>
        <v>420</v>
      </c>
      <c r="L8" s="54">
        <f t="shared" si="3"/>
        <v>549</v>
      </c>
      <c r="M8" s="54">
        <f t="shared" si="3"/>
        <v>319</v>
      </c>
      <c r="N8" s="54">
        <f t="shared" si="3"/>
        <v>230</v>
      </c>
      <c r="O8" s="255">
        <f t="shared" si="1"/>
        <v>71.298701298701289</v>
      </c>
      <c r="P8" s="54">
        <f>SUM(P5:P7)</f>
        <v>247</v>
      </c>
      <c r="Q8" s="54">
        <f>SUM(Q5:Q7)</f>
        <v>58</v>
      </c>
      <c r="R8" s="54">
        <f>SUM(R5:R7)</f>
        <v>189</v>
      </c>
      <c r="S8" s="255">
        <f t="shared" si="2"/>
        <v>96.108949416342412</v>
      </c>
      <c r="T8" s="54">
        <f t="shared" ref="T8:AC8" si="4">SUM(T5:T7)</f>
        <v>0</v>
      </c>
      <c r="U8" s="54">
        <f t="shared" si="4"/>
        <v>0</v>
      </c>
      <c r="V8" s="54">
        <f t="shared" si="4"/>
        <v>0</v>
      </c>
      <c r="W8" s="54">
        <f t="shared" si="4"/>
        <v>1</v>
      </c>
      <c r="X8" s="54">
        <f t="shared" si="4"/>
        <v>0</v>
      </c>
      <c r="Y8" s="54">
        <f t="shared" si="4"/>
        <v>1</v>
      </c>
      <c r="Z8" s="54">
        <f t="shared" si="4"/>
        <v>0</v>
      </c>
      <c r="AA8" s="54">
        <f t="shared" si="4"/>
        <v>0</v>
      </c>
      <c r="AB8" s="54">
        <f t="shared" si="4"/>
        <v>0</v>
      </c>
      <c r="AC8" s="54">
        <f t="shared" si="4"/>
        <v>0</v>
      </c>
    </row>
    <row r="9" spans="1:29" hidden="1">
      <c r="A9" s="301">
        <v>12</v>
      </c>
      <c r="B9" s="31" t="s">
        <v>327</v>
      </c>
      <c r="C9" s="98">
        <f>SUM(D9:E9)</f>
        <v>724</v>
      </c>
      <c r="D9" s="98">
        <v>436</v>
      </c>
      <c r="E9" s="98">
        <v>288</v>
      </c>
      <c r="F9" s="98">
        <f>SUM(G9:H9)</f>
        <v>151</v>
      </c>
      <c r="G9" s="98">
        <v>27</v>
      </c>
      <c r="H9" s="98">
        <v>124</v>
      </c>
      <c r="I9" s="98">
        <f>SUM(J9:K9)</f>
        <v>664</v>
      </c>
      <c r="J9" s="98">
        <f t="shared" ref="J9:K11" si="5">SUM(M9,Q9,U9,X9,AA9)</f>
        <v>320</v>
      </c>
      <c r="K9" s="98">
        <f t="shared" si="5"/>
        <v>344</v>
      </c>
      <c r="L9" s="98">
        <f>SUM(M9:N9)</f>
        <v>524</v>
      </c>
      <c r="M9" s="98">
        <v>294</v>
      </c>
      <c r="N9" s="98">
        <v>230</v>
      </c>
      <c r="O9" s="111">
        <f t="shared" si="1"/>
        <v>72.375690607734811</v>
      </c>
      <c r="P9" s="98">
        <f>SUM(Q9:R9)</f>
        <v>140</v>
      </c>
      <c r="Q9" s="98">
        <v>26</v>
      </c>
      <c r="R9" s="98">
        <v>114</v>
      </c>
      <c r="S9" s="111">
        <f t="shared" si="2"/>
        <v>92.715231788079464</v>
      </c>
      <c r="T9" s="98" t="s">
        <v>673</v>
      </c>
      <c r="U9" s="98" t="s">
        <v>673</v>
      </c>
      <c r="V9" s="98" t="s">
        <v>673</v>
      </c>
      <c r="W9" s="98" t="s">
        <v>673</v>
      </c>
      <c r="X9" s="98" t="s">
        <v>673</v>
      </c>
      <c r="Y9" s="98" t="s">
        <v>673</v>
      </c>
      <c r="Z9" s="98" t="s">
        <v>673</v>
      </c>
      <c r="AA9" s="98" t="s">
        <v>673</v>
      </c>
      <c r="AB9" s="98" t="s">
        <v>673</v>
      </c>
    </row>
    <row r="10" spans="1:29" hidden="1">
      <c r="A10" s="301"/>
      <c r="B10" s="31" t="s">
        <v>328</v>
      </c>
      <c r="C10" s="98">
        <f>SUM(D10:E10)</f>
        <v>13</v>
      </c>
      <c r="D10" s="98">
        <v>8</v>
      </c>
      <c r="E10" s="98">
        <v>5</v>
      </c>
      <c r="F10" s="98">
        <f>SUM(G10:H10)</f>
        <v>36</v>
      </c>
      <c r="G10" s="98">
        <v>9</v>
      </c>
      <c r="H10" s="98">
        <v>27</v>
      </c>
      <c r="I10" s="98">
        <f>SUM(J10:K10)</f>
        <v>46</v>
      </c>
      <c r="J10" s="98">
        <f t="shared" si="5"/>
        <v>15</v>
      </c>
      <c r="K10" s="98">
        <f t="shared" si="5"/>
        <v>31</v>
      </c>
      <c r="L10" s="98">
        <f>SUM(M10:N10)</f>
        <v>11</v>
      </c>
      <c r="M10" s="98">
        <v>6</v>
      </c>
      <c r="N10" s="98">
        <v>5</v>
      </c>
      <c r="O10" s="111">
        <f t="shared" si="1"/>
        <v>84.615384615384613</v>
      </c>
      <c r="P10" s="98">
        <f>SUM(Q10:R10)</f>
        <v>34</v>
      </c>
      <c r="Q10" s="98">
        <v>9</v>
      </c>
      <c r="R10" s="98">
        <v>25</v>
      </c>
      <c r="S10" s="111">
        <f t="shared" si="2"/>
        <v>94.444444444444443</v>
      </c>
      <c r="T10" s="98" t="s">
        <v>58</v>
      </c>
      <c r="U10" s="98" t="s">
        <v>58</v>
      </c>
      <c r="V10" s="98" t="s">
        <v>58</v>
      </c>
      <c r="W10" s="98">
        <f>SUM(X10:Y10)</f>
        <v>1</v>
      </c>
      <c r="X10" s="98" t="s">
        <v>58</v>
      </c>
      <c r="Y10" s="98">
        <v>1</v>
      </c>
      <c r="Z10" s="98" t="s">
        <v>58</v>
      </c>
      <c r="AA10" s="98" t="s">
        <v>58</v>
      </c>
      <c r="AB10" s="98" t="s">
        <v>58</v>
      </c>
    </row>
    <row r="11" spans="1:29" hidden="1">
      <c r="A11" s="301"/>
      <c r="B11" s="31" t="s">
        <v>330</v>
      </c>
      <c r="C11" s="98">
        <f>SUM(D11:E11)</f>
        <v>6</v>
      </c>
      <c r="D11" s="98">
        <v>3</v>
      </c>
      <c r="E11" s="98">
        <v>3</v>
      </c>
      <c r="F11" s="98">
        <f>SUM(G11:H11)</f>
        <v>10</v>
      </c>
      <c r="G11" s="98">
        <v>3</v>
      </c>
      <c r="H11" s="98">
        <v>7</v>
      </c>
      <c r="I11" s="98">
        <f>SUM(J11:K11)</f>
        <v>15</v>
      </c>
      <c r="J11" s="98">
        <f t="shared" si="5"/>
        <v>6</v>
      </c>
      <c r="K11" s="98">
        <f t="shared" si="5"/>
        <v>9</v>
      </c>
      <c r="L11" s="98">
        <f>SUM(M11:N11)</f>
        <v>5</v>
      </c>
      <c r="M11" s="98">
        <v>3</v>
      </c>
      <c r="N11" s="98">
        <v>2</v>
      </c>
      <c r="O11" s="111">
        <f t="shared" si="1"/>
        <v>83.333333333333343</v>
      </c>
      <c r="P11" s="98">
        <f>SUM(Q11:R11)</f>
        <v>10</v>
      </c>
      <c r="Q11" s="98">
        <v>3</v>
      </c>
      <c r="R11" s="98">
        <v>7</v>
      </c>
      <c r="S11" s="111">
        <f t="shared" si="2"/>
        <v>100</v>
      </c>
      <c r="T11" s="98" t="s">
        <v>4</v>
      </c>
      <c r="U11" s="98" t="s">
        <v>4</v>
      </c>
      <c r="V11" s="98" t="s">
        <v>4</v>
      </c>
      <c r="W11" s="98" t="s">
        <v>4</v>
      </c>
      <c r="X11" s="98" t="s">
        <v>4</v>
      </c>
      <c r="Y11" s="98" t="s">
        <v>4</v>
      </c>
      <c r="Z11" s="98" t="s">
        <v>4</v>
      </c>
      <c r="AA11" s="98" t="s">
        <v>4</v>
      </c>
      <c r="AB11" s="98" t="s">
        <v>4</v>
      </c>
    </row>
    <row r="12" spans="1:29" hidden="1">
      <c r="A12" s="301"/>
      <c r="B12" s="31" t="s">
        <v>346</v>
      </c>
      <c r="C12" s="54">
        <f t="shared" ref="C12:N12" si="6">SUM(C9:C11)</f>
        <v>743</v>
      </c>
      <c r="D12" s="54">
        <f t="shared" si="6"/>
        <v>447</v>
      </c>
      <c r="E12" s="54">
        <f t="shared" si="6"/>
        <v>296</v>
      </c>
      <c r="F12" s="54">
        <f t="shared" si="6"/>
        <v>197</v>
      </c>
      <c r="G12" s="54">
        <f t="shared" si="6"/>
        <v>39</v>
      </c>
      <c r="H12" s="54">
        <f t="shared" si="6"/>
        <v>158</v>
      </c>
      <c r="I12" s="54">
        <f t="shared" si="6"/>
        <v>725</v>
      </c>
      <c r="J12" s="54">
        <f t="shared" si="6"/>
        <v>341</v>
      </c>
      <c r="K12" s="54">
        <f t="shared" si="6"/>
        <v>384</v>
      </c>
      <c r="L12" s="54">
        <f t="shared" si="6"/>
        <v>540</v>
      </c>
      <c r="M12" s="54">
        <f t="shared" si="6"/>
        <v>303</v>
      </c>
      <c r="N12" s="54">
        <f t="shared" si="6"/>
        <v>237</v>
      </c>
      <c r="O12" s="255">
        <f t="shared" si="1"/>
        <v>72.678331090174964</v>
      </c>
      <c r="P12" s="54">
        <f>SUM(P9:P11)</f>
        <v>184</v>
      </c>
      <c r="Q12" s="54">
        <f>SUM(Q9:Q11)</f>
        <v>38</v>
      </c>
      <c r="R12" s="54">
        <f>SUM(R9:R11)</f>
        <v>146</v>
      </c>
      <c r="S12" s="255">
        <f t="shared" si="2"/>
        <v>93.401015228426402</v>
      </c>
      <c r="T12" s="54">
        <f t="shared" ref="T12:AC12" si="7">SUM(T9:T11)</f>
        <v>0</v>
      </c>
      <c r="U12" s="54">
        <f t="shared" si="7"/>
        <v>0</v>
      </c>
      <c r="V12" s="54">
        <f t="shared" si="7"/>
        <v>0</v>
      </c>
      <c r="W12" s="54">
        <f t="shared" si="7"/>
        <v>1</v>
      </c>
      <c r="X12" s="54">
        <f t="shared" si="7"/>
        <v>0</v>
      </c>
      <c r="Y12" s="54">
        <f t="shared" si="7"/>
        <v>1</v>
      </c>
      <c r="Z12" s="54">
        <f t="shared" si="7"/>
        <v>0</v>
      </c>
      <c r="AA12" s="54">
        <f t="shared" si="7"/>
        <v>0</v>
      </c>
      <c r="AB12" s="54">
        <f t="shared" si="7"/>
        <v>0</v>
      </c>
      <c r="AC12" s="54">
        <f t="shared" si="7"/>
        <v>0</v>
      </c>
    </row>
    <row r="13" spans="1:29" hidden="1">
      <c r="A13" s="301" t="s">
        <v>727</v>
      </c>
      <c r="B13" s="31" t="s">
        <v>327</v>
      </c>
      <c r="C13" s="98">
        <f>SUM(D13:E13)</f>
        <v>837</v>
      </c>
      <c r="D13" s="98">
        <v>523</v>
      </c>
      <c r="E13" s="98">
        <v>314</v>
      </c>
      <c r="F13" s="98">
        <f>SUM(G13:H13)</f>
        <v>146</v>
      </c>
      <c r="G13" s="98">
        <v>10</v>
      </c>
      <c r="H13" s="98">
        <v>136</v>
      </c>
      <c r="I13" s="98">
        <f>SUM(J13:K13)</f>
        <v>739</v>
      </c>
      <c r="J13" s="98">
        <f t="shared" ref="J13:K15" si="8">SUM(M13,Q13,U13,X13,AA13)</f>
        <v>367</v>
      </c>
      <c r="K13" s="98">
        <f t="shared" si="8"/>
        <v>372</v>
      </c>
      <c r="L13" s="98">
        <f>SUM(M13:N13)</f>
        <v>594</v>
      </c>
      <c r="M13" s="98">
        <v>356</v>
      </c>
      <c r="N13" s="98">
        <v>238</v>
      </c>
      <c r="O13" s="111">
        <f t="shared" si="1"/>
        <v>70.967741935483872</v>
      </c>
      <c r="P13" s="98">
        <f>SUM(Q13:R13)</f>
        <v>144</v>
      </c>
      <c r="Q13" s="98">
        <v>10</v>
      </c>
      <c r="R13" s="98">
        <v>134</v>
      </c>
      <c r="S13" s="111">
        <f t="shared" si="2"/>
        <v>98.630136986301366</v>
      </c>
      <c r="T13" s="98">
        <f>SUM(U13:V13)</f>
        <v>1</v>
      </c>
      <c r="U13" s="98">
        <v>1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 t="s">
        <v>673</v>
      </c>
      <c r="AA13" s="98" t="s">
        <v>673</v>
      </c>
      <c r="AB13" s="98" t="s">
        <v>673</v>
      </c>
    </row>
    <row r="14" spans="1:29" hidden="1">
      <c r="A14" s="301"/>
      <c r="B14" s="31" t="s">
        <v>328</v>
      </c>
      <c r="C14" s="98">
        <f>SUM(D14:E14)</f>
        <v>14</v>
      </c>
      <c r="D14" s="98">
        <v>7</v>
      </c>
      <c r="E14" s="98">
        <v>7</v>
      </c>
      <c r="F14" s="98">
        <f>SUM(G14:H14)</f>
        <v>27</v>
      </c>
      <c r="G14" s="98">
        <v>8</v>
      </c>
      <c r="H14" s="98">
        <v>19</v>
      </c>
      <c r="I14" s="98">
        <f>SUM(J14:K14)</f>
        <v>35</v>
      </c>
      <c r="J14" s="98">
        <f t="shared" si="8"/>
        <v>12</v>
      </c>
      <c r="K14" s="98">
        <f t="shared" si="8"/>
        <v>23</v>
      </c>
      <c r="L14" s="98">
        <f>SUM(M14:N14)</f>
        <v>10</v>
      </c>
      <c r="M14" s="98">
        <v>4</v>
      </c>
      <c r="N14" s="98">
        <v>6</v>
      </c>
      <c r="O14" s="111">
        <f t="shared" si="1"/>
        <v>71.428571428571431</v>
      </c>
      <c r="P14" s="98">
        <f>SUM(Q14:R14)</f>
        <v>25</v>
      </c>
      <c r="Q14" s="98">
        <v>8</v>
      </c>
      <c r="R14" s="98">
        <v>17</v>
      </c>
      <c r="S14" s="111">
        <f t="shared" si="2"/>
        <v>92.592592592592595</v>
      </c>
      <c r="T14" s="98" t="s">
        <v>58</v>
      </c>
      <c r="U14" s="98" t="s">
        <v>58</v>
      </c>
      <c r="V14" s="98" t="s">
        <v>58</v>
      </c>
      <c r="W14" s="98" t="s">
        <v>58</v>
      </c>
      <c r="X14" s="98" t="s">
        <v>58</v>
      </c>
      <c r="Y14" s="98" t="s">
        <v>58</v>
      </c>
      <c r="Z14" s="98" t="s">
        <v>58</v>
      </c>
      <c r="AA14" s="98" t="s">
        <v>58</v>
      </c>
      <c r="AB14" s="98" t="s">
        <v>58</v>
      </c>
    </row>
    <row r="15" spans="1:29" hidden="1">
      <c r="A15" s="301"/>
      <c r="B15" s="31" t="s">
        <v>330</v>
      </c>
      <c r="C15" s="98">
        <f>SUM(D15:E15)</f>
        <v>9</v>
      </c>
      <c r="D15" s="98">
        <v>9</v>
      </c>
      <c r="E15" s="98" t="s">
        <v>4</v>
      </c>
      <c r="F15" s="98">
        <f>SUM(G15:H15)</f>
        <v>11</v>
      </c>
      <c r="G15" s="98">
        <v>4</v>
      </c>
      <c r="H15" s="98">
        <v>7</v>
      </c>
      <c r="I15" s="98">
        <f>SUM(J15:K15)</f>
        <v>20</v>
      </c>
      <c r="J15" s="98">
        <f t="shared" si="8"/>
        <v>13</v>
      </c>
      <c r="K15" s="98">
        <f t="shared" si="8"/>
        <v>7</v>
      </c>
      <c r="L15" s="98">
        <f>SUM(M15:N15)</f>
        <v>9</v>
      </c>
      <c r="M15" s="98">
        <v>9</v>
      </c>
      <c r="N15" s="98" t="s">
        <v>4</v>
      </c>
      <c r="O15" s="111">
        <f t="shared" si="1"/>
        <v>100</v>
      </c>
      <c r="P15" s="98">
        <f>SUM(Q15:R15)</f>
        <v>11</v>
      </c>
      <c r="Q15" s="98">
        <v>4</v>
      </c>
      <c r="R15" s="98">
        <v>7</v>
      </c>
      <c r="S15" s="111">
        <f t="shared" si="2"/>
        <v>100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</row>
    <row r="16" spans="1:29" ht="24" customHeight="1">
      <c r="A16" s="301"/>
      <c r="B16" s="31" t="s">
        <v>346</v>
      </c>
      <c r="C16" s="54">
        <f t="shared" ref="C16:N16" si="9">SUM(C13:C15)</f>
        <v>860</v>
      </c>
      <c r="D16" s="54">
        <f t="shared" si="9"/>
        <v>539</v>
      </c>
      <c r="E16" s="54">
        <f t="shared" si="9"/>
        <v>321</v>
      </c>
      <c r="F16" s="54">
        <f t="shared" si="9"/>
        <v>184</v>
      </c>
      <c r="G16" s="54">
        <f t="shared" si="9"/>
        <v>22</v>
      </c>
      <c r="H16" s="54">
        <f t="shared" si="9"/>
        <v>162</v>
      </c>
      <c r="I16" s="54">
        <f t="shared" si="9"/>
        <v>794</v>
      </c>
      <c r="J16" s="54">
        <f t="shared" si="9"/>
        <v>392</v>
      </c>
      <c r="K16" s="54">
        <f t="shared" si="9"/>
        <v>402</v>
      </c>
      <c r="L16" s="54">
        <f t="shared" si="9"/>
        <v>613</v>
      </c>
      <c r="M16" s="54">
        <f t="shared" si="9"/>
        <v>369</v>
      </c>
      <c r="N16" s="54">
        <f t="shared" si="9"/>
        <v>244</v>
      </c>
      <c r="O16" s="255">
        <f t="shared" si="1"/>
        <v>71.279069767441854</v>
      </c>
      <c r="P16" s="54">
        <f>SUM(P13:P15)</f>
        <v>180</v>
      </c>
      <c r="Q16" s="54">
        <f>SUM(Q13:Q15)</f>
        <v>22</v>
      </c>
      <c r="R16" s="54">
        <f>SUM(R13:R15)</f>
        <v>158</v>
      </c>
      <c r="S16" s="255">
        <f t="shared" si="2"/>
        <v>97.826086956521735</v>
      </c>
      <c r="T16" s="54">
        <f>SUM(T13:T15)</f>
        <v>1</v>
      </c>
      <c r="U16" s="54">
        <f>SUM(U13:U15)</f>
        <v>1</v>
      </c>
      <c r="V16" s="54" t="s">
        <v>66</v>
      </c>
      <c r="W16" s="54" t="s">
        <v>66</v>
      </c>
      <c r="X16" s="54" t="s">
        <v>66</v>
      </c>
      <c r="Y16" s="54" t="s">
        <v>66</v>
      </c>
      <c r="Z16" s="54" t="s">
        <v>66</v>
      </c>
      <c r="AA16" s="54" t="s">
        <v>66</v>
      </c>
      <c r="AB16" s="54" t="s">
        <v>66</v>
      </c>
      <c r="AC16" s="54">
        <f>SUM(AC13:AC15)</f>
        <v>0</v>
      </c>
    </row>
    <row r="17" spans="1:29" hidden="1">
      <c r="A17" s="301">
        <v>14</v>
      </c>
      <c r="B17" s="31" t="s">
        <v>327</v>
      </c>
      <c r="C17" s="98">
        <f>SUM(D17:E17)</f>
        <v>872</v>
      </c>
      <c r="D17" s="98">
        <v>525</v>
      </c>
      <c r="E17" s="98">
        <v>347</v>
      </c>
      <c r="F17" s="98">
        <f>SUM(G17:H17)</f>
        <v>121</v>
      </c>
      <c r="G17" s="98">
        <v>20</v>
      </c>
      <c r="H17" s="98">
        <v>101</v>
      </c>
      <c r="I17" s="98">
        <f>SUM(J17:K17)</f>
        <v>707</v>
      </c>
      <c r="J17" s="98">
        <f t="shared" ref="J17:K19" si="10">SUM(M17,Q17,U17,X17,AA17)</f>
        <v>350</v>
      </c>
      <c r="K17" s="98">
        <f t="shared" si="10"/>
        <v>357</v>
      </c>
      <c r="L17" s="98">
        <f>SUM(M17:N17)</f>
        <v>587</v>
      </c>
      <c r="M17" s="98">
        <v>330</v>
      </c>
      <c r="N17" s="98">
        <v>257</v>
      </c>
      <c r="O17" s="111">
        <f t="shared" si="1"/>
        <v>67.316513761467888</v>
      </c>
      <c r="P17" s="98">
        <f>SUM(Q17:R17)</f>
        <v>120</v>
      </c>
      <c r="Q17" s="98">
        <v>20</v>
      </c>
      <c r="R17" s="98">
        <v>100</v>
      </c>
      <c r="S17" s="111">
        <f t="shared" si="2"/>
        <v>99.173553719008268</v>
      </c>
      <c r="T17" s="98" t="s">
        <v>673</v>
      </c>
      <c r="U17" s="98" t="s">
        <v>673</v>
      </c>
      <c r="V17" s="98" t="s">
        <v>673</v>
      </c>
      <c r="W17" s="98" t="s">
        <v>673</v>
      </c>
      <c r="X17" s="98" t="s">
        <v>673</v>
      </c>
      <c r="Y17" s="98" t="s">
        <v>673</v>
      </c>
      <c r="Z17" s="98" t="s">
        <v>673</v>
      </c>
      <c r="AA17" s="98" t="s">
        <v>673</v>
      </c>
      <c r="AB17" s="98" t="s">
        <v>673</v>
      </c>
    </row>
    <row r="18" spans="1:29" hidden="1">
      <c r="A18" s="301"/>
      <c r="B18" s="31" t="s">
        <v>328</v>
      </c>
      <c r="C18" s="98">
        <f>SUM(D18:E18)</f>
        <v>24</v>
      </c>
      <c r="D18" s="98">
        <v>9</v>
      </c>
      <c r="E18" s="98">
        <v>15</v>
      </c>
      <c r="F18" s="98">
        <f>SUM(G18:H18)</f>
        <v>33</v>
      </c>
      <c r="G18" s="98">
        <v>14</v>
      </c>
      <c r="H18" s="98">
        <v>19</v>
      </c>
      <c r="I18" s="98">
        <f>SUM(J18:K18)</f>
        <v>52</v>
      </c>
      <c r="J18" s="98">
        <f t="shared" si="10"/>
        <v>21</v>
      </c>
      <c r="K18" s="98">
        <f t="shared" si="10"/>
        <v>31</v>
      </c>
      <c r="L18" s="98">
        <f>SUM(M18:N18)</f>
        <v>20</v>
      </c>
      <c r="M18" s="98">
        <v>8</v>
      </c>
      <c r="N18" s="98">
        <v>12</v>
      </c>
      <c r="O18" s="111">
        <f t="shared" si="1"/>
        <v>83.333333333333343</v>
      </c>
      <c r="P18" s="98">
        <f>SUM(Q18:R18)</f>
        <v>32</v>
      </c>
      <c r="Q18" s="98">
        <v>13</v>
      </c>
      <c r="R18" s="98">
        <v>19</v>
      </c>
      <c r="S18" s="111">
        <f t="shared" si="2"/>
        <v>96.969696969696969</v>
      </c>
      <c r="T18" s="98" t="s">
        <v>58</v>
      </c>
      <c r="U18" s="98" t="s">
        <v>58</v>
      </c>
      <c r="V18" s="98" t="s">
        <v>58</v>
      </c>
      <c r="W18" s="98" t="s">
        <v>58</v>
      </c>
      <c r="X18" s="98" t="s">
        <v>58</v>
      </c>
      <c r="Y18" s="98" t="s">
        <v>58</v>
      </c>
      <c r="Z18" s="98" t="s">
        <v>58</v>
      </c>
      <c r="AA18" s="98" t="s">
        <v>58</v>
      </c>
      <c r="AB18" s="98" t="s">
        <v>58</v>
      </c>
    </row>
    <row r="19" spans="1:29" hidden="1">
      <c r="A19" s="301"/>
      <c r="B19" s="31" t="s">
        <v>330</v>
      </c>
      <c r="C19" s="98">
        <f>SUM(D19:E19)</f>
        <v>6</v>
      </c>
      <c r="D19" s="98">
        <v>6</v>
      </c>
      <c r="E19" s="98" t="s">
        <v>4</v>
      </c>
      <c r="F19" s="98">
        <f>SUM(G19:H19)</f>
        <v>4</v>
      </c>
      <c r="G19" s="98">
        <v>1</v>
      </c>
      <c r="H19" s="98">
        <v>3</v>
      </c>
      <c r="I19" s="98">
        <f>SUM(J19:K19)</f>
        <v>10</v>
      </c>
      <c r="J19" s="98">
        <f t="shared" si="10"/>
        <v>7</v>
      </c>
      <c r="K19" s="98">
        <f t="shared" si="10"/>
        <v>3</v>
      </c>
      <c r="L19" s="98">
        <f>SUM(M19:N19)</f>
        <v>6</v>
      </c>
      <c r="M19" s="98">
        <v>6</v>
      </c>
      <c r="N19" s="98" t="s">
        <v>4</v>
      </c>
      <c r="O19" s="111">
        <f t="shared" si="1"/>
        <v>100</v>
      </c>
      <c r="P19" s="98">
        <f>SUM(Q19:R19)</f>
        <v>4</v>
      </c>
      <c r="Q19" s="98">
        <v>1</v>
      </c>
      <c r="R19" s="98">
        <v>3</v>
      </c>
      <c r="S19" s="111">
        <f t="shared" si="2"/>
        <v>100</v>
      </c>
      <c r="T19" s="98" t="s">
        <v>4</v>
      </c>
      <c r="U19" s="98" t="s">
        <v>4</v>
      </c>
      <c r="V19" s="98" t="s">
        <v>4</v>
      </c>
      <c r="W19" s="98" t="s">
        <v>4</v>
      </c>
      <c r="X19" s="98" t="s">
        <v>4</v>
      </c>
      <c r="Y19" s="98" t="s">
        <v>4</v>
      </c>
      <c r="Z19" s="98" t="s">
        <v>4</v>
      </c>
      <c r="AA19" s="98" t="s">
        <v>4</v>
      </c>
      <c r="AB19" s="98" t="s">
        <v>4</v>
      </c>
    </row>
    <row r="20" spans="1:29" ht="24" customHeight="1">
      <c r="A20" s="301"/>
      <c r="B20" s="31" t="s">
        <v>346</v>
      </c>
      <c r="C20" s="54">
        <f t="shared" ref="C20:N20" si="11">SUM(C17:C19)</f>
        <v>902</v>
      </c>
      <c r="D20" s="54">
        <f t="shared" si="11"/>
        <v>540</v>
      </c>
      <c r="E20" s="54">
        <f t="shared" si="11"/>
        <v>362</v>
      </c>
      <c r="F20" s="54">
        <f t="shared" si="11"/>
        <v>158</v>
      </c>
      <c r="G20" s="54">
        <f t="shared" si="11"/>
        <v>35</v>
      </c>
      <c r="H20" s="54">
        <f t="shared" si="11"/>
        <v>123</v>
      </c>
      <c r="I20" s="54">
        <f t="shared" si="11"/>
        <v>769</v>
      </c>
      <c r="J20" s="54">
        <f t="shared" si="11"/>
        <v>378</v>
      </c>
      <c r="K20" s="54">
        <f t="shared" si="11"/>
        <v>391</v>
      </c>
      <c r="L20" s="54">
        <f t="shared" si="11"/>
        <v>613</v>
      </c>
      <c r="M20" s="54">
        <f t="shared" si="11"/>
        <v>344</v>
      </c>
      <c r="N20" s="54">
        <f t="shared" si="11"/>
        <v>269</v>
      </c>
      <c r="O20" s="255">
        <f t="shared" si="1"/>
        <v>67.960088691796003</v>
      </c>
      <c r="P20" s="54">
        <f>SUM(P17:P19)</f>
        <v>156</v>
      </c>
      <c r="Q20" s="54">
        <f>SUM(Q17:Q19)</f>
        <v>34</v>
      </c>
      <c r="R20" s="54">
        <f>SUM(R17:R19)</f>
        <v>122</v>
      </c>
      <c r="S20" s="255">
        <f t="shared" si="2"/>
        <v>98.734177215189874</v>
      </c>
      <c r="T20" s="54" t="s">
        <v>66</v>
      </c>
      <c r="U20" s="54" t="s">
        <v>66</v>
      </c>
      <c r="V20" s="54" t="s">
        <v>66</v>
      </c>
      <c r="W20" s="54" t="s">
        <v>66</v>
      </c>
      <c r="X20" s="54" t="s">
        <v>66</v>
      </c>
      <c r="Y20" s="54" t="s">
        <v>66</v>
      </c>
      <c r="Z20" s="54" t="s">
        <v>66</v>
      </c>
      <c r="AA20" s="54" t="s">
        <v>66</v>
      </c>
      <c r="AB20" s="54" t="s">
        <v>66</v>
      </c>
      <c r="AC20" s="54">
        <f>SUM(AC17:AC19)</f>
        <v>0</v>
      </c>
    </row>
    <row r="21" spans="1:29" hidden="1">
      <c r="A21" s="301">
        <v>15</v>
      </c>
      <c r="B21" s="31" t="s">
        <v>327</v>
      </c>
      <c r="C21" s="98">
        <f>SUM(D21:E21)</f>
        <v>834</v>
      </c>
      <c r="D21" s="98">
        <v>504</v>
      </c>
      <c r="E21" s="98">
        <v>330</v>
      </c>
      <c r="F21" s="98">
        <f>SUM(G21:H21)</f>
        <v>115</v>
      </c>
      <c r="G21" s="98">
        <v>13</v>
      </c>
      <c r="H21" s="98">
        <v>102</v>
      </c>
      <c r="I21" s="98">
        <f>SUM(J21:K21)</f>
        <v>702</v>
      </c>
      <c r="J21" s="98">
        <f t="shared" ref="J21:K23" si="12">SUM(M21,Q21,U21,X21,AA21)</f>
        <v>361</v>
      </c>
      <c r="K21" s="98">
        <f t="shared" si="12"/>
        <v>341</v>
      </c>
      <c r="L21" s="98">
        <f>SUM(M21:N21)</f>
        <v>594</v>
      </c>
      <c r="M21" s="98">
        <v>348</v>
      </c>
      <c r="N21" s="98">
        <v>246</v>
      </c>
      <c r="O21" s="111">
        <f t="shared" si="1"/>
        <v>71.223021582733821</v>
      </c>
      <c r="P21" s="98">
        <f>SUM(Q21:R21)</f>
        <v>107</v>
      </c>
      <c r="Q21" s="98">
        <v>13</v>
      </c>
      <c r="R21" s="98">
        <v>94</v>
      </c>
      <c r="S21" s="111">
        <f t="shared" si="2"/>
        <v>93.043478260869563</v>
      </c>
      <c r="T21" s="98">
        <f>SUM(U21:V21)</f>
        <v>1</v>
      </c>
      <c r="U21" s="98" t="s">
        <v>673</v>
      </c>
      <c r="V21" s="98">
        <v>1</v>
      </c>
      <c r="W21" s="98" t="s">
        <v>673</v>
      </c>
      <c r="X21" s="98" t="s">
        <v>673</v>
      </c>
      <c r="Y21" s="98" t="s">
        <v>673</v>
      </c>
      <c r="Z21" s="98" t="s">
        <v>673</v>
      </c>
      <c r="AA21" s="98" t="s">
        <v>673</v>
      </c>
      <c r="AB21" s="98" t="s">
        <v>673</v>
      </c>
    </row>
    <row r="22" spans="1:29" hidden="1">
      <c r="A22" s="301"/>
      <c r="B22" s="31" t="s">
        <v>328</v>
      </c>
      <c r="C22" s="98">
        <f>SUM(D22:E22)</f>
        <v>17</v>
      </c>
      <c r="D22" s="98">
        <v>15</v>
      </c>
      <c r="E22" s="98">
        <v>2</v>
      </c>
      <c r="F22" s="98">
        <f>SUM(G22:H22)</f>
        <v>15</v>
      </c>
      <c r="G22" s="98">
        <v>2</v>
      </c>
      <c r="H22" s="98">
        <v>13</v>
      </c>
      <c r="I22" s="98">
        <f>SUM(J22:K22)</f>
        <v>32</v>
      </c>
      <c r="J22" s="98">
        <f t="shared" si="12"/>
        <v>17</v>
      </c>
      <c r="K22" s="98">
        <f t="shared" si="12"/>
        <v>15</v>
      </c>
      <c r="L22" s="98">
        <f>SUM(M22:N22)</f>
        <v>17</v>
      </c>
      <c r="M22" s="98">
        <v>15</v>
      </c>
      <c r="N22" s="98">
        <v>2</v>
      </c>
      <c r="O22" s="111">
        <f t="shared" si="1"/>
        <v>100</v>
      </c>
      <c r="P22" s="98">
        <f>SUM(Q22:R22)</f>
        <v>15</v>
      </c>
      <c r="Q22" s="98">
        <v>2</v>
      </c>
      <c r="R22" s="98">
        <v>13</v>
      </c>
      <c r="S22" s="111">
        <f t="shared" si="2"/>
        <v>100</v>
      </c>
      <c r="T22" s="98" t="s">
        <v>58</v>
      </c>
      <c r="U22" s="98" t="s">
        <v>58</v>
      </c>
      <c r="V22" s="98" t="s">
        <v>58</v>
      </c>
      <c r="W22" s="98" t="s">
        <v>58</v>
      </c>
      <c r="X22" s="98" t="s">
        <v>58</v>
      </c>
      <c r="Y22" s="98" t="s">
        <v>58</v>
      </c>
      <c r="Z22" s="98" t="s">
        <v>58</v>
      </c>
      <c r="AA22" s="98" t="s">
        <v>58</v>
      </c>
      <c r="AB22" s="98" t="s">
        <v>58</v>
      </c>
    </row>
    <row r="23" spans="1:29" hidden="1">
      <c r="A23" s="301"/>
      <c r="B23" s="31" t="s">
        <v>330</v>
      </c>
      <c r="C23" s="98">
        <f>SUM(D23:E23)</f>
        <v>9</v>
      </c>
      <c r="D23" s="98">
        <v>9</v>
      </c>
      <c r="E23" s="98" t="s">
        <v>4</v>
      </c>
      <c r="F23" s="98">
        <f>SUM(G23:H23)</f>
        <v>7</v>
      </c>
      <c r="G23" s="98" t="s">
        <v>4</v>
      </c>
      <c r="H23" s="98">
        <v>7</v>
      </c>
      <c r="I23" s="98">
        <f>SUM(J23:K23)</f>
        <v>16</v>
      </c>
      <c r="J23" s="98">
        <f t="shared" si="12"/>
        <v>9</v>
      </c>
      <c r="K23" s="98">
        <f t="shared" si="12"/>
        <v>7</v>
      </c>
      <c r="L23" s="98">
        <f>SUM(M23:N23)</f>
        <v>9</v>
      </c>
      <c r="M23" s="98">
        <v>9</v>
      </c>
      <c r="N23" s="98" t="s">
        <v>4</v>
      </c>
      <c r="O23" s="111">
        <f t="shared" si="1"/>
        <v>100</v>
      </c>
      <c r="P23" s="98">
        <f>SUM(Q23:R23)</f>
        <v>7</v>
      </c>
      <c r="Q23" s="98" t="s">
        <v>4</v>
      </c>
      <c r="R23" s="98">
        <v>7</v>
      </c>
      <c r="S23" s="111">
        <f t="shared" si="2"/>
        <v>100</v>
      </c>
      <c r="T23" s="98" t="s">
        <v>4</v>
      </c>
      <c r="U23" s="98" t="s">
        <v>4</v>
      </c>
      <c r="V23" s="98" t="s">
        <v>4</v>
      </c>
      <c r="W23" s="98" t="s">
        <v>4</v>
      </c>
      <c r="X23" s="98" t="s">
        <v>4</v>
      </c>
      <c r="Y23" s="98" t="s">
        <v>4</v>
      </c>
      <c r="Z23" s="98" t="s">
        <v>4</v>
      </c>
      <c r="AA23" s="98" t="s">
        <v>4</v>
      </c>
      <c r="AB23" s="98" t="s">
        <v>4</v>
      </c>
    </row>
    <row r="24" spans="1:29" ht="24" customHeight="1">
      <c r="A24" s="301"/>
      <c r="B24" s="31" t="s">
        <v>346</v>
      </c>
      <c r="C24" s="54">
        <f t="shared" ref="C24:N24" si="13">SUM(C21:C23)</f>
        <v>860</v>
      </c>
      <c r="D24" s="54">
        <f t="shared" si="13"/>
        <v>528</v>
      </c>
      <c r="E24" s="54">
        <f t="shared" si="13"/>
        <v>332</v>
      </c>
      <c r="F24" s="54">
        <f t="shared" si="13"/>
        <v>137</v>
      </c>
      <c r="G24" s="54">
        <f t="shared" si="13"/>
        <v>15</v>
      </c>
      <c r="H24" s="54">
        <f t="shared" si="13"/>
        <v>122</v>
      </c>
      <c r="I24" s="54">
        <f t="shared" si="13"/>
        <v>750</v>
      </c>
      <c r="J24" s="54">
        <f t="shared" si="13"/>
        <v>387</v>
      </c>
      <c r="K24" s="54">
        <f t="shared" si="13"/>
        <v>363</v>
      </c>
      <c r="L24" s="54">
        <f t="shared" si="13"/>
        <v>620</v>
      </c>
      <c r="M24" s="54">
        <f t="shared" si="13"/>
        <v>372</v>
      </c>
      <c r="N24" s="54">
        <f t="shared" si="13"/>
        <v>248</v>
      </c>
      <c r="O24" s="255">
        <f t="shared" si="1"/>
        <v>72.093023255813947</v>
      </c>
      <c r="P24" s="54">
        <f>SUM(P21:P23)</f>
        <v>129</v>
      </c>
      <c r="Q24" s="54">
        <f>SUM(Q21:Q23)</f>
        <v>15</v>
      </c>
      <c r="R24" s="54">
        <f>SUM(R21:R23)</f>
        <v>114</v>
      </c>
      <c r="S24" s="255">
        <f t="shared" si="2"/>
        <v>94.160583941605836</v>
      </c>
      <c r="T24" s="54">
        <f>SUM(T21:T23)</f>
        <v>1</v>
      </c>
      <c r="U24" s="54" t="s">
        <v>66</v>
      </c>
      <c r="V24" s="54">
        <f>SUM(V21:V23)</f>
        <v>1</v>
      </c>
      <c r="W24" s="54" t="s">
        <v>66</v>
      </c>
      <c r="X24" s="54" t="s">
        <v>66</v>
      </c>
      <c r="Y24" s="54" t="s">
        <v>66</v>
      </c>
      <c r="Z24" s="54" t="s">
        <v>66</v>
      </c>
      <c r="AA24" s="54" t="s">
        <v>66</v>
      </c>
      <c r="AB24" s="54" t="s">
        <v>66</v>
      </c>
      <c r="AC24" s="54">
        <f>SUM(AC21:AC23)</f>
        <v>0</v>
      </c>
    </row>
    <row r="25" spans="1:29" hidden="1">
      <c r="A25" s="301">
        <v>16</v>
      </c>
      <c r="B25" s="31" t="s">
        <v>327</v>
      </c>
      <c r="C25" s="54">
        <f>SUM(D25:E25)</f>
        <v>790</v>
      </c>
      <c r="D25" s="54">
        <v>443</v>
      </c>
      <c r="E25" s="54">
        <v>347</v>
      </c>
      <c r="F25" s="54">
        <f>SUM(G25:H25)</f>
        <v>114</v>
      </c>
      <c r="G25" s="54">
        <v>25</v>
      </c>
      <c r="H25" s="54">
        <v>89</v>
      </c>
      <c r="I25" s="54">
        <f>SUM(J25:K25)</f>
        <v>712</v>
      </c>
      <c r="J25" s="54">
        <f t="shared" ref="J25:K27" si="14">SUM(M25,Q25,U25,X25,AA25)</f>
        <v>341</v>
      </c>
      <c r="K25" s="54">
        <f t="shared" si="14"/>
        <v>371</v>
      </c>
      <c r="L25" s="54">
        <f>SUM(M25:N25)</f>
        <v>600</v>
      </c>
      <c r="M25" s="54">
        <v>318</v>
      </c>
      <c r="N25" s="54">
        <v>282</v>
      </c>
      <c r="O25" s="15">
        <f t="shared" si="1"/>
        <v>75.949367088607602</v>
      </c>
      <c r="P25" s="54">
        <f>SUM(Q25:R25)</f>
        <v>112</v>
      </c>
      <c r="Q25" s="54">
        <v>23</v>
      </c>
      <c r="R25" s="54">
        <v>89</v>
      </c>
      <c r="S25" s="15">
        <f t="shared" si="2"/>
        <v>98.245614035087712</v>
      </c>
      <c r="T25" s="98" t="s">
        <v>673</v>
      </c>
      <c r="U25" s="54" t="s">
        <v>673</v>
      </c>
      <c r="V25" s="54" t="s">
        <v>673</v>
      </c>
      <c r="W25" s="54" t="s">
        <v>673</v>
      </c>
      <c r="X25" s="54" t="s">
        <v>673</v>
      </c>
      <c r="Y25" s="54" t="s">
        <v>673</v>
      </c>
      <c r="Z25" s="54" t="s">
        <v>673</v>
      </c>
      <c r="AA25" s="54" t="s">
        <v>673</v>
      </c>
      <c r="AB25" s="54" t="s">
        <v>673</v>
      </c>
    </row>
    <row r="26" spans="1:29" hidden="1">
      <c r="A26" s="301"/>
      <c r="B26" s="31" t="s">
        <v>328</v>
      </c>
      <c r="C26" s="54">
        <f>SUM(D26:E26)</f>
        <v>18</v>
      </c>
      <c r="D26" s="54">
        <v>13</v>
      </c>
      <c r="E26" s="54">
        <v>5</v>
      </c>
      <c r="F26" s="54">
        <f>SUM(G26:H26)</f>
        <v>28</v>
      </c>
      <c r="G26" s="54">
        <v>4</v>
      </c>
      <c r="H26" s="54">
        <v>24</v>
      </c>
      <c r="I26" s="54">
        <f>SUM(J26:K26)</f>
        <v>43</v>
      </c>
      <c r="J26" s="54">
        <f t="shared" si="14"/>
        <v>16</v>
      </c>
      <c r="K26" s="54">
        <f t="shared" si="14"/>
        <v>27</v>
      </c>
      <c r="L26" s="54">
        <f>SUM(M26:N26)</f>
        <v>16</v>
      </c>
      <c r="M26" s="54">
        <v>12</v>
      </c>
      <c r="N26" s="54">
        <v>4</v>
      </c>
      <c r="O26" s="15">
        <f t="shared" si="1"/>
        <v>88.888888888888886</v>
      </c>
      <c r="P26" s="54">
        <f>SUM(Q26:R26)</f>
        <v>27</v>
      </c>
      <c r="Q26" s="54">
        <v>4</v>
      </c>
      <c r="R26" s="54">
        <v>23</v>
      </c>
      <c r="S26" s="15">
        <f t="shared" si="2"/>
        <v>96.428571428571431</v>
      </c>
      <c r="T26" s="54" t="s">
        <v>58</v>
      </c>
      <c r="U26" s="54" t="s">
        <v>58</v>
      </c>
      <c r="V26" s="54" t="s">
        <v>58</v>
      </c>
      <c r="W26" s="54" t="s">
        <v>58</v>
      </c>
      <c r="X26" s="54" t="s">
        <v>58</v>
      </c>
      <c r="Y26" s="54" t="s">
        <v>58</v>
      </c>
      <c r="Z26" s="54" t="s">
        <v>58</v>
      </c>
      <c r="AA26" s="54" t="s">
        <v>58</v>
      </c>
      <c r="AB26" s="54" t="s">
        <v>58</v>
      </c>
    </row>
    <row r="27" spans="1:29" hidden="1">
      <c r="A27" s="301"/>
      <c r="B27" s="31" t="s">
        <v>330</v>
      </c>
      <c r="C27" s="54">
        <f>SUM(D27:E27)</f>
        <v>20</v>
      </c>
      <c r="D27" s="54">
        <v>18</v>
      </c>
      <c r="E27" s="54">
        <v>2</v>
      </c>
      <c r="F27" s="54">
        <f>SUM(G27:H27)</f>
        <v>8</v>
      </c>
      <c r="G27" s="54">
        <v>1</v>
      </c>
      <c r="H27" s="54">
        <v>7</v>
      </c>
      <c r="I27" s="54">
        <f>SUM(J27:K27)</f>
        <v>29</v>
      </c>
      <c r="J27" s="54">
        <f t="shared" si="14"/>
        <v>20</v>
      </c>
      <c r="K27" s="54">
        <f t="shared" si="14"/>
        <v>9</v>
      </c>
      <c r="L27" s="54">
        <f>SUM(M27:N27)</f>
        <v>20</v>
      </c>
      <c r="M27" s="54">
        <v>18</v>
      </c>
      <c r="N27" s="54">
        <v>2</v>
      </c>
      <c r="O27" s="15">
        <f t="shared" si="1"/>
        <v>100</v>
      </c>
      <c r="P27" s="54">
        <f>SUM(Q27:R27)</f>
        <v>8</v>
      </c>
      <c r="Q27" s="54">
        <v>1</v>
      </c>
      <c r="R27" s="54">
        <v>7</v>
      </c>
      <c r="S27" s="15">
        <f t="shared" si="2"/>
        <v>100</v>
      </c>
      <c r="T27" s="98">
        <f>SUM(U27:V27)</f>
        <v>1</v>
      </c>
      <c r="U27" s="54">
        <v>1</v>
      </c>
      <c r="V27" s="54" t="s">
        <v>4</v>
      </c>
      <c r="W27" s="54" t="s">
        <v>4</v>
      </c>
      <c r="X27" s="54" t="s">
        <v>4</v>
      </c>
      <c r="Y27" s="54" t="s">
        <v>4</v>
      </c>
      <c r="Z27" s="54" t="s">
        <v>4</v>
      </c>
      <c r="AA27" s="54" t="s">
        <v>4</v>
      </c>
      <c r="AB27" s="54" t="s">
        <v>4</v>
      </c>
    </row>
    <row r="28" spans="1:29" ht="24" customHeight="1">
      <c r="A28" s="301"/>
      <c r="B28" s="31" t="s">
        <v>346</v>
      </c>
      <c r="C28" s="54">
        <f t="shared" ref="C28:N28" si="15">SUM(C25:C27)</f>
        <v>828</v>
      </c>
      <c r="D28" s="54">
        <f t="shared" si="15"/>
        <v>474</v>
      </c>
      <c r="E28" s="54">
        <f t="shared" si="15"/>
        <v>354</v>
      </c>
      <c r="F28" s="54">
        <f t="shared" si="15"/>
        <v>150</v>
      </c>
      <c r="G28" s="54">
        <f t="shared" si="15"/>
        <v>30</v>
      </c>
      <c r="H28" s="54">
        <f t="shared" si="15"/>
        <v>120</v>
      </c>
      <c r="I28" s="54">
        <f t="shared" si="15"/>
        <v>784</v>
      </c>
      <c r="J28" s="54">
        <f t="shared" si="15"/>
        <v>377</v>
      </c>
      <c r="K28" s="54">
        <f t="shared" si="15"/>
        <v>407</v>
      </c>
      <c r="L28" s="54">
        <f t="shared" si="15"/>
        <v>636</v>
      </c>
      <c r="M28" s="54">
        <f t="shared" si="15"/>
        <v>348</v>
      </c>
      <c r="N28" s="54">
        <f t="shared" si="15"/>
        <v>288</v>
      </c>
      <c r="O28" s="255">
        <f t="shared" si="1"/>
        <v>76.811594202898547</v>
      </c>
      <c r="P28" s="54">
        <f>SUM(P25:P27)</f>
        <v>147</v>
      </c>
      <c r="Q28" s="54">
        <f>SUM(Q25:Q27)</f>
        <v>28</v>
      </c>
      <c r="R28" s="54">
        <f>SUM(R25:R27)</f>
        <v>119</v>
      </c>
      <c r="S28" s="255">
        <f t="shared" si="2"/>
        <v>98</v>
      </c>
      <c r="T28" s="54">
        <f>SUM(T25:T27)</f>
        <v>1</v>
      </c>
      <c r="U28" s="54">
        <f>SUM(U25:U27)</f>
        <v>1</v>
      </c>
      <c r="V28" s="54" t="s">
        <v>66</v>
      </c>
      <c r="W28" s="54" t="s">
        <v>66</v>
      </c>
      <c r="X28" s="54" t="s">
        <v>66</v>
      </c>
      <c r="Y28" s="54" t="s">
        <v>66</v>
      </c>
      <c r="Z28" s="54" t="s">
        <v>66</v>
      </c>
      <c r="AA28" s="54" t="s">
        <v>66</v>
      </c>
      <c r="AB28" s="54" t="s">
        <v>66</v>
      </c>
      <c r="AC28" s="54">
        <f>SUM(AC25:AC27)</f>
        <v>0</v>
      </c>
    </row>
    <row r="29" spans="1:29" ht="23.25" customHeight="1" thickBot="1">
      <c r="A29" s="33">
        <v>17</v>
      </c>
      <c r="B29" s="34" t="s">
        <v>327</v>
      </c>
      <c r="C29" s="109">
        <f>SUM(D29:E29)</f>
        <v>841</v>
      </c>
      <c r="D29" s="110">
        <v>508</v>
      </c>
      <c r="E29" s="110">
        <v>333</v>
      </c>
      <c r="F29" s="110">
        <f>SUM(G29:H29)</f>
        <v>120</v>
      </c>
      <c r="G29" s="110">
        <v>22</v>
      </c>
      <c r="H29" s="110">
        <v>98</v>
      </c>
      <c r="I29" s="110">
        <f>SUM(J29:K29)</f>
        <v>773</v>
      </c>
      <c r="J29" s="110">
        <f>SUM(M29,Q29,U29,X29,AA29)</f>
        <v>416</v>
      </c>
      <c r="K29" s="110">
        <f>SUM(N29,R29,V29,Y29,AB29)</f>
        <v>357</v>
      </c>
      <c r="L29" s="110">
        <f>SUM(M29:N29)</f>
        <v>654</v>
      </c>
      <c r="M29" s="110">
        <v>394</v>
      </c>
      <c r="N29" s="110">
        <v>260</v>
      </c>
      <c r="O29" s="26">
        <f t="shared" si="1"/>
        <v>77.764565992865627</v>
      </c>
      <c r="P29" s="110">
        <f>SUM(Q29:R29)</f>
        <v>119</v>
      </c>
      <c r="Q29" s="110">
        <v>22</v>
      </c>
      <c r="R29" s="110">
        <v>97</v>
      </c>
      <c r="S29" s="214">
        <f t="shared" si="2"/>
        <v>99.166666666666671</v>
      </c>
      <c r="T29" s="110" t="s">
        <v>673</v>
      </c>
      <c r="U29" s="110" t="s">
        <v>673</v>
      </c>
      <c r="V29" s="110" t="s">
        <v>673</v>
      </c>
      <c r="W29" s="110" t="s">
        <v>673</v>
      </c>
      <c r="X29" s="110" t="s">
        <v>673</v>
      </c>
      <c r="Y29" s="110" t="s">
        <v>673</v>
      </c>
      <c r="Z29" s="110" t="s">
        <v>673</v>
      </c>
      <c r="AA29" s="110" t="s">
        <v>673</v>
      </c>
      <c r="AB29" s="110" t="s">
        <v>673</v>
      </c>
    </row>
    <row r="30" spans="1:29">
      <c r="A30" s="27" t="s">
        <v>345</v>
      </c>
    </row>
    <row r="32" spans="1:29" ht="14.25" thickBot="1">
      <c r="A32" s="1" t="s">
        <v>785</v>
      </c>
      <c r="AB32" s="41" t="s">
        <v>587</v>
      </c>
    </row>
    <row r="33" spans="1:29">
      <c r="A33" s="298" t="s">
        <v>449</v>
      </c>
      <c r="B33" s="315"/>
      <c r="C33" s="287" t="s">
        <v>440</v>
      </c>
      <c r="D33" s="287"/>
      <c r="E33" s="287"/>
      <c r="F33" s="287"/>
      <c r="G33" s="287"/>
      <c r="H33" s="287"/>
      <c r="I33" s="105"/>
      <c r="J33" s="106"/>
      <c r="K33" s="106"/>
      <c r="L33" s="106"/>
      <c r="M33" s="106"/>
      <c r="N33" s="106"/>
      <c r="O33" s="374" t="s">
        <v>105</v>
      </c>
      <c r="P33" s="374"/>
      <c r="Q33" s="374"/>
      <c r="R33" s="374"/>
      <c r="S33" s="374"/>
      <c r="T33" s="374"/>
      <c r="U33" s="374"/>
      <c r="V33" s="374"/>
      <c r="W33" s="374"/>
      <c r="X33" s="374"/>
      <c r="Y33" s="106"/>
      <c r="Z33" s="106"/>
      <c r="AA33" s="106"/>
      <c r="AB33" s="106"/>
    </row>
    <row r="34" spans="1:29" ht="24" customHeight="1">
      <c r="A34" s="299"/>
      <c r="B34" s="316"/>
      <c r="C34" s="284" t="s">
        <v>581</v>
      </c>
      <c r="D34" s="284"/>
      <c r="E34" s="284"/>
      <c r="F34" s="284" t="s">
        <v>582</v>
      </c>
      <c r="G34" s="284"/>
      <c r="H34" s="284"/>
      <c r="I34" s="286" t="s">
        <v>331</v>
      </c>
      <c r="J34" s="284"/>
      <c r="K34" s="284"/>
      <c r="L34" s="284" t="s">
        <v>581</v>
      </c>
      <c r="M34" s="284"/>
      <c r="N34" s="284"/>
      <c r="O34" s="284"/>
      <c r="P34" s="284" t="s">
        <v>582</v>
      </c>
      <c r="Q34" s="284"/>
      <c r="R34" s="284"/>
      <c r="S34" s="284"/>
      <c r="T34" s="319" t="s">
        <v>584</v>
      </c>
      <c r="U34" s="318"/>
      <c r="V34" s="318"/>
      <c r="W34" s="316" t="s">
        <v>585</v>
      </c>
      <c r="X34" s="316"/>
      <c r="Y34" s="316"/>
      <c r="Z34" s="319" t="s">
        <v>586</v>
      </c>
      <c r="AA34" s="318"/>
      <c r="AB34" s="325"/>
    </row>
    <row r="35" spans="1:29">
      <c r="A35" s="299"/>
      <c r="B35" s="316"/>
      <c r="C35" s="9" t="s">
        <v>346</v>
      </c>
      <c r="D35" s="9" t="s">
        <v>334</v>
      </c>
      <c r="E35" s="9" t="s">
        <v>335</v>
      </c>
      <c r="F35" s="9" t="s">
        <v>346</v>
      </c>
      <c r="G35" s="9" t="s">
        <v>334</v>
      </c>
      <c r="H35" s="9" t="s">
        <v>335</v>
      </c>
      <c r="I35" s="8" t="s">
        <v>346</v>
      </c>
      <c r="J35" s="9" t="s">
        <v>334</v>
      </c>
      <c r="K35" s="9" t="s">
        <v>335</v>
      </c>
      <c r="L35" s="9" t="s">
        <v>346</v>
      </c>
      <c r="M35" s="9" t="s">
        <v>334</v>
      </c>
      <c r="N35" s="9" t="s">
        <v>335</v>
      </c>
      <c r="O35" s="108" t="s">
        <v>583</v>
      </c>
      <c r="P35" s="9" t="s">
        <v>346</v>
      </c>
      <c r="Q35" s="9" t="s">
        <v>334</v>
      </c>
      <c r="R35" s="9" t="s">
        <v>335</v>
      </c>
      <c r="S35" s="108" t="s">
        <v>583</v>
      </c>
      <c r="T35" s="9" t="s">
        <v>346</v>
      </c>
      <c r="U35" s="9" t="s">
        <v>334</v>
      </c>
      <c r="V35" s="9" t="s">
        <v>335</v>
      </c>
      <c r="W35" s="9" t="s">
        <v>346</v>
      </c>
      <c r="X35" s="9" t="s">
        <v>334</v>
      </c>
      <c r="Y35" s="9" t="s">
        <v>335</v>
      </c>
      <c r="Z35" s="9" t="s">
        <v>346</v>
      </c>
      <c r="AA35" s="9" t="s">
        <v>334</v>
      </c>
      <c r="AB35" s="11" t="s">
        <v>335</v>
      </c>
    </row>
    <row r="36" spans="1:29">
      <c r="A36" s="303" t="s">
        <v>574</v>
      </c>
      <c r="B36" s="31" t="s">
        <v>327</v>
      </c>
      <c r="C36" s="98">
        <f>SUM(D36:E36)</f>
        <v>744</v>
      </c>
      <c r="D36" s="98">
        <v>472</v>
      </c>
      <c r="E36" s="98">
        <v>272</v>
      </c>
      <c r="F36" s="98">
        <f>SUM(G36:H36)</f>
        <v>202</v>
      </c>
      <c r="G36" s="98">
        <v>36</v>
      </c>
      <c r="H36" s="98">
        <v>166</v>
      </c>
      <c r="I36" s="98">
        <f>SUM(J36:K36)</f>
        <v>735</v>
      </c>
      <c r="J36" s="98">
        <f t="shared" ref="J36:J62" si="16">SUM(M36,Q36,U36,X36,AA36)</f>
        <v>349</v>
      </c>
      <c r="K36" s="98">
        <f t="shared" ref="K36:K62" si="17">SUM(N36,R36,V36,Y36,AB36)</f>
        <v>386</v>
      </c>
      <c r="L36" s="98">
        <f>SUM(M36:N36)</f>
        <v>538</v>
      </c>
      <c r="M36" s="98">
        <v>313</v>
      </c>
      <c r="N36" s="98">
        <v>225</v>
      </c>
      <c r="O36" s="111">
        <f>L36/C36*100</f>
        <v>72.311827956989248</v>
      </c>
      <c r="P36" s="98">
        <f>SUM(Q36:R36)</f>
        <v>197</v>
      </c>
      <c r="Q36" s="98">
        <v>36</v>
      </c>
      <c r="R36" s="98">
        <v>161</v>
      </c>
      <c r="S36" s="111">
        <f>P36/F36*100</f>
        <v>97.524752475247524</v>
      </c>
      <c r="T36" s="98" t="s">
        <v>673</v>
      </c>
      <c r="U36" s="98" t="s">
        <v>673</v>
      </c>
      <c r="V36" s="98" t="s">
        <v>673</v>
      </c>
      <c r="W36" s="98" t="s">
        <v>673</v>
      </c>
      <c r="X36" s="98" t="s">
        <v>673</v>
      </c>
      <c r="Y36" s="98" t="s">
        <v>673</v>
      </c>
      <c r="Z36" s="98" t="s">
        <v>673</v>
      </c>
      <c r="AA36" s="98" t="s">
        <v>673</v>
      </c>
      <c r="AB36" s="98" t="s">
        <v>673</v>
      </c>
    </row>
    <row r="37" spans="1:29">
      <c r="A37" s="301"/>
      <c r="B37" s="31" t="s">
        <v>328</v>
      </c>
      <c r="C37" s="98">
        <f t="shared" ref="C37:C62" si="18">SUM(D37:E37)</f>
        <v>24</v>
      </c>
      <c r="D37" s="98">
        <v>13</v>
      </c>
      <c r="E37" s="98">
        <v>11</v>
      </c>
      <c r="F37" s="98">
        <f t="shared" ref="F37:F62" si="19">SUM(G37:H37)</f>
        <v>43</v>
      </c>
      <c r="G37" s="98">
        <v>18</v>
      </c>
      <c r="H37" s="98">
        <v>25</v>
      </c>
      <c r="I37" s="98">
        <f t="shared" ref="I37:I62" si="20">SUM(J37:K37)</f>
        <v>48</v>
      </c>
      <c r="J37" s="98">
        <f t="shared" si="16"/>
        <v>22</v>
      </c>
      <c r="K37" s="98">
        <f t="shared" si="17"/>
        <v>26</v>
      </c>
      <c r="L37" s="98">
        <f t="shared" ref="L37:L62" si="21">SUM(M37:N37)</f>
        <v>9</v>
      </c>
      <c r="M37" s="98">
        <v>5</v>
      </c>
      <c r="N37" s="98">
        <v>4</v>
      </c>
      <c r="O37" s="111">
        <f t="shared" ref="O37:O62" si="22">L37/C37*100</f>
        <v>37.5</v>
      </c>
      <c r="P37" s="98">
        <f t="shared" ref="P37:P62" si="23">SUM(Q37:R37)</f>
        <v>38</v>
      </c>
      <c r="Q37" s="98">
        <v>17</v>
      </c>
      <c r="R37" s="98">
        <v>21</v>
      </c>
      <c r="S37" s="111">
        <f t="shared" ref="S37:S62" si="24">P37/F37*100</f>
        <v>88.372093023255815</v>
      </c>
      <c r="T37" s="98" t="s">
        <v>58</v>
      </c>
      <c r="U37" s="98" t="s">
        <v>58</v>
      </c>
      <c r="V37" s="98" t="s">
        <v>58</v>
      </c>
      <c r="W37" s="98">
        <f>SUM(X37:Y37)</f>
        <v>1</v>
      </c>
      <c r="X37" s="98" t="s">
        <v>58</v>
      </c>
      <c r="Y37" s="98">
        <v>1</v>
      </c>
      <c r="Z37" s="98" t="s">
        <v>58</v>
      </c>
      <c r="AA37" s="98" t="s">
        <v>58</v>
      </c>
      <c r="AB37" s="98" t="s">
        <v>58</v>
      </c>
    </row>
    <row r="38" spans="1:29">
      <c r="A38" s="301"/>
      <c r="B38" s="31" t="s">
        <v>330</v>
      </c>
      <c r="C38" s="98">
        <f t="shared" si="18"/>
        <v>2</v>
      </c>
      <c r="D38" s="98">
        <v>1</v>
      </c>
      <c r="E38" s="98">
        <v>1</v>
      </c>
      <c r="F38" s="98">
        <f t="shared" si="19"/>
        <v>12</v>
      </c>
      <c r="G38" s="98">
        <v>5</v>
      </c>
      <c r="H38" s="98">
        <v>7</v>
      </c>
      <c r="I38" s="98">
        <f t="shared" si="20"/>
        <v>14</v>
      </c>
      <c r="J38" s="98">
        <f t="shared" si="16"/>
        <v>6</v>
      </c>
      <c r="K38" s="98">
        <f t="shared" si="17"/>
        <v>8</v>
      </c>
      <c r="L38" s="98">
        <f t="shared" si="21"/>
        <v>2</v>
      </c>
      <c r="M38" s="98">
        <v>1</v>
      </c>
      <c r="N38" s="98">
        <v>1</v>
      </c>
      <c r="O38" s="111">
        <f t="shared" si="22"/>
        <v>100</v>
      </c>
      <c r="P38" s="98">
        <f t="shared" si="23"/>
        <v>12</v>
      </c>
      <c r="Q38" s="98">
        <v>5</v>
      </c>
      <c r="R38" s="98">
        <v>7</v>
      </c>
      <c r="S38" s="111">
        <f t="shared" si="24"/>
        <v>100</v>
      </c>
      <c r="T38" s="98" t="s">
        <v>4</v>
      </c>
      <c r="U38" s="98" t="s">
        <v>4</v>
      </c>
      <c r="V38" s="98" t="s">
        <v>4</v>
      </c>
      <c r="W38" s="98" t="s">
        <v>4</v>
      </c>
      <c r="X38" s="98" t="s">
        <v>4</v>
      </c>
      <c r="Y38" s="98" t="s">
        <v>4</v>
      </c>
      <c r="Z38" s="98" t="s">
        <v>4</v>
      </c>
      <c r="AA38" s="98" t="s">
        <v>4</v>
      </c>
      <c r="AB38" s="98" t="s">
        <v>4</v>
      </c>
    </row>
    <row r="39" spans="1:29">
      <c r="A39" s="301"/>
      <c r="B39" s="31" t="s">
        <v>346</v>
      </c>
      <c r="C39" s="54">
        <f t="shared" ref="C39:N39" si="25">SUM(C36:C38)</f>
        <v>770</v>
      </c>
      <c r="D39" s="54">
        <f t="shared" si="25"/>
        <v>486</v>
      </c>
      <c r="E39" s="54">
        <f t="shared" si="25"/>
        <v>284</v>
      </c>
      <c r="F39" s="54">
        <f t="shared" si="25"/>
        <v>257</v>
      </c>
      <c r="G39" s="54">
        <f t="shared" si="25"/>
        <v>59</v>
      </c>
      <c r="H39" s="54">
        <f t="shared" si="25"/>
        <v>198</v>
      </c>
      <c r="I39" s="54">
        <f t="shared" si="25"/>
        <v>797</v>
      </c>
      <c r="J39" s="54">
        <f t="shared" si="25"/>
        <v>377</v>
      </c>
      <c r="K39" s="54">
        <f t="shared" si="25"/>
        <v>420</v>
      </c>
      <c r="L39" s="54">
        <f t="shared" si="25"/>
        <v>549</v>
      </c>
      <c r="M39" s="54">
        <f t="shared" si="25"/>
        <v>319</v>
      </c>
      <c r="N39" s="54">
        <f t="shared" si="25"/>
        <v>230</v>
      </c>
      <c r="O39" s="255">
        <f>L39/C39*100</f>
        <v>71.298701298701289</v>
      </c>
      <c r="P39" s="54">
        <f>SUM(P36:P38)</f>
        <v>247</v>
      </c>
      <c r="Q39" s="54">
        <f>SUM(Q36:Q38)</f>
        <v>58</v>
      </c>
      <c r="R39" s="54">
        <f>SUM(R36:R38)</f>
        <v>189</v>
      </c>
      <c r="S39" s="255">
        <f>P39/F39*100</f>
        <v>96.108949416342412</v>
      </c>
      <c r="T39" s="54">
        <f t="shared" ref="T39:AC39" si="26">SUM(T36:T38)</f>
        <v>0</v>
      </c>
      <c r="U39" s="54">
        <f t="shared" si="26"/>
        <v>0</v>
      </c>
      <c r="V39" s="54">
        <f t="shared" si="26"/>
        <v>0</v>
      </c>
      <c r="W39" s="54">
        <f t="shared" si="26"/>
        <v>1</v>
      </c>
      <c r="X39" s="54">
        <f t="shared" si="26"/>
        <v>0</v>
      </c>
      <c r="Y39" s="54">
        <f t="shared" si="26"/>
        <v>1</v>
      </c>
      <c r="Z39" s="54">
        <f t="shared" si="26"/>
        <v>0</v>
      </c>
      <c r="AA39" s="54">
        <f t="shared" si="26"/>
        <v>0</v>
      </c>
      <c r="AB39" s="54">
        <f t="shared" si="26"/>
        <v>0</v>
      </c>
      <c r="AC39" s="54">
        <f t="shared" si="26"/>
        <v>0</v>
      </c>
    </row>
    <row r="40" spans="1:29">
      <c r="A40" s="301">
        <v>12</v>
      </c>
      <c r="B40" s="31" t="s">
        <v>327</v>
      </c>
      <c r="C40" s="98">
        <f t="shared" si="18"/>
        <v>724</v>
      </c>
      <c r="D40" s="98">
        <v>436</v>
      </c>
      <c r="E40" s="98">
        <v>288</v>
      </c>
      <c r="F40" s="98">
        <f t="shared" si="19"/>
        <v>151</v>
      </c>
      <c r="G40" s="98">
        <v>27</v>
      </c>
      <c r="H40" s="98">
        <v>124</v>
      </c>
      <c r="I40" s="98">
        <f t="shared" si="20"/>
        <v>664</v>
      </c>
      <c r="J40" s="98">
        <f t="shared" si="16"/>
        <v>320</v>
      </c>
      <c r="K40" s="98">
        <f t="shared" si="17"/>
        <v>344</v>
      </c>
      <c r="L40" s="98">
        <f t="shared" si="21"/>
        <v>524</v>
      </c>
      <c r="M40" s="98">
        <v>294</v>
      </c>
      <c r="N40" s="98">
        <v>230</v>
      </c>
      <c r="O40" s="111">
        <f t="shared" si="22"/>
        <v>72.375690607734811</v>
      </c>
      <c r="P40" s="98">
        <f t="shared" si="23"/>
        <v>140</v>
      </c>
      <c r="Q40" s="98">
        <v>26</v>
      </c>
      <c r="R40" s="98">
        <v>114</v>
      </c>
      <c r="S40" s="111">
        <f t="shared" si="24"/>
        <v>92.715231788079464</v>
      </c>
      <c r="T40" s="98" t="s">
        <v>673</v>
      </c>
      <c r="U40" s="98" t="s">
        <v>673</v>
      </c>
      <c r="V40" s="98" t="s">
        <v>673</v>
      </c>
      <c r="W40" s="98" t="s">
        <v>673</v>
      </c>
      <c r="X40" s="98" t="s">
        <v>673</v>
      </c>
      <c r="Y40" s="98" t="s">
        <v>673</v>
      </c>
      <c r="Z40" s="98" t="s">
        <v>673</v>
      </c>
      <c r="AA40" s="98" t="s">
        <v>673</v>
      </c>
      <c r="AB40" s="98" t="s">
        <v>673</v>
      </c>
    </row>
    <row r="41" spans="1:29">
      <c r="A41" s="301"/>
      <c r="B41" s="31" t="s">
        <v>328</v>
      </c>
      <c r="C41" s="98">
        <f t="shared" si="18"/>
        <v>13</v>
      </c>
      <c r="D41" s="98">
        <v>8</v>
      </c>
      <c r="E41" s="98">
        <v>5</v>
      </c>
      <c r="F41" s="98">
        <f t="shared" si="19"/>
        <v>36</v>
      </c>
      <c r="G41" s="98">
        <v>9</v>
      </c>
      <c r="H41" s="98">
        <v>27</v>
      </c>
      <c r="I41" s="98">
        <f t="shared" si="20"/>
        <v>46</v>
      </c>
      <c r="J41" s="98">
        <f t="shared" si="16"/>
        <v>15</v>
      </c>
      <c r="K41" s="98">
        <f t="shared" si="17"/>
        <v>31</v>
      </c>
      <c r="L41" s="98">
        <f t="shared" si="21"/>
        <v>11</v>
      </c>
      <c r="M41" s="98">
        <v>6</v>
      </c>
      <c r="N41" s="98">
        <v>5</v>
      </c>
      <c r="O41" s="111">
        <f t="shared" si="22"/>
        <v>84.615384615384613</v>
      </c>
      <c r="P41" s="98">
        <f t="shared" si="23"/>
        <v>34</v>
      </c>
      <c r="Q41" s="98">
        <v>9</v>
      </c>
      <c r="R41" s="98">
        <v>25</v>
      </c>
      <c r="S41" s="111">
        <f t="shared" si="24"/>
        <v>94.444444444444443</v>
      </c>
      <c r="T41" s="98" t="s">
        <v>58</v>
      </c>
      <c r="U41" s="98" t="s">
        <v>58</v>
      </c>
      <c r="V41" s="98" t="s">
        <v>58</v>
      </c>
      <c r="W41" s="98">
        <f>SUM(X41:Y41)</f>
        <v>1</v>
      </c>
      <c r="X41" s="98" t="s">
        <v>58</v>
      </c>
      <c r="Y41" s="98">
        <v>1</v>
      </c>
      <c r="Z41" s="98" t="s">
        <v>58</v>
      </c>
      <c r="AA41" s="98" t="s">
        <v>58</v>
      </c>
      <c r="AB41" s="98" t="s">
        <v>58</v>
      </c>
    </row>
    <row r="42" spans="1:29">
      <c r="A42" s="301"/>
      <c r="B42" s="31" t="s">
        <v>330</v>
      </c>
      <c r="C42" s="98">
        <f t="shared" si="18"/>
        <v>6</v>
      </c>
      <c r="D42" s="98">
        <v>3</v>
      </c>
      <c r="E42" s="98">
        <v>3</v>
      </c>
      <c r="F42" s="98">
        <f t="shared" si="19"/>
        <v>10</v>
      </c>
      <c r="G42" s="98">
        <v>3</v>
      </c>
      <c r="H42" s="98">
        <v>7</v>
      </c>
      <c r="I42" s="98">
        <f t="shared" si="20"/>
        <v>15</v>
      </c>
      <c r="J42" s="98">
        <f t="shared" si="16"/>
        <v>6</v>
      </c>
      <c r="K42" s="98">
        <f t="shared" si="17"/>
        <v>9</v>
      </c>
      <c r="L42" s="98">
        <f t="shared" si="21"/>
        <v>5</v>
      </c>
      <c r="M42" s="98">
        <v>3</v>
      </c>
      <c r="N42" s="98">
        <v>2</v>
      </c>
      <c r="O42" s="111">
        <f t="shared" si="22"/>
        <v>83.333333333333343</v>
      </c>
      <c r="P42" s="98">
        <f t="shared" si="23"/>
        <v>10</v>
      </c>
      <c r="Q42" s="98">
        <v>3</v>
      </c>
      <c r="R42" s="98">
        <v>7</v>
      </c>
      <c r="S42" s="111">
        <f t="shared" si="24"/>
        <v>100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</row>
    <row r="43" spans="1:29">
      <c r="A43" s="301"/>
      <c r="B43" s="31" t="s">
        <v>346</v>
      </c>
      <c r="C43" s="54">
        <f t="shared" ref="C43:N43" si="27">SUM(C40:C42)</f>
        <v>743</v>
      </c>
      <c r="D43" s="54">
        <f t="shared" si="27"/>
        <v>447</v>
      </c>
      <c r="E43" s="54">
        <f t="shared" si="27"/>
        <v>296</v>
      </c>
      <c r="F43" s="54">
        <f t="shared" si="27"/>
        <v>197</v>
      </c>
      <c r="G43" s="54">
        <f t="shared" si="27"/>
        <v>39</v>
      </c>
      <c r="H43" s="54">
        <f t="shared" si="27"/>
        <v>158</v>
      </c>
      <c r="I43" s="54">
        <f t="shared" si="27"/>
        <v>725</v>
      </c>
      <c r="J43" s="54">
        <f t="shared" si="27"/>
        <v>341</v>
      </c>
      <c r="K43" s="54">
        <f t="shared" si="27"/>
        <v>384</v>
      </c>
      <c r="L43" s="54">
        <f t="shared" si="27"/>
        <v>540</v>
      </c>
      <c r="M43" s="54">
        <f t="shared" si="27"/>
        <v>303</v>
      </c>
      <c r="N43" s="54">
        <f t="shared" si="27"/>
        <v>237</v>
      </c>
      <c r="O43" s="255">
        <f>L43/C43*100</f>
        <v>72.678331090174964</v>
      </c>
      <c r="P43" s="54">
        <f>SUM(P40:P42)</f>
        <v>184</v>
      </c>
      <c r="Q43" s="54">
        <f>SUM(Q40:Q42)</f>
        <v>38</v>
      </c>
      <c r="R43" s="54">
        <f>SUM(R40:R42)</f>
        <v>146</v>
      </c>
      <c r="S43" s="255">
        <f>P43/F43*100</f>
        <v>93.401015228426402</v>
      </c>
      <c r="T43" s="54">
        <f t="shared" ref="T43:AC43" si="28">SUM(T40:T42)</f>
        <v>0</v>
      </c>
      <c r="U43" s="54">
        <f t="shared" si="28"/>
        <v>0</v>
      </c>
      <c r="V43" s="54">
        <f t="shared" si="28"/>
        <v>0</v>
      </c>
      <c r="W43" s="54">
        <f t="shared" si="28"/>
        <v>1</v>
      </c>
      <c r="X43" s="54">
        <f t="shared" si="28"/>
        <v>0</v>
      </c>
      <c r="Y43" s="54">
        <f t="shared" si="28"/>
        <v>1</v>
      </c>
      <c r="Z43" s="54">
        <f t="shared" si="28"/>
        <v>0</v>
      </c>
      <c r="AA43" s="54">
        <f t="shared" si="28"/>
        <v>0</v>
      </c>
      <c r="AB43" s="54">
        <f t="shared" si="28"/>
        <v>0</v>
      </c>
      <c r="AC43" s="54">
        <f t="shared" si="28"/>
        <v>0</v>
      </c>
    </row>
    <row r="44" spans="1:29">
      <c r="A44" s="301">
        <v>13</v>
      </c>
      <c r="B44" s="31" t="s">
        <v>327</v>
      </c>
      <c r="C44" s="98">
        <f t="shared" si="18"/>
        <v>837</v>
      </c>
      <c r="D44" s="98">
        <v>523</v>
      </c>
      <c r="E44" s="98">
        <v>314</v>
      </c>
      <c r="F44" s="98">
        <f t="shared" si="19"/>
        <v>146</v>
      </c>
      <c r="G44" s="98">
        <v>10</v>
      </c>
      <c r="H44" s="98">
        <v>136</v>
      </c>
      <c r="I44" s="98">
        <f t="shared" si="20"/>
        <v>739</v>
      </c>
      <c r="J44" s="98">
        <f t="shared" si="16"/>
        <v>367</v>
      </c>
      <c r="K44" s="98">
        <f t="shared" si="17"/>
        <v>372</v>
      </c>
      <c r="L44" s="98">
        <f t="shared" si="21"/>
        <v>594</v>
      </c>
      <c r="M44" s="98">
        <v>356</v>
      </c>
      <c r="N44" s="98">
        <v>238</v>
      </c>
      <c r="O44" s="111">
        <f t="shared" si="22"/>
        <v>70.967741935483872</v>
      </c>
      <c r="P44" s="98">
        <f t="shared" si="23"/>
        <v>144</v>
      </c>
      <c r="Q44" s="98">
        <v>10</v>
      </c>
      <c r="R44" s="98">
        <v>134</v>
      </c>
      <c r="S44" s="111">
        <f t="shared" si="24"/>
        <v>98.630136986301366</v>
      </c>
      <c r="T44" s="98">
        <f>SUM(U44:V44)</f>
        <v>1</v>
      </c>
      <c r="U44" s="98">
        <v>1</v>
      </c>
      <c r="V44" s="98" t="s">
        <v>673</v>
      </c>
      <c r="W44" s="98" t="s">
        <v>673</v>
      </c>
      <c r="X44" s="98" t="s">
        <v>673</v>
      </c>
      <c r="Y44" s="98" t="s">
        <v>673</v>
      </c>
      <c r="Z44" s="98" t="s">
        <v>673</v>
      </c>
      <c r="AA44" s="98" t="s">
        <v>673</v>
      </c>
      <c r="AB44" s="98" t="s">
        <v>673</v>
      </c>
    </row>
    <row r="45" spans="1:29">
      <c r="A45" s="301"/>
      <c r="B45" s="31" t="s">
        <v>328</v>
      </c>
      <c r="C45" s="98">
        <f t="shared" si="18"/>
        <v>14</v>
      </c>
      <c r="D45" s="98">
        <v>7</v>
      </c>
      <c r="E45" s="98">
        <v>7</v>
      </c>
      <c r="F45" s="98">
        <f t="shared" si="19"/>
        <v>27</v>
      </c>
      <c r="G45" s="98">
        <v>8</v>
      </c>
      <c r="H45" s="98">
        <v>19</v>
      </c>
      <c r="I45" s="98">
        <f t="shared" si="20"/>
        <v>35</v>
      </c>
      <c r="J45" s="98">
        <f t="shared" si="16"/>
        <v>12</v>
      </c>
      <c r="K45" s="98">
        <f t="shared" si="17"/>
        <v>23</v>
      </c>
      <c r="L45" s="98">
        <f t="shared" si="21"/>
        <v>10</v>
      </c>
      <c r="M45" s="98">
        <v>4</v>
      </c>
      <c r="N45" s="98">
        <v>6</v>
      </c>
      <c r="O45" s="111">
        <f t="shared" si="22"/>
        <v>71.428571428571431</v>
      </c>
      <c r="P45" s="98">
        <f t="shared" si="23"/>
        <v>25</v>
      </c>
      <c r="Q45" s="98">
        <v>8</v>
      </c>
      <c r="R45" s="98">
        <v>17</v>
      </c>
      <c r="S45" s="111">
        <f t="shared" si="24"/>
        <v>92.592592592592595</v>
      </c>
      <c r="T45" s="98" t="s">
        <v>58</v>
      </c>
      <c r="U45" s="98" t="s">
        <v>58</v>
      </c>
      <c r="V45" s="98" t="s">
        <v>58</v>
      </c>
      <c r="W45" s="98" t="s">
        <v>58</v>
      </c>
      <c r="X45" s="98" t="s">
        <v>58</v>
      </c>
      <c r="Y45" s="98" t="s">
        <v>58</v>
      </c>
      <c r="Z45" s="98" t="s">
        <v>58</v>
      </c>
      <c r="AA45" s="98" t="s">
        <v>58</v>
      </c>
      <c r="AB45" s="98" t="s">
        <v>58</v>
      </c>
    </row>
    <row r="46" spans="1:29">
      <c r="A46" s="301"/>
      <c r="B46" s="31" t="s">
        <v>330</v>
      </c>
      <c r="C46" s="98">
        <f t="shared" si="18"/>
        <v>9</v>
      </c>
      <c r="D46" s="98">
        <v>9</v>
      </c>
      <c r="E46" s="98" t="s">
        <v>4</v>
      </c>
      <c r="F46" s="98">
        <f t="shared" si="19"/>
        <v>11</v>
      </c>
      <c r="G46" s="98">
        <v>4</v>
      </c>
      <c r="H46" s="98">
        <v>7</v>
      </c>
      <c r="I46" s="98">
        <f t="shared" si="20"/>
        <v>20</v>
      </c>
      <c r="J46" s="98">
        <f t="shared" si="16"/>
        <v>13</v>
      </c>
      <c r="K46" s="98">
        <f t="shared" si="17"/>
        <v>7</v>
      </c>
      <c r="L46" s="98">
        <f t="shared" si="21"/>
        <v>9</v>
      </c>
      <c r="M46" s="98">
        <v>9</v>
      </c>
      <c r="N46" s="98" t="s">
        <v>4</v>
      </c>
      <c r="O46" s="111">
        <f t="shared" si="22"/>
        <v>100</v>
      </c>
      <c r="P46" s="98">
        <f t="shared" si="23"/>
        <v>11</v>
      </c>
      <c r="Q46" s="98">
        <v>4</v>
      </c>
      <c r="R46" s="98">
        <v>7</v>
      </c>
      <c r="S46" s="111">
        <f t="shared" si="24"/>
        <v>100</v>
      </c>
      <c r="T46" s="98" t="s">
        <v>4</v>
      </c>
      <c r="U46" s="98" t="s">
        <v>4</v>
      </c>
      <c r="V46" s="98" t="s">
        <v>4</v>
      </c>
      <c r="W46" s="98" t="s">
        <v>4</v>
      </c>
      <c r="X46" s="98" t="s">
        <v>4</v>
      </c>
      <c r="Y46" s="98" t="s">
        <v>4</v>
      </c>
      <c r="Z46" s="98" t="s">
        <v>4</v>
      </c>
      <c r="AA46" s="98" t="s">
        <v>4</v>
      </c>
      <c r="AB46" s="98" t="s">
        <v>4</v>
      </c>
    </row>
    <row r="47" spans="1:29">
      <c r="A47" s="301"/>
      <c r="B47" s="31" t="s">
        <v>346</v>
      </c>
      <c r="C47" s="54">
        <f t="shared" ref="C47:N47" si="29">SUM(C44:C46)</f>
        <v>860</v>
      </c>
      <c r="D47" s="54">
        <f t="shared" si="29"/>
        <v>539</v>
      </c>
      <c r="E47" s="54">
        <f t="shared" si="29"/>
        <v>321</v>
      </c>
      <c r="F47" s="54">
        <f t="shared" si="29"/>
        <v>184</v>
      </c>
      <c r="G47" s="54">
        <f t="shared" si="29"/>
        <v>22</v>
      </c>
      <c r="H47" s="54">
        <f t="shared" si="29"/>
        <v>162</v>
      </c>
      <c r="I47" s="54">
        <f t="shared" si="29"/>
        <v>794</v>
      </c>
      <c r="J47" s="54">
        <f t="shared" si="29"/>
        <v>392</v>
      </c>
      <c r="K47" s="54">
        <f t="shared" si="29"/>
        <v>402</v>
      </c>
      <c r="L47" s="54">
        <f t="shared" si="29"/>
        <v>613</v>
      </c>
      <c r="M47" s="54">
        <f t="shared" si="29"/>
        <v>369</v>
      </c>
      <c r="N47" s="54">
        <f t="shared" si="29"/>
        <v>244</v>
      </c>
      <c r="O47" s="255">
        <f>L47/C47*100</f>
        <v>71.279069767441854</v>
      </c>
      <c r="P47" s="54">
        <f>SUM(P44:P46)</f>
        <v>180</v>
      </c>
      <c r="Q47" s="54">
        <f>SUM(Q44:Q46)</f>
        <v>22</v>
      </c>
      <c r="R47" s="54">
        <f>SUM(R44:R46)</f>
        <v>158</v>
      </c>
      <c r="S47" s="255">
        <f>P47/F47*100</f>
        <v>97.826086956521735</v>
      </c>
      <c r="T47" s="54">
        <f t="shared" ref="T47:AC47" si="30">SUM(T44:T46)</f>
        <v>1</v>
      </c>
      <c r="U47" s="54">
        <f t="shared" si="30"/>
        <v>1</v>
      </c>
      <c r="V47" s="54">
        <f t="shared" si="30"/>
        <v>0</v>
      </c>
      <c r="W47" s="54">
        <f t="shared" si="30"/>
        <v>0</v>
      </c>
      <c r="X47" s="54">
        <f t="shared" si="30"/>
        <v>0</v>
      </c>
      <c r="Y47" s="54">
        <f t="shared" si="30"/>
        <v>0</v>
      </c>
      <c r="Z47" s="54">
        <f t="shared" si="30"/>
        <v>0</v>
      </c>
      <c r="AA47" s="54">
        <f t="shared" si="30"/>
        <v>0</v>
      </c>
      <c r="AB47" s="54">
        <f t="shared" si="30"/>
        <v>0</v>
      </c>
      <c r="AC47" s="54">
        <f t="shared" si="30"/>
        <v>0</v>
      </c>
    </row>
    <row r="48" spans="1:29">
      <c r="A48" s="301">
        <v>14</v>
      </c>
      <c r="B48" s="31" t="s">
        <v>327</v>
      </c>
      <c r="C48" s="98">
        <f t="shared" si="18"/>
        <v>872</v>
      </c>
      <c r="D48" s="98">
        <v>525</v>
      </c>
      <c r="E48" s="98">
        <v>347</v>
      </c>
      <c r="F48" s="98">
        <f t="shared" si="19"/>
        <v>121</v>
      </c>
      <c r="G48" s="98">
        <v>20</v>
      </c>
      <c r="H48" s="98">
        <v>101</v>
      </c>
      <c r="I48" s="98">
        <f t="shared" si="20"/>
        <v>707</v>
      </c>
      <c r="J48" s="98">
        <f t="shared" si="16"/>
        <v>350</v>
      </c>
      <c r="K48" s="98">
        <f t="shared" si="17"/>
        <v>357</v>
      </c>
      <c r="L48" s="98">
        <f t="shared" si="21"/>
        <v>587</v>
      </c>
      <c r="M48" s="98">
        <v>330</v>
      </c>
      <c r="N48" s="98">
        <v>257</v>
      </c>
      <c r="O48" s="111">
        <f t="shared" si="22"/>
        <v>67.316513761467888</v>
      </c>
      <c r="P48" s="98">
        <f t="shared" si="23"/>
        <v>120</v>
      </c>
      <c r="Q48" s="98">
        <v>20</v>
      </c>
      <c r="R48" s="98">
        <v>100</v>
      </c>
      <c r="S48" s="111">
        <f t="shared" si="24"/>
        <v>99.173553719008268</v>
      </c>
      <c r="T48" s="98" t="s">
        <v>673</v>
      </c>
      <c r="U48" s="98" t="s">
        <v>673</v>
      </c>
      <c r="V48" s="98" t="s">
        <v>673</v>
      </c>
      <c r="W48" s="98" t="s">
        <v>673</v>
      </c>
      <c r="X48" s="98" t="s">
        <v>673</v>
      </c>
      <c r="Y48" s="98" t="s">
        <v>673</v>
      </c>
      <c r="Z48" s="98" t="s">
        <v>673</v>
      </c>
      <c r="AA48" s="98" t="s">
        <v>673</v>
      </c>
      <c r="AB48" s="98" t="s">
        <v>673</v>
      </c>
    </row>
    <row r="49" spans="1:29">
      <c r="A49" s="301"/>
      <c r="B49" s="31" t="s">
        <v>328</v>
      </c>
      <c r="C49" s="98">
        <f t="shared" si="18"/>
        <v>24</v>
      </c>
      <c r="D49" s="98">
        <v>9</v>
      </c>
      <c r="E49" s="98">
        <v>15</v>
      </c>
      <c r="F49" s="98">
        <f t="shared" si="19"/>
        <v>33</v>
      </c>
      <c r="G49" s="98">
        <v>14</v>
      </c>
      <c r="H49" s="98">
        <v>19</v>
      </c>
      <c r="I49" s="98">
        <f t="shared" si="20"/>
        <v>52</v>
      </c>
      <c r="J49" s="98">
        <f t="shared" si="16"/>
        <v>21</v>
      </c>
      <c r="K49" s="98">
        <f t="shared" si="17"/>
        <v>31</v>
      </c>
      <c r="L49" s="98">
        <f t="shared" si="21"/>
        <v>20</v>
      </c>
      <c r="M49" s="98">
        <v>8</v>
      </c>
      <c r="N49" s="98">
        <v>12</v>
      </c>
      <c r="O49" s="111">
        <f t="shared" si="22"/>
        <v>83.333333333333343</v>
      </c>
      <c r="P49" s="98">
        <f t="shared" si="23"/>
        <v>32</v>
      </c>
      <c r="Q49" s="98">
        <v>13</v>
      </c>
      <c r="R49" s="98">
        <v>19</v>
      </c>
      <c r="S49" s="111">
        <f t="shared" si="24"/>
        <v>96.969696969696969</v>
      </c>
      <c r="T49" s="98" t="s">
        <v>58</v>
      </c>
      <c r="U49" s="98" t="s">
        <v>58</v>
      </c>
      <c r="V49" s="98" t="s">
        <v>58</v>
      </c>
      <c r="W49" s="98" t="s">
        <v>58</v>
      </c>
      <c r="X49" s="98" t="s">
        <v>58</v>
      </c>
      <c r="Y49" s="98" t="s">
        <v>58</v>
      </c>
      <c r="Z49" s="98" t="s">
        <v>58</v>
      </c>
      <c r="AA49" s="98" t="s">
        <v>58</v>
      </c>
      <c r="AB49" s="98" t="s">
        <v>58</v>
      </c>
    </row>
    <row r="50" spans="1:29">
      <c r="A50" s="301"/>
      <c r="B50" s="31" t="s">
        <v>330</v>
      </c>
      <c r="C50" s="98">
        <f t="shared" si="18"/>
        <v>6</v>
      </c>
      <c r="D50" s="98">
        <v>6</v>
      </c>
      <c r="E50" s="98" t="s">
        <v>4</v>
      </c>
      <c r="F50" s="98">
        <f t="shared" si="19"/>
        <v>4</v>
      </c>
      <c r="G50" s="98">
        <v>1</v>
      </c>
      <c r="H50" s="98">
        <v>3</v>
      </c>
      <c r="I50" s="98">
        <f t="shared" si="20"/>
        <v>10</v>
      </c>
      <c r="J50" s="98">
        <f t="shared" si="16"/>
        <v>7</v>
      </c>
      <c r="K50" s="98">
        <f t="shared" si="17"/>
        <v>3</v>
      </c>
      <c r="L50" s="98">
        <f t="shared" si="21"/>
        <v>6</v>
      </c>
      <c r="M50" s="98">
        <v>6</v>
      </c>
      <c r="N50" s="98" t="s">
        <v>4</v>
      </c>
      <c r="O50" s="111">
        <f t="shared" si="22"/>
        <v>100</v>
      </c>
      <c r="P50" s="98">
        <f t="shared" si="23"/>
        <v>4</v>
      </c>
      <c r="Q50" s="98">
        <v>1</v>
      </c>
      <c r="R50" s="98">
        <v>3</v>
      </c>
      <c r="S50" s="111">
        <f t="shared" si="24"/>
        <v>100</v>
      </c>
      <c r="T50" s="98" t="s">
        <v>4</v>
      </c>
      <c r="U50" s="98" t="s">
        <v>4</v>
      </c>
      <c r="V50" s="98" t="s">
        <v>4</v>
      </c>
      <c r="W50" s="98" t="s">
        <v>4</v>
      </c>
      <c r="X50" s="98" t="s">
        <v>4</v>
      </c>
      <c r="Y50" s="98" t="s">
        <v>4</v>
      </c>
      <c r="Z50" s="98" t="s">
        <v>4</v>
      </c>
      <c r="AA50" s="98" t="s">
        <v>4</v>
      </c>
      <c r="AB50" s="98" t="s">
        <v>4</v>
      </c>
    </row>
    <row r="51" spans="1:29">
      <c r="A51" s="301"/>
      <c r="B51" s="31" t="s">
        <v>346</v>
      </c>
      <c r="C51" s="54">
        <f t="shared" ref="C51:N51" si="31">SUM(C48:C50)</f>
        <v>902</v>
      </c>
      <c r="D51" s="54">
        <f t="shared" si="31"/>
        <v>540</v>
      </c>
      <c r="E51" s="54">
        <f t="shared" si="31"/>
        <v>362</v>
      </c>
      <c r="F51" s="54">
        <f t="shared" si="31"/>
        <v>158</v>
      </c>
      <c r="G51" s="54">
        <f t="shared" si="31"/>
        <v>35</v>
      </c>
      <c r="H51" s="54">
        <f t="shared" si="31"/>
        <v>123</v>
      </c>
      <c r="I51" s="54">
        <f t="shared" si="31"/>
        <v>769</v>
      </c>
      <c r="J51" s="54">
        <f t="shared" si="31"/>
        <v>378</v>
      </c>
      <c r="K51" s="54">
        <f t="shared" si="31"/>
        <v>391</v>
      </c>
      <c r="L51" s="54">
        <f t="shared" si="31"/>
        <v>613</v>
      </c>
      <c r="M51" s="54">
        <f t="shared" si="31"/>
        <v>344</v>
      </c>
      <c r="N51" s="54">
        <f t="shared" si="31"/>
        <v>269</v>
      </c>
      <c r="O51" s="255">
        <f>L51/C51*100</f>
        <v>67.960088691796003</v>
      </c>
      <c r="P51" s="54">
        <f>SUM(P48:P50)</f>
        <v>156</v>
      </c>
      <c r="Q51" s="54">
        <f>SUM(Q48:Q50)</f>
        <v>34</v>
      </c>
      <c r="R51" s="54">
        <f>SUM(R48:R50)</f>
        <v>122</v>
      </c>
      <c r="S51" s="255">
        <f>P51/F51*100</f>
        <v>98.734177215189874</v>
      </c>
      <c r="T51" s="54">
        <f t="shared" ref="T51:AC51" si="32">SUM(T48:T50)</f>
        <v>0</v>
      </c>
      <c r="U51" s="54">
        <f t="shared" si="32"/>
        <v>0</v>
      </c>
      <c r="V51" s="54">
        <f t="shared" si="32"/>
        <v>0</v>
      </c>
      <c r="W51" s="54">
        <f t="shared" si="32"/>
        <v>0</v>
      </c>
      <c r="X51" s="54">
        <f t="shared" si="32"/>
        <v>0</v>
      </c>
      <c r="Y51" s="54">
        <f t="shared" si="32"/>
        <v>0</v>
      </c>
      <c r="Z51" s="54">
        <f t="shared" si="32"/>
        <v>0</v>
      </c>
      <c r="AA51" s="54">
        <f t="shared" si="32"/>
        <v>0</v>
      </c>
      <c r="AB51" s="54">
        <f t="shared" si="32"/>
        <v>0</v>
      </c>
      <c r="AC51" s="54">
        <f t="shared" si="32"/>
        <v>0</v>
      </c>
    </row>
    <row r="52" spans="1:29">
      <c r="A52" s="301">
        <v>15</v>
      </c>
      <c r="B52" s="31" t="s">
        <v>327</v>
      </c>
      <c r="C52" s="98">
        <f t="shared" si="18"/>
        <v>834</v>
      </c>
      <c r="D52" s="98">
        <v>504</v>
      </c>
      <c r="E52" s="98">
        <v>330</v>
      </c>
      <c r="F52" s="98">
        <f t="shared" si="19"/>
        <v>115</v>
      </c>
      <c r="G52" s="98">
        <v>13</v>
      </c>
      <c r="H52" s="98">
        <v>102</v>
      </c>
      <c r="I52" s="98">
        <f t="shared" si="20"/>
        <v>702</v>
      </c>
      <c r="J52" s="98">
        <f t="shared" si="16"/>
        <v>361</v>
      </c>
      <c r="K52" s="98">
        <f t="shared" si="17"/>
        <v>341</v>
      </c>
      <c r="L52" s="98">
        <f t="shared" si="21"/>
        <v>594</v>
      </c>
      <c r="M52" s="98">
        <v>348</v>
      </c>
      <c r="N52" s="98">
        <v>246</v>
      </c>
      <c r="O52" s="111">
        <f t="shared" si="22"/>
        <v>71.223021582733821</v>
      </c>
      <c r="P52" s="98">
        <f t="shared" si="23"/>
        <v>107</v>
      </c>
      <c r="Q52" s="98">
        <v>13</v>
      </c>
      <c r="R52" s="98">
        <v>94</v>
      </c>
      <c r="S52" s="111">
        <f t="shared" si="24"/>
        <v>93.043478260869563</v>
      </c>
      <c r="T52" s="98">
        <f>SUM(U52:V52)</f>
        <v>1</v>
      </c>
      <c r="U52" s="98" t="s">
        <v>673</v>
      </c>
      <c r="V52" s="98">
        <v>1</v>
      </c>
      <c r="W52" s="98" t="s">
        <v>673</v>
      </c>
      <c r="X52" s="98" t="s">
        <v>673</v>
      </c>
      <c r="Y52" s="98" t="s">
        <v>673</v>
      </c>
      <c r="Z52" s="98" t="s">
        <v>673</v>
      </c>
      <c r="AA52" s="98" t="s">
        <v>673</v>
      </c>
      <c r="AB52" s="98" t="s">
        <v>673</v>
      </c>
    </row>
    <row r="53" spans="1:29">
      <c r="A53" s="301"/>
      <c r="B53" s="31" t="s">
        <v>328</v>
      </c>
      <c r="C53" s="98">
        <f t="shared" si="18"/>
        <v>17</v>
      </c>
      <c r="D53" s="98">
        <v>15</v>
      </c>
      <c r="E53" s="98">
        <v>2</v>
      </c>
      <c r="F53" s="98">
        <f t="shared" si="19"/>
        <v>15</v>
      </c>
      <c r="G53" s="98">
        <v>2</v>
      </c>
      <c r="H53" s="98">
        <v>13</v>
      </c>
      <c r="I53" s="98">
        <f t="shared" si="20"/>
        <v>32</v>
      </c>
      <c r="J53" s="98">
        <f t="shared" si="16"/>
        <v>17</v>
      </c>
      <c r="K53" s="98">
        <f t="shared" si="17"/>
        <v>15</v>
      </c>
      <c r="L53" s="98">
        <f t="shared" si="21"/>
        <v>17</v>
      </c>
      <c r="M53" s="98">
        <v>15</v>
      </c>
      <c r="N53" s="98">
        <v>2</v>
      </c>
      <c r="O53" s="111">
        <f t="shared" si="22"/>
        <v>100</v>
      </c>
      <c r="P53" s="98">
        <f t="shared" si="23"/>
        <v>15</v>
      </c>
      <c r="Q53" s="98">
        <v>2</v>
      </c>
      <c r="R53" s="98">
        <v>13</v>
      </c>
      <c r="S53" s="111">
        <f t="shared" si="24"/>
        <v>100</v>
      </c>
      <c r="T53" s="98" t="s">
        <v>58</v>
      </c>
      <c r="U53" s="98" t="s">
        <v>58</v>
      </c>
      <c r="V53" s="98" t="s">
        <v>58</v>
      </c>
      <c r="W53" s="98" t="s">
        <v>58</v>
      </c>
      <c r="X53" s="98" t="s">
        <v>58</v>
      </c>
      <c r="Y53" s="98" t="s">
        <v>58</v>
      </c>
      <c r="Z53" s="98" t="s">
        <v>58</v>
      </c>
      <c r="AA53" s="98" t="s">
        <v>58</v>
      </c>
      <c r="AB53" s="98" t="s">
        <v>58</v>
      </c>
    </row>
    <row r="54" spans="1:29">
      <c r="A54" s="301"/>
      <c r="B54" s="31" t="s">
        <v>330</v>
      </c>
      <c r="C54" s="98">
        <f t="shared" si="18"/>
        <v>9</v>
      </c>
      <c r="D54" s="98">
        <v>9</v>
      </c>
      <c r="E54" s="98" t="s">
        <v>4</v>
      </c>
      <c r="F54" s="98">
        <f t="shared" si="19"/>
        <v>7</v>
      </c>
      <c r="G54" s="98" t="s">
        <v>4</v>
      </c>
      <c r="H54" s="98">
        <v>7</v>
      </c>
      <c r="I54" s="98">
        <f t="shared" si="20"/>
        <v>16</v>
      </c>
      <c r="J54" s="98">
        <f t="shared" si="16"/>
        <v>9</v>
      </c>
      <c r="K54" s="98">
        <f t="shared" si="17"/>
        <v>7</v>
      </c>
      <c r="L54" s="98">
        <f t="shared" si="21"/>
        <v>9</v>
      </c>
      <c r="M54" s="98">
        <v>9</v>
      </c>
      <c r="N54" s="98" t="s">
        <v>4</v>
      </c>
      <c r="O54" s="111">
        <f t="shared" si="22"/>
        <v>100</v>
      </c>
      <c r="P54" s="98">
        <f t="shared" si="23"/>
        <v>7</v>
      </c>
      <c r="Q54" s="98" t="s">
        <v>4</v>
      </c>
      <c r="R54" s="98">
        <v>7</v>
      </c>
      <c r="S54" s="111">
        <f t="shared" si="24"/>
        <v>100</v>
      </c>
      <c r="T54" s="98" t="s">
        <v>4</v>
      </c>
      <c r="U54" s="98" t="s">
        <v>4</v>
      </c>
      <c r="V54" s="98" t="s">
        <v>4</v>
      </c>
      <c r="W54" s="98" t="s">
        <v>4</v>
      </c>
      <c r="X54" s="98" t="s">
        <v>4</v>
      </c>
      <c r="Y54" s="98" t="s">
        <v>4</v>
      </c>
      <c r="Z54" s="98" t="s">
        <v>4</v>
      </c>
      <c r="AA54" s="98" t="s">
        <v>4</v>
      </c>
      <c r="AB54" s="98" t="s">
        <v>4</v>
      </c>
    </row>
    <row r="55" spans="1:29">
      <c r="A55" s="301"/>
      <c r="B55" s="31" t="s">
        <v>346</v>
      </c>
      <c r="C55" s="54">
        <f t="shared" ref="C55:N55" si="33">SUM(C52:C54)</f>
        <v>860</v>
      </c>
      <c r="D55" s="54">
        <f t="shared" si="33"/>
        <v>528</v>
      </c>
      <c r="E55" s="54">
        <f t="shared" si="33"/>
        <v>332</v>
      </c>
      <c r="F55" s="54">
        <f t="shared" si="33"/>
        <v>137</v>
      </c>
      <c r="G55" s="54">
        <f t="shared" si="33"/>
        <v>15</v>
      </c>
      <c r="H55" s="54">
        <f t="shared" si="33"/>
        <v>122</v>
      </c>
      <c r="I55" s="54">
        <f t="shared" si="33"/>
        <v>750</v>
      </c>
      <c r="J55" s="54">
        <f t="shared" si="33"/>
        <v>387</v>
      </c>
      <c r="K55" s="54">
        <f t="shared" si="33"/>
        <v>363</v>
      </c>
      <c r="L55" s="54">
        <f t="shared" si="33"/>
        <v>620</v>
      </c>
      <c r="M55" s="54">
        <f t="shared" si="33"/>
        <v>372</v>
      </c>
      <c r="N55" s="54">
        <f t="shared" si="33"/>
        <v>248</v>
      </c>
      <c r="O55" s="255">
        <f>L55/C55*100</f>
        <v>72.093023255813947</v>
      </c>
      <c r="P55" s="54">
        <f>SUM(P52:P54)</f>
        <v>129</v>
      </c>
      <c r="Q55" s="54">
        <f>SUM(Q52:Q54)</f>
        <v>15</v>
      </c>
      <c r="R55" s="54">
        <f>SUM(R52:R54)</f>
        <v>114</v>
      </c>
      <c r="S55" s="255">
        <f>P55/F55*100</f>
        <v>94.160583941605836</v>
      </c>
      <c r="T55" s="54">
        <f t="shared" ref="T55:AC55" si="34">SUM(T52:T54)</f>
        <v>1</v>
      </c>
      <c r="U55" s="54">
        <f t="shared" si="34"/>
        <v>0</v>
      </c>
      <c r="V55" s="54">
        <f t="shared" si="34"/>
        <v>1</v>
      </c>
      <c r="W55" s="54">
        <f t="shared" si="34"/>
        <v>0</v>
      </c>
      <c r="X55" s="54">
        <f t="shared" si="34"/>
        <v>0</v>
      </c>
      <c r="Y55" s="54">
        <f t="shared" si="34"/>
        <v>0</v>
      </c>
      <c r="Z55" s="54">
        <f t="shared" si="34"/>
        <v>0</v>
      </c>
      <c r="AA55" s="54">
        <f t="shared" si="34"/>
        <v>0</v>
      </c>
      <c r="AB55" s="54">
        <f t="shared" si="34"/>
        <v>0</v>
      </c>
      <c r="AC55" s="54">
        <f t="shared" si="34"/>
        <v>0</v>
      </c>
    </row>
    <row r="56" spans="1:29">
      <c r="A56" s="301">
        <v>16</v>
      </c>
      <c r="B56" s="31" t="s">
        <v>327</v>
      </c>
      <c r="C56" s="54">
        <f>SUM(D56:E56)</f>
        <v>790</v>
      </c>
      <c r="D56" s="54">
        <v>443</v>
      </c>
      <c r="E56" s="54">
        <v>347</v>
      </c>
      <c r="F56" s="54">
        <f>SUM(G56:H56)</f>
        <v>114</v>
      </c>
      <c r="G56" s="54">
        <v>25</v>
      </c>
      <c r="H56" s="54">
        <v>89</v>
      </c>
      <c r="I56" s="54">
        <f>SUM(J56:K56)</f>
        <v>712</v>
      </c>
      <c r="J56" s="54">
        <f t="shared" si="16"/>
        <v>341</v>
      </c>
      <c r="K56" s="54">
        <f t="shared" si="17"/>
        <v>371</v>
      </c>
      <c r="L56" s="54">
        <f>SUM(M56:N56)</f>
        <v>600</v>
      </c>
      <c r="M56" s="54">
        <v>318</v>
      </c>
      <c r="N56" s="54">
        <v>282</v>
      </c>
      <c r="O56" s="15">
        <f>L56/C56*100</f>
        <v>75.949367088607602</v>
      </c>
      <c r="P56" s="54">
        <f>SUM(Q56:R56)</f>
        <v>112</v>
      </c>
      <c r="Q56" s="54">
        <v>23</v>
      </c>
      <c r="R56" s="54">
        <v>89</v>
      </c>
      <c r="S56" s="15">
        <f>P56/F56*100</f>
        <v>98.245614035087712</v>
      </c>
      <c r="T56" s="98" t="s">
        <v>673</v>
      </c>
      <c r="U56" s="54" t="s">
        <v>673</v>
      </c>
      <c r="V56" s="54" t="s">
        <v>673</v>
      </c>
      <c r="W56" s="54" t="s">
        <v>673</v>
      </c>
      <c r="X56" s="54" t="s">
        <v>673</v>
      </c>
      <c r="Y56" s="54" t="s">
        <v>673</v>
      </c>
      <c r="Z56" s="54" t="s">
        <v>673</v>
      </c>
      <c r="AA56" s="54" t="s">
        <v>673</v>
      </c>
      <c r="AB56" s="54" t="s">
        <v>673</v>
      </c>
    </row>
    <row r="57" spans="1:29">
      <c r="A57" s="301"/>
      <c r="B57" s="31" t="s">
        <v>328</v>
      </c>
      <c r="C57" s="54">
        <f>SUM(D57:E57)</f>
        <v>18</v>
      </c>
      <c r="D57" s="54">
        <v>13</v>
      </c>
      <c r="E57" s="54">
        <v>5</v>
      </c>
      <c r="F57" s="54">
        <f>SUM(G57:H57)</f>
        <v>28</v>
      </c>
      <c r="G57" s="54">
        <v>4</v>
      </c>
      <c r="H57" s="54">
        <v>24</v>
      </c>
      <c r="I57" s="54">
        <f>SUM(J57:K57)</f>
        <v>43</v>
      </c>
      <c r="J57" s="54">
        <f t="shared" si="16"/>
        <v>16</v>
      </c>
      <c r="K57" s="54">
        <f t="shared" si="17"/>
        <v>27</v>
      </c>
      <c r="L57" s="54">
        <f>SUM(M57:N57)</f>
        <v>16</v>
      </c>
      <c r="M57" s="54">
        <v>12</v>
      </c>
      <c r="N57" s="54">
        <v>4</v>
      </c>
      <c r="O57" s="15">
        <f>L57/C57*100</f>
        <v>88.888888888888886</v>
      </c>
      <c r="P57" s="54">
        <f>SUM(Q57:R57)</f>
        <v>27</v>
      </c>
      <c r="Q57" s="54">
        <v>4</v>
      </c>
      <c r="R57" s="54">
        <v>23</v>
      </c>
      <c r="S57" s="15">
        <f>P57/F57*100</f>
        <v>96.428571428571431</v>
      </c>
      <c r="T57" s="54" t="s">
        <v>58</v>
      </c>
      <c r="U57" s="54" t="s">
        <v>58</v>
      </c>
      <c r="V57" s="54" t="s">
        <v>58</v>
      </c>
      <c r="W57" s="54" t="s">
        <v>58</v>
      </c>
      <c r="X57" s="54" t="s">
        <v>58</v>
      </c>
      <c r="Y57" s="54" t="s">
        <v>58</v>
      </c>
      <c r="Z57" s="54" t="s">
        <v>58</v>
      </c>
      <c r="AA57" s="54" t="s">
        <v>58</v>
      </c>
      <c r="AB57" s="54" t="s">
        <v>58</v>
      </c>
    </row>
    <row r="58" spans="1:29">
      <c r="A58" s="301"/>
      <c r="B58" s="31" t="s">
        <v>330</v>
      </c>
      <c r="C58" s="54">
        <f>SUM(D58:E58)</f>
        <v>20</v>
      </c>
      <c r="D58" s="54">
        <v>18</v>
      </c>
      <c r="E58" s="54">
        <v>2</v>
      </c>
      <c r="F58" s="54">
        <f>SUM(G58:H58)</f>
        <v>8</v>
      </c>
      <c r="G58" s="54">
        <v>1</v>
      </c>
      <c r="H58" s="54">
        <v>7</v>
      </c>
      <c r="I58" s="54">
        <f>SUM(J58:K58)</f>
        <v>29</v>
      </c>
      <c r="J58" s="54">
        <f t="shared" si="16"/>
        <v>20</v>
      </c>
      <c r="K58" s="54">
        <f t="shared" si="17"/>
        <v>9</v>
      </c>
      <c r="L58" s="54">
        <f>SUM(M58:N58)</f>
        <v>20</v>
      </c>
      <c r="M58" s="54">
        <v>18</v>
      </c>
      <c r="N58" s="54">
        <v>2</v>
      </c>
      <c r="O58" s="15">
        <f>L58/C58*100</f>
        <v>100</v>
      </c>
      <c r="P58" s="54">
        <f>SUM(Q58:R58)</f>
        <v>8</v>
      </c>
      <c r="Q58" s="54">
        <v>1</v>
      </c>
      <c r="R58" s="54">
        <v>7</v>
      </c>
      <c r="S58" s="15">
        <f>P58/F58*100</f>
        <v>100</v>
      </c>
      <c r="T58" s="98">
        <f>SUM(U58:V58)</f>
        <v>1</v>
      </c>
      <c r="U58" s="54">
        <v>1</v>
      </c>
      <c r="V58" s="54" t="s">
        <v>4</v>
      </c>
      <c r="W58" s="54" t="s">
        <v>4</v>
      </c>
      <c r="X58" s="54" t="s">
        <v>4</v>
      </c>
      <c r="Y58" s="54" t="s">
        <v>4</v>
      </c>
      <c r="Z58" s="54" t="s">
        <v>4</v>
      </c>
      <c r="AA58" s="54" t="s">
        <v>4</v>
      </c>
      <c r="AB58" s="54" t="s">
        <v>4</v>
      </c>
    </row>
    <row r="59" spans="1:29">
      <c r="A59" s="301"/>
      <c r="B59" s="31" t="s">
        <v>346</v>
      </c>
      <c r="C59" s="54">
        <f>SUM(C56:C58)</f>
        <v>828</v>
      </c>
      <c r="D59" s="54">
        <f t="shared" ref="D59:AC59" si="35">SUM(D56:D58)</f>
        <v>474</v>
      </c>
      <c r="E59" s="54">
        <f t="shared" si="35"/>
        <v>354</v>
      </c>
      <c r="F59" s="54">
        <f t="shared" si="35"/>
        <v>150</v>
      </c>
      <c r="G59" s="54">
        <f t="shared" si="35"/>
        <v>30</v>
      </c>
      <c r="H59" s="54">
        <f t="shared" si="35"/>
        <v>120</v>
      </c>
      <c r="I59" s="54">
        <f t="shared" si="35"/>
        <v>784</v>
      </c>
      <c r="J59" s="54">
        <f t="shared" si="35"/>
        <v>377</v>
      </c>
      <c r="K59" s="54">
        <f t="shared" si="35"/>
        <v>407</v>
      </c>
      <c r="L59" s="54">
        <f t="shared" si="35"/>
        <v>636</v>
      </c>
      <c r="M59" s="54">
        <f t="shared" si="35"/>
        <v>348</v>
      </c>
      <c r="N59" s="54">
        <f t="shared" si="35"/>
        <v>288</v>
      </c>
      <c r="O59" s="255">
        <f>L59/C59*100</f>
        <v>76.811594202898547</v>
      </c>
      <c r="P59" s="54">
        <f t="shared" si="35"/>
        <v>147</v>
      </c>
      <c r="Q59" s="54">
        <f t="shared" si="35"/>
        <v>28</v>
      </c>
      <c r="R59" s="54">
        <f t="shared" si="35"/>
        <v>119</v>
      </c>
      <c r="S59" s="255">
        <f>P59/F59*100</f>
        <v>98</v>
      </c>
      <c r="T59" s="54">
        <f t="shared" si="35"/>
        <v>1</v>
      </c>
      <c r="U59" s="54">
        <f t="shared" si="35"/>
        <v>1</v>
      </c>
      <c r="V59" s="54">
        <f t="shared" si="35"/>
        <v>0</v>
      </c>
      <c r="W59" s="54">
        <f t="shared" si="35"/>
        <v>0</v>
      </c>
      <c r="X59" s="54">
        <f t="shared" si="35"/>
        <v>0</v>
      </c>
      <c r="Y59" s="54">
        <f t="shared" si="35"/>
        <v>0</v>
      </c>
      <c r="Z59" s="54">
        <f t="shared" si="35"/>
        <v>0</v>
      </c>
      <c r="AA59" s="54">
        <f t="shared" si="35"/>
        <v>0</v>
      </c>
      <c r="AB59" s="54">
        <f t="shared" si="35"/>
        <v>0</v>
      </c>
      <c r="AC59" s="54">
        <f t="shared" si="35"/>
        <v>0</v>
      </c>
    </row>
    <row r="60" spans="1:29">
      <c r="A60" s="300">
        <v>17</v>
      </c>
      <c r="B60" s="31" t="s">
        <v>327</v>
      </c>
      <c r="C60" s="98">
        <f t="shared" si="18"/>
        <v>841</v>
      </c>
      <c r="D60" s="98">
        <v>508</v>
      </c>
      <c r="E60" s="98">
        <v>333</v>
      </c>
      <c r="F60" s="98">
        <f t="shared" si="19"/>
        <v>120</v>
      </c>
      <c r="G60" s="98">
        <v>22</v>
      </c>
      <c r="H60" s="98">
        <v>98</v>
      </c>
      <c r="I60" s="98">
        <f t="shared" si="20"/>
        <v>773</v>
      </c>
      <c r="J60" s="98">
        <f t="shared" si="16"/>
        <v>416</v>
      </c>
      <c r="K60" s="98">
        <f t="shared" si="17"/>
        <v>357</v>
      </c>
      <c r="L60" s="98">
        <f t="shared" si="21"/>
        <v>654</v>
      </c>
      <c r="M60" s="98">
        <v>394</v>
      </c>
      <c r="N60" s="98">
        <v>260</v>
      </c>
      <c r="O60" s="111">
        <f t="shared" si="22"/>
        <v>77.764565992865627</v>
      </c>
      <c r="P60" s="98">
        <f t="shared" si="23"/>
        <v>119</v>
      </c>
      <c r="Q60" s="98">
        <v>22</v>
      </c>
      <c r="R60" s="98">
        <v>97</v>
      </c>
      <c r="S60" s="111">
        <f t="shared" si="24"/>
        <v>99.166666666666671</v>
      </c>
      <c r="T60" s="98" t="s">
        <v>673</v>
      </c>
      <c r="U60" s="98" t="s">
        <v>673</v>
      </c>
      <c r="V60" s="98" t="s">
        <v>673</v>
      </c>
      <c r="W60" s="98" t="s">
        <v>673</v>
      </c>
      <c r="X60" s="98" t="s">
        <v>673</v>
      </c>
      <c r="Y60" s="98" t="s">
        <v>673</v>
      </c>
      <c r="Z60" s="98" t="s">
        <v>673</v>
      </c>
      <c r="AA60" s="98" t="s">
        <v>673</v>
      </c>
      <c r="AB60" s="98" t="s">
        <v>673</v>
      </c>
    </row>
    <row r="61" spans="1:29">
      <c r="A61" s="300"/>
      <c r="B61" s="31" t="s">
        <v>328</v>
      </c>
      <c r="C61" s="98">
        <f t="shared" si="18"/>
        <v>0</v>
      </c>
      <c r="D61" s="98"/>
      <c r="E61" s="98"/>
      <c r="F61" s="98">
        <f t="shared" si="19"/>
        <v>0</v>
      </c>
      <c r="G61" s="98"/>
      <c r="H61" s="98"/>
      <c r="I61" s="98">
        <f t="shared" si="20"/>
        <v>0</v>
      </c>
      <c r="J61" s="98">
        <f t="shared" si="16"/>
        <v>0</v>
      </c>
      <c r="K61" s="98">
        <f t="shared" si="17"/>
        <v>0</v>
      </c>
      <c r="L61" s="98">
        <f t="shared" si="21"/>
        <v>0</v>
      </c>
      <c r="M61" s="98"/>
      <c r="N61" s="98"/>
      <c r="O61" s="111" t="e">
        <f t="shared" si="22"/>
        <v>#DIV/0!</v>
      </c>
      <c r="P61" s="98">
        <f t="shared" si="23"/>
        <v>0</v>
      </c>
      <c r="Q61" s="98"/>
      <c r="R61" s="98"/>
      <c r="S61" s="111" t="e">
        <f t="shared" si="24"/>
        <v>#DIV/0!</v>
      </c>
      <c r="T61" s="98">
        <f>SUM(U61:V61)</f>
        <v>0</v>
      </c>
      <c r="U61" s="98"/>
      <c r="V61" s="98"/>
      <c r="W61" s="98">
        <f>SUM(X61:Y61)</f>
        <v>0</v>
      </c>
      <c r="X61" s="98"/>
      <c r="Y61" s="98"/>
      <c r="Z61" s="98">
        <f>SUM(AA61:AB61)</f>
        <v>0</v>
      </c>
      <c r="AA61" s="98"/>
      <c r="AB61" s="98"/>
    </row>
    <row r="62" spans="1:29" ht="14.25" thickBot="1">
      <c r="A62" s="355"/>
      <c r="B62" s="34" t="s">
        <v>330</v>
      </c>
      <c r="C62" s="110">
        <f t="shared" si="18"/>
        <v>0</v>
      </c>
      <c r="D62" s="110"/>
      <c r="E62" s="110"/>
      <c r="F62" s="110">
        <f t="shared" si="19"/>
        <v>0</v>
      </c>
      <c r="G62" s="110"/>
      <c r="H62" s="110"/>
      <c r="I62" s="110">
        <f t="shared" si="20"/>
        <v>0</v>
      </c>
      <c r="J62" s="110">
        <f t="shared" si="16"/>
        <v>0</v>
      </c>
      <c r="K62" s="110">
        <f t="shared" si="17"/>
        <v>0</v>
      </c>
      <c r="L62" s="110">
        <f t="shared" si="21"/>
        <v>0</v>
      </c>
      <c r="M62" s="110"/>
      <c r="N62" s="110"/>
      <c r="O62" s="26" t="e">
        <f t="shared" si="22"/>
        <v>#DIV/0!</v>
      </c>
      <c r="P62" s="110">
        <f t="shared" si="23"/>
        <v>0</v>
      </c>
      <c r="Q62" s="110"/>
      <c r="R62" s="110"/>
      <c r="S62" s="26" t="e">
        <f t="shared" si="24"/>
        <v>#DIV/0!</v>
      </c>
      <c r="T62" s="110">
        <f>SUM(U62:V62)</f>
        <v>0</v>
      </c>
      <c r="U62" s="110"/>
      <c r="V62" s="110"/>
      <c r="W62" s="110">
        <f>SUM(X62:Y62)</f>
        <v>0</v>
      </c>
      <c r="X62" s="110"/>
      <c r="Y62" s="110"/>
      <c r="Z62" s="110">
        <f>SUM(AA62:AB62)</f>
        <v>0</v>
      </c>
      <c r="AA62" s="110"/>
      <c r="AB62" s="110"/>
    </row>
    <row r="63" spans="1:29">
      <c r="B63" s="27" t="s">
        <v>345</v>
      </c>
    </row>
  </sheetData>
  <mergeCells count="36">
    <mergeCell ref="A33:A35"/>
    <mergeCell ref="B33:B35"/>
    <mergeCell ref="A36:A39"/>
    <mergeCell ref="A60:A62"/>
    <mergeCell ref="A56:A59"/>
    <mergeCell ref="A52:A55"/>
    <mergeCell ref="A48:A51"/>
    <mergeCell ref="A44:A47"/>
    <mergeCell ref="A40:A43"/>
    <mergeCell ref="W34:Y34"/>
    <mergeCell ref="W3:Y3"/>
    <mergeCell ref="Z3:AB3"/>
    <mergeCell ref="C34:E34"/>
    <mergeCell ref="F34:H34"/>
    <mergeCell ref="C33:H33"/>
    <mergeCell ref="I34:K34"/>
    <mergeCell ref="C3:E3"/>
    <mergeCell ref="F3:H3"/>
    <mergeCell ref="I3:K3"/>
    <mergeCell ref="P3:S3"/>
    <mergeCell ref="T3:V3"/>
    <mergeCell ref="Z34:AB34"/>
    <mergeCell ref="O33:X33"/>
    <mergeCell ref="L34:O34"/>
    <mergeCell ref="P34:S34"/>
    <mergeCell ref="T34:V34"/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workbookViewId="0">
      <selection activeCell="H1" sqref="A1:IV65536"/>
    </sheetView>
  </sheetViews>
  <sheetFormatPr defaultRowHeight="13.5"/>
  <cols>
    <col min="1" max="1" width="9.625" style="3" customWidth="1"/>
    <col min="2" max="2" width="6.625" style="3" hidden="1" customWidth="1"/>
    <col min="3" max="5" width="3.75" style="3" customWidth="1"/>
    <col min="6" max="7" width="3.625" style="3" customWidth="1"/>
    <col min="8" max="19" width="2.875" style="3" customWidth="1"/>
    <col min="20" max="20" width="3.375" style="3" customWidth="1"/>
    <col min="21" max="25" width="2.875" style="3" customWidth="1"/>
    <col min="26" max="53" width="3.125" style="3" customWidth="1"/>
    <col min="54" max="54" width="4.375" style="3" customWidth="1"/>
    <col min="55" max="16384" width="9" style="3"/>
  </cols>
  <sheetData>
    <row r="1" spans="1:54" ht="18.75" customHeight="1" thickBot="1">
      <c r="A1" s="1" t="s">
        <v>27</v>
      </c>
      <c r="N1" s="36" t="s">
        <v>588</v>
      </c>
      <c r="BB1" s="4" t="s">
        <v>441</v>
      </c>
    </row>
    <row r="2" spans="1:54" ht="27.75" customHeight="1">
      <c r="A2" s="293" t="s">
        <v>449</v>
      </c>
      <c r="B2" s="287"/>
      <c r="C2" s="287" t="s">
        <v>519</v>
      </c>
      <c r="D2" s="287"/>
      <c r="E2" s="287"/>
      <c r="F2" s="347" t="s">
        <v>442</v>
      </c>
      <c r="G2" s="347" t="s">
        <v>443</v>
      </c>
      <c r="H2" s="345" t="s">
        <v>520</v>
      </c>
      <c r="I2" s="345" t="s">
        <v>521</v>
      </c>
      <c r="J2" s="345" t="s">
        <v>522</v>
      </c>
      <c r="K2" s="345" t="s">
        <v>523</v>
      </c>
      <c r="L2" s="345" t="s">
        <v>524</v>
      </c>
      <c r="M2" s="345" t="s">
        <v>525</v>
      </c>
      <c r="N2" s="345" t="s">
        <v>526</v>
      </c>
      <c r="O2" s="345" t="s">
        <v>527</v>
      </c>
      <c r="P2" s="345" t="s">
        <v>528</v>
      </c>
      <c r="Q2" s="345" t="s">
        <v>529</v>
      </c>
      <c r="R2" s="345" t="s">
        <v>530</v>
      </c>
      <c r="S2" s="345" t="s">
        <v>531</v>
      </c>
      <c r="T2" s="345" t="s">
        <v>532</v>
      </c>
      <c r="U2" s="345" t="s">
        <v>533</v>
      </c>
      <c r="V2" s="345" t="s">
        <v>534</v>
      </c>
      <c r="W2" s="345" t="s">
        <v>535</v>
      </c>
      <c r="X2" s="345" t="s">
        <v>536</v>
      </c>
      <c r="Y2" s="345" t="s">
        <v>537</v>
      </c>
      <c r="Z2" s="345" t="s">
        <v>538</v>
      </c>
      <c r="AA2" s="343" t="s">
        <v>539</v>
      </c>
      <c r="AB2" s="375" t="s">
        <v>540</v>
      </c>
      <c r="AC2" s="345" t="s">
        <v>541</v>
      </c>
      <c r="AD2" s="345" t="s">
        <v>542</v>
      </c>
      <c r="AE2" s="345" t="s">
        <v>543</v>
      </c>
      <c r="AF2" s="345" t="s">
        <v>544</v>
      </c>
      <c r="AG2" s="345" t="s">
        <v>545</v>
      </c>
      <c r="AH2" s="345" t="s">
        <v>546</v>
      </c>
      <c r="AI2" s="345" t="s">
        <v>547</v>
      </c>
      <c r="AJ2" s="345" t="s">
        <v>548</v>
      </c>
      <c r="AK2" s="345" t="s">
        <v>549</v>
      </c>
      <c r="AL2" s="345" t="s">
        <v>550</v>
      </c>
      <c r="AM2" s="345" t="s">
        <v>551</v>
      </c>
      <c r="AN2" s="345" t="s">
        <v>552</v>
      </c>
      <c r="AO2" s="345" t="s">
        <v>553</v>
      </c>
      <c r="AP2" s="345" t="s">
        <v>554</v>
      </c>
      <c r="AQ2" s="345" t="s">
        <v>555</v>
      </c>
      <c r="AR2" s="345" t="s">
        <v>556</v>
      </c>
      <c r="AS2" s="345" t="s">
        <v>557</v>
      </c>
      <c r="AT2" s="345" t="s">
        <v>558</v>
      </c>
      <c r="AU2" s="345" t="s">
        <v>559</v>
      </c>
      <c r="AV2" s="345" t="s">
        <v>560</v>
      </c>
      <c r="AW2" s="345" t="s">
        <v>561</v>
      </c>
      <c r="AX2" s="345" t="s">
        <v>562</v>
      </c>
      <c r="AY2" s="345" t="s">
        <v>563</v>
      </c>
      <c r="AZ2" s="345" t="s">
        <v>564</v>
      </c>
      <c r="BA2" s="345" t="s">
        <v>565</v>
      </c>
      <c r="BB2" s="343" t="s">
        <v>358</v>
      </c>
    </row>
    <row r="3" spans="1:54" ht="27.75" customHeight="1">
      <c r="A3" s="342"/>
      <c r="B3" s="284"/>
      <c r="C3" s="9" t="s">
        <v>346</v>
      </c>
      <c r="D3" s="9" t="s">
        <v>334</v>
      </c>
      <c r="E3" s="9" t="s">
        <v>335</v>
      </c>
      <c r="F3" s="348"/>
      <c r="G3" s="348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4"/>
      <c r="AB3" s="37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346"/>
      <c r="AY3" s="346"/>
      <c r="AZ3" s="346"/>
      <c r="BA3" s="346"/>
      <c r="BB3" s="344"/>
    </row>
    <row r="4" spans="1:54" hidden="1">
      <c r="A4" s="304" t="s">
        <v>574</v>
      </c>
      <c r="B4" s="99" t="s">
        <v>327</v>
      </c>
      <c r="C4" s="27">
        <f t="shared" ref="C4:C24" si="0">SUM(D4:E4)</f>
        <v>735</v>
      </c>
      <c r="D4" s="27">
        <v>349</v>
      </c>
      <c r="E4" s="27">
        <v>386</v>
      </c>
      <c r="F4" s="27">
        <v>108</v>
      </c>
      <c r="G4" s="27">
        <f t="shared" ref="G4:G24" si="1">SUM(H4:BB4)</f>
        <v>627</v>
      </c>
      <c r="H4" s="98">
        <v>2</v>
      </c>
      <c r="I4" s="98">
        <v>3</v>
      </c>
      <c r="J4" s="98">
        <v>2</v>
      </c>
      <c r="K4" s="98">
        <v>9</v>
      </c>
      <c r="L4" s="98">
        <v>1</v>
      </c>
      <c r="M4" s="98" t="s">
        <v>673</v>
      </c>
      <c r="N4" s="98">
        <v>4</v>
      </c>
      <c r="O4" s="98">
        <v>20</v>
      </c>
      <c r="P4" s="98">
        <v>7</v>
      </c>
      <c r="Q4" s="98">
        <v>40</v>
      </c>
      <c r="R4" s="98">
        <v>64</v>
      </c>
      <c r="S4" s="98">
        <v>46</v>
      </c>
      <c r="T4" s="98">
        <v>228</v>
      </c>
      <c r="U4" s="98">
        <v>69</v>
      </c>
      <c r="V4" s="98">
        <v>7</v>
      </c>
      <c r="W4" s="98">
        <v>3</v>
      </c>
      <c r="X4" s="98">
        <v>6</v>
      </c>
      <c r="Y4" s="98">
        <v>1</v>
      </c>
      <c r="Z4" s="98">
        <v>28</v>
      </c>
      <c r="AA4" s="98">
        <v>8</v>
      </c>
      <c r="AB4" s="98">
        <v>15</v>
      </c>
      <c r="AC4" s="98">
        <v>21</v>
      </c>
      <c r="AD4" s="98">
        <v>1</v>
      </c>
      <c r="AE4" s="98" t="s">
        <v>673</v>
      </c>
      <c r="AF4" s="98">
        <v>13</v>
      </c>
      <c r="AG4" s="98">
        <v>8</v>
      </c>
      <c r="AH4" s="98">
        <v>4</v>
      </c>
      <c r="AI4" s="98">
        <v>1</v>
      </c>
      <c r="AJ4" s="98" t="s">
        <v>673</v>
      </c>
      <c r="AK4" s="98" t="s">
        <v>673</v>
      </c>
      <c r="AL4" s="98">
        <v>2</v>
      </c>
      <c r="AM4" s="98">
        <v>4</v>
      </c>
      <c r="AN4" s="98">
        <v>2</v>
      </c>
      <c r="AO4" s="98" t="s">
        <v>673</v>
      </c>
      <c r="AP4" s="98">
        <v>1</v>
      </c>
      <c r="AQ4" s="98" t="s">
        <v>673</v>
      </c>
      <c r="AR4" s="98" t="s">
        <v>673</v>
      </c>
      <c r="AS4" s="98" t="s">
        <v>673</v>
      </c>
      <c r="AT4" s="98">
        <v>2</v>
      </c>
      <c r="AU4" s="98" t="s">
        <v>673</v>
      </c>
      <c r="AV4" s="98" t="s">
        <v>673</v>
      </c>
      <c r="AW4" s="98" t="s">
        <v>673</v>
      </c>
      <c r="AX4" s="98">
        <v>3</v>
      </c>
      <c r="AY4" s="98" t="s">
        <v>673</v>
      </c>
      <c r="AZ4" s="98" t="s">
        <v>673</v>
      </c>
      <c r="BA4" s="98">
        <v>2</v>
      </c>
      <c r="BB4" s="98" t="s">
        <v>673</v>
      </c>
    </row>
    <row r="5" spans="1:54" hidden="1">
      <c r="A5" s="304"/>
      <c r="B5" s="99" t="s">
        <v>705</v>
      </c>
      <c r="C5" s="27">
        <f t="shared" si="0"/>
        <v>102</v>
      </c>
      <c r="D5" s="27">
        <v>51</v>
      </c>
      <c r="E5" s="27">
        <v>51</v>
      </c>
      <c r="F5" s="27">
        <v>31</v>
      </c>
      <c r="G5" s="27">
        <f t="shared" si="1"/>
        <v>71</v>
      </c>
      <c r="H5" s="98">
        <v>1</v>
      </c>
      <c r="I5" s="98" t="s">
        <v>63</v>
      </c>
      <c r="J5" s="98" t="s">
        <v>63</v>
      </c>
      <c r="K5" s="98" t="s">
        <v>63</v>
      </c>
      <c r="L5" s="98" t="s">
        <v>63</v>
      </c>
      <c r="M5" s="98" t="s">
        <v>63</v>
      </c>
      <c r="N5" s="98" t="s">
        <v>63</v>
      </c>
      <c r="O5" s="98">
        <v>2</v>
      </c>
      <c r="P5" s="98">
        <v>1</v>
      </c>
      <c r="Q5" s="98">
        <v>16</v>
      </c>
      <c r="R5" s="98">
        <v>5</v>
      </c>
      <c r="S5" s="98">
        <v>5</v>
      </c>
      <c r="T5" s="98">
        <v>18</v>
      </c>
      <c r="U5" s="98">
        <v>3</v>
      </c>
      <c r="V5" s="98" t="s">
        <v>63</v>
      </c>
      <c r="W5" s="98" t="s">
        <v>63</v>
      </c>
      <c r="X5" s="98" t="s">
        <v>63</v>
      </c>
      <c r="Y5" s="98">
        <v>1</v>
      </c>
      <c r="Z5" s="98">
        <v>8</v>
      </c>
      <c r="AA5" s="98">
        <v>6</v>
      </c>
      <c r="AB5" s="98" t="s">
        <v>63</v>
      </c>
      <c r="AC5" s="98">
        <v>2</v>
      </c>
      <c r="AD5" s="98" t="s">
        <v>63</v>
      </c>
      <c r="AE5" s="98" t="s">
        <v>63</v>
      </c>
      <c r="AF5" s="98" t="s">
        <v>63</v>
      </c>
      <c r="AG5" s="98" t="s">
        <v>63</v>
      </c>
      <c r="AH5" s="98">
        <v>1</v>
      </c>
      <c r="AI5" s="98" t="s">
        <v>63</v>
      </c>
      <c r="AJ5" s="98">
        <v>1</v>
      </c>
      <c r="AK5" s="98" t="s">
        <v>63</v>
      </c>
      <c r="AL5" s="98" t="s">
        <v>63</v>
      </c>
      <c r="AM5" s="98" t="s">
        <v>63</v>
      </c>
      <c r="AN5" s="98" t="s">
        <v>63</v>
      </c>
      <c r="AO5" s="98" t="s">
        <v>63</v>
      </c>
      <c r="AP5" s="98" t="s">
        <v>63</v>
      </c>
      <c r="AQ5" s="98" t="s">
        <v>63</v>
      </c>
      <c r="AR5" s="98" t="s">
        <v>63</v>
      </c>
      <c r="AS5" s="98" t="s">
        <v>63</v>
      </c>
      <c r="AT5" s="98">
        <v>1</v>
      </c>
      <c r="AU5" s="98" t="s">
        <v>63</v>
      </c>
      <c r="AV5" s="98" t="s">
        <v>63</v>
      </c>
      <c r="AW5" s="98" t="s">
        <v>63</v>
      </c>
      <c r="AX5" s="98" t="s">
        <v>63</v>
      </c>
      <c r="AY5" s="98" t="s">
        <v>63</v>
      </c>
      <c r="AZ5" s="98" t="s">
        <v>63</v>
      </c>
      <c r="BA5" s="98" t="s">
        <v>63</v>
      </c>
      <c r="BB5" s="98" t="s">
        <v>63</v>
      </c>
    </row>
    <row r="6" spans="1:54" hidden="1">
      <c r="A6" s="304"/>
      <c r="B6" s="99" t="s">
        <v>502</v>
      </c>
      <c r="C6" s="27">
        <f t="shared" si="0"/>
        <v>87</v>
      </c>
      <c r="D6" s="27">
        <v>44</v>
      </c>
      <c r="E6" s="27">
        <v>43</v>
      </c>
      <c r="F6" s="27">
        <v>37</v>
      </c>
      <c r="G6" s="27">
        <f t="shared" si="1"/>
        <v>50</v>
      </c>
      <c r="H6" s="98" t="s">
        <v>57</v>
      </c>
      <c r="I6" s="98" t="s">
        <v>57</v>
      </c>
      <c r="J6" s="98" t="s">
        <v>57</v>
      </c>
      <c r="K6" s="98" t="s">
        <v>57</v>
      </c>
      <c r="L6" s="98" t="s">
        <v>57</v>
      </c>
      <c r="M6" s="98" t="s">
        <v>57</v>
      </c>
      <c r="N6" s="98" t="s">
        <v>57</v>
      </c>
      <c r="O6" s="98" t="s">
        <v>57</v>
      </c>
      <c r="P6" s="98">
        <v>1</v>
      </c>
      <c r="Q6" s="98">
        <v>2</v>
      </c>
      <c r="R6" s="98">
        <v>7</v>
      </c>
      <c r="S6" s="98">
        <v>5</v>
      </c>
      <c r="T6" s="98">
        <v>15</v>
      </c>
      <c r="U6" s="98">
        <v>12</v>
      </c>
      <c r="V6" s="98">
        <v>1</v>
      </c>
      <c r="W6" s="98" t="s">
        <v>57</v>
      </c>
      <c r="X6" s="98">
        <v>1</v>
      </c>
      <c r="Y6" s="98">
        <v>1</v>
      </c>
      <c r="Z6" s="98" t="s">
        <v>57</v>
      </c>
      <c r="AA6" s="98">
        <v>2</v>
      </c>
      <c r="AB6" s="98">
        <v>1</v>
      </c>
      <c r="AC6" s="98">
        <v>1</v>
      </c>
      <c r="AD6" s="98" t="s">
        <v>57</v>
      </c>
      <c r="AE6" s="98" t="s">
        <v>57</v>
      </c>
      <c r="AF6" s="98" t="s">
        <v>57</v>
      </c>
      <c r="AG6" s="98" t="s">
        <v>57</v>
      </c>
      <c r="AH6" s="98" t="s">
        <v>57</v>
      </c>
      <c r="AI6" s="98">
        <v>1</v>
      </c>
      <c r="AJ6" s="98" t="s">
        <v>57</v>
      </c>
      <c r="AK6" s="98" t="s">
        <v>57</v>
      </c>
      <c r="AL6" s="98" t="s">
        <v>57</v>
      </c>
      <c r="AM6" s="98" t="s">
        <v>57</v>
      </c>
      <c r="AN6" s="98" t="s">
        <v>57</v>
      </c>
      <c r="AO6" s="98" t="s">
        <v>57</v>
      </c>
      <c r="AP6" s="98" t="s">
        <v>57</v>
      </c>
      <c r="AQ6" s="98" t="s">
        <v>57</v>
      </c>
      <c r="AR6" s="98" t="s">
        <v>57</v>
      </c>
      <c r="AS6" s="98" t="s">
        <v>57</v>
      </c>
      <c r="AT6" s="98" t="s">
        <v>57</v>
      </c>
      <c r="AU6" s="98" t="s">
        <v>57</v>
      </c>
      <c r="AV6" s="98" t="s">
        <v>57</v>
      </c>
      <c r="AW6" s="98" t="s">
        <v>57</v>
      </c>
      <c r="AX6" s="98" t="s">
        <v>57</v>
      </c>
      <c r="AY6" s="98" t="s">
        <v>57</v>
      </c>
      <c r="AZ6" s="98" t="s">
        <v>57</v>
      </c>
      <c r="BA6" s="98" t="s">
        <v>57</v>
      </c>
      <c r="BB6" s="98" t="s">
        <v>57</v>
      </c>
    </row>
    <row r="7" spans="1:54" hidden="1">
      <c r="A7" s="300">
        <v>12</v>
      </c>
      <c r="B7" s="99" t="s">
        <v>327</v>
      </c>
      <c r="C7" s="27">
        <f t="shared" si="0"/>
        <v>664</v>
      </c>
      <c r="D7" s="27">
        <v>320</v>
      </c>
      <c r="E7" s="27">
        <v>344</v>
      </c>
      <c r="F7" s="27">
        <v>94</v>
      </c>
      <c r="G7" s="27">
        <f t="shared" si="1"/>
        <v>570</v>
      </c>
      <c r="H7" s="98">
        <v>5</v>
      </c>
      <c r="I7" s="98">
        <v>1</v>
      </c>
      <c r="J7" s="98">
        <v>3</v>
      </c>
      <c r="K7" s="98">
        <v>3</v>
      </c>
      <c r="L7" s="98" t="s">
        <v>673</v>
      </c>
      <c r="M7" s="98">
        <v>1</v>
      </c>
      <c r="N7" s="98">
        <v>3</v>
      </c>
      <c r="O7" s="98">
        <v>14</v>
      </c>
      <c r="P7" s="98">
        <v>10</v>
      </c>
      <c r="Q7" s="98">
        <v>28</v>
      </c>
      <c r="R7" s="98">
        <v>78</v>
      </c>
      <c r="S7" s="98">
        <v>34</v>
      </c>
      <c r="T7" s="98">
        <v>229</v>
      </c>
      <c r="U7" s="98">
        <v>45</v>
      </c>
      <c r="V7" s="98">
        <v>6</v>
      </c>
      <c r="W7" s="98">
        <v>7</v>
      </c>
      <c r="X7" s="98">
        <v>7</v>
      </c>
      <c r="Y7" s="98">
        <v>2</v>
      </c>
      <c r="Z7" s="98">
        <v>21</v>
      </c>
      <c r="AA7" s="98">
        <v>7</v>
      </c>
      <c r="AB7" s="98">
        <v>5</v>
      </c>
      <c r="AC7" s="98">
        <v>7</v>
      </c>
      <c r="AD7" s="98">
        <v>3</v>
      </c>
      <c r="AE7" s="98">
        <v>2</v>
      </c>
      <c r="AF7" s="98">
        <v>24</v>
      </c>
      <c r="AG7" s="98">
        <v>10</v>
      </c>
      <c r="AH7" s="98">
        <v>2</v>
      </c>
      <c r="AI7" s="98" t="s">
        <v>673</v>
      </c>
      <c r="AJ7" s="98">
        <v>1</v>
      </c>
      <c r="AK7" s="98" t="s">
        <v>673</v>
      </c>
      <c r="AL7" s="98" t="s">
        <v>673</v>
      </c>
      <c r="AM7" s="98">
        <v>1</v>
      </c>
      <c r="AN7" s="98">
        <v>2</v>
      </c>
      <c r="AO7" s="98" t="s">
        <v>673</v>
      </c>
      <c r="AP7" s="98" t="s">
        <v>673</v>
      </c>
      <c r="AQ7" s="98">
        <v>1</v>
      </c>
      <c r="AR7" s="98" t="s">
        <v>673</v>
      </c>
      <c r="AS7" s="98">
        <v>3</v>
      </c>
      <c r="AT7" s="98">
        <v>2</v>
      </c>
      <c r="AU7" s="98" t="s">
        <v>673</v>
      </c>
      <c r="AV7" s="98" t="s">
        <v>673</v>
      </c>
      <c r="AW7" s="98" t="s">
        <v>673</v>
      </c>
      <c r="AX7" s="98" t="s">
        <v>673</v>
      </c>
      <c r="AY7" s="98" t="s">
        <v>673</v>
      </c>
      <c r="AZ7" s="98" t="s">
        <v>673</v>
      </c>
      <c r="BA7" s="98">
        <v>3</v>
      </c>
      <c r="BB7" s="98" t="s">
        <v>673</v>
      </c>
    </row>
    <row r="8" spans="1:54" hidden="1">
      <c r="A8" s="300"/>
      <c r="B8" s="99" t="s">
        <v>705</v>
      </c>
      <c r="C8" s="27">
        <f t="shared" si="0"/>
        <v>95</v>
      </c>
      <c r="D8" s="27">
        <v>43</v>
      </c>
      <c r="E8" s="27">
        <v>52</v>
      </c>
      <c r="F8" s="27">
        <v>33</v>
      </c>
      <c r="G8" s="27">
        <f t="shared" si="1"/>
        <v>62</v>
      </c>
      <c r="H8" s="98" t="s">
        <v>63</v>
      </c>
      <c r="I8" s="98" t="s">
        <v>63</v>
      </c>
      <c r="J8" s="98" t="s">
        <v>63</v>
      </c>
      <c r="K8" s="98" t="s">
        <v>63</v>
      </c>
      <c r="L8" s="98" t="s">
        <v>63</v>
      </c>
      <c r="M8" s="98" t="s">
        <v>63</v>
      </c>
      <c r="N8" s="98" t="s">
        <v>63</v>
      </c>
      <c r="O8" s="98" t="s">
        <v>63</v>
      </c>
      <c r="P8" s="98">
        <v>3</v>
      </c>
      <c r="Q8" s="98">
        <v>8</v>
      </c>
      <c r="R8" s="98">
        <v>4</v>
      </c>
      <c r="S8" s="98">
        <v>3</v>
      </c>
      <c r="T8" s="98">
        <v>18</v>
      </c>
      <c r="U8" s="98">
        <v>1</v>
      </c>
      <c r="V8" s="98" t="s">
        <v>63</v>
      </c>
      <c r="W8" s="98">
        <v>2</v>
      </c>
      <c r="X8" s="98">
        <v>5</v>
      </c>
      <c r="Y8" s="98" t="s">
        <v>63</v>
      </c>
      <c r="Z8" s="98">
        <v>7</v>
      </c>
      <c r="AA8" s="98">
        <v>3</v>
      </c>
      <c r="AB8" s="98" t="s">
        <v>63</v>
      </c>
      <c r="AC8" s="98">
        <v>4</v>
      </c>
      <c r="AD8" s="98" t="s">
        <v>63</v>
      </c>
      <c r="AE8" s="98" t="s">
        <v>63</v>
      </c>
      <c r="AF8" s="98">
        <v>1</v>
      </c>
      <c r="AG8" s="98">
        <v>1</v>
      </c>
      <c r="AH8" s="98">
        <v>1</v>
      </c>
      <c r="AI8" s="98">
        <v>1</v>
      </c>
      <c r="AJ8" s="98" t="s">
        <v>63</v>
      </c>
      <c r="AK8" s="98" t="s">
        <v>63</v>
      </c>
      <c r="AL8" s="98" t="s">
        <v>63</v>
      </c>
      <c r="AM8" s="98" t="s">
        <v>63</v>
      </c>
      <c r="AN8" s="98" t="s">
        <v>63</v>
      </c>
      <c r="AO8" s="98" t="s">
        <v>63</v>
      </c>
      <c r="AP8" s="98" t="s">
        <v>63</v>
      </c>
      <c r="AQ8" s="98" t="s">
        <v>63</v>
      </c>
      <c r="AR8" s="98" t="s">
        <v>63</v>
      </c>
      <c r="AS8" s="98" t="s">
        <v>63</v>
      </c>
      <c r="AT8" s="98" t="s">
        <v>63</v>
      </c>
      <c r="AU8" s="98" t="s">
        <v>63</v>
      </c>
      <c r="AV8" s="98" t="s">
        <v>63</v>
      </c>
      <c r="AW8" s="98" t="s">
        <v>63</v>
      </c>
      <c r="AX8" s="98" t="s">
        <v>63</v>
      </c>
      <c r="AY8" s="98" t="s">
        <v>63</v>
      </c>
      <c r="AZ8" s="98" t="s">
        <v>63</v>
      </c>
      <c r="BA8" s="98" t="s">
        <v>63</v>
      </c>
      <c r="BB8" s="98" t="s">
        <v>63</v>
      </c>
    </row>
    <row r="9" spans="1:54" hidden="1">
      <c r="A9" s="300"/>
      <c r="B9" s="99" t="s">
        <v>502</v>
      </c>
      <c r="C9" s="27">
        <f t="shared" si="0"/>
        <v>87</v>
      </c>
      <c r="D9" s="27">
        <v>34</v>
      </c>
      <c r="E9" s="27">
        <v>53</v>
      </c>
      <c r="F9" s="27">
        <v>41</v>
      </c>
      <c r="G9" s="27">
        <f t="shared" si="1"/>
        <v>46</v>
      </c>
      <c r="H9" s="98">
        <v>1</v>
      </c>
      <c r="I9" s="98" t="s">
        <v>57</v>
      </c>
      <c r="J9" s="98" t="s">
        <v>57</v>
      </c>
      <c r="K9" s="98" t="s">
        <v>57</v>
      </c>
      <c r="L9" s="98" t="s">
        <v>57</v>
      </c>
      <c r="M9" s="98" t="s">
        <v>57</v>
      </c>
      <c r="N9" s="98" t="s">
        <v>57</v>
      </c>
      <c r="O9" s="98" t="s">
        <v>57</v>
      </c>
      <c r="P9" s="98">
        <v>1</v>
      </c>
      <c r="Q9" s="98">
        <v>3</v>
      </c>
      <c r="R9" s="98">
        <v>5</v>
      </c>
      <c r="S9" s="98">
        <v>1</v>
      </c>
      <c r="T9" s="98">
        <v>18</v>
      </c>
      <c r="U9" s="98">
        <v>5</v>
      </c>
      <c r="V9" s="98">
        <v>2</v>
      </c>
      <c r="W9" s="98" t="s">
        <v>57</v>
      </c>
      <c r="X9" s="98" t="s">
        <v>57</v>
      </c>
      <c r="Y9" s="98" t="s">
        <v>57</v>
      </c>
      <c r="Z9" s="98">
        <v>3</v>
      </c>
      <c r="AA9" s="98">
        <v>2</v>
      </c>
      <c r="AB9" s="98" t="s">
        <v>57</v>
      </c>
      <c r="AC9" s="98">
        <v>2</v>
      </c>
      <c r="AD9" s="98" t="s">
        <v>57</v>
      </c>
      <c r="AE9" s="98" t="s">
        <v>57</v>
      </c>
      <c r="AF9" s="98">
        <v>2</v>
      </c>
      <c r="AG9" s="98">
        <v>1</v>
      </c>
      <c r="AH9" s="98" t="s">
        <v>57</v>
      </c>
      <c r="AI9" s="98" t="s">
        <v>57</v>
      </c>
      <c r="AJ9" s="98" t="s">
        <v>57</v>
      </c>
      <c r="AK9" s="98" t="s">
        <v>57</v>
      </c>
      <c r="AL9" s="98" t="s">
        <v>57</v>
      </c>
      <c r="AM9" s="98" t="s">
        <v>57</v>
      </c>
      <c r="AN9" s="98" t="s">
        <v>57</v>
      </c>
      <c r="AO9" s="98" t="s">
        <v>57</v>
      </c>
      <c r="AP9" s="98" t="s">
        <v>57</v>
      </c>
      <c r="AQ9" s="98" t="s">
        <v>57</v>
      </c>
      <c r="AR9" s="98" t="s">
        <v>57</v>
      </c>
      <c r="AS9" s="98" t="s">
        <v>57</v>
      </c>
      <c r="AT9" s="98" t="s">
        <v>57</v>
      </c>
      <c r="AU9" s="98" t="s">
        <v>57</v>
      </c>
      <c r="AV9" s="98" t="s">
        <v>57</v>
      </c>
      <c r="AW9" s="98" t="s">
        <v>57</v>
      </c>
      <c r="AX9" s="98" t="s">
        <v>57</v>
      </c>
      <c r="AY9" s="98" t="s">
        <v>57</v>
      </c>
      <c r="AZ9" s="98" t="s">
        <v>57</v>
      </c>
      <c r="BA9" s="98" t="s">
        <v>57</v>
      </c>
      <c r="BB9" s="98" t="s">
        <v>57</v>
      </c>
    </row>
    <row r="10" spans="1:54" hidden="1">
      <c r="A10" s="300">
        <v>13</v>
      </c>
      <c r="B10" s="99" t="s">
        <v>327</v>
      </c>
      <c r="C10" s="27">
        <f t="shared" si="0"/>
        <v>739</v>
      </c>
      <c r="D10" s="27">
        <v>367</v>
      </c>
      <c r="E10" s="27">
        <v>372</v>
      </c>
      <c r="F10" s="27">
        <v>102</v>
      </c>
      <c r="G10" s="27">
        <f t="shared" si="1"/>
        <v>637</v>
      </c>
      <c r="H10" s="98">
        <v>8</v>
      </c>
      <c r="I10" s="98">
        <v>1</v>
      </c>
      <c r="J10" s="98">
        <v>1</v>
      </c>
      <c r="K10" s="98">
        <v>11</v>
      </c>
      <c r="L10" s="98">
        <v>3</v>
      </c>
      <c r="M10" s="98">
        <v>1</v>
      </c>
      <c r="N10" s="98">
        <v>7</v>
      </c>
      <c r="O10" s="98">
        <v>14</v>
      </c>
      <c r="P10" s="98">
        <v>11</v>
      </c>
      <c r="Q10" s="98">
        <v>28</v>
      </c>
      <c r="R10" s="98">
        <v>49</v>
      </c>
      <c r="S10" s="98">
        <v>42</v>
      </c>
      <c r="T10" s="98">
        <v>284</v>
      </c>
      <c r="U10" s="98">
        <v>56</v>
      </c>
      <c r="V10" s="98">
        <v>10</v>
      </c>
      <c r="W10" s="98">
        <v>5</v>
      </c>
      <c r="X10" s="98">
        <v>16</v>
      </c>
      <c r="Y10" s="98">
        <v>3</v>
      </c>
      <c r="Z10" s="98">
        <v>22</v>
      </c>
      <c r="AA10" s="98">
        <v>10</v>
      </c>
      <c r="AB10" s="98">
        <v>8</v>
      </c>
      <c r="AC10" s="98">
        <v>12</v>
      </c>
      <c r="AD10" s="98" t="s">
        <v>673</v>
      </c>
      <c r="AE10" s="98">
        <v>1</v>
      </c>
      <c r="AF10" s="98">
        <v>10</v>
      </c>
      <c r="AG10" s="98">
        <v>5</v>
      </c>
      <c r="AH10" s="98">
        <v>4</v>
      </c>
      <c r="AI10" s="98">
        <v>3</v>
      </c>
      <c r="AJ10" s="98" t="s">
        <v>673</v>
      </c>
      <c r="AK10" s="98" t="s">
        <v>673</v>
      </c>
      <c r="AL10" s="98" t="s">
        <v>673</v>
      </c>
      <c r="AM10" s="98">
        <v>1</v>
      </c>
      <c r="AN10" s="98">
        <v>1</v>
      </c>
      <c r="AO10" s="98">
        <v>2</v>
      </c>
      <c r="AP10" s="98" t="s">
        <v>673</v>
      </c>
      <c r="AQ10" s="98">
        <v>1</v>
      </c>
      <c r="AR10" s="98" t="s">
        <v>673</v>
      </c>
      <c r="AS10" s="98" t="s">
        <v>673</v>
      </c>
      <c r="AT10" s="98">
        <v>1</v>
      </c>
      <c r="AU10" s="98" t="s">
        <v>673</v>
      </c>
      <c r="AV10" s="98" t="s">
        <v>673</v>
      </c>
      <c r="AW10" s="98">
        <v>1</v>
      </c>
      <c r="AX10" s="98">
        <v>1</v>
      </c>
      <c r="AY10" s="98">
        <v>1</v>
      </c>
      <c r="AZ10" s="98">
        <v>1</v>
      </c>
      <c r="BA10" s="98">
        <v>2</v>
      </c>
      <c r="BB10" s="98" t="s">
        <v>673</v>
      </c>
    </row>
    <row r="11" spans="1:54" hidden="1">
      <c r="A11" s="300"/>
      <c r="B11" s="99" t="s">
        <v>705</v>
      </c>
      <c r="C11" s="27">
        <f t="shared" si="0"/>
        <v>92</v>
      </c>
      <c r="D11" s="27">
        <v>42</v>
      </c>
      <c r="E11" s="27">
        <v>50</v>
      </c>
      <c r="F11" s="27">
        <v>33</v>
      </c>
      <c r="G11" s="27">
        <f t="shared" si="1"/>
        <v>59</v>
      </c>
      <c r="H11" s="98">
        <v>1</v>
      </c>
      <c r="I11" s="98" t="s">
        <v>63</v>
      </c>
      <c r="J11" s="98" t="s">
        <v>63</v>
      </c>
      <c r="K11" s="98" t="s">
        <v>63</v>
      </c>
      <c r="L11" s="98" t="s">
        <v>63</v>
      </c>
      <c r="M11" s="98" t="s">
        <v>63</v>
      </c>
      <c r="N11" s="98" t="s">
        <v>63</v>
      </c>
      <c r="O11" s="98" t="s">
        <v>63</v>
      </c>
      <c r="P11" s="98">
        <v>2</v>
      </c>
      <c r="Q11" s="98">
        <v>9</v>
      </c>
      <c r="R11" s="98" t="s">
        <v>63</v>
      </c>
      <c r="S11" s="98">
        <v>5</v>
      </c>
      <c r="T11" s="98">
        <v>16</v>
      </c>
      <c r="U11" s="98">
        <v>5</v>
      </c>
      <c r="V11" s="98" t="s">
        <v>63</v>
      </c>
      <c r="W11" s="98">
        <v>2</v>
      </c>
      <c r="X11" s="98">
        <v>3</v>
      </c>
      <c r="Y11" s="98" t="s">
        <v>63</v>
      </c>
      <c r="Z11" s="98">
        <v>6</v>
      </c>
      <c r="AA11" s="98">
        <v>3</v>
      </c>
      <c r="AB11" s="98">
        <v>2</v>
      </c>
      <c r="AC11" s="98">
        <v>5</v>
      </c>
      <c r="AD11" s="98" t="s">
        <v>63</v>
      </c>
      <c r="AE11" s="98" t="s">
        <v>63</v>
      </c>
      <c r="AF11" s="98" t="s">
        <v>63</v>
      </c>
      <c r="AG11" s="98" t="s">
        <v>63</v>
      </c>
      <c r="AH11" s="98" t="s">
        <v>63</v>
      </c>
      <c r="AI11" s="98" t="s">
        <v>63</v>
      </c>
      <c r="AJ11" s="98" t="s">
        <v>63</v>
      </c>
      <c r="AK11" s="98" t="s">
        <v>63</v>
      </c>
      <c r="AL11" s="98" t="s">
        <v>63</v>
      </c>
      <c r="AM11" s="98" t="s">
        <v>63</v>
      </c>
      <c r="AN11" s="98" t="s">
        <v>63</v>
      </c>
      <c r="AO11" s="98" t="s">
        <v>63</v>
      </c>
      <c r="AP11" s="98" t="s">
        <v>63</v>
      </c>
      <c r="AQ11" s="98" t="s">
        <v>63</v>
      </c>
      <c r="AR11" s="98" t="s">
        <v>63</v>
      </c>
      <c r="AS11" s="98" t="s">
        <v>63</v>
      </c>
      <c r="AT11" s="98" t="s">
        <v>63</v>
      </c>
      <c r="AU11" s="98" t="s">
        <v>63</v>
      </c>
      <c r="AV11" s="98" t="s">
        <v>63</v>
      </c>
      <c r="AW11" s="98" t="s">
        <v>63</v>
      </c>
      <c r="AX11" s="98" t="s">
        <v>63</v>
      </c>
      <c r="AY11" s="98" t="s">
        <v>63</v>
      </c>
      <c r="AZ11" s="98" t="s">
        <v>63</v>
      </c>
      <c r="BA11" s="98" t="s">
        <v>63</v>
      </c>
      <c r="BB11" s="98" t="s">
        <v>63</v>
      </c>
    </row>
    <row r="12" spans="1:54" hidden="1">
      <c r="A12" s="300"/>
      <c r="B12" s="99" t="s">
        <v>502</v>
      </c>
      <c r="C12" s="27">
        <f t="shared" si="0"/>
        <v>79</v>
      </c>
      <c r="D12" s="27">
        <v>39</v>
      </c>
      <c r="E12" s="27">
        <v>40</v>
      </c>
      <c r="F12" s="27">
        <v>35</v>
      </c>
      <c r="G12" s="27">
        <f t="shared" si="1"/>
        <v>44</v>
      </c>
      <c r="H12" s="98" t="s">
        <v>57</v>
      </c>
      <c r="I12" s="98" t="s">
        <v>57</v>
      </c>
      <c r="J12" s="98" t="s">
        <v>57</v>
      </c>
      <c r="K12" s="98" t="s">
        <v>57</v>
      </c>
      <c r="L12" s="98" t="s">
        <v>57</v>
      </c>
      <c r="M12" s="98" t="s">
        <v>57</v>
      </c>
      <c r="N12" s="98" t="s">
        <v>57</v>
      </c>
      <c r="O12" s="98" t="s">
        <v>57</v>
      </c>
      <c r="P12" s="98">
        <v>4</v>
      </c>
      <c r="Q12" s="98">
        <v>6</v>
      </c>
      <c r="R12" s="98">
        <v>1</v>
      </c>
      <c r="S12" s="98">
        <v>6</v>
      </c>
      <c r="T12" s="98">
        <v>12</v>
      </c>
      <c r="U12" s="98">
        <v>4</v>
      </c>
      <c r="V12" s="98">
        <v>1</v>
      </c>
      <c r="W12" s="98" t="s">
        <v>57</v>
      </c>
      <c r="X12" s="98">
        <v>1</v>
      </c>
      <c r="Y12" s="98" t="s">
        <v>57</v>
      </c>
      <c r="Z12" s="98">
        <v>4</v>
      </c>
      <c r="AA12" s="98">
        <v>2</v>
      </c>
      <c r="AB12" s="98" t="s">
        <v>57</v>
      </c>
      <c r="AC12" s="98">
        <v>2</v>
      </c>
      <c r="AD12" s="98" t="s">
        <v>57</v>
      </c>
      <c r="AE12" s="98" t="s">
        <v>57</v>
      </c>
      <c r="AF12" s="98" t="s">
        <v>57</v>
      </c>
      <c r="AG12" s="98">
        <v>1</v>
      </c>
      <c r="AH12" s="98" t="s">
        <v>57</v>
      </c>
      <c r="AI12" s="98" t="s">
        <v>57</v>
      </c>
      <c r="AJ12" s="98" t="s">
        <v>57</v>
      </c>
      <c r="AK12" s="98" t="s">
        <v>57</v>
      </c>
      <c r="AL12" s="98" t="s">
        <v>57</v>
      </c>
      <c r="AM12" s="98" t="s">
        <v>57</v>
      </c>
      <c r="AN12" s="98" t="s">
        <v>57</v>
      </c>
      <c r="AO12" s="98" t="s">
        <v>57</v>
      </c>
      <c r="AP12" s="98" t="s">
        <v>57</v>
      </c>
      <c r="AQ12" s="98" t="s">
        <v>57</v>
      </c>
      <c r="AR12" s="98" t="s">
        <v>57</v>
      </c>
      <c r="AS12" s="98" t="s">
        <v>57</v>
      </c>
      <c r="AT12" s="98" t="s">
        <v>57</v>
      </c>
      <c r="AU12" s="98" t="s">
        <v>57</v>
      </c>
      <c r="AV12" s="98" t="s">
        <v>57</v>
      </c>
      <c r="AW12" s="98" t="s">
        <v>57</v>
      </c>
      <c r="AX12" s="98" t="s">
        <v>57</v>
      </c>
      <c r="AY12" s="98" t="s">
        <v>57</v>
      </c>
      <c r="AZ12" s="98" t="s">
        <v>57</v>
      </c>
      <c r="BA12" s="98" t="s">
        <v>57</v>
      </c>
      <c r="BB12" s="98" t="s">
        <v>57</v>
      </c>
    </row>
    <row r="13" spans="1:54" hidden="1">
      <c r="A13" s="300">
        <v>14</v>
      </c>
      <c r="B13" s="99" t="s">
        <v>327</v>
      </c>
      <c r="C13" s="27">
        <f t="shared" si="0"/>
        <v>707</v>
      </c>
      <c r="D13" s="27">
        <v>350</v>
      </c>
      <c r="E13" s="27">
        <v>357</v>
      </c>
      <c r="F13" s="27">
        <v>107</v>
      </c>
      <c r="G13" s="27">
        <f t="shared" si="1"/>
        <v>600</v>
      </c>
      <c r="H13" s="98">
        <v>7</v>
      </c>
      <c r="I13" s="98" t="s">
        <v>673</v>
      </c>
      <c r="J13" s="98">
        <v>1</v>
      </c>
      <c r="K13" s="98">
        <v>2</v>
      </c>
      <c r="L13" s="98" t="s">
        <v>673</v>
      </c>
      <c r="M13" s="98">
        <v>1</v>
      </c>
      <c r="N13" s="98">
        <v>7</v>
      </c>
      <c r="O13" s="98">
        <v>11</v>
      </c>
      <c r="P13" s="98">
        <v>9</v>
      </c>
      <c r="Q13" s="98">
        <v>38</v>
      </c>
      <c r="R13" s="98">
        <v>59</v>
      </c>
      <c r="S13" s="98">
        <v>39</v>
      </c>
      <c r="T13" s="98">
        <v>234</v>
      </c>
      <c r="U13" s="98">
        <v>64</v>
      </c>
      <c r="V13" s="98">
        <v>12</v>
      </c>
      <c r="W13" s="98">
        <v>3</v>
      </c>
      <c r="X13" s="98">
        <v>16</v>
      </c>
      <c r="Y13" s="98">
        <v>3</v>
      </c>
      <c r="Z13" s="98">
        <v>28</v>
      </c>
      <c r="AA13" s="98">
        <v>6</v>
      </c>
      <c r="AB13" s="98">
        <v>12</v>
      </c>
      <c r="AC13" s="98">
        <v>12</v>
      </c>
      <c r="AD13" s="98">
        <v>1</v>
      </c>
      <c r="AE13" s="98" t="s">
        <v>673</v>
      </c>
      <c r="AF13" s="98">
        <v>14</v>
      </c>
      <c r="AG13" s="98">
        <v>6</v>
      </c>
      <c r="AH13" s="98">
        <v>2</v>
      </c>
      <c r="AI13" s="98">
        <v>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>
        <v>1</v>
      </c>
      <c r="AP13" s="98">
        <v>1</v>
      </c>
      <c r="AQ13" s="98">
        <v>1</v>
      </c>
      <c r="AR13" s="98">
        <v>2</v>
      </c>
      <c r="AS13" s="98">
        <v>1</v>
      </c>
      <c r="AT13" s="98">
        <v>2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>
        <v>1</v>
      </c>
      <c r="BA13" s="98">
        <v>1</v>
      </c>
      <c r="BB13" s="98" t="s">
        <v>673</v>
      </c>
    </row>
    <row r="14" spans="1:54" hidden="1">
      <c r="A14" s="300"/>
      <c r="B14" s="99" t="s">
        <v>705</v>
      </c>
      <c r="C14" s="27">
        <f t="shared" si="0"/>
        <v>97</v>
      </c>
      <c r="D14" s="27">
        <v>53</v>
      </c>
      <c r="E14" s="27">
        <v>44</v>
      </c>
      <c r="F14" s="27">
        <v>34</v>
      </c>
      <c r="G14" s="27">
        <f t="shared" si="1"/>
        <v>63</v>
      </c>
      <c r="H14" s="98">
        <v>2</v>
      </c>
      <c r="I14" s="98" t="s">
        <v>63</v>
      </c>
      <c r="J14" s="98" t="s">
        <v>63</v>
      </c>
      <c r="K14" s="98" t="s">
        <v>63</v>
      </c>
      <c r="L14" s="98" t="s">
        <v>63</v>
      </c>
      <c r="M14" s="98" t="s">
        <v>63</v>
      </c>
      <c r="N14" s="98" t="s">
        <v>63</v>
      </c>
      <c r="O14" s="98">
        <v>1</v>
      </c>
      <c r="P14" s="98">
        <v>4</v>
      </c>
      <c r="Q14" s="98">
        <v>7</v>
      </c>
      <c r="R14" s="98">
        <v>5</v>
      </c>
      <c r="S14" s="98">
        <v>3</v>
      </c>
      <c r="T14" s="98">
        <v>16</v>
      </c>
      <c r="U14" s="98">
        <v>5</v>
      </c>
      <c r="V14" s="98" t="s">
        <v>63</v>
      </c>
      <c r="W14" s="98">
        <v>2</v>
      </c>
      <c r="X14" s="98">
        <v>1</v>
      </c>
      <c r="Y14" s="98" t="s">
        <v>63</v>
      </c>
      <c r="Z14" s="98">
        <v>11</v>
      </c>
      <c r="AA14" s="98">
        <v>2</v>
      </c>
      <c r="AB14" s="98" t="s">
        <v>63</v>
      </c>
      <c r="AC14" s="98">
        <v>2</v>
      </c>
      <c r="AD14" s="98" t="s">
        <v>63</v>
      </c>
      <c r="AE14" s="98" t="s">
        <v>63</v>
      </c>
      <c r="AF14" s="98">
        <v>1</v>
      </c>
      <c r="AG14" s="98">
        <v>1</v>
      </c>
      <c r="AH14" s="98" t="s">
        <v>63</v>
      </c>
      <c r="AI14" s="98" t="s">
        <v>63</v>
      </c>
      <c r="AJ14" s="98" t="s">
        <v>63</v>
      </c>
      <c r="AK14" s="98" t="s">
        <v>63</v>
      </c>
      <c r="AL14" s="98" t="s">
        <v>63</v>
      </c>
      <c r="AM14" s="98" t="s">
        <v>63</v>
      </c>
      <c r="AN14" s="98" t="s">
        <v>63</v>
      </c>
      <c r="AO14" s="98" t="s">
        <v>63</v>
      </c>
      <c r="AP14" s="98" t="s">
        <v>63</v>
      </c>
      <c r="AQ14" s="98" t="s">
        <v>63</v>
      </c>
      <c r="AR14" s="98" t="s">
        <v>63</v>
      </c>
      <c r="AS14" s="98" t="s">
        <v>63</v>
      </c>
      <c r="AT14" s="98" t="s">
        <v>63</v>
      </c>
      <c r="AU14" s="98" t="s">
        <v>63</v>
      </c>
      <c r="AV14" s="98" t="s">
        <v>63</v>
      </c>
      <c r="AW14" s="98" t="s">
        <v>63</v>
      </c>
      <c r="AX14" s="98" t="s">
        <v>63</v>
      </c>
      <c r="AY14" s="98" t="s">
        <v>63</v>
      </c>
      <c r="AZ14" s="98" t="s">
        <v>63</v>
      </c>
      <c r="BA14" s="98" t="s">
        <v>63</v>
      </c>
      <c r="BB14" s="98" t="s">
        <v>63</v>
      </c>
    </row>
    <row r="15" spans="1:54" hidden="1">
      <c r="A15" s="300"/>
      <c r="B15" s="99" t="s">
        <v>502</v>
      </c>
      <c r="C15" s="27">
        <f t="shared" si="0"/>
        <v>91</v>
      </c>
      <c r="D15" s="27">
        <v>45</v>
      </c>
      <c r="E15" s="27">
        <v>46</v>
      </c>
      <c r="F15" s="27">
        <v>44</v>
      </c>
      <c r="G15" s="27">
        <f t="shared" si="1"/>
        <v>47</v>
      </c>
      <c r="H15" s="98" t="s">
        <v>57</v>
      </c>
      <c r="I15" s="98" t="s">
        <v>57</v>
      </c>
      <c r="J15" s="98" t="s">
        <v>57</v>
      </c>
      <c r="K15" s="98" t="s">
        <v>57</v>
      </c>
      <c r="L15" s="98" t="s">
        <v>57</v>
      </c>
      <c r="M15" s="98" t="s">
        <v>57</v>
      </c>
      <c r="N15" s="98" t="s">
        <v>57</v>
      </c>
      <c r="O15" s="98" t="s">
        <v>57</v>
      </c>
      <c r="P15" s="98">
        <v>2</v>
      </c>
      <c r="Q15" s="98">
        <v>3</v>
      </c>
      <c r="R15" s="98">
        <v>1</v>
      </c>
      <c r="S15" s="98">
        <v>3</v>
      </c>
      <c r="T15" s="98">
        <v>20</v>
      </c>
      <c r="U15" s="98">
        <v>3</v>
      </c>
      <c r="V15" s="98">
        <v>1</v>
      </c>
      <c r="W15" s="98" t="s">
        <v>57</v>
      </c>
      <c r="X15" s="98">
        <v>2</v>
      </c>
      <c r="Y15" s="98" t="s">
        <v>57</v>
      </c>
      <c r="Z15" s="98">
        <v>3</v>
      </c>
      <c r="AA15" s="98">
        <v>3</v>
      </c>
      <c r="AB15" s="98">
        <v>1</v>
      </c>
      <c r="AC15" s="98">
        <v>1</v>
      </c>
      <c r="AD15" s="98" t="s">
        <v>57</v>
      </c>
      <c r="AE15" s="98" t="s">
        <v>57</v>
      </c>
      <c r="AF15" s="98">
        <v>1</v>
      </c>
      <c r="AG15" s="98" t="s">
        <v>57</v>
      </c>
      <c r="AH15" s="98" t="s">
        <v>57</v>
      </c>
      <c r="AI15" s="98" t="s">
        <v>57</v>
      </c>
      <c r="AJ15" s="98" t="s">
        <v>57</v>
      </c>
      <c r="AK15" s="98" t="s">
        <v>57</v>
      </c>
      <c r="AL15" s="98" t="s">
        <v>57</v>
      </c>
      <c r="AM15" s="98" t="s">
        <v>57</v>
      </c>
      <c r="AN15" s="98" t="s">
        <v>57</v>
      </c>
      <c r="AO15" s="98">
        <v>2</v>
      </c>
      <c r="AP15" s="98" t="s">
        <v>57</v>
      </c>
      <c r="AQ15" s="98" t="s">
        <v>57</v>
      </c>
      <c r="AR15" s="98" t="s">
        <v>57</v>
      </c>
      <c r="AS15" s="98" t="s">
        <v>57</v>
      </c>
      <c r="AT15" s="98" t="s">
        <v>57</v>
      </c>
      <c r="AU15" s="98">
        <v>1</v>
      </c>
      <c r="AV15" s="98" t="s">
        <v>57</v>
      </c>
      <c r="AW15" s="98" t="s">
        <v>57</v>
      </c>
      <c r="AX15" s="98" t="s">
        <v>57</v>
      </c>
      <c r="AY15" s="98" t="s">
        <v>57</v>
      </c>
      <c r="AZ15" s="98" t="s">
        <v>57</v>
      </c>
      <c r="BA15" s="98" t="s">
        <v>57</v>
      </c>
      <c r="BB15" s="98" t="s">
        <v>57</v>
      </c>
    </row>
    <row r="16" spans="1:54" hidden="1">
      <c r="A16" s="300">
        <v>15</v>
      </c>
      <c r="B16" s="99" t="s">
        <v>327</v>
      </c>
      <c r="C16" s="27">
        <f t="shared" si="0"/>
        <v>702</v>
      </c>
      <c r="D16" s="27">
        <v>361</v>
      </c>
      <c r="E16" s="27">
        <v>341</v>
      </c>
      <c r="F16" s="27">
        <v>102</v>
      </c>
      <c r="G16" s="27">
        <f t="shared" si="1"/>
        <v>600</v>
      </c>
      <c r="H16" s="98">
        <v>7</v>
      </c>
      <c r="I16" s="98" t="s">
        <v>673</v>
      </c>
      <c r="J16" s="98">
        <v>1</v>
      </c>
      <c r="K16" s="98">
        <v>8</v>
      </c>
      <c r="L16" s="98" t="s">
        <v>673</v>
      </c>
      <c r="M16" s="98">
        <v>6</v>
      </c>
      <c r="N16" s="98">
        <v>8</v>
      </c>
      <c r="O16" s="98">
        <v>12</v>
      </c>
      <c r="P16" s="98">
        <v>6</v>
      </c>
      <c r="Q16" s="98">
        <v>37</v>
      </c>
      <c r="R16" s="98">
        <v>49</v>
      </c>
      <c r="S16" s="98">
        <v>44</v>
      </c>
      <c r="T16" s="98">
        <v>237</v>
      </c>
      <c r="U16" s="98">
        <v>59</v>
      </c>
      <c r="V16" s="98">
        <v>16</v>
      </c>
      <c r="W16" s="98">
        <v>4</v>
      </c>
      <c r="X16" s="98">
        <v>13</v>
      </c>
      <c r="Y16" s="98">
        <v>2</v>
      </c>
      <c r="Z16" s="98">
        <v>33</v>
      </c>
      <c r="AA16" s="98">
        <v>3</v>
      </c>
      <c r="AB16" s="98">
        <v>9</v>
      </c>
      <c r="AC16" s="98">
        <v>11</v>
      </c>
      <c r="AD16" s="98">
        <v>3</v>
      </c>
      <c r="AE16" s="98">
        <v>2</v>
      </c>
      <c r="AF16" s="98">
        <v>14</v>
      </c>
      <c r="AG16" s="98">
        <v>4</v>
      </c>
      <c r="AH16" s="98">
        <v>2</v>
      </c>
      <c r="AI16" s="98">
        <v>2</v>
      </c>
      <c r="AJ16" s="98" t="s">
        <v>673</v>
      </c>
      <c r="AK16" s="98">
        <v>1</v>
      </c>
      <c r="AL16" s="98" t="s">
        <v>673</v>
      </c>
      <c r="AM16" s="98">
        <v>1</v>
      </c>
      <c r="AN16" s="98">
        <v>1</v>
      </c>
      <c r="AO16" s="98" t="s">
        <v>673</v>
      </c>
      <c r="AP16" s="98">
        <v>1</v>
      </c>
      <c r="AQ16" s="98" t="s">
        <v>673</v>
      </c>
      <c r="AR16" s="98" t="s">
        <v>673</v>
      </c>
      <c r="AS16" s="98">
        <v>1</v>
      </c>
      <c r="AT16" s="98">
        <v>2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>
        <v>1</v>
      </c>
      <c r="AZ16" s="98" t="s">
        <v>673</v>
      </c>
      <c r="BA16" s="98" t="s">
        <v>673</v>
      </c>
      <c r="BB16" s="98" t="s">
        <v>673</v>
      </c>
    </row>
    <row r="17" spans="1:54" hidden="1">
      <c r="A17" s="300"/>
      <c r="B17" s="99" t="s">
        <v>705</v>
      </c>
      <c r="C17" s="27">
        <f t="shared" si="0"/>
        <v>86</v>
      </c>
      <c r="D17" s="27">
        <v>44</v>
      </c>
      <c r="E17" s="27">
        <v>42</v>
      </c>
      <c r="F17" s="27">
        <v>26</v>
      </c>
      <c r="G17" s="27">
        <f t="shared" si="1"/>
        <v>60</v>
      </c>
      <c r="H17" s="98" t="s">
        <v>63</v>
      </c>
      <c r="I17" s="98" t="s">
        <v>63</v>
      </c>
      <c r="J17" s="98" t="s">
        <v>63</v>
      </c>
      <c r="K17" s="98" t="s">
        <v>63</v>
      </c>
      <c r="L17" s="98" t="s">
        <v>63</v>
      </c>
      <c r="M17" s="98" t="s">
        <v>63</v>
      </c>
      <c r="N17" s="98" t="s">
        <v>63</v>
      </c>
      <c r="O17" s="98" t="s">
        <v>63</v>
      </c>
      <c r="P17" s="98">
        <v>2</v>
      </c>
      <c r="Q17" s="98">
        <v>11</v>
      </c>
      <c r="R17" s="98">
        <v>6</v>
      </c>
      <c r="S17" s="98">
        <v>3</v>
      </c>
      <c r="T17" s="98">
        <v>9</v>
      </c>
      <c r="U17" s="98">
        <v>12</v>
      </c>
      <c r="V17" s="98" t="s">
        <v>63</v>
      </c>
      <c r="W17" s="98" t="s">
        <v>63</v>
      </c>
      <c r="X17" s="98">
        <v>1</v>
      </c>
      <c r="Y17" s="98" t="s">
        <v>63</v>
      </c>
      <c r="Z17" s="98">
        <v>10</v>
      </c>
      <c r="AA17" s="98">
        <v>1</v>
      </c>
      <c r="AB17" s="98" t="s">
        <v>63</v>
      </c>
      <c r="AC17" s="98">
        <v>3</v>
      </c>
      <c r="AD17" s="98" t="s">
        <v>63</v>
      </c>
      <c r="AE17" s="98" t="s">
        <v>63</v>
      </c>
      <c r="AF17" s="98" t="s">
        <v>63</v>
      </c>
      <c r="AG17" s="98" t="s">
        <v>63</v>
      </c>
      <c r="AH17" s="98" t="s">
        <v>63</v>
      </c>
      <c r="AI17" s="98">
        <v>2</v>
      </c>
      <c r="AJ17" s="98" t="s">
        <v>63</v>
      </c>
      <c r="AK17" s="98" t="s">
        <v>63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  <c r="AS17" s="98" t="s">
        <v>63</v>
      </c>
      <c r="AT17" s="98" t="s">
        <v>63</v>
      </c>
      <c r="AU17" s="98" t="s">
        <v>63</v>
      </c>
      <c r="AV17" s="98" t="s">
        <v>63</v>
      </c>
      <c r="AW17" s="98" t="s">
        <v>63</v>
      </c>
      <c r="AX17" s="98" t="s">
        <v>63</v>
      </c>
      <c r="AY17" s="98" t="s">
        <v>63</v>
      </c>
      <c r="AZ17" s="98" t="s">
        <v>63</v>
      </c>
      <c r="BA17" s="98" t="s">
        <v>63</v>
      </c>
      <c r="BB17" s="98" t="s">
        <v>63</v>
      </c>
    </row>
    <row r="18" spans="1:54" hidden="1">
      <c r="A18" s="300"/>
      <c r="B18" s="99" t="s">
        <v>502</v>
      </c>
      <c r="C18" s="27">
        <f t="shared" si="0"/>
        <v>79</v>
      </c>
      <c r="D18" s="27">
        <v>35</v>
      </c>
      <c r="E18" s="27">
        <v>44</v>
      </c>
      <c r="F18" s="27">
        <v>34</v>
      </c>
      <c r="G18" s="27">
        <f t="shared" si="1"/>
        <v>45</v>
      </c>
      <c r="H18" s="98" t="s">
        <v>57</v>
      </c>
      <c r="I18" s="98" t="s">
        <v>57</v>
      </c>
      <c r="J18" s="98" t="s">
        <v>57</v>
      </c>
      <c r="K18" s="98">
        <v>1</v>
      </c>
      <c r="L18" s="98" t="s">
        <v>57</v>
      </c>
      <c r="M18" s="98" t="s">
        <v>57</v>
      </c>
      <c r="N18" s="98" t="s">
        <v>57</v>
      </c>
      <c r="O18" s="98">
        <v>2</v>
      </c>
      <c r="P18" s="98" t="s">
        <v>57</v>
      </c>
      <c r="Q18" s="98">
        <v>3</v>
      </c>
      <c r="R18" s="98">
        <v>5</v>
      </c>
      <c r="S18" s="98">
        <v>2</v>
      </c>
      <c r="T18" s="98">
        <v>23</v>
      </c>
      <c r="U18" s="98">
        <v>1</v>
      </c>
      <c r="V18" s="98" t="s">
        <v>57</v>
      </c>
      <c r="W18" s="98" t="s">
        <v>57</v>
      </c>
      <c r="X18" s="98">
        <v>2</v>
      </c>
      <c r="Y18" s="98" t="s">
        <v>57</v>
      </c>
      <c r="Z18" s="98">
        <v>1</v>
      </c>
      <c r="AA18" s="98">
        <v>3</v>
      </c>
      <c r="AB18" s="98" t="s">
        <v>57</v>
      </c>
      <c r="AC18" s="98">
        <v>1</v>
      </c>
      <c r="AD18" s="98" t="s">
        <v>57</v>
      </c>
      <c r="AE18" s="98" t="s">
        <v>57</v>
      </c>
      <c r="AF18" s="98" t="s">
        <v>57</v>
      </c>
      <c r="AG18" s="98">
        <v>1</v>
      </c>
      <c r="AH18" s="98" t="s">
        <v>57</v>
      </c>
      <c r="AI18" s="98" t="s">
        <v>57</v>
      </c>
      <c r="AJ18" s="98" t="s">
        <v>57</v>
      </c>
      <c r="AK18" s="98" t="s">
        <v>57</v>
      </c>
      <c r="AL18" s="98" t="s">
        <v>57</v>
      </c>
      <c r="AM18" s="98" t="s">
        <v>57</v>
      </c>
      <c r="AN18" s="98" t="s">
        <v>57</v>
      </c>
      <c r="AO18" s="98" t="s">
        <v>57</v>
      </c>
      <c r="AP18" s="98" t="s">
        <v>57</v>
      </c>
      <c r="AQ18" s="98" t="s">
        <v>57</v>
      </c>
      <c r="AR18" s="98" t="s">
        <v>57</v>
      </c>
      <c r="AS18" s="98" t="s">
        <v>57</v>
      </c>
      <c r="AT18" s="98" t="s">
        <v>57</v>
      </c>
      <c r="AU18" s="98" t="s">
        <v>57</v>
      </c>
      <c r="AV18" s="98" t="s">
        <v>57</v>
      </c>
      <c r="AW18" s="98" t="s">
        <v>57</v>
      </c>
      <c r="AX18" s="98" t="s">
        <v>57</v>
      </c>
      <c r="AY18" s="98" t="s">
        <v>57</v>
      </c>
      <c r="AZ18" s="98" t="s">
        <v>57</v>
      </c>
      <c r="BA18" s="98" t="s">
        <v>57</v>
      </c>
      <c r="BB18" s="98" t="s">
        <v>57</v>
      </c>
    </row>
    <row r="19" spans="1:54" hidden="1">
      <c r="A19" s="300">
        <v>16</v>
      </c>
      <c r="B19" s="99" t="s">
        <v>327</v>
      </c>
      <c r="C19" s="27">
        <f>SUM(D19:E19)</f>
        <v>712</v>
      </c>
      <c r="D19" s="27">
        <v>341</v>
      </c>
      <c r="E19" s="27">
        <v>371</v>
      </c>
      <c r="F19" s="27">
        <v>112</v>
      </c>
      <c r="G19" s="27">
        <f>SUM(H19:BB19)</f>
        <v>600</v>
      </c>
      <c r="H19" s="98">
        <v>10</v>
      </c>
      <c r="I19" s="98">
        <v>2</v>
      </c>
      <c r="J19" s="98" t="s">
        <v>673</v>
      </c>
      <c r="K19" s="98">
        <v>6</v>
      </c>
      <c r="L19" s="98">
        <v>4</v>
      </c>
      <c r="M19" s="98">
        <v>6</v>
      </c>
      <c r="N19" s="98">
        <v>4</v>
      </c>
      <c r="O19" s="98">
        <v>12</v>
      </c>
      <c r="P19" s="98">
        <v>12</v>
      </c>
      <c r="Q19" s="98">
        <v>35</v>
      </c>
      <c r="R19" s="98">
        <v>53</v>
      </c>
      <c r="S19" s="98">
        <v>42</v>
      </c>
      <c r="T19" s="98">
        <v>250</v>
      </c>
      <c r="U19" s="98">
        <v>42</v>
      </c>
      <c r="V19" s="98">
        <v>15</v>
      </c>
      <c r="W19" s="98">
        <v>3</v>
      </c>
      <c r="X19" s="98">
        <v>5</v>
      </c>
      <c r="Y19" s="98">
        <v>4</v>
      </c>
      <c r="Z19" s="98">
        <v>32</v>
      </c>
      <c r="AA19" s="98">
        <v>7</v>
      </c>
      <c r="AB19" s="98">
        <v>12</v>
      </c>
      <c r="AC19" s="98">
        <v>14</v>
      </c>
      <c r="AD19" s="98">
        <v>2</v>
      </c>
      <c r="AE19" s="98">
        <v>1</v>
      </c>
      <c r="AF19" s="98">
        <v>11</v>
      </c>
      <c r="AG19" s="98">
        <v>2</v>
      </c>
      <c r="AH19" s="98">
        <v>2</v>
      </c>
      <c r="AI19" s="98">
        <v>4</v>
      </c>
      <c r="AJ19" s="98" t="s">
        <v>673</v>
      </c>
      <c r="AK19" s="98" t="s">
        <v>673</v>
      </c>
      <c r="AL19" s="98">
        <v>1</v>
      </c>
      <c r="AM19" s="98">
        <v>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>
        <v>2</v>
      </c>
      <c r="AT19" s="98">
        <v>1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  <c r="BA19" s="98" t="s">
        <v>673</v>
      </c>
      <c r="BB19" s="98">
        <v>1</v>
      </c>
    </row>
    <row r="20" spans="1:54" hidden="1">
      <c r="A20" s="300"/>
      <c r="B20" s="99" t="s">
        <v>705</v>
      </c>
      <c r="C20" s="27">
        <f>SUM(D20:E20)</f>
        <v>110</v>
      </c>
      <c r="D20" s="27">
        <v>54</v>
      </c>
      <c r="E20" s="27">
        <v>56</v>
      </c>
      <c r="F20" s="27">
        <v>44</v>
      </c>
      <c r="G20" s="27">
        <f>SUM(H20:BB20)</f>
        <v>66</v>
      </c>
      <c r="H20" s="98">
        <v>2</v>
      </c>
      <c r="I20" s="98" t="s">
        <v>63</v>
      </c>
      <c r="J20" s="98" t="s">
        <v>63</v>
      </c>
      <c r="K20" s="98" t="s">
        <v>63</v>
      </c>
      <c r="L20" s="98" t="s">
        <v>63</v>
      </c>
      <c r="M20" s="98" t="s">
        <v>63</v>
      </c>
      <c r="N20" s="98" t="s">
        <v>63</v>
      </c>
      <c r="O20" s="98">
        <v>1</v>
      </c>
      <c r="P20" s="98">
        <v>4</v>
      </c>
      <c r="Q20" s="98">
        <v>10</v>
      </c>
      <c r="R20" s="98">
        <v>3</v>
      </c>
      <c r="S20" s="98">
        <v>2</v>
      </c>
      <c r="T20" s="98">
        <v>15</v>
      </c>
      <c r="U20" s="98">
        <v>4</v>
      </c>
      <c r="V20" s="98" t="s">
        <v>63</v>
      </c>
      <c r="W20" s="98" t="s">
        <v>63</v>
      </c>
      <c r="X20" s="98">
        <v>3</v>
      </c>
      <c r="Y20" s="98" t="s">
        <v>63</v>
      </c>
      <c r="Z20" s="98">
        <v>11</v>
      </c>
      <c r="AA20" s="98" t="s">
        <v>63</v>
      </c>
      <c r="AB20" s="98">
        <v>1</v>
      </c>
      <c r="AC20" s="98">
        <v>6</v>
      </c>
      <c r="AD20" s="98" t="s">
        <v>63</v>
      </c>
      <c r="AE20" s="98" t="s">
        <v>63</v>
      </c>
      <c r="AF20" s="98">
        <v>1</v>
      </c>
      <c r="AG20" s="98" t="s">
        <v>63</v>
      </c>
      <c r="AH20" s="98">
        <v>1</v>
      </c>
      <c r="AI20" s="98">
        <v>2</v>
      </c>
      <c r="AJ20" s="98" t="s">
        <v>63</v>
      </c>
      <c r="AK20" s="98" t="s">
        <v>63</v>
      </c>
      <c r="AL20" s="98" t="s">
        <v>63</v>
      </c>
      <c r="AM20" s="98" t="s">
        <v>63</v>
      </c>
      <c r="AN20" s="98" t="s">
        <v>63</v>
      </c>
      <c r="AO20" s="98" t="s">
        <v>63</v>
      </c>
      <c r="AP20" s="98" t="s">
        <v>63</v>
      </c>
      <c r="AQ20" s="98" t="s">
        <v>63</v>
      </c>
      <c r="AR20" s="98" t="s">
        <v>63</v>
      </c>
      <c r="AS20" s="98" t="s">
        <v>63</v>
      </c>
      <c r="AT20" s="98" t="s">
        <v>63</v>
      </c>
      <c r="AU20" s="98" t="s">
        <v>63</v>
      </c>
      <c r="AV20" s="98" t="s">
        <v>63</v>
      </c>
      <c r="AW20" s="98" t="s">
        <v>63</v>
      </c>
      <c r="AX20" s="98" t="s">
        <v>63</v>
      </c>
      <c r="AY20" s="98" t="s">
        <v>63</v>
      </c>
      <c r="AZ20" s="98" t="s">
        <v>63</v>
      </c>
      <c r="BA20" s="98" t="s">
        <v>63</v>
      </c>
      <c r="BB20" s="98" t="s">
        <v>63</v>
      </c>
    </row>
    <row r="21" spans="1:54" hidden="1">
      <c r="A21" s="300"/>
      <c r="B21" s="99" t="s">
        <v>502</v>
      </c>
      <c r="C21" s="112">
        <f>SUM(D21:E21)</f>
        <v>82</v>
      </c>
      <c r="D21" s="112">
        <v>44</v>
      </c>
      <c r="E21" s="112">
        <v>38</v>
      </c>
      <c r="F21" s="112">
        <v>36</v>
      </c>
      <c r="G21" s="112">
        <f>SUM(H21:BB21)</f>
        <v>46</v>
      </c>
      <c r="H21" s="54" t="s">
        <v>57</v>
      </c>
      <c r="I21" s="54" t="s">
        <v>57</v>
      </c>
      <c r="J21" s="54" t="s">
        <v>57</v>
      </c>
      <c r="K21" s="54" t="s">
        <v>57</v>
      </c>
      <c r="L21" s="54" t="s">
        <v>57</v>
      </c>
      <c r="M21" s="54" t="s">
        <v>57</v>
      </c>
      <c r="N21" s="54" t="s">
        <v>57</v>
      </c>
      <c r="O21" s="54" t="s">
        <v>57</v>
      </c>
      <c r="P21" s="54" t="s">
        <v>57</v>
      </c>
      <c r="Q21" s="54">
        <v>7</v>
      </c>
      <c r="R21" s="54">
        <v>4</v>
      </c>
      <c r="S21" s="54">
        <v>4</v>
      </c>
      <c r="T21" s="54">
        <v>16</v>
      </c>
      <c r="U21" s="54">
        <v>2</v>
      </c>
      <c r="V21" s="54">
        <v>1</v>
      </c>
      <c r="W21" s="54" t="s">
        <v>57</v>
      </c>
      <c r="X21" s="54" t="s">
        <v>57</v>
      </c>
      <c r="Y21" s="54" t="s">
        <v>57</v>
      </c>
      <c r="Z21" s="54">
        <v>6</v>
      </c>
      <c r="AA21" s="54">
        <v>2</v>
      </c>
      <c r="AB21" s="54" t="s">
        <v>57</v>
      </c>
      <c r="AC21" s="54">
        <v>1</v>
      </c>
      <c r="AD21" s="54" t="s">
        <v>57</v>
      </c>
      <c r="AE21" s="54" t="s">
        <v>57</v>
      </c>
      <c r="AF21" s="54" t="s">
        <v>57</v>
      </c>
      <c r="AG21" s="54">
        <v>1</v>
      </c>
      <c r="AH21" s="54" t="s">
        <v>57</v>
      </c>
      <c r="AI21" s="54">
        <v>1</v>
      </c>
      <c r="AJ21" s="54" t="s">
        <v>57</v>
      </c>
      <c r="AK21" s="54" t="s">
        <v>57</v>
      </c>
      <c r="AL21" s="54" t="s">
        <v>57</v>
      </c>
      <c r="AM21" s="54" t="s">
        <v>57</v>
      </c>
      <c r="AN21" s="54" t="s">
        <v>57</v>
      </c>
      <c r="AO21" s="54" t="s">
        <v>57</v>
      </c>
      <c r="AP21" s="54" t="s">
        <v>57</v>
      </c>
      <c r="AQ21" s="54">
        <v>1</v>
      </c>
      <c r="AR21" s="54" t="s">
        <v>57</v>
      </c>
      <c r="AS21" s="54" t="s">
        <v>57</v>
      </c>
      <c r="AT21" s="54" t="s">
        <v>57</v>
      </c>
      <c r="AU21" s="54" t="s">
        <v>57</v>
      </c>
      <c r="AV21" s="54" t="s">
        <v>57</v>
      </c>
      <c r="AW21" s="54" t="s">
        <v>57</v>
      </c>
      <c r="AX21" s="54" t="s">
        <v>57</v>
      </c>
      <c r="AY21" s="54" t="s">
        <v>57</v>
      </c>
      <c r="AZ21" s="54" t="s">
        <v>57</v>
      </c>
      <c r="BA21" s="54" t="s">
        <v>57</v>
      </c>
      <c r="BB21" s="54" t="s">
        <v>57</v>
      </c>
    </row>
    <row r="22" spans="1:54" ht="41.25" customHeight="1" thickBot="1">
      <c r="A22" s="301" t="s">
        <v>728</v>
      </c>
      <c r="B22" s="99" t="s">
        <v>327</v>
      </c>
      <c r="C22" s="112">
        <f t="shared" si="0"/>
        <v>773</v>
      </c>
      <c r="D22" s="112">
        <v>416</v>
      </c>
      <c r="E22" s="112">
        <v>357</v>
      </c>
      <c r="F22" s="112">
        <v>131</v>
      </c>
      <c r="G22" s="112">
        <f t="shared" si="1"/>
        <v>642</v>
      </c>
      <c r="H22" s="54">
        <v>12</v>
      </c>
      <c r="I22" s="54">
        <v>1</v>
      </c>
      <c r="J22" s="54" t="s">
        <v>673</v>
      </c>
      <c r="K22" s="54">
        <v>11</v>
      </c>
      <c r="L22" s="54">
        <v>6</v>
      </c>
      <c r="M22" s="54">
        <v>3</v>
      </c>
      <c r="N22" s="54">
        <v>13</v>
      </c>
      <c r="O22" s="54">
        <v>11</v>
      </c>
      <c r="P22" s="54">
        <v>8</v>
      </c>
      <c r="Q22" s="54">
        <v>44</v>
      </c>
      <c r="R22" s="54">
        <v>52</v>
      </c>
      <c r="S22" s="54">
        <v>50</v>
      </c>
      <c r="T22" s="54">
        <v>243</v>
      </c>
      <c r="U22" s="54">
        <v>56</v>
      </c>
      <c r="V22" s="54">
        <v>13</v>
      </c>
      <c r="W22" s="54">
        <v>3</v>
      </c>
      <c r="X22" s="54">
        <v>8</v>
      </c>
      <c r="Y22" s="54">
        <v>2</v>
      </c>
      <c r="Z22" s="54">
        <v>36</v>
      </c>
      <c r="AA22" s="54">
        <v>5</v>
      </c>
      <c r="AB22" s="54">
        <v>13</v>
      </c>
      <c r="AC22" s="54">
        <v>14</v>
      </c>
      <c r="AD22" s="54">
        <v>2</v>
      </c>
      <c r="AE22" s="54">
        <v>2</v>
      </c>
      <c r="AF22" s="54">
        <v>12</v>
      </c>
      <c r="AG22" s="54">
        <v>6</v>
      </c>
      <c r="AH22" s="54">
        <v>4</v>
      </c>
      <c r="AI22" s="54">
        <v>1</v>
      </c>
      <c r="AJ22" s="54" t="s">
        <v>673</v>
      </c>
      <c r="AK22" s="54" t="s">
        <v>673</v>
      </c>
      <c r="AL22" s="54">
        <v>2</v>
      </c>
      <c r="AM22" s="54" t="s">
        <v>673</v>
      </c>
      <c r="AN22" s="54" t="s">
        <v>673</v>
      </c>
      <c r="AO22" s="54">
        <v>1</v>
      </c>
      <c r="AP22" s="54" t="s">
        <v>673</v>
      </c>
      <c r="AQ22" s="54" t="s">
        <v>673</v>
      </c>
      <c r="AR22" s="54">
        <v>2</v>
      </c>
      <c r="AS22" s="54" t="s">
        <v>673</v>
      </c>
      <c r="AT22" s="54">
        <v>2</v>
      </c>
      <c r="AU22" s="54" t="s">
        <v>673</v>
      </c>
      <c r="AV22" s="54" t="s">
        <v>673</v>
      </c>
      <c r="AW22" s="54" t="s">
        <v>673</v>
      </c>
      <c r="AX22" s="54">
        <v>1</v>
      </c>
      <c r="AY22" s="54">
        <v>2</v>
      </c>
      <c r="AZ22" s="54" t="s">
        <v>673</v>
      </c>
      <c r="BA22" s="54">
        <v>1</v>
      </c>
      <c r="BB22" s="54" t="s">
        <v>673</v>
      </c>
    </row>
    <row r="23" spans="1:54" ht="14.25" hidden="1" thickBot="1">
      <c r="A23" s="301"/>
      <c r="B23" s="99" t="s">
        <v>705</v>
      </c>
      <c r="C23" s="112">
        <f t="shared" si="0"/>
        <v>0</v>
      </c>
      <c r="D23" s="112"/>
      <c r="E23" s="112"/>
      <c r="F23" s="112"/>
      <c r="G23" s="112">
        <f t="shared" si="1"/>
        <v>0</v>
      </c>
      <c r="H23" s="54" t="s">
        <v>63</v>
      </c>
      <c r="I23" s="54" t="s">
        <v>63</v>
      </c>
      <c r="J23" s="54" t="s">
        <v>63</v>
      </c>
      <c r="K23" s="54" t="s">
        <v>63</v>
      </c>
      <c r="L23" s="54" t="s">
        <v>63</v>
      </c>
      <c r="M23" s="54" t="s">
        <v>63</v>
      </c>
      <c r="N23" s="54" t="s">
        <v>63</v>
      </c>
      <c r="O23" s="54" t="s">
        <v>63</v>
      </c>
      <c r="P23" s="54" t="s">
        <v>63</v>
      </c>
      <c r="Q23" s="54" t="s">
        <v>63</v>
      </c>
      <c r="R23" s="54" t="s">
        <v>63</v>
      </c>
      <c r="S23" s="54" t="s">
        <v>63</v>
      </c>
      <c r="T23" s="54" t="s">
        <v>63</v>
      </c>
      <c r="U23" s="54" t="s">
        <v>63</v>
      </c>
      <c r="V23" s="54" t="s">
        <v>63</v>
      </c>
      <c r="W23" s="54" t="s">
        <v>63</v>
      </c>
      <c r="X23" s="54" t="s">
        <v>63</v>
      </c>
      <c r="Y23" s="54" t="s">
        <v>63</v>
      </c>
      <c r="Z23" s="54" t="s">
        <v>63</v>
      </c>
      <c r="AA23" s="54" t="s">
        <v>63</v>
      </c>
      <c r="AB23" s="54" t="s">
        <v>63</v>
      </c>
      <c r="AC23" s="54" t="s">
        <v>63</v>
      </c>
      <c r="AD23" s="54" t="s">
        <v>63</v>
      </c>
      <c r="AE23" s="54" t="s">
        <v>63</v>
      </c>
      <c r="AF23" s="54" t="s">
        <v>63</v>
      </c>
      <c r="AG23" s="54" t="s">
        <v>63</v>
      </c>
      <c r="AH23" s="54" t="s">
        <v>63</v>
      </c>
      <c r="AI23" s="54" t="s">
        <v>63</v>
      </c>
      <c r="AJ23" s="54" t="s">
        <v>63</v>
      </c>
      <c r="AK23" s="54" t="s">
        <v>63</v>
      </c>
      <c r="AL23" s="54" t="s">
        <v>63</v>
      </c>
      <c r="AM23" s="54" t="s">
        <v>63</v>
      </c>
      <c r="AN23" s="54" t="s">
        <v>63</v>
      </c>
      <c r="AO23" s="54" t="s">
        <v>63</v>
      </c>
      <c r="AP23" s="54" t="s">
        <v>63</v>
      </c>
      <c r="AQ23" s="54" t="s">
        <v>63</v>
      </c>
      <c r="AR23" s="54" t="s">
        <v>63</v>
      </c>
      <c r="AS23" s="54" t="s">
        <v>63</v>
      </c>
      <c r="AT23" s="54" t="s">
        <v>63</v>
      </c>
      <c r="AU23" s="54" t="s">
        <v>63</v>
      </c>
      <c r="AV23" s="54" t="s">
        <v>63</v>
      </c>
      <c r="AW23" s="54" t="s">
        <v>63</v>
      </c>
      <c r="AX23" s="54" t="s">
        <v>63</v>
      </c>
      <c r="AY23" s="54" t="s">
        <v>63</v>
      </c>
      <c r="AZ23" s="54" t="s">
        <v>63</v>
      </c>
      <c r="BA23" s="54" t="s">
        <v>63</v>
      </c>
      <c r="BB23" s="54" t="s">
        <v>63</v>
      </c>
    </row>
    <row r="24" spans="1:54" ht="14.25" hidden="1" thickBot="1">
      <c r="A24" s="323"/>
      <c r="B24" s="99" t="s">
        <v>502</v>
      </c>
      <c r="C24" s="112">
        <f t="shared" si="0"/>
        <v>0</v>
      </c>
      <c r="D24" s="112"/>
      <c r="E24" s="112"/>
      <c r="F24" s="112"/>
      <c r="G24" s="112">
        <f t="shared" si="1"/>
        <v>0</v>
      </c>
      <c r="H24" s="54" t="s">
        <v>57</v>
      </c>
      <c r="I24" s="54" t="s">
        <v>57</v>
      </c>
      <c r="J24" s="54" t="s">
        <v>57</v>
      </c>
      <c r="K24" s="54" t="s">
        <v>57</v>
      </c>
      <c r="L24" s="54" t="s">
        <v>57</v>
      </c>
      <c r="M24" s="54" t="s">
        <v>57</v>
      </c>
      <c r="N24" s="54" t="s">
        <v>57</v>
      </c>
      <c r="O24" s="54" t="s">
        <v>57</v>
      </c>
      <c r="P24" s="54" t="s">
        <v>57</v>
      </c>
      <c r="Q24" s="54" t="s">
        <v>57</v>
      </c>
      <c r="R24" s="54" t="s">
        <v>57</v>
      </c>
      <c r="S24" s="54" t="s">
        <v>57</v>
      </c>
      <c r="T24" s="54" t="s">
        <v>57</v>
      </c>
      <c r="U24" s="54" t="s">
        <v>57</v>
      </c>
      <c r="V24" s="54" t="s">
        <v>57</v>
      </c>
      <c r="W24" s="54" t="s">
        <v>57</v>
      </c>
      <c r="X24" s="54" t="s">
        <v>57</v>
      </c>
      <c r="Y24" s="54" t="s">
        <v>57</v>
      </c>
      <c r="Z24" s="54" t="s">
        <v>57</v>
      </c>
      <c r="AA24" s="54" t="s">
        <v>57</v>
      </c>
      <c r="AB24" s="54" t="s">
        <v>57</v>
      </c>
      <c r="AC24" s="54" t="s">
        <v>57</v>
      </c>
      <c r="AD24" s="54" t="s">
        <v>57</v>
      </c>
      <c r="AE24" s="54" t="s">
        <v>57</v>
      </c>
      <c r="AF24" s="54" t="s">
        <v>57</v>
      </c>
      <c r="AG24" s="54" t="s">
        <v>57</v>
      </c>
      <c r="AH24" s="54" t="s">
        <v>57</v>
      </c>
      <c r="AI24" s="54" t="s">
        <v>57</v>
      </c>
      <c r="AJ24" s="54" t="s">
        <v>57</v>
      </c>
      <c r="AK24" s="54" t="s">
        <v>57</v>
      </c>
      <c r="AL24" s="54" t="s">
        <v>57</v>
      </c>
      <c r="AM24" s="54" t="s">
        <v>57</v>
      </c>
      <c r="AN24" s="54" t="s">
        <v>57</v>
      </c>
      <c r="AO24" s="54" t="s">
        <v>57</v>
      </c>
      <c r="AP24" s="54" t="s">
        <v>57</v>
      </c>
      <c r="AQ24" s="54" t="s">
        <v>57</v>
      </c>
      <c r="AR24" s="54" t="s">
        <v>57</v>
      </c>
      <c r="AS24" s="54" t="s">
        <v>57</v>
      </c>
      <c r="AT24" s="54" t="s">
        <v>57</v>
      </c>
      <c r="AU24" s="54" t="s">
        <v>57</v>
      </c>
      <c r="AV24" s="54" t="s">
        <v>57</v>
      </c>
      <c r="AW24" s="54" t="s">
        <v>57</v>
      </c>
      <c r="AX24" s="54" t="s">
        <v>57</v>
      </c>
      <c r="AY24" s="54" t="s">
        <v>57</v>
      </c>
      <c r="AZ24" s="54" t="s">
        <v>57</v>
      </c>
      <c r="BA24" s="54" t="s">
        <v>57</v>
      </c>
      <c r="BB24" s="54" t="s">
        <v>57</v>
      </c>
    </row>
    <row r="25" spans="1:54">
      <c r="A25" s="113" t="s">
        <v>744</v>
      </c>
      <c r="B25" s="105"/>
      <c r="C25" s="113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</row>
    <row r="26" spans="1:54">
      <c r="A26" s="27" t="s">
        <v>479</v>
      </c>
      <c r="C26" s="27"/>
    </row>
  </sheetData>
  <mergeCells count="59">
    <mergeCell ref="A2:A3"/>
    <mergeCell ref="B2:B3"/>
    <mergeCell ref="C2:E2"/>
    <mergeCell ref="F2:F3"/>
    <mergeCell ref="K2:K3"/>
    <mergeCell ref="L2:L3"/>
    <mergeCell ref="M2:M3"/>
    <mergeCell ref="N2:N3"/>
    <mergeCell ref="G2:G3"/>
    <mergeCell ref="H2:H3"/>
    <mergeCell ref="I2:I3"/>
    <mergeCell ref="J2:J3"/>
    <mergeCell ref="S2:S3"/>
    <mergeCell ref="T2:T3"/>
    <mergeCell ref="U2:U3"/>
    <mergeCell ref="V2:V3"/>
    <mergeCell ref="O2:O3"/>
    <mergeCell ref="P2:P3"/>
    <mergeCell ref="Q2:Q3"/>
    <mergeCell ref="R2:R3"/>
    <mergeCell ref="AA2:AA3"/>
    <mergeCell ref="AB2:AB3"/>
    <mergeCell ref="AC2:AC3"/>
    <mergeCell ref="AD2:AD3"/>
    <mergeCell ref="W2:W3"/>
    <mergeCell ref="X2:X3"/>
    <mergeCell ref="Y2:Y3"/>
    <mergeCell ref="Z2:Z3"/>
    <mergeCell ref="AI2:AI3"/>
    <mergeCell ref="AJ2:AJ3"/>
    <mergeCell ref="AK2:AK3"/>
    <mergeCell ref="AL2:AL3"/>
    <mergeCell ref="AE2:AE3"/>
    <mergeCell ref="AF2:AF3"/>
    <mergeCell ref="AG2:AG3"/>
    <mergeCell ref="AH2:AH3"/>
    <mergeCell ref="AQ2:AQ3"/>
    <mergeCell ref="AR2:AR3"/>
    <mergeCell ref="AS2:AS3"/>
    <mergeCell ref="AT2:AT3"/>
    <mergeCell ref="AM2:AM3"/>
    <mergeCell ref="AN2:AN3"/>
    <mergeCell ref="AO2:AO3"/>
    <mergeCell ref="AP2:AP3"/>
    <mergeCell ref="AY2:AY3"/>
    <mergeCell ref="AZ2:AZ3"/>
    <mergeCell ref="BA2:BA3"/>
    <mergeCell ref="BB2:BB3"/>
    <mergeCell ref="AU2:AU3"/>
    <mergeCell ref="AV2:AV3"/>
    <mergeCell ref="AW2:AW3"/>
    <mergeCell ref="AX2:AX3"/>
    <mergeCell ref="A13:A15"/>
    <mergeCell ref="A16:A18"/>
    <mergeCell ref="A22:A24"/>
    <mergeCell ref="A4:A6"/>
    <mergeCell ref="A7:A9"/>
    <mergeCell ref="A10:A12"/>
    <mergeCell ref="A19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8</v>
      </c>
      <c r="J1" s="36" t="s">
        <v>573</v>
      </c>
      <c r="AO1" s="4" t="s">
        <v>430</v>
      </c>
    </row>
    <row r="2" spans="1:41" ht="17.25" customHeight="1">
      <c r="A2" s="293" t="s">
        <v>449</v>
      </c>
      <c r="B2" s="287"/>
      <c r="C2" s="390" t="s">
        <v>482</v>
      </c>
      <c r="D2" s="392" t="s">
        <v>589</v>
      </c>
      <c r="E2" s="386" t="s">
        <v>590</v>
      </c>
      <c r="F2" s="389" t="s">
        <v>484</v>
      </c>
      <c r="G2" s="389" t="s">
        <v>485</v>
      </c>
      <c r="H2" s="37"/>
      <c r="I2" s="38"/>
      <c r="J2" s="38"/>
      <c r="K2" s="38"/>
      <c r="L2" s="38"/>
      <c r="M2" s="38"/>
      <c r="N2" s="38"/>
      <c r="O2" s="38"/>
      <c r="P2" s="38" t="s">
        <v>515</v>
      </c>
      <c r="Q2" s="38"/>
      <c r="R2" s="38"/>
      <c r="S2" s="38"/>
      <c r="T2" s="38"/>
      <c r="U2" s="38"/>
      <c r="V2" s="38"/>
      <c r="W2" s="38"/>
      <c r="X2" s="38"/>
      <c r="Y2" s="5"/>
      <c r="Z2" s="288" t="s">
        <v>516</v>
      </c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</row>
    <row r="3" spans="1:41" ht="17.25" customHeight="1">
      <c r="A3" s="295"/>
      <c r="B3" s="284"/>
      <c r="C3" s="391"/>
      <c r="D3" s="393"/>
      <c r="E3" s="387"/>
      <c r="F3" s="377"/>
      <c r="G3" s="377"/>
      <c r="H3" s="377" t="s">
        <v>486</v>
      </c>
      <c r="I3" s="377" t="s">
        <v>487</v>
      </c>
      <c r="J3" s="377" t="s">
        <v>488</v>
      </c>
      <c r="K3" s="377" t="s">
        <v>489</v>
      </c>
      <c r="L3" s="377" t="s">
        <v>490</v>
      </c>
      <c r="M3" s="377" t="s">
        <v>491</v>
      </c>
      <c r="N3" s="377" t="s">
        <v>492</v>
      </c>
      <c r="O3" s="377" t="s">
        <v>493</v>
      </c>
      <c r="P3" s="377" t="s">
        <v>494</v>
      </c>
      <c r="Q3" s="377" t="s">
        <v>495</v>
      </c>
      <c r="R3" s="377" t="s">
        <v>496</v>
      </c>
      <c r="S3" s="378" t="s">
        <v>497</v>
      </c>
      <c r="T3" s="385" t="s">
        <v>498</v>
      </c>
      <c r="U3" s="377" t="s">
        <v>499</v>
      </c>
      <c r="V3" s="377" t="s">
        <v>500</v>
      </c>
      <c r="W3" s="377" t="s">
        <v>327</v>
      </c>
      <c r="X3" s="382" t="s">
        <v>707</v>
      </c>
      <c r="Y3" s="382" t="s">
        <v>708</v>
      </c>
      <c r="Z3" s="377" t="s">
        <v>501</v>
      </c>
      <c r="AA3" s="377" t="s">
        <v>502</v>
      </c>
      <c r="AB3" s="377" t="s">
        <v>503</v>
      </c>
      <c r="AC3" s="377" t="s">
        <v>591</v>
      </c>
      <c r="AD3" s="377" t="s">
        <v>504</v>
      </c>
      <c r="AE3" s="377" t="s">
        <v>505</v>
      </c>
      <c r="AF3" s="377" t="s">
        <v>506</v>
      </c>
      <c r="AG3" s="377" t="s">
        <v>507</v>
      </c>
      <c r="AH3" s="377" t="s">
        <v>508</v>
      </c>
      <c r="AI3" s="379" t="s">
        <v>706</v>
      </c>
      <c r="AJ3" s="377" t="s">
        <v>509</v>
      </c>
      <c r="AK3" s="377" t="s">
        <v>510</v>
      </c>
      <c r="AL3" s="377" t="s">
        <v>511</v>
      </c>
      <c r="AM3" s="377" t="s">
        <v>512</v>
      </c>
      <c r="AN3" s="377" t="s">
        <v>513</v>
      </c>
      <c r="AO3" s="378" t="s">
        <v>514</v>
      </c>
    </row>
    <row r="4" spans="1:41" ht="17.25" customHeight="1">
      <c r="A4" s="295"/>
      <c r="B4" s="284"/>
      <c r="C4" s="391"/>
      <c r="D4" s="393"/>
      <c r="E4" s="38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8"/>
      <c r="T4" s="385"/>
      <c r="U4" s="377"/>
      <c r="V4" s="377"/>
      <c r="W4" s="377"/>
      <c r="X4" s="383"/>
      <c r="Y4" s="383"/>
      <c r="Z4" s="377"/>
      <c r="AA4" s="377"/>
      <c r="AB4" s="377"/>
      <c r="AC4" s="377"/>
      <c r="AD4" s="377"/>
      <c r="AE4" s="377"/>
      <c r="AF4" s="377"/>
      <c r="AG4" s="377"/>
      <c r="AH4" s="377"/>
      <c r="AI4" s="380"/>
      <c r="AJ4" s="377"/>
      <c r="AK4" s="377"/>
      <c r="AL4" s="377"/>
      <c r="AM4" s="377"/>
      <c r="AN4" s="377"/>
      <c r="AO4" s="378"/>
    </row>
    <row r="5" spans="1:41" ht="17.25" customHeight="1">
      <c r="A5" s="342"/>
      <c r="B5" s="284"/>
      <c r="C5" s="391"/>
      <c r="D5" s="394"/>
      <c r="E5" s="388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8"/>
      <c r="T5" s="385"/>
      <c r="U5" s="377"/>
      <c r="V5" s="377"/>
      <c r="W5" s="377"/>
      <c r="X5" s="384"/>
      <c r="Y5" s="384"/>
      <c r="Z5" s="377"/>
      <c r="AA5" s="377"/>
      <c r="AB5" s="377"/>
      <c r="AC5" s="377"/>
      <c r="AD5" s="377"/>
      <c r="AE5" s="377"/>
      <c r="AF5" s="377"/>
      <c r="AG5" s="377"/>
      <c r="AH5" s="377"/>
      <c r="AI5" s="381"/>
      <c r="AJ5" s="377"/>
      <c r="AK5" s="377"/>
      <c r="AL5" s="377"/>
      <c r="AM5" s="377"/>
      <c r="AN5" s="377"/>
      <c r="AO5" s="378"/>
    </row>
    <row r="6" spans="1:41" ht="22.5" hidden="1">
      <c r="A6" s="321" t="s">
        <v>574</v>
      </c>
      <c r="B6" s="97" t="s">
        <v>327</v>
      </c>
      <c r="C6" s="16">
        <v>168</v>
      </c>
      <c r="D6" s="16">
        <f t="shared" ref="D6:D20" si="0">SUM(F6:G6)</f>
        <v>147</v>
      </c>
      <c r="E6" s="39">
        <f t="shared" ref="E6:E20" si="1">D6/C6*100</f>
        <v>87.5</v>
      </c>
      <c r="F6" s="16">
        <f t="shared" ref="F6:F20" si="2">SUM(H6:W6)</f>
        <v>85</v>
      </c>
      <c r="G6" s="16">
        <f>SUM(Z6:AO6)</f>
        <v>62</v>
      </c>
      <c r="H6" s="16">
        <v>11</v>
      </c>
      <c r="I6" s="16">
        <v>5</v>
      </c>
      <c r="J6" s="16">
        <v>7</v>
      </c>
      <c r="K6" s="16" t="s">
        <v>673</v>
      </c>
      <c r="L6" s="16" t="s">
        <v>673</v>
      </c>
      <c r="M6" s="16" t="s">
        <v>673</v>
      </c>
      <c r="N6" s="16" t="s">
        <v>673</v>
      </c>
      <c r="O6" s="16">
        <v>21</v>
      </c>
      <c r="P6" s="16">
        <v>1</v>
      </c>
      <c r="Q6" s="16" t="s">
        <v>673</v>
      </c>
      <c r="R6" s="16" t="s">
        <v>673</v>
      </c>
      <c r="S6" s="16" t="s">
        <v>673</v>
      </c>
      <c r="T6" s="16" t="s">
        <v>673</v>
      </c>
      <c r="U6" s="16" t="s">
        <v>673</v>
      </c>
      <c r="V6" s="16" t="s">
        <v>673</v>
      </c>
      <c r="W6" s="16">
        <v>40</v>
      </c>
      <c r="X6" s="16" t="s">
        <v>673</v>
      </c>
      <c r="Y6" s="16"/>
      <c r="Z6" s="16">
        <v>14</v>
      </c>
      <c r="AA6" s="16">
        <v>29</v>
      </c>
      <c r="AB6" s="16">
        <v>16</v>
      </c>
      <c r="AC6" s="16" t="s">
        <v>673</v>
      </c>
      <c r="AD6" s="16" t="s">
        <v>673</v>
      </c>
      <c r="AE6" s="16" t="s">
        <v>673</v>
      </c>
      <c r="AF6" s="16" t="s">
        <v>673</v>
      </c>
      <c r="AG6" s="16">
        <v>1</v>
      </c>
      <c r="AH6" s="16" t="s">
        <v>673</v>
      </c>
      <c r="AI6" s="16" t="s">
        <v>673</v>
      </c>
      <c r="AJ6" s="16" t="s">
        <v>673</v>
      </c>
      <c r="AK6" s="16">
        <v>1</v>
      </c>
      <c r="AL6" s="16" t="s">
        <v>673</v>
      </c>
      <c r="AM6" s="16">
        <v>1</v>
      </c>
      <c r="AN6" s="16" t="s">
        <v>673</v>
      </c>
      <c r="AO6" s="16" t="s">
        <v>673</v>
      </c>
    </row>
    <row r="7" spans="1:41" ht="22.5" hidden="1">
      <c r="A7" s="322"/>
      <c r="B7" s="97" t="s">
        <v>704</v>
      </c>
      <c r="C7" s="16">
        <v>96</v>
      </c>
      <c r="D7" s="16">
        <f t="shared" si="0"/>
        <v>86</v>
      </c>
      <c r="E7" s="39">
        <f t="shared" si="1"/>
        <v>89.583333333333343</v>
      </c>
      <c r="F7" s="16">
        <f t="shared" si="2"/>
        <v>48</v>
      </c>
      <c r="G7" s="16">
        <f t="shared" ref="G7:G20" si="3">SUM(Z7:AO7)</f>
        <v>38</v>
      </c>
      <c r="H7" s="16">
        <v>5</v>
      </c>
      <c r="I7" s="16">
        <v>1</v>
      </c>
      <c r="J7" s="16">
        <v>2</v>
      </c>
      <c r="K7" s="16" t="s">
        <v>63</v>
      </c>
      <c r="L7" s="16" t="s">
        <v>63</v>
      </c>
      <c r="M7" s="16" t="s">
        <v>63</v>
      </c>
      <c r="N7" s="16" t="s">
        <v>63</v>
      </c>
      <c r="O7" s="16">
        <v>10</v>
      </c>
      <c r="P7" s="16" t="s">
        <v>63</v>
      </c>
      <c r="Q7" s="16" t="s">
        <v>63</v>
      </c>
      <c r="R7" s="16" t="s">
        <v>63</v>
      </c>
      <c r="S7" s="16" t="s">
        <v>63</v>
      </c>
      <c r="T7" s="16" t="s">
        <v>63</v>
      </c>
      <c r="U7" s="16" t="s">
        <v>63</v>
      </c>
      <c r="V7" s="16" t="s">
        <v>63</v>
      </c>
      <c r="W7" s="16">
        <v>30</v>
      </c>
      <c r="X7" s="16" t="s">
        <v>63</v>
      </c>
      <c r="Y7" s="16"/>
      <c r="Z7" s="16">
        <v>19</v>
      </c>
      <c r="AA7" s="16">
        <v>12</v>
      </c>
      <c r="AB7" s="16">
        <v>6</v>
      </c>
      <c r="AC7" s="16" t="s">
        <v>63</v>
      </c>
      <c r="AD7" s="16" t="s">
        <v>63</v>
      </c>
      <c r="AE7" s="16" t="s">
        <v>63</v>
      </c>
      <c r="AF7" s="16" t="s">
        <v>63</v>
      </c>
      <c r="AG7" s="16" t="s">
        <v>63</v>
      </c>
      <c r="AH7" s="16" t="s">
        <v>63</v>
      </c>
      <c r="AI7" s="16" t="s">
        <v>63</v>
      </c>
      <c r="AJ7" s="16">
        <v>1</v>
      </c>
      <c r="AK7" s="16" t="s">
        <v>63</v>
      </c>
      <c r="AL7" s="16" t="s">
        <v>63</v>
      </c>
      <c r="AM7" s="16" t="s">
        <v>63</v>
      </c>
      <c r="AN7" s="16" t="s">
        <v>63</v>
      </c>
      <c r="AO7" s="16" t="s">
        <v>63</v>
      </c>
    </row>
    <row r="8" spans="1:41" ht="22.5" hidden="1">
      <c r="A8" s="322"/>
      <c r="B8" s="97" t="s">
        <v>502</v>
      </c>
      <c r="C8" s="16">
        <v>92</v>
      </c>
      <c r="D8" s="16">
        <f t="shared" si="0"/>
        <v>86</v>
      </c>
      <c r="E8" s="39">
        <f t="shared" si="1"/>
        <v>93.478260869565219</v>
      </c>
      <c r="F8" s="16">
        <f t="shared" si="2"/>
        <v>23</v>
      </c>
      <c r="G8" s="16">
        <f t="shared" si="3"/>
        <v>63</v>
      </c>
      <c r="H8" s="16">
        <v>2</v>
      </c>
      <c r="I8" s="16" t="s">
        <v>57</v>
      </c>
      <c r="J8" s="16">
        <v>2</v>
      </c>
      <c r="K8" s="16" t="s">
        <v>57</v>
      </c>
      <c r="L8" s="16" t="s">
        <v>57</v>
      </c>
      <c r="M8" s="16" t="s">
        <v>57</v>
      </c>
      <c r="N8" s="16" t="s">
        <v>57</v>
      </c>
      <c r="O8" s="16">
        <v>12</v>
      </c>
      <c r="P8" s="16" t="s">
        <v>57</v>
      </c>
      <c r="Q8" s="16" t="s">
        <v>57</v>
      </c>
      <c r="R8" s="16" t="s">
        <v>57</v>
      </c>
      <c r="S8" s="16" t="s">
        <v>57</v>
      </c>
      <c r="T8" s="16" t="s">
        <v>57</v>
      </c>
      <c r="U8" s="16" t="s">
        <v>57</v>
      </c>
      <c r="V8" s="16" t="s">
        <v>57</v>
      </c>
      <c r="W8" s="16">
        <v>7</v>
      </c>
      <c r="X8" s="16" t="s">
        <v>57</v>
      </c>
      <c r="Y8" s="16"/>
      <c r="Z8" s="16" t="s">
        <v>57</v>
      </c>
      <c r="AA8" s="16">
        <v>35</v>
      </c>
      <c r="AB8" s="16">
        <v>27</v>
      </c>
      <c r="AC8" s="16" t="s">
        <v>57</v>
      </c>
      <c r="AD8" s="16" t="s">
        <v>57</v>
      </c>
      <c r="AE8" s="16" t="s">
        <v>57</v>
      </c>
      <c r="AF8" s="16" t="s">
        <v>57</v>
      </c>
      <c r="AG8" s="16" t="s">
        <v>57</v>
      </c>
      <c r="AH8" s="16" t="s">
        <v>57</v>
      </c>
      <c r="AI8" s="16" t="s">
        <v>57</v>
      </c>
      <c r="AJ8" s="16" t="s">
        <v>57</v>
      </c>
      <c r="AK8" s="16">
        <v>1</v>
      </c>
      <c r="AL8" s="16" t="s">
        <v>57</v>
      </c>
      <c r="AM8" s="16" t="s">
        <v>57</v>
      </c>
      <c r="AN8" s="16" t="s">
        <v>57</v>
      </c>
      <c r="AO8" s="16" t="s">
        <v>57</v>
      </c>
    </row>
    <row r="9" spans="1:41" ht="22.5" hidden="1">
      <c r="A9" s="300">
        <v>12</v>
      </c>
      <c r="B9" s="97" t="s">
        <v>327</v>
      </c>
      <c r="C9" s="16">
        <v>129</v>
      </c>
      <c r="D9" s="16">
        <f t="shared" si="0"/>
        <v>112</v>
      </c>
      <c r="E9" s="39">
        <f t="shared" si="1"/>
        <v>86.821705426356587</v>
      </c>
      <c r="F9" s="16">
        <f t="shared" si="2"/>
        <v>68</v>
      </c>
      <c r="G9" s="16">
        <f t="shared" si="3"/>
        <v>44</v>
      </c>
      <c r="H9" s="16">
        <v>7</v>
      </c>
      <c r="I9" s="16">
        <v>2</v>
      </c>
      <c r="J9" s="16">
        <v>4</v>
      </c>
      <c r="K9" s="16" t="s">
        <v>673</v>
      </c>
      <c r="L9" s="16" t="s">
        <v>673</v>
      </c>
      <c r="M9" s="16" t="s">
        <v>673</v>
      </c>
      <c r="N9" s="16" t="s">
        <v>673</v>
      </c>
      <c r="O9" s="16">
        <v>22</v>
      </c>
      <c r="P9" s="16" t="s">
        <v>673</v>
      </c>
      <c r="Q9" s="16" t="s">
        <v>673</v>
      </c>
      <c r="R9" s="16">
        <v>1</v>
      </c>
      <c r="S9" s="16" t="s">
        <v>673</v>
      </c>
      <c r="T9" s="16" t="s">
        <v>673</v>
      </c>
      <c r="U9" s="16" t="s">
        <v>673</v>
      </c>
      <c r="V9" s="16" t="s">
        <v>673</v>
      </c>
      <c r="W9" s="16">
        <v>32</v>
      </c>
      <c r="X9" s="16" t="s">
        <v>673</v>
      </c>
      <c r="Y9" s="16"/>
      <c r="Z9" s="16">
        <v>8</v>
      </c>
      <c r="AA9" s="16">
        <v>28</v>
      </c>
      <c r="AB9" s="16">
        <v>6</v>
      </c>
      <c r="AC9" s="16">
        <v>2</v>
      </c>
      <c r="AD9" s="16" t="s">
        <v>673</v>
      </c>
      <c r="AE9" s="16" t="s">
        <v>673</v>
      </c>
      <c r="AF9" s="16" t="s">
        <v>673</v>
      </c>
      <c r="AG9" s="16" t="s">
        <v>673</v>
      </c>
      <c r="AH9" s="16" t="s">
        <v>673</v>
      </c>
      <c r="AI9" s="16" t="s">
        <v>673</v>
      </c>
      <c r="AJ9" s="16" t="s">
        <v>673</v>
      </c>
      <c r="AK9" s="16" t="s">
        <v>673</v>
      </c>
      <c r="AL9" s="16" t="s">
        <v>673</v>
      </c>
      <c r="AM9" s="16" t="s">
        <v>673</v>
      </c>
      <c r="AN9" s="16" t="s">
        <v>673</v>
      </c>
      <c r="AO9" s="16" t="s">
        <v>673</v>
      </c>
    </row>
    <row r="10" spans="1:41" ht="22.5" hidden="1">
      <c r="A10" s="300"/>
      <c r="B10" s="97" t="s">
        <v>704</v>
      </c>
      <c r="C10" s="16">
        <v>73</v>
      </c>
      <c r="D10" s="16">
        <f t="shared" si="0"/>
        <v>65</v>
      </c>
      <c r="E10" s="39">
        <f t="shared" si="1"/>
        <v>89.041095890410958</v>
      </c>
      <c r="F10" s="16">
        <f t="shared" si="2"/>
        <v>43</v>
      </c>
      <c r="G10" s="16">
        <f t="shared" si="3"/>
        <v>22</v>
      </c>
      <c r="H10" s="16" t="s">
        <v>63</v>
      </c>
      <c r="I10" s="16">
        <v>2</v>
      </c>
      <c r="J10" s="16">
        <v>1</v>
      </c>
      <c r="K10" s="16" t="s">
        <v>63</v>
      </c>
      <c r="L10" s="16" t="s">
        <v>63</v>
      </c>
      <c r="M10" s="16" t="s">
        <v>63</v>
      </c>
      <c r="N10" s="16" t="s">
        <v>63</v>
      </c>
      <c r="O10" s="16">
        <v>8</v>
      </c>
      <c r="P10" s="16" t="s">
        <v>63</v>
      </c>
      <c r="Q10" s="16" t="s">
        <v>63</v>
      </c>
      <c r="R10" s="16" t="s">
        <v>63</v>
      </c>
      <c r="S10" s="16" t="s">
        <v>63</v>
      </c>
      <c r="T10" s="16" t="s">
        <v>63</v>
      </c>
      <c r="U10" s="16">
        <v>2</v>
      </c>
      <c r="V10" s="16" t="s">
        <v>63</v>
      </c>
      <c r="W10" s="16">
        <v>30</v>
      </c>
      <c r="X10" s="16" t="s">
        <v>63</v>
      </c>
      <c r="Y10" s="16"/>
      <c r="Z10" s="16">
        <v>8</v>
      </c>
      <c r="AA10" s="16">
        <v>12</v>
      </c>
      <c r="AB10" s="16">
        <v>2</v>
      </c>
      <c r="AC10" s="16" t="s">
        <v>63</v>
      </c>
      <c r="AD10" s="16" t="s">
        <v>63</v>
      </c>
      <c r="AE10" s="16" t="s">
        <v>63</v>
      </c>
      <c r="AF10" s="16" t="s">
        <v>63</v>
      </c>
      <c r="AG10" s="16" t="s">
        <v>63</v>
      </c>
      <c r="AH10" s="16" t="s">
        <v>63</v>
      </c>
      <c r="AI10" s="16" t="s">
        <v>63</v>
      </c>
      <c r="AJ10" s="16" t="s">
        <v>63</v>
      </c>
      <c r="AK10" s="16" t="s">
        <v>63</v>
      </c>
      <c r="AL10" s="16" t="s">
        <v>63</v>
      </c>
      <c r="AM10" s="16" t="s">
        <v>63</v>
      </c>
      <c r="AN10" s="16" t="s">
        <v>63</v>
      </c>
      <c r="AO10" s="16" t="s">
        <v>63</v>
      </c>
    </row>
    <row r="11" spans="1:41" ht="22.5" hidden="1">
      <c r="A11" s="300"/>
      <c r="B11" s="97" t="s">
        <v>502</v>
      </c>
      <c r="C11" s="16">
        <v>69</v>
      </c>
      <c r="D11" s="16">
        <f t="shared" si="0"/>
        <v>65</v>
      </c>
      <c r="E11" s="39">
        <f t="shared" si="1"/>
        <v>94.20289855072464</v>
      </c>
      <c r="F11" s="16">
        <f t="shared" si="2"/>
        <v>25</v>
      </c>
      <c r="G11" s="16">
        <f t="shared" si="3"/>
        <v>40</v>
      </c>
      <c r="H11" s="16" t="s">
        <v>57</v>
      </c>
      <c r="I11" s="16" t="s">
        <v>57</v>
      </c>
      <c r="J11" s="16">
        <v>5</v>
      </c>
      <c r="K11" s="16" t="s">
        <v>57</v>
      </c>
      <c r="L11" s="16" t="s">
        <v>57</v>
      </c>
      <c r="M11" s="16" t="s">
        <v>57</v>
      </c>
      <c r="N11" s="16" t="s">
        <v>57</v>
      </c>
      <c r="O11" s="16">
        <v>11</v>
      </c>
      <c r="P11" s="16" t="s">
        <v>57</v>
      </c>
      <c r="Q11" s="16" t="s">
        <v>57</v>
      </c>
      <c r="R11" s="16" t="s">
        <v>57</v>
      </c>
      <c r="S11" s="16" t="s">
        <v>57</v>
      </c>
      <c r="T11" s="16" t="s">
        <v>57</v>
      </c>
      <c r="U11" s="16">
        <v>1</v>
      </c>
      <c r="V11" s="16" t="s">
        <v>57</v>
      </c>
      <c r="W11" s="16">
        <v>8</v>
      </c>
      <c r="X11" s="16" t="s">
        <v>57</v>
      </c>
      <c r="Y11" s="16"/>
      <c r="Z11" s="16">
        <v>1</v>
      </c>
      <c r="AA11" s="16">
        <v>21</v>
      </c>
      <c r="AB11" s="16">
        <v>17</v>
      </c>
      <c r="AC11" s="16" t="s">
        <v>57</v>
      </c>
      <c r="AD11" s="16" t="s">
        <v>57</v>
      </c>
      <c r="AE11" s="16" t="s">
        <v>57</v>
      </c>
      <c r="AF11" s="16" t="s">
        <v>57</v>
      </c>
      <c r="AG11" s="16" t="s">
        <v>57</v>
      </c>
      <c r="AH11" s="16" t="s">
        <v>57</v>
      </c>
      <c r="AI11" s="16" t="s">
        <v>57</v>
      </c>
      <c r="AJ11" s="16" t="s">
        <v>57</v>
      </c>
      <c r="AK11" s="16">
        <v>1</v>
      </c>
      <c r="AL11" s="16" t="s">
        <v>57</v>
      </c>
      <c r="AM11" s="16" t="s">
        <v>57</v>
      </c>
      <c r="AN11" s="16" t="s">
        <v>57</v>
      </c>
      <c r="AO11" s="16" t="s">
        <v>57</v>
      </c>
    </row>
    <row r="12" spans="1:41" ht="22.5" hidden="1">
      <c r="A12" s="300">
        <v>13</v>
      </c>
      <c r="B12" s="97" t="s">
        <v>327</v>
      </c>
      <c r="C12" s="16">
        <v>125</v>
      </c>
      <c r="D12" s="16">
        <f t="shared" si="0"/>
        <v>109</v>
      </c>
      <c r="E12" s="39">
        <f t="shared" si="1"/>
        <v>87.2</v>
      </c>
      <c r="F12" s="16">
        <f t="shared" si="2"/>
        <v>62</v>
      </c>
      <c r="G12" s="16">
        <f t="shared" si="3"/>
        <v>47</v>
      </c>
      <c r="H12" s="16">
        <v>2</v>
      </c>
      <c r="I12" s="16">
        <v>2</v>
      </c>
      <c r="J12" s="16">
        <v>3</v>
      </c>
      <c r="K12" s="16" t="s">
        <v>673</v>
      </c>
      <c r="L12" s="16" t="s">
        <v>673</v>
      </c>
      <c r="M12" s="16" t="s">
        <v>673</v>
      </c>
      <c r="N12" s="16" t="s">
        <v>673</v>
      </c>
      <c r="O12" s="16">
        <v>22</v>
      </c>
      <c r="P12" s="16" t="s">
        <v>673</v>
      </c>
      <c r="Q12" s="16" t="s">
        <v>673</v>
      </c>
      <c r="R12" s="16" t="s">
        <v>673</v>
      </c>
      <c r="S12" s="16" t="s">
        <v>673</v>
      </c>
      <c r="T12" s="16" t="s">
        <v>673</v>
      </c>
      <c r="U12" s="16" t="s">
        <v>673</v>
      </c>
      <c r="V12" s="16" t="s">
        <v>673</v>
      </c>
      <c r="W12" s="16">
        <v>33</v>
      </c>
      <c r="X12" s="16" t="s">
        <v>673</v>
      </c>
      <c r="Y12" s="16"/>
      <c r="Z12" s="16">
        <v>8</v>
      </c>
      <c r="AA12" s="16">
        <v>28</v>
      </c>
      <c r="AB12" s="16">
        <v>9</v>
      </c>
      <c r="AC12" s="16" t="s">
        <v>673</v>
      </c>
      <c r="AD12" s="16">
        <v>1</v>
      </c>
      <c r="AE12" s="16" t="s">
        <v>673</v>
      </c>
      <c r="AF12" s="16" t="s">
        <v>673</v>
      </c>
      <c r="AG12" s="16" t="s">
        <v>673</v>
      </c>
      <c r="AH12" s="16" t="s">
        <v>673</v>
      </c>
      <c r="AI12" s="16" t="s">
        <v>673</v>
      </c>
      <c r="AJ12" s="16" t="s">
        <v>673</v>
      </c>
      <c r="AK12" s="16">
        <v>1</v>
      </c>
      <c r="AL12" s="16" t="s">
        <v>673</v>
      </c>
      <c r="AM12" s="16" t="s">
        <v>673</v>
      </c>
      <c r="AN12" s="16" t="s">
        <v>673</v>
      </c>
      <c r="AO12" s="16" t="s">
        <v>673</v>
      </c>
    </row>
    <row r="13" spans="1:41" ht="22.5" hidden="1">
      <c r="A13" s="300"/>
      <c r="B13" s="97" t="s">
        <v>704</v>
      </c>
      <c r="C13" s="16">
        <v>81</v>
      </c>
      <c r="D13" s="16">
        <f t="shared" si="0"/>
        <v>78</v>
      </c>
      <c r="E13" s="39">
        <f t="shared" si="1"/>
        <v>96.296296296296291</v>
      </c>
      <c r="F13" s="16">
        <f t="shared" si="2"/>
        <v>52</v>
      </c>
      <c r="G13" s="16">
        <f t="shared" si="3"/>
        <v>26</v>
      </c>
      <c r="H13" s="16">
        <v>2</v>
      </c>
      <c r="I13" s="16">
        <v>2</v>
      </c>
      <c r="J13" s="16">
        <v>1</v>
      </c>
      <c r="K13" s="16" t="s">
        <v>63</v>
      </c>
      <c r="L13" s="16" t="s">
        <v>63</v>
      </c>
      <c r="M13" s="16" t="s">
        <v>63</v>
      </c>
      <c r="N13" s="16" t="s">
        <v>63</v>
      </c>
      <c r="O13" s="16">
        <v>9</v>
      </c>
      <c r="P13" s="16" t="s">
        <v>63</v>
      </c>
      <c r="Q13" s="16" t="s">
        <v>63</v>
      </c>
      <c r="R13" s="16" t="s">
        <v>63</v>
      </c>
      <c r="S13" s="16" t="s">
        <v>63</v>
      </c>
      <c r="T13" s="16" t="s">
        <v>63</v>
      </c>
      <c r="U13" s="16" t="s">
        <v>63</v>
      </c>
      <c r="V13" s="16" t="s">
        <v>63</v>
      </c>
      <c r="W13" s="16">
        <v>38</v>
      </c>
      <c r="X13" s="16" t="s">
        <v>63</v>
      </c>
      <c r="Y13" s="16"/>
      <c r="Z13" s="16">
        <v>10</v>
      </c>
      <c r="AA13" s="16">
        <v>10</v>
      </c>
      <c r="AB13" s="16">
        <v>5</v>
      </c>
      <c r="AC13" s="16" t="s">
        <v>63</v>
      </c>
      <c r="AD13" s="16" t="s">
        <v>63</v>
      </c>
      <c r="AE13" s="16" t="s">
        <v>63</v>
      </c>
      <c r="AF13" s="16" t="s">
        <v>63</v>
      </c>
      <c r="AG13" s="16" t="s">
        <v>63</v>
      </c>
      <c r="AH13" s="16" t="s">
        <v>63</v>
      </c>
      <c r="AI13" s="16" t="s">
        <v>63</v>
      </c>
      <c r="AJ13" s="16" t="s">
        <v>63</v>
      </c>
      <c r="AK13" s="16" t="s">
        <v>63</v>
      </c>
      <c r="AL13" s="16" t="s">
        <v>63</v>
      </c>
      <c r="AM13" s="16" t="s">
        <v>63</v>
      </c>
      <c r="AN13" s="16">
        <v>1</v>
      </c>
      <c r="AO13" s="16" t="s">
        <v>63</v>
      </c>
    </row>
    <row r="14" spans="1:41" ht="22.5" hidden="1">
      <c r="A14" s="300"/>
      <c r="B14" s="97" t="s">
        <v>502</v>
      </c>
      <c r="C14" s="16">
        <v>63</v>
      </c>
      <c r="D14" s="16">
        <f t="shared" si="0"/>
        <v>57</v>
      </c>
      <c r="E14" s="39">
        <f t="shared" si="1"/>
        <v>90.476190476190482</v>
      </c>
      <c r="F14" s="16">
        <f t="shared" si="2"/>
        <v>23</v>
      </c>
      <c r="G14" s="16">
        <f t="shared" si="3"/>
        <v>34</v>
      </c>
      <c r="H14" s="16" t="s">
        <v>57</v>
      </c>
      <c r="I14" s="16" t="s">
        <v>57</v>
      </c>
      <c r="J14" s="16">
        <v>6</v>
      </c>
      <c r="K14" s="16" t="s">
        <v>57</v>
      </c>
      <c r="L14" s="16" t="s">
        <v>57</v>
      </c>
      <c r="M14" s="16" t="s">
        <v>57</v>
      </c>
      <c r="N14" s="16" t="s">
        <v>57</v>
      </c>
      <c r="O14" s="16">
        <v>12</v>
      </c>
      <c r="P14" s="16" t="s">
        <v>57</v>
      </c>
      <c r="Q14" s="16" t="s">
        <v>57</v>
      </c>
      <c r="R14" s="16" t="s">
        <v>57</v>
      </c>
      <c r="S14" s="16" t="s">
        <v>57</v>
      </c>
      <c r="T14" s="16" t="s">
        <v>57</v>
      </c>
      <c r="U14" s="16" t="s">
        <v>57</v>
      </c>
      <c r="V14" s="16" t="s">
        <v>57</v>
      </c>
      <c r="W14" s="16">
        <v>5</v>
      </c>
      <c r="X14" s="16" t="s">
        <v>57</v>
      </c>
      <c r="Y14" s="16"/>
      <c r="Z14" s="16" t="s">
        <v>57</v>
      </c>
      <c r="AA14" s="16">
        <v>23</v>
      </c>
      <c r="AB14" s="16">
        <v>11</v>
      </c>
      <c r="AC14" s="16" t="s">
        <v>57</v>
      </c>
      <c r="AD14" s="16" t="s">
        <v>57</v>
      </c>
      <c r="AE14" s="16" t="s">
        <v>57</v>
      </c>
      <c r="AF14" s="16" t="s">
        <v>57</v>
      </c>
      <c r="AG14" s="16" t="s">
        <v>57</v>
      </c>
      <c r="AH14" s="16" t="s">
        <v>57</v>
      </c>
      <c r="AI14" s="16" t="s">
        <v>57</v>
      </c>
      <c r="AJ14" s="16" t="s">
        <v>57</v>
      </c>
      <c r="AK14" s="16" t="s">
        <v>57</v>
      </c>
      <c r="AL14" s="16" t="s">
        <v>57</v>
      </c>
      <c r="AM14" s="16" t="s">
        <v>57</v>
      </c>
      <c r="AN14" s="16" t="s">
        <v>57</v>
      </c>
      <c r="AO14" s="16" t="s">
        <v>57</v>
      </c>
    </row>
    <row r="15" spans="1:41" ht="22.5" hidden="1">
      <c r="A15" s="300">
        <v>14</v>
      </c>
      <c r="B15" s="97" t="s">
        <v>327</v>
      </c>
      <c r="C15" s="16">
        <v>98</v>
      </c>
      <c r="D15" s="16">
        <f t="shared" si="0"/>
        <v>82</v>
      </c>
      <c r="E15" s="39">
        <f t="shared" si="1"/>
        <v>83.673469387755105</v>
      </c>
      <c r="F15" s="16">
        <f t="shared" si="2"/>
        <v>58</v>
      </c>
      <c r="G15" s="16">
        <f t="shared" si="3"/>
        <v>24</v>
      </c>
      <c r="H15" s="16">
        <v>3</v>
      </c>
      <c r="I15" s="16">
        <v>3</v>
      </c>
      <c r="J15" s="16">
        <v>4</v>
      </c>
      <c r="K15" s="16" t="s">
        <v>673</v>
      </c>
      <c r="L15" s="16" t="s">
        <v>673</v>
      </c>
      <c r="M15" s="16" t="s">
        <v>673</v>
      </c>
      <c r="N15" s="16" t="s">
        <v>673</v>
      </c>
      <c r="O15" s="16">
        <v>21</v>
      </c>
      <c r="P15" s="16" t="s">
        <v>673</v>
      </c>
      <c r="Q15" s="16" t="s">
        <v>673</v>
      </c>
      <c r="R15" s="16" t="s">
        <v>673</v>
      </c>
      <c r="S15" s="16" t="s">
        <v>673</v>
      </c>
      <c r="T15" s="16" t="s">
        <v>673</v>
      </c>
      <c r="U15" s="16" t="s">
        <v>673</v>
      </c>
      <c r="V15" s="16" t="s">
        <v>673</v>
      </c>
      <c r="W15" s="16">
        <v>27</v>
      </c>
      <c r="X15" s="16" t="s">
        <v>673</v>
      </c>
      <c r="Y15" s="16"/>
      <c r="Z15" s="16">
        <v>4</v>
      </c>
      <c r="AA15" s="16">
        <v>15</v>
      </c>
      <c r="AB15" s="16">
        <v>5</v>
      </c>
      <c r="AC15" s="16" t="s">
        <v>673</v>
      </c>
      <c r="AD15" s="16" t="s">
        <v>673</v>
      </c>
      <c r="AE15" s="16" t="s">
        <v>673</v>
      </c>
      <c r="AF15" s="16" t="s">
        <v>673</v>
      </c>
      <c r="AG15" s="16" t="s">
        <v>673</v>
      </c>
      <c r="AH15" s="16" t="s">
        <v>673</v>
      </c>
      <c r="AI15" s="16" t="s">
        <v>673</v>
      </c>
      <c r="AJ15" s="16" t="s">
        <v>673</v>
      </c>
      <c r="AK15" s="16" t="s">
        <v>673</v>
      </c>
      <c r="AL15" s="16" t="s">
        <v>673</v>
      </c>
      <c r="AM15" s="16" t="s">
        <v>673</v>
      </c>
      <c r="AN15" s="16" t="s">
        <v>673</v>
      </c>
      <c r="AO15" s="16" t="s">
        <v>673</v>
      </c>
    </row>
    <row r="16" spans="1:41" ht="22.5" hidden="1">
      <c r="A16" s="300"/>
      <c r="B16" s="97" t="s">
        <v>704</v>
      </c>
      <c r="C16" s="16">
        <v>82</v>
      </c>
      <c r="D16" s="16">
        <f t="shared" si="0"/>
        <v>75</v>
      </c>
      <c r="E16" s="39">
        <f t="shared" si="1"/>
        <v>91.463414634146346</v>
      </c>
      <c r="F16" s="16">
        <f t="shared" si="2"/>
        <v>48</v>
      </c>
      <c r="G16" s="16">
        <f t="shared" si="3"/>
        <v>27</v>
      </c>
      <c r="H16" s="16">
        <v>2</v>
      </c>
      <c r="I16" s="16">
        <v>3</v>
      </c>
      <c r="J16" s="16">
        <v>1</v>
      </c>
      <c r="K16" s="16" t="s">
        <v>63</v>
      </c>
      <c r="L16" s="16" t="s">
        <v>63</v>
      </c>
      <c r="M16" s="16" t="s">
        <v>63</v>
      </c>
      <c r="N16" s="16" t="s">
        <v>63</v>
      </c>
      <c r="O16" s="16">
        <v>15</v>
      </c>
      <c r="P16" s="16" t="s">
        <v>63</v>
      </c>
      <c r="Q16" s="16" t="s">
        <v>63</v>
      </c>
      <c r="R16" s="16" t="s">
        <v>63</v>
      </c>
      <c r="S16" s="16" t="s">
        <v>63</v>
      </c>
      <c r="T16" s="16" t="s">
        <v>63</v>
      </c>
      <c r="U16" s="16" t="s">
        <v>63</v>
      </c>
      <c r="V16" s="16" t="s">
        <v>63</v>
      </c>
      <c r="W16" s="16">
        <v>27</v>
      </c>
      <c r="X16" s="16" t="s">
        <v>63</v>
      </c>
      <c r="Y16" s="16"/>
      <c r="Z16" s="16">
        <v>13</v>
      </c>
      <c r="AA16" s="16">
        <v>12</v>
      </c>
      <c r="AB16" s="16">
        <v>2</v>
      </c>
      <c r="AC16" s="16" t="s">
        <v>63</v>
      </c>
      <c r="AD16" s="16" t="s">
        <v>63</v>
      </c>
      <c r="AE16" s="16" t="s">
        <v>63</v>
      </c>
      <c r="AF16" s="16" t="s">
        <v>63</v>
      </c>
      <c r="AG16" s="16" t="s">
        <v>63</v>
      </c>
      <c r="AH16" s="16" t="s">
        <v>63</v>
      </c>
      <c r="AI16" s="16" t="s">
        <v>63</v>
      </c>
      <c r="AJ16" s="16" t="s">
        <v>63</v>
      </c>
      <c r="AK16" s="16" t="s">
        <v>63</v>
      </c>
      <c r="AL16" s="16" t="s">
        <v>63</v>
      </c>
      <c r="AM16" s="16" t="s">
        <v>63</v>
      </c>
      <c r="AN16" s="16" t="s">
        <v>63</v>
      </c>
      <c r="AO16" s="16" t="s">
        <v>63</v>
      </c>
    </row>
    <row r="17" spans="1:41" ht="22.5" hidden="1">
      <c r="A17" s="300"/>
      <c r="B17" s="97" t="s">
        <v>502</v>
      </c>
      <c r="C17" s="16">
        <v>70</v>
      </c>
      <c r="D17" s="16">
        <f t="shared" si="0"/>
        <v>62</v>
      </c>
      <c r="E17" s="39">
        <f t="shared" si="1"/>
        <v>88.571428571428569</v>
      </c>
      <c r="F17" s="16">
        <f t="shared" si="2"/>
        <v>35</v>
      </c>
      <c r="G17" s="16">
        <f t="shared" si="3"/>
        <v>27</v>
      </c>
      <c r="H17" s="16">
        <v>2</v>
      </c>
      <c r="I17" s="16" t="s">
        <v>57</v>
      </c>
      <c r="J17" s="16">
        <v>8</v>
      </c>
      <c r="K17" s="16" t="s">
        <v>57</v>
      </c>
      <c r="L17" s="16">
        <v>1</v>
      </c>
      <c r="M17" s="16" t="s">
        <v>57</v>
      </c>
      <c r="N17" s="16" t="s">
        <v>57</v>
      </c>
      <c r="O17" s="16">
        <v>14</v>
      </c>
      <c r="P17" s="16" t="s">
        <v>57</v>
      </c>
      <c r="Q17" s="16" t="s">
        <v>57</v>
      </c>
      <c r="R17" s="16" t="s">
        <v>57</v>
      </c>
      <c r="S17" s="16" t="s">
        <v>57</v>
      </c>
      <c r="T17" s="16" t="s">
        <v>57</v>
      </c>
      <c r="U17" s="16" t="s">
        <v>57</v>
      </c>
      <c r="V17" s="16" t="s">
        <v>57</v>
      </c>
      <c r="W17" s="16">
        <v>10</v>
      </c>
      <c r="X17" s="16" t="s">
        <v>57</v>
      </c>
      <c r="Y17" s="16"/>
      <c r="Z17" s="16">
        <v>2</v>
      </c>
      <c r="AA17" s="16">
        <v>17</v>
      </c>
      <c r="AB17" s="16">
        <v>8</v>
      </c>
      <c r="AC17" s="16" t="s">
        <v>57</v>
      </c>
      <c r="AD17" s="16" t="s">
        <v>57</v>
      </c>
      <c r="AE17" s="16" t="s">
        <v>57</v>
      </c>
      <c r="AF17" s="16" t="s">
        <v>57</v>
      </c>
      <c r="AG17" s="16" t="s">
        <v>57</v>
      </c>
      <c r="AH17" s="16" t="s">
        <v>57</v>
      </c>
      <c r="AI17" s="16" t="s">
        <v>57</v>
      </c>
      <c r="AJ17" s="16" t="s">
        <v>57</v>
      </c>
      <c r="AK17" s="16" t="s">
        <v>57</v>
      </c>
      <c r="AL17" s="16" t="s">
        <v>57</v>
      </c>
      <c r="AM17" s="16" t="s">
        <v>57</v>
      </c>
      <c r="AN17" s="16" t="s">
        <v>57</v>
      </c>
      <c r="AO17" s="16" t="s">
        <v>57</v>
      </c>
    </row>
    <row r="18" spans="1:41" ht="22.5" hidden="1">
      <c r="A18" s="300">
        <v>15</v>
      </c>
      <c r="B18" s="97" t="s">
        <v>327</v>
      </c>
      <c r="C18" s="16">
        <v>90</v>
      </c>
      <c r="D18" s="16">
        <f t="shared" si="0"/>
        <v>73</v>
      </c>
      <c r="E18" s="39">
        <f t="shared" si="1"/>
        <v>81.111111111111114</v>
      </c>
      <c r="F18" s="16">
        <f t="shared" si="2"/>
        <v>58</v>
      </c>
      <c r="G18" s="16">
        <f t="shared" si="3"/>
        <v>15</v>
      </c>
      <c r="H18" s="16">
        <v>3</v>
      </c>
      <c r="I18" s="16">
        <v>1</v>
      </c>
      <c r="J18" s="16">
        <v>2</v>
      </c>
      <c r="K18" s="16" t="s">
        <v>673</v>
      </c>
      <c r="L18" s="16" t="s">
        <v>673</v>
      </c>
      <c r="M18" s="16" t="s">
        <v>673</v>
      </c>
      <c r="N18" s="16" t="s">
        <v>673</v>
      </c>
      <c r="O18" s="16">
        <v>12</v>
      </c>
      <c r="P18" s="16" t="s">
        <v>673</v>
      </c>
      <c r="Q18" s="16" t="s">
        <v>673</v>
      </c>
      <c r="R18" s="16" t="s">
        <v>673</v>
      </c>
      <c r="S18" s="16" t="s">
        <v>673</v>
      </c>
      <c r="T18" s="16" t="s">
        <v>673</v>
      </c>
      <c r="U18" s="16" t="s">
        <v>673</v>
      </c>
      <c r="V18" s="16" t="s">
        <v>673</v>
      </c>
      <c r="W18" s="16">
        <v>40</v>
      </c>
      <c r="X18" s="16" t="s">
        <v>673</v>
      </c>
      <c r="Y18" s="16"/>
      <c r="Z18" s="16">
        <v>5</v>
      </c>
      <c r="AA18" s="16">
        <v>6</v>
      </c>
      <c r="AB18" s="16">
        <v>4</v>
      </c>
      <c r="AC18" s="16" t="s">
        <v>673</v>
      </c>
      <c r="AD18" s="16" t="s">
        <v>673</v>
      </c>
      <c r="AE18" s="16" t="s">
        <v>673</v>
      </c>
      <c r="AF18" s="16" t="s">
        <v>673</v>
      </c>
      <c r="AG18" s="16" t="s">
        <v>673</v>
      </c>
      <c r="AH18" s="16" t="s">
        <v>673</v>
      </c>
      <c r="AI18" s="16" t="s">
        <v>673</v>
      </c>
      <c r="AJ18" s="16" t="s">
        <v>673</v>
      </c>
      <c r="AK18" s="16" t="s">
        <v>673</v>
      </c>
      <c r="AL18" s="16" t="s">
        <v>673</v>
      </c>
      <c r="AM18" s="16" t="s">
        <v>673</v>
      </c>
      <c r="AN18" s="16" t="s">
        <v>673</v>
      </c>
      <c r="AO18" s="16" t="s">
        <v>673</v>
      </c>
    </row>
    <row r="19" spans="1:41" ht="22.5" hidden="1">
      <c r="A19" s="300"/>
      <c r="B19" s="97" t="s">
        <v>704</v>
      </c>
      <c r="C19" s="16">
        <v>65</v>
      </c>
      <c r="D19" s="16">
        <f t="shared" si="0"/>
        <v>59</v>
      </c>
      <c r="E19" s="39">
        <f t="shared" si="1"/>
        <v>90.769230769230774</v>
      </c>
      <c r="F19" s="16">
        <f t="shared" si="2"/>
        <v>40</v>
      </c>
      <c r="G19" s="16">
        <f t="shared" si="3"/>
        <v>19</v>
      </c>
      <c r="H19" s="16">
        <v>1</v>
      </c>
      <c r="I19" s="16">
        <v>4</v>
      </c>
      <c r="J19" s="16">
        <v>2</v>
      </c>
      <c r="K19" s="16" t="s">
        <v>63</v>
      </c>
      <c r="L19" s="16" t="s">
        <v>63</v>
      </c>
      <c r="M19" s="16" t="s">
        <v>63</v>
      </c>
      <c r="N19" s="16" t="s">
        <v>63</v>
      </c>
      <c r="O19" s="16">
        <v>9</v>
      </c>
      <c r="P19" s="16" t="s">
        <v>63</v>
      </c>
      <c r="Q19" s="16" t="s">
        <v>63</v>
      </c>
      <c r="R19" s="16" t="s">
        <v>63</v>
      </c>
      <c r="S19" s="16" t="s">
        <v>63</v>
      </c>
      <c r="T19" s="16" t="s">
        <v>63</v>
      </c>
      <c r="U19" s="16" t="s">
        <v>63</v>
      </c>
      <c r="V19" s="16" t="s">
        <v>63</v>
      </c>
      <c r="W19" s="16">
        <v>24</v>
      </c>
      <c r="X19" s="16" t="s">
        <v>63</v>
      </c>
      <c r="Y19" s="16"/>
      <c r="Z19" s="16">
        <v>9</v>
      </c>
      <c r="AA19" s="16">
        <v>8</v>
      </c>
      <c r="AB19" s="16">
        <v>2</v>
      </c>
      <c r="AC19" s="16" t="s">
        <v>63</v>
      </c>
      <c r="AD19" s="16" t="s">
        <v>63</v>
      </c>
      <c r="AE19" s="16" t="s">
        <v>63</v>
      </c>
      <c r="AF19" s="16" t="s">
        <v>63</v>
      </c>
      <c r="AG19" s="16" t="s">
        <v>63</v>
      </c>
      <c r="AH19" s="16" t="s">
        <v>63</v>
      </c>
      <c r="AI19" s="16" t="s">
        <v>63</v>
      </c>
      <c r="AJ19" s="16" t="s">
        <v>63</v>
      </c>
      <c r="AK19" s="16" t="s">
        <v>63</v>
      </c>
      <c r="AL19" s="16" t="s">
        <v>63</v>
      </c>
      <c r="AM19" s="16" t="s">
        <v>63</v>
      </c>
      <c r="AN19" s="16" t="s">
        <v>63</v>
      </c>
      <c r="AO19" s="16" t="s">
        <v>63</v>
      </c>
    </row>
    <row r="20" spans="1:41" ht="22.5" hidden="1">
      <c r="A20" s="300"/>
      <c r="B20" s="97" t="s">
        <v>502</v>
      </c>
      <c r="C20" s="16">
        <v>52</v>
      </c>
      <c r="D20" s="16">
        <f t="shared" si="0"/>
        <v>50</v>
      </c>
      <c r="E20" s="39">
        <f t="shared" si="1"/>
        <v>96.15384615384616</v>
      </c>
      <c r="F20" s="16">
        <f t="shared" si="2"/>
        <v>21</v>
      </c>
      <c r="G20" s="16">
        <f t="shared" si="3"/>
        <v>29</v>
      </c>
      <c r="H20" s="16">
        <v>1</v>
      </c>
      <c r="I20" s="16">
        <v>1</v>
      </c>
      <c r="J20" s="16">
        <v>6</v>
      </c>
      <c r="K20" s="16" t="s">
        <v>57</v>
      </c>
      <c r="L20" s="16" t="s">
        <v>57</v>
      </c>
      <c r="M20" s="16" t="s">
        <v>57</v>
      </c>
      <c r="N20" s="16" t="s">
        <v>57</v>
      </c>
      <c r="O20" s="16">
        <v>6</v>
      </c>
      <c r="P20" s="16" t="s">
        <v>57</v>
      </c>
      <c r="Q20" s="16" t="s">
        <v>57</v>
      </c>
      <c r="R20" s="16" t="s">
        <v>57</v>
      </c>
      <c r="S20" s="16" t="s">
        <v>57</v>
      </c>
      <c r="T20" s="16" t="s">
        <v>57</v>
      </c>
      <c r="U20" s="16" t="s">
        <v>57</v>
      </c>
      <c r="V20" s="16" t="s">
        <v>57</v>
      </c>
      <c r="W20" s="16">
        <v>7</v>
      </c>
      <c r="X20" s="16" t="s">
        <v>57</v>
      </c>
      <c r="Y20" s="16"/>
      <c r="Z20" s="16" t="s">
        <v>57</v>
      </c>
      <c r="AA20" s="16">
        <v>24</v>
      </c>
      <c r="AB20" s="16">
        <v>5</v>
      </c>
      <c r="AC20" s="16" t="s">
        <v>57</v>
      </c>
      <c r="AD20" s="16" t="s">
        <v>57</v>
      </c>
      <c r="AE20" s="16" t="s">
        <v>57</v>
      </c>
      <c r="AF20" s="16" t="s">
        <v>57</v>
      </c>
      <c r="AG20" s="16" t="s">
        <v>57</v>
      </c>
      <c r="AH20" s="16" t="s">
        <v>57</v>
      </c>
      <c r="AI20" s="16" t="s">
        <v>57</v>
      </c>
      <c r="AJ20" s="16" t="s">
        <v>57</v>
      </c>
      <c r="AK20" s="16" t="s">
        <v>57</v>
      </c>
      <c r="AL20" s="16" t="s">
        <v>57</v>
      </c>
      <c r="AM20" s="16" t="s">
        <v>57</v>
      </c>
      <c r="AN20" s="16" t="s">
        <v>57</v>
      </c>
      <c r="AO20" s="16" t="s">
        <v>57</v>
      </c>
    </row>
    <row r="21" spans="1:41" ht="22.5" hidden="1">
      <c r="A21" s="300">
        <v>16</v>
      </c>
      <c r="B21" s="97" t="s">
        <v>327</v>
      </c>
      <c r="C21" s="16">
        <v>99</v>
      </c>
      <c r="D21" s="16">
        <f>SUM(F21:G21)</f>
        <v>85</v>
      </c>
      <c r="E21" s="39">
        <f>D21/C21*100</f>
        <v>85.858585858585855</v>
      </c>
      <c r="F21" s="16">
        <f>SUM(H21:Y21)</f>
        <v>68</v>
      </c>
      <c r="G21" s="16">
        <f>SUM(Z21:AO21)</f>
        <v>17</v>
      </c>
      <c r="H21" s="16">
        <v>2</v>
      </c>
      <c r="I21" s="16" t="s">
        <v>673</v>
      </c>
      <c r="J21" s="16">
        <v>8</v>
      </c>
      <c r="K21" s="16" t="s">
        <v>673</v>
      </c>
      <c r="L21" s="16" t="s">
        <v>673</v>
      </c>
      <c r="M21" s="16" t="s">
        <v>673</v>
      </c>
      <c r="N21" s="16" t="s">
        <v>673</v>
      </c>
      <c r="O21" s="16">
        <v>29</v>
      </c>
      <c r="P21" s="16" t="s">
        <v>673</v>
      </c>
      <c r="Q21" s="16" t="s">
        <v>673</v>
      </c>
      <c r="R21" s="16" t="s">
        <v>673</v>
      </c>
      <c r="S21" s="16" t="s">
        <v>673</v>
      </c>
      <c r="T21" s="16" t="s">
        <v>673</v>
      </c>
      <c r="U21" s="16" t="s">
        <v>673</v>
      </c>
      <c r="V21" s="16" t="s">
        <v>673</v>
      </c>
      <c r="W21" s="16">
        <v>27</v>
      </c>
      <c r="X21" s="16" t="s">
        <v>673</v>
      </c>
      <c r="Y21" s="16">
        <v>2</v>
      </c>
      <c r="Z21" s="16">
        <v>2</v>
      </c>
      <c r="AA21" s="16">
        <v>12</v>
      </c>
      <c r="AB21" s="16">
        <v>2</v>
      </c>
      <c r="AC21" s="16" t="s">
        <v>673</v>
      </c>
      <c r="AD21" s="16" t="s">
        <v>673</v>
      </c>
      <c r="AE21" s="16" t="s">
        <v>673</v>
      </c>
      <c r="AF21" s="16" t="s">
        <v>673</v>
      </c>
      <c r="AG21" s="16" t="s">
        <v>673</v>
      </c>
      <c r="AH21" s="16">
        <v>1</v>
      </c>
      <c r="AI21" s="16" t="s">
        <v>673</v>
      </c>
      <c r="AJ21" s="16" t="s">
        <v>673</v>
      </c>
      <c r="AK21" s="16" t="s">
        <v>673</v>
      </c>
      <c r="AL21" s="16" t="s">
        <v>673</v>
      </c>
      <c r="AM21" s="16" t="s">
        <v>673</v>
      </c>
      <c r="AN21" s="16" t="s">
        <v>673</v>
      </c>
      <c r="AO21" s="16" t="s">
        <v>673</v>
      </c>
    </row>
    <row r="22" spans="1:41" ht="22.5" hidden="1">
      <c r="A22" s="300"/>
      <c r="B22" s="97" t="s">
        <v>704</v>
      </c>
      <c r="C22" s="16">
        <v>74</v>
      </c>
      <c r="D22" s="16">
        <f>SUM(F22:G22)</f>
        <v>67</v>
      </c>
      <c r="E22" s="39">
        <f>D22/C22*100</f>
        <v>90.540540540540533</v>
      </c>
      <c r="F22" s="16">
        <f>SUM(H22:Y22)</f>
        <v>42</v>
      </c>
      <c r="G22" s="16">
        <f>SUM(Z22:AO22)</f>
        <v>25</v>
      </c>
      <c r="H22" s="16">
        <v>4</v>
      </c>
      <c r="I22" s="16" t="s">
        <v>63</v>
      </c>
      <c r="J22" s="16">
        <v>1</v>
      </c>
      <c r="K22" s="16" t="s">
        <v>63</v>
      </c>
      <c r="L22" s="16" t="s">
        <v>63</v>
      </c>
      <c r="M22" s="16" t="s">
        <v>63</v>
      </c>
      <c r="N22" s="16" t="s">
        <v>63</v>
      </c>
      <c r="O22" s="16">
        <v>12</v>
      </c>
      <c r="P22" s="16" t="s">
        <v>63</v>
      </c>
      <c r="Q22" s="16" t="s">
        <v>63</v>
      </c>
      <c r="R22" s="16" t="s">
        <v>63</v>
      </c>
      <c r="S22" s="16" t="s">
        <v>63</v>
      </c>
      <c r="T22" s="16" t="s">
        <v>63</v>
      </c>
      <c r="U22" s="16" t="s">
        <v>63</v>
      </c>
      <c r="V22" s="16" t="s">
        <v>63</v>
      </c>
      <c r="W22" s="16">
        <v>22</v>
      </c>
      <c r="X22" s="16" t="s">
        <v>63</v>
      </c>
      <c r="Y22" s="16">
        <v>3</v>
      </c>
      <c r="Z22" s="16">
        <v>13</v>
      </c>
      <c r="AA22" s="16">
        <v>12</v>
      </c>
      <c r="AB22" s="16" t="s">
        <v>63</v>
      </c>
      <c r="AC22" s="16" t="s">
        <v>63</v>
      </c>
      <c r="AD22" s="16" t="s">
        <v>63</v>
      </c>
      <c r="AE22" s="16" t="s">
        <v>63</v>
      </c>
      <c r="AF22" s="16" t="s">
        <v>63</v>
      </c>
      <c r="AG22" s="16" t="s">
        <v>63</v>
      </c>
      <c r="AH22" s="16" t="s">
        <v>63</v>
      </c>
      <c r="AI22" s="16" t="s">
        <v>63</v>
      </c>
      <c r="AJ22" s="16" t="s">
        <v>63</v>
      </c>
      <c r="AK22" s="16" t="s">
        <v>63</v>
      </c>
      <c r="AL22" s="16" t="s">
        <v>63</v>
      </c>
      <c r="AM22" s="16" t="s">
        <v>63</v>
      </c>
      <c r="AN22" s="16" t="s">
        <v>63</v>
      </c>
      <c r="AO22" s="16" t="s">
        <v>63</v>
      </c>
    </row>
    <row r="23" spans="1:41" ht="22.5" hidden="1">
      <c r="A23" s="300"/>
      <c r="B23" s="97" t="s">
        <v>502</v>
      </c>
      <c r="C23" s="16">
        <v>61</v>
      </c>
      <c r="D23" s="16">
        <f>SUM(F23:G23)</f>
        <v>53</v>
      </c>
      <c r="E23" s="39">
        <f>D23/C23*100</f>
        <v>86.885245901639337</v>
      </c>
      <c r="F23" s="16">
        <f>SUM(H23:Y23)</f>
        <v>24</v>
      </c>
      <c r="G23" s="16">
        <f>SUM(Z23:AO23)</f>
        <v>29</v>
      </c>
      <c r="H23" s="16">
        <v>1</v>
      </c>
      <c r="I23" s="16">
        <v>3</v>
      </c>
      <c r="J23" s="16">
        <v>9</v>
      </c>
      <c r="K23" s="16" t="s">
        <v>57</v>
      </c>
      <c r="L23" s="16" t="s">
        <v>57</v>
      </c>
      <c r="M23" s="16" t="s">
        <v>57</v>
      </c>
      <c r="N23" s="16" t="s">
        <v>57</v>
      </c>
      <c r="O23" s="16">
        <v>4</v>
      </c>
      <c r="P23" s="16" t="s">
        <v>57</v>
      </c>
      <c r="Q23" s="16" t="s">
        <v>57</v>
      </c>
      <c r="R23" s="16" t="s">
        <v>57</v>
      </c>
      <c r="S23" s="16" t="s">
        <v>57</v>
      </c>
      <c r="T23" s="16" t="s">
        <v>57</v>
      </c>
      <c r="U23" s="16" t="s">
        <v>57</v>
      </c>
      <c r="V23" s="16" t="s">
        <v>57</v>
      </c>
      <c r="W23" s="16">
        <v>7</v>
      </c>
      <c r="X23" s="16" t="s">
        <v>57</v>
      </c>
      <c r="Y23" s="16" t="s">
        <v>57</v>
      </c>
      <c r="Z23" s="16" t="s">
        <v>57</v>
      </c>
      <c r="AA23" s="16">
        <v>23</v>
      </c>
      <c r="AB23" s="16">
        <v>6</v>
      </c>
      <c r="AC23" s="16" t="s">
        <v>57</v>
      </c>
      <c r="AD23" s="16" t="s">
        <v>57</v>
      </c>
      <c r="AE23" s="16" t="s">
        <v>57</v>
      </c>
      <c r="AF23" s="16" t="s">
        <v>57</v>
      </c>
      <c r="AG23" s="16" t="s">
        <v>57</v>
      </c>
      <c r="AH23" s="16" t="s">
        <v>57</v>
      </c>
      <c r="AI23" s="16" t="s">
        <v>57</v>
      </c>
      <c r="AJ23" s="16" t="s">
        <v>57</v>
      </c>
      <c r="AK23" s="16" t="s">
        <v>57</v>
      </c>
      <c r="AL23" s="16" t="s">
        <v>57</v>
      </c>
      <c r="AM23" s="16" t="s">
        <v>57</v>
      </c>
      <c r="AN23" s="16" t="s">
        <v>57</v>
      </c>
      <c r="AO23" s="16" t="s">
        <v>57</v>
      </c>
    </row>
    <row r="24" spans="1:41" ht="41.25" customHeight="1" thickBot="1">
      <c r="A24" s="87" t="s">
        <v>728</v>
      </c>
      <c r="B24" s="114" t="s">
        <v>327</v>
      </c>
      <c r="C24" s="25">
        <v>168</v>
      </c>
      <c r="D24" s="25">
        <f>SUM(F24:G24)</f>
        <v>146</v>
      </c>
      <c r="E24" s="40">
        <f>D24/C24*100</f>
        <v>86.904761904761912</v>
      </c>
      <c r="F24" s="25">
        <f>SUM(H24:Y24,AC24)</f>
        <v>111</v>
      </c>
      <c r="G24" s="25">
        <f>SUM(Z24:AO24)</f>
        <v>35</v>
      </c>
      <c r="H24" s="25">
        <v>10</v>
      </c>
      <c r="I24" s="25">
        <v>1</v>
      </c>
      <c r="J24" s="25">
        <v>7</v>
      </c>
      <c r="K24" s="25">
        <v>1</v>
      </c>
      <c r="L24" s="76" t="s">
        <v>673</v>
      </c>
      <c r="M24" s="76" t="s">
        <v>673</v>
      </c>
      <c r="N24" s="76" t="s">
        <v>673</v>
      </c>
      <c r="O24" s="25">
        <v>27</v>
      </c>
      <c r="P24" s="76" t="s">
        <v>673</v>
      </c>
      <c r="Q24" s="76" t="s">
        <v>673</v>
      </c>
      <c r="R24" s="76" t="s">
        <v>673</v>
      </c>
      <c r="S24" s="76" t="s">
        <v>673</v>
      </c>
      <c r="T24" s="76" t="s">
        <v>673</v>
      </c>
      <c r="U24" s="76" t="s">
        <v>673</v>
      </c>
      <c r="V24" s="25">
        <v>1</v>
      </c>
      <c r="W24" s="25">
        <v>55</v>
      </c>
      <c r="X24" s="76" t="s">
        <v>673</v>
      </c>
      <c r="Y24" s="25">
        <v>9</v>
      </c>
      <c r="Z24" s="25">
        <v>10</v>
      </c>
      <c r="AA24" s="25">
        <v>22</v>
      </c>
      <c r="AB24" s="25">
        <v>2</v>
      </c>
      <c r="AC24" s="76" t="s">
        <v>673</v>
      </c>
      <c r="AD24" s="25">
        <v>1</v>
      </c>
      <c r="AE24" s="76" t="s">
        <v>673</v>
      </c>
      <c r="AF24" s="76" t="s">
        <v>673</v>
      </c>
      <c r="AG24" s="76" t="s">
        <v>673</v>
      </c>
      <c r="AH24" s="76" t="s">
        <v>673</v>
      </c>
      <c r="AI24" s="76" t="s">
        <v>673</v>
      </c>
      <c r="AJ24" s="76" t="s">
        <v>673</v>
      </c>
      <c r="AK24" s="76" t="s">
        <v>673</v>
      </c>
      <c r="AL24" s="76" t="s">
        <v>673</v>
      </c>
      <c r="AM24" s="76" t="s">
        <v>673</v>
      </c>
      <c r="AN24" s="76" t="s">
        <v>673</v>
      </c>
      <c r="AO24" s="76" t="s">
        <v>673</v>
      </c>
    </row>
    <row r="25" spans="1:41">
      <c r="A25" s="27" t="s">
        <v>744</v>
      </c>
      <c r="B25" s="27"/>
      <c r="C25" s="27"/>
    </row>
    <row r="26" spans="1:41">
      <c r="A26" s="27" t="s">
        <v>479</v>
      </c>
      <c r="B26" s="27"/>
      <c r="C26" s="27"/>
    </row>
    <row r="28" spans="1:41" ht="14.25" thickBot="1">
      <c r="A28" s="1" t="s">
        <v>8</v>
      </c>
      <c r="J28" s="36" t="s">
        <v>573</v>
      </c>
      <c r="AO28" s="41" t="s">
        <v>430</v>
      </c>
    </row>
    <row r="29" spans="1:41" ht="17.25" customHeight="1">
      <c r="A29" s="298" t="s">
        <v>450</v>
      </c>
      <c r="B29" s="287"/>
      <c r="C29" s="390" t="s">
        <v>482</v>
      </c>
      <c r="D29" s="392" t="s">
        <v>589</v>
      </c>
      <c r="E29" s="386" t="s">
        <v>590</v>
      </c>
      <c r="F29" s="389" t="s">
        <v>484</v>
      </c>
      <c r="G29" s="389" t="s">
        <v>485</v>
      </c>
      <c r="H29" s="288" t="s">
        <v>515</v>
      </c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290"/>
      <c r="Z29" s="288" t="s">
        <v>516</v>
      </c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09"/>
      <c r="AO29" s="309"/>
    </row>
    <row r="30" spans="1:41" ht="17.25" customHeight="1">
      <c r="A30" s="395"/>
      <c r="B30" s="284"/>
      <c r="C30" s="391"/>
      <c r="D30" s="393"/>
      <c r="E30" s="387"/>
      <c r="F30" s="377"/>
      <c r="G30" s="377"/>
      <c r="H30" s="377" t="s">
        <v>486</v>
      </c>
      <c r="I30" s="377" t="s">
        <v>487</v>
      </c>
      <c r="J30" s="377" t="s">
        <v>488</v>
      </c>
      <c r="K30" s="377" t="s">
        <v>489</v>
      </c>
      <c r="L30" s="377" t="s">
        <v>490</v>
      </c>
      <c r="M30" s="377" t="s">
        <v>491</v>
      </c>
      <c r="N30" s="377" t="s">
        <v>492</v>
      </c>
      <c r="O30" s="377" t="s">
        <v>493</v>
      </c>
      <c r="P30" s="377" t="s">
        <v>494</v>
      </c>
      <c r="Q30" s="377" t="s">
        <v>495</v>
      </c>
      <c r="R30" s="377" t="s">
        <v>496</v>
      </c>
      <c r="S30" s="377" t="s">
        <v>497</v>
      </c>
      <c r="T30" s="377" t="s">
        <v>498</v>
      </c>
      <c r="U30" s="377" t="s">
        <v>499</v>
      </c>
      <c r="V30" s="377" t="s">
        <v>500</v>
      </c>
      <c r="W30" s="377" t="s">
        <v>327</v>
      </c>
      <c r="X30" s="382" t="s">
        <v>707</v>
      </c>
      <c r="Y30" s="382" t="s">
        <v>708</v>
      </c>
      <c r="Z30" s="377" t="s">
        <v>501</v>
      </c>
      <c r="AA30" s="377" t="s">
        <v>502</v>
      </c>
      <c r="AB30" s="377" t="s">
        <v>503</v>
      </c>
      <c r="AC30" s="377" t="s">
        <v>591</v>
      </c>
      <c r="AD30" s="377" t="s">
        <v>504</v>
      </c>
      <c r="AE30" s="377" t="s">
        <v>505</v>
      </c>
      <c r="AF30" s="377" t="s">
        <v>506</v>
      </c>
      <c r="AG30" s="377" t="s">
        <v>507</v>
      </c>
      <c r="AH30" s="377" t="s">
        <v>508</v>
      </c>
      <c r="AI30" s="379" t="s">
        <v>706</v>
      </c>
      <c r="AJ30" s="377" t="s">
        <v>509</v>
      </c>
      <c r="AK30" s="377" t="s">
        <v>510</v>
      </c>
      <c r="AL30" s="377" t="s">
        <v>511</v>
      </c>
      <c r="AM30" s="377" t="s">
        <v>512</v>
      </c>
      <c r="AN30" s="377" t="s">
        <v>513</v>
      </c>
      <c r="AO30" s="378" t="s">
        <v>514</v>
      </c>
    </row>
    <row r="31" spans="1:41" ht="17.25" customHeight="1">
      <c r="A31" s="395"/>
      <c r="B31" s="284"/>
      <c r="C31" s="391"/>
      <c r="D31" s="393"/>
      <c r="E31" s="38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  <c r="S31" s="377"/>
      <c r="T31" s="377"/>
      <c r="U31" s="377"/>
      <c r="V31" s="377"/>
      <c r="W31" s="377"/>
      <c r="X31" s="383"/>
      <c r="Y31" s="383"/>
      <c r="Z31" s="377"/>
      <c r="AA31" s="377"/>
      <c r="AB31" s="377"/>
      <c r="AC31" s="377"/>
      <c r="AD31" s="377"/>
      <c r="AE31" s="377"/>
      <c r="AF31" s="377"/>
      <c r="AG31" s="377"/>
      <c r="AH31" s="377"/>
      <c r="AI31" s="380"/>
      <c r="AJ31" s="377"/>
      <c r="AK31" s="377"/>
      <c r="AL31" s="377"/>
      <c r="AM31" s="377"/>
      <c r="AN31" s="377"/>
      <c r="AO31" s="378"/>
    </row>
    <row r="32" spans="1:41" ht="17.25" customHeight="1">
      <c r="A32" s="299"/>
      <c r="B32" s="284"/>
      <c r="C32" s="391"/>
      <c r="D32" s="394"/>
      <c r="E32" s="388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84"/>
      <c r="Y32" s="384"/>
      <c r="Z32" s="377"/>
      <c r="AA32" s="377"/>
      <c r="AB32" s="377"/>
      <c r="AC32" s="377"/>
      <c r="AD32" s="377"/>
      <c r="AE32" s="377"/>
      <c r="AF32" s="377"/>
      <c r="AG32" s="377"/>
      <c r="AH32" s="377"/>
      <c r="AI32" s="381"/>
      <c r="AJ32" s="377"/>
      <c r="AK32" s="377"/>
      <c r="AL32" s="377"/>
      <c r="AM32" s="377"/>
      <c r="AN32" s="377"/>
      <c r="AO32" s="378"/>
    </row>
    <row r="33" spans="1:41" ht="22.5">
      <c r="A33" s="304" t="s">
        <v>574</v>
      </c>
      <c r="B33" s="97" t="s">
        <v>327</v>
      </c>
      <c r="C33" s="16">
        <v>168</v>
      </c>
      <c r="D33" s="16">
        <f t="shared" ref="D33:D53" si="4">SUM(F33:G33)</f>
        <v>147</v>
      </c>
      <c r="E33" s="39">
        <f t="shared" ref="E33:E53" si="5">D33/C33*100</f>
        <v>87.5</v>
      </c>
      <c r="F33" s="16">
        <f t="shared" ref="F33:F47" si="6">SUM(H33:W33)</f>
        <v>85</v>
      </c>
      <c r="G33" s="16">
        <f>SUM(Z33:AO33)</f>
        <v>62</v>
      </c>
      <c r="H33" s="16">
        <v>11</v>
      </c>
      <c r="I33" s="16">
        <v>5</v>
      </c>
      <c r="J33" s="16">
        <v>7</v>
      </c>
      <c r="K33" s="16" t="s">
        <v>673</v>
      </c>
      <c r="L33" s="16" t="s">
        <v>673</v>
      </c>
      <c r="M33" s="16" t="s">
        <v>673</v>
      </c>
      <c r="N33" s="16" t="s">
        <v>673</v>
      </c>
      <c r="O33" s="16">
        <v>21</v>
      </c>
      <c r="P33" s="16">
        <v>1</v>
      </c>
      <c r="Q33" s="16" t="s">
        <v>673</v>
      </c>
      <c r="R33" s="16" t="s">
        <v>673</v>
      </c>
      <c r="S33" s="16" t="s">
        <v>673</v>
      </c>
      <c r="T33" s="16" t="s">
        <v>673</v>
      </c>
      <c r="U33" s="16" t="s">
        <v>673</v>
      </c>
      <c r="V33" s="16" t="s">
        <v>673</v>
      </c>
      <c r="W33" s="16">
        <v>40</v>
      </c>
      <c r="X33" s="16" t="s">
        <v>673</v>
      </c>
      <c r="Y33" s="16"/>
      <c r="Z33" s="16">
        <v>14</v>
      </c>
      <c r="AA33" s="16">
        <v>29</v>
      </c>
      <c r="AB33" s="16">
        <v>16</v>
      </c>
      <c r="AC33" s="16" t="s">
        <v>673</v>
      </c>
      <c r="AD33" s="16" t="s">
        <v>673</v>
      </c>
      <c r="AE33" s="16" t="s">
        <v>673</v>
      </c>
      <c r="AF33" s="16" t="s">
        <v>673</v>
      </c>
      <c r="AG33" s="16">
        <v>1</v>
      </c>
      <c r="AH33" s="16" t="s">
        <v>673</v>
      </c>
      <c r="AI33" s="16" t="s">
        <v>673</v>
      </c>
      <c r="AJ33" s="16" t="s">
        <v>673</v>
      </c>
      <c r="AK33" s="16">
        <v>1</v>
      </c>
      <c r="AL33" s="16" t="s">
        <v>673</v>
      </c>
      <c r="AM33" s="16">
        <v>1</v>
      </c>
      <c r="AN33" s="16" t="s">
        <v>673</v>
      </c>
      <c r="AO33" s="16" t="s">
        <v>673</v>
      </c>
    </row>
    <row r="34" spans="1:41" ht="22.5">
      <c r="A34" s="304"/>
      <c r="B34" s="97" t="s">
        <v>704</v>
      </c>
      <c r="C34" s="16">
        <v>96</v>
      </c>
      <c r="D34" s="16">
        <f t="shared" si="4"/>
        <v>86</v>
      </c>
      <c r="E34" s="39">
        <f t="shared" si="5"/>
        <v>89.583333333333343</v>
      </c>
      <c r="F34" s="16">
        <f t="shared" si="6"/>
        <v>48</v>
      </c>
      <c r="G34" s="16">
        <f t="shared" ref="G34:G53" si="7">SUM(Z34:AO34)</f>
        <v>38</v>
      </c>
      <c r="H34" s="16">
        <v>5</v>
      </c>
      <c r="I34" s="16">
        <v>1</v>
      </c>
      <c r="J34" s="16">
        <v>2</v>
      </c>
      <c r="K34" s="16" t="s">
        <v>63</v>
      </c>
      <c r="L34" s="16" t="s">
        <v>63</v>
      </c>
      <c r="M34" s="16" t="s">
        <v>63</v>
      </c>
      <c r="N34" s="16" t="s">
        <v>63</v>
      </c>
      <c r="O34" s="16">
        <v>10</v>
      </c>
      <c r="P34" s="16" t="s">
        <v>63</v>
      </c>
      <c r="Q34" s="16" t="s">
        <v>63</v>
      </c>
      <c r="R34" s="16" t="s">
        <v>63</v>
      </c>
      <c r="S34" s="16" t="s">
        <v>63</v>
      </c>
      <c r="T34" s="16" t="s">
        <v>63</v>
      </c>
      <c r="U34" s="16" t="s">
        <v>63</v>
      </c>
      <c r="V34" s="16" t="s">
        <v>63</v>
      </c>
      <c r="W34" s="16">
        <v>30</v>
      </c>
      <c r="X34" s="16" t="s">
        <v>63</v>
      </c>
      <c r="Y34" s="16"/>
      <c r="Z34" s="16">
        <v>19</v>
      </c>
      <c r="AA34" s="16">
        <v>12</v>
      </c>
      <c r="AB34" s="16">
        <v>6</v>
      </c>
      <c r="AC34" s="16" t="s">
        <v>63</v>
      </c>
      <c r="AD34" s="16" t="s">
        <v>63</v>
      </c>
      <c r="AE34" s="16" t="s">
        <v>63</v>
      </c>
      <c r="AF34" s="16" t="s">
        <v>63</v>
      </c>
      <c r="AG34" s="16" t="s">
        <v>63</v>
      </c>
      <c r="AH34" s="16" t="s">
        <v>63</v>
      </c>
      <c r="AI34" s="16" t="s">
        <v>63</v>
      </c>
      <c r="AJ34" s="16">
        <v>1</v>
      </c>
      <c r="AK34" s="16" t="s">
        <v>63</v>
      </c>
      <c r="AL34" s="16" t="s">
        <v>63</v>
      </c>
      <c r="AM34" s="16" t="s">
        <v>63</v>
      </c>
      <c r="AN34" s="16" t="s">
        <v>63</v>
      </c>
      <c r="AO34" s="16" t="s">
        <v>63</v>
      </c>
    </row>
    <row r="35" spans="1:41" ht="22.5">
      <c r="A35" s="304"/>
      <c r="B35" s="97" t="s">
        <v>502</v>
      </c>
      <c r="C35" s="16">
        <v>92</v>
      </c>
      <c r="D35" s="16">
        <f t="shared" si="4"/>
        <v>86</v>
      </c>
      <c r="E35" s="39">
        <f t="shared" si="5"/>
        <v>93.478260869565219</v>
      </c>
      <c r="F35" s="16">
        <f t="shared" si="6"/>
        <v>23</v>
      </c>
      <c r="G35" s="16">
        <f t="shared" si="7"/>
        <v>63</v>
      </c>
      <c r="H35" s="16">
        <v>2</v>
      </c>
      <c r="I35" s="16" t="s">
        <v>57</v>
      </c>
      <c r="J35" s="16">
        <v>2</v>
      </c>
      <c r="K35" s="16" t="s">
        <v>57</v>
      </c>
      <c r="L35" s="16" t="s">
        <v>57</v>
      </c>
      <c r="M35" s="16" t="s">
        <v>57</v>
      </c>
      <c r="N35" s="16" t="s">
        <v>57</v>
      </c>
      <c r="O35" s="16">
        <v>12</v>
      </c>
      <c r="P35" s="16" t="s">
        <v>57</v>
      </c>
      <c r="Q35" s="16" t="s">
        <v>57</v>
      </c>
      <c r="R35" s="16" t="s">
        <v>57</v>
      </c>
      <c r="S35" s="16" t="s">
        <v>57</v>
      </c>
      <c r="T35" s="16" t="s">
        <v>57</v>
      </c>
      <c r="U35" s="16" t="s">
        <v>57</v>
      </c>
      <c r="V35" s="16" t="s">
        <v>57</v>
      </c>
      <c r="W35" s="16">
        <v>7</v>
      </c>
      <c r="X35" s="16" t="s">
        <v>57</v>
      </c>
      <c r="Y35" s="16"/>
      <c r="Z35" s="16" t="s">
        <v>57</v>
      </c>
      <c r="AA35" s="16">
        <v>35</v>
      </c>
      <c r="AB35" s="16">
        <v>27</v>
      </c>
      <c r="AC35" s="16" t="s">
        <v>57</v>
      </c>
      <c r="AD35" s="16" t="s">
        <v>57</v>
      </c>
      <c r="AE35" s="16" t="s">
        <v>57</v>
      </c>
      <c r="AF35" s="16" t="s">
        <v>57</v>
      </c>
      <c r="AG35" s="16" t="s">
        <v>57</v>
      </c>
      <c r="AH35" s="16" t="s">
        <v>57</v>
      </c>
      <c r="AI35" s="16" t="s">
        <v>57</v>
      </c>
      <c r="AJ35" s="16" t="s">
        <v>57</v>
      </c>
      <c r="AK35" s="16">
        <v>1</v>
      </c>
      <c r="AL35" s="16" t="s">
        <v>57</v>
      </c>
      <c r="AM35" s="16" t="s">
        <v>57</v>
      </c>
      <c r="AN35" s="16" t="s">
        <v>57</v>
      </c>
      <c r="AO35" s="16" t="s">
        <v>57</v>
      </c>
    </row>
    <row r="36" spans="1:41" ht="22.5">
      <c r="A36" s="300">
        <v>12</v>
      </c>
      <c r="B36" s="97" t="s">
        <v>327</v>
      </c>
      <c r="C36" s="16">
        <v>129</v>
      </c>
      <c r="D36" s="16">
        <f t="shared" si="4"/>
        <v>112</v>
      </c>
      <c r="E36" s="39">
        <f t="shared" si="5"/>
        <v>86.821705426356587</v>
      </c>
      <c r="F36" s="16">
        <f t="shared" si="6"/>
        <v>68</v>
      </c>
      <c r="G36" s="16">
        <f t="shared" si="7"/>
        <v>44</v>
      </c>
      <c r="H36" s="16">
        <v>7</v>
      </c>
      <c r="I36" s="16">
        <v>2</v>
      </c>
      <c r="J36" s="16">
        <v>4</v>
      </c>
      <c r="K36" s="16" t="s">
        <v>673</v>
      </c>
      <c r="L36" s="16" t="s">
        <v>673</v>
      </c>
      <c r="M36" s="16" t="s">
        <v>673</v>
      </c>
      <c r="N36" s="16" t="s">
        <v>673</v>
      </c>
      <c r="O36" s="16">
        <v>22</v>
      </c>
      <c r="P36" s="16" t="s">
        <v>673</v>
      </c>
      <c r="Q36" s="16" t="s">
        <v>673</v>
      </c>
      <c r="R36" s="16">
        <v>1</v>
      </c>
      <c r="S36" s="16" t="s">
        <v>673</v>
      </c>
      <c r="T36" s="16" t="s">
        <v>673</v>
      </c>
      <c r="U36" s="16" t="s">
        <v>673</v>
      </c>
      <c r="V36" s="16" t="s">
        <v>673</v>
      </c>
      <c r="W36" s="16">
        <v>32</v>
      </c>
      <c r="X36" s="16" t="s">
        <v>673</v>
      </c>
      <c r="Y36" s="16"/>
      <c r="Z36" s="16">
        <v>8</v>
      </c>
      <c r="AA36" s="16">
        <v>28</v>
      </c>
      <c r="AB36" s="16">
        <v>6</v>
      </c>
      <c r="AC36" s="16">
        <v>2</v>
      </c>
      <c r="AD36" s="16" t="s">
        <v>673</v>
      </c>
      <c r="AE36" s="16" t="s">
        <v>673</v>
      </c>
      <c r="AF36" s="16" t="s">
        <v>673</v>
      </c>
      <c r="AG36" s="16" t="s">
        <v>673</v>
      </c>
      <c r="AH36" s="16" t="s">
        <v>673</v>
      </c>
      <c r="AI36" s="16" t="s">
        <v>673</v>
      </c>
      <c r="AJ36" s="16" t="s">
        <v>673</v>
      </c>
      <c r="AK36" s="16" t="s">
        <v>673</v>
      </c>
      <c r="AL36" s="16" t="s">
        <v>673</v>
      </c>
      <c r="AM36" s="16" t="s">
        <v>673</v>
      </c>
      <c r="AN36" s="16" t="s">
        <v>673</v>
      </c>
      <c r="AO36" s="16" t="s">
        <v>673</v>
      </c>
    </row>
    <row r="37" spans="1:41" ht="22.5">
      <c r="A37" s="300"/>
      <c r="B37" s="97" t="s">
        <v>704</v>
      </c>
      <c r="C37" s="16">
        <v>73</v>
      </c>
      <c r="D37" s="16">
        <f t="shared" si="4"/>
        <v>65</v>
      </c>
      <c r="E37" s="39">
        <f t="shared" si="5"/>
        <v>89.041095890410958</v>
      </c>
      <c r="F37" s="16">
        <f t="shared" si="6"/>
        <v>43</v>
      </c>
      <c r="G37" s="16">
        <f t="shared" si="7"/>
        <v>22</v>
      </c>
      <c r="H37" s="16" t="s">
        <v>63</v>
      </c>
      <c r="I37" s="16">
        <v>2</v>
      </c>
      <c r="J37" s="16">
        <v>1</v>
      </c>
      <c r="K37" s="16" t="s">
        <v>63</v>
      </c>
      <c r="L37" s="16" t="s">
        <v>63</v>
      </c>
      <c r="M37" s="16" t="s">
        <v>63</v>
      </c>
      <c r="N37" s="16" t="s">
        <v>63</v>
      </c>
      <c r="O37" s="16">
        <v>8</v>
      </c>
      <c r="P37" s="16" t="s">
        <v>63</v>
      </c>
      <c r="Q37" s="16" t="s">
        <v>63</v>
      </c>
      <c r="R37" s="16" t="s">
        <v>63</v>
      </c>
      <c r="S37" s="16" t="s">
        <v>63</v>
      </c>
      <c r="T37" s="16" t="s">
        <v>63</v>
      </c>
      <c r="U37" s="16">
        <v>2</v>
      </c>
      <c r="V37" s="16" t="s">
        <v>63</v>
      </c>
      <c r="W37" s="16">
        <v>30</v>
      </c>
      <c r="X37" s="16" t="s">
        <v>63</v>
      </c>
      <c r="Y37" s="16"/>
      <c r="Z37" s="16">
        <v>8</v>
      </c>
      <c r="AA37" s="16">
        <v>12</v>
      </c>
      <c r="AB37" s="16">
        <v>2</v>
      </c>
      <c r="AC37" s="16" t="s">
        <v>63</v>
      </c>
      <c r="AD37" s="16" t="s">
        <v>63</v>
      </c>
      <c r="AE37" s="16" t="s">
        <v>63</v>
      </c>
      <c r="AF37" s="16" t="s">
        <v>63</v>
      </c>
      <c r="AG37" s="16" t="s">
        <v>63</v>
      </c>
      <c r="AH37" s="16" t="s">
        <v>63</v>
      </c>
      <c r="AI37" s="16" t="s">
        <v>63</v>
      </c>
      <c r="AJ37" s="16" t="s">
        <v>63</v>
      </c>
      <c r="AK37" s="16" t="s">
        <v>63</v>
      </c>
      <c r="AL37" s="16" t="s">
        <v>63</v>
      </c>
      <c r="AM37" s="16" t="s">
        <v>63</v>
      </c>
      <c r="AN37" s="16" t="s">
        <v>63</v>
      </c>
      <c r="AO37" s="16" t="s">
        <v>63</v>
      </c>
    </row>
    <row r="38" spans="1:41" ht="22.5">
      <c r="A38" s="300"/>
      <c r="B38" s="97" t="s">
        <v>502</v>
      </c>
      <c r="C38" s="16">
        <v>69</v>
      </c>
      <c r="D38" s="16">
        <f t="shared" si="4"/>
        <v>65</v>
      </c>
      <c r="E38" s="39">
        <f t="shared" si="5"/>
        <v>94.20289855072464</v>
      </c>
      <c r="F38" s="16">
        <f t="shared" si="6"/>
        <v>25</v>
      </c>
      <c r="G38" s="16">
        <f t="shared" si="7"/>
        <v>40</v>
      </c>
      <c r="H38" s="16" t="s">
        <v>57</v>
      </c>
      <c r="I38" s="16" t="s">
        <v>57</v>
      </c>
      <c r="J38" s="16">
        <v>5</v>
      </c>
      <c r="K38" s="16" t="s">
        <v>57</v>
      </c>
      <c r="L38" s="16" t="s">
        <v>57</v>
      </c>
      <c r="M38" s="16" t="s">
        <v>57</v>
      </c>
      <c r="N38" s="16" t="s">
        <v>57</v>
      </c>
      <c r="O38" s="16">
        <v>11</v>
      </c>
      <c r="P38" s="16" t="s">
        <v>57</v>
      </c>
      <c r="Q38" s="16" t="s">
        <v>57</v>
      </c>
      <c r="R38" s="16" t="s">
        <v>57</v>
      </c>
      <c r="S38" s="16" t="s">
        <v>57</v>
      </c>
      <c r="T38" s="16" t="s">
        <v>57</v>
      </c>
      <c r="U38" s="16">
        <v>1</v>
      </c>
      <c r="V38" s="16" t="s">
        <v>57</v>
      </c>
      <c r="W38" s="16">
        <v>8</v>
      </c>
      <c r="X38" s="16" t="s">
        <v>57</v>
      </c>
      <c r="Y38" s="16"/>
      <c r="Z38" s="16">
        <v>1</v>
      </c>
      <c r="AA38" s="16">
        <v>21</v>
      </c>
      <c r="AB38" s="16">
        <v>17</v>
      </c>
      <c r="AC38" s="16" t="s">
        <v>57</v>
      </c>
      <c r="AD38" s="16" t="s">
        <v>57</v>
      </c>
      <c r="AE38" s="16" t="s">
        <v>57</v>
      </c>
      <c r="AF38" s="16" t="s">
        <v>57</v>
      </c>
      <c r="AG38" s="16" t="s">
        <v>57</v>
      </c>
      <c r="AH38" s="16" t="s">
        <v>57</v>
      </c>
      <c r="AI38" s="16" t="s">
        <v>57</v>
      </c>
      <c r="AJ38" s="16" t="s">
        <v>57</v>
      </c>
      <c r="AK38" s="16">
        <v>1</v>
      </c>
      <c r="AL38" s="16" t="s">
        <v>57</v>
      </c>
      <c r="AM38" s="16" t="s">
        <v>57</v>
      </c>
      <c r="AN38" s="16" t="s">
        <v>57</v>
      </c>
      <c r="AO38" s="16" t="s">
        <v>57</v>
      </c>
    </row>
    <row r="39" spans="1:41" ht="22.5">
      <c r="A39" s="300">
        <v>13</v>
      </c>
      <c r="B39" s="97" t="s">
        <v>327</v>
      </c>
      <c r="C39" s="16">
        <v>125</v>
      </c>
      <c r="D39" s="16">
        <f t="shared" si="4"/>
        <v>109</v>
      </c>
      <c r="E39" s="39">
        <f t="shared" si="5"/>
        <v>87.2</v>
      </c>
      <c r="F39" s="16">
        <f t="shared" si="6"/>
        <v>62</v>
      </c>
      <c r="G39" s="16">
        <f t="shared" si="7"/>
        <v>47</v>
      </c>
      <c r="H39" s="16">
        <v>2</v>
      </c>
      <c r="I39" s="16">
        <v>2</v>
      </c>
      <c r="J39" s="16">
        <v>3</v>
      </c>
      <c r="K39" s="16" t="s">
        <v>673</v>
      </c>
      <c r="L39" s="16" t="s">
        <v>673</v>
      </c>
      <c r="M39" s="16" t="s">
        <v>673</v>
      </c>
      <c r="N39" s="16" t="s">
        <v>673</v>
      </c>
      <c r="O39" s="16">
        <v>22</v>
      </c>
      <c r="P39" s="16" t="s">
        <v>673</v>
      </c>
      <c r="Q39" s="16" t="s">
        <v>673</v>
      </c>
      <c r="R39" s="16" t="s">
        <v>673</v>
      </c>
      <c r="S39" s="16" t="s">
        <v>673</v>
      </c>
      <c r="T39" s="16" t="s">
        <v>673</v>
      </c>
      <c r="U39" s="16" t="s">
        <v>673</v>
      </c>
      <c r="V39" s="16" t="s">
        <v>673</v>
      </c>
      <c r="W39" s="16">
        <v>33</v>
      </c>
      <c r="X39" s="16" t="s">
        <v>673</v>
      </c>
      <c r="Y39" s="16"/>
      <c r="Z39" s="16">
        <v>8</v>
      </c>
      <c r="AA39" s="16">
        <v>28</v>
      </c>
      <c r="AB39" s="16">
        <v>9</v>
      </c>
      <c r="AC39" s="16" t="s">
        <v>673</v>
      </c>
      <c r="AD39" s="16">
        <v>1</v>
      </c>
      <c r="AE39" s="16" t="s">
        <v>673</v>
      </c>
      <c r="AF39" s="16" t="s">
        <v>673</v>
      </c>
      <c r="AG39" s="16" t="s">
        <v>673</v>
      </c>
      <c r="AH39" s="16" t="s">
        <v>673</v>
      </c>
      <c r="AI39" s="16" t="s">
        <v>673</v>
      </c>
      <c r="AJ39" s="16" t="s">
        <v>673</v>
      </c>
      <c r="AK39" s="16">
        <v>1</v>
      </c>
      <c r="AL39" s="16" t="s">
        <v>673</v>
      </c>
      <c r="AM39" s="16" t="s">
        <v>673</v>
      </c>
      <c r="AN39" s="16" t="s">
        <v>673</v>
      </c>
      <c r="AO39" s="16" t="s">
        <v>673</v>
      </c>
    </row>
    <row r="40" spans="1:41" ht="22.5">
      <c r="A40" s="300"/>
      <c r="B40" s="97" t="s">
        <v>704</v>
      </c>
      <c r="C40" s="16">
        <v>81</v>
      </c>
      <c r="D40" s="16">
        <f t="shared" si="4"/>
        <v>78</v>
      </c>
      <c r="E40" s="39">
        <f t="shared" si="5"/>
        <v>96.296296296296291</v>
      </c>
      <c r="F40" s="16">
        <f t="shared" si="6"/>
        <v>52</v>
      </c>
      <c r="G40" s="16">
        <f t="shared" si="7"/>
        <v>26</v>
      </c>
      <c r="H40" s="16">
        <v>2</v>
      </c>
      <c r="I40" s="16">
        <v>2</v>
      </c>
      <c r="J40" s="16">
        <v>1</v>
      </c>
      <c r="K40" s="16" t="s">
        <v>63</v>
      </c>
      <c r="L40" s="16" t="s">
        <v>63</v>
      </c>
      <c r="M40" s="16" t="s">
        <v>63</v>
      </c>
      <c r="N40" s="16" t="s">
        <v>63</v>
      </c>
      <c r="O40" s="16">
        <v>9</v>
      </c>
      <c r="P40" s="16" t="s">
        <v>63</v>
      </c>
      <c r="Q40" s="16" t="s">
        <v>63</v>
      </c>
      <c r="R40" s="16" t="s">
        <v>63</v>
      </c>
      <c r="S40" s="16" t="s">
        <v>63</v>
      </c>
      <c r="T40" s="16" t="s">
        <v>63</v>
      </c>
      <c r="U40" s="16" t="s">
        <v>63</v>
      </c>
      <c r="V40" s="16" t="s">
        <v>63</v>
      </c>
      <c r="W40" s="16">
        <v>38</v>
      </c>
      <c r="X40" s="16" t="s">
        <v>63</v>
      </c>
      <c r="Y40" s="16"/>
      <c r="Z40" s="16">
        <v>10</v>
      </c>
      <c r="AA40" s="16">
        <v>10</v>
      </c>
      <c r="AB40" s="16">
        <v>5</v>
      </c>
      <c r="AC40" s="16" t="s">
        <v>63</v>
      </c>
      <c r="AD40" s="16" t="s">
        <v>63</v>
      </c>
      <c r="AE40" s="16" t="s">
        <v>63</v>
      </c>
      <c r="AF40" s="16" t="s">
        <v>63</v>
      </c>
      <c r="AG40" s="16" t="s">
        <v>63</v>
      </c>
      <c r="AH40" s="16" t="s">
        <v>63</v>
      </c>
      <c r="AI40" s="16" t="s">
        <v>63</v>
      </c>
      <c r="AJ40" s="16" t="s">
        <v>63</v>
      </c>
      <c r="AK40" s="16" t="s">
        <v>63</v>
      </c>
      <c r="AL40" s="16" t="s">
        <v>63</v>
      </c>
      <c r="AM40" s="16" t="s">
        <v>63</v>
      </c>
      <c r="AN40" s="16">
        <v>1</v>
      </c>
      <c r="AO40" s="16" t="s">
        <v>63</v>
      </c>
    </row>
    <row r="41" spans="1:41" ht="22.5">
      <c r="A41" s="300"/>
      <c r="B41" s="97" t="s">
        <v>502</v>
      </c>
      <c r="C41" s="16">
        <v>63</v>
      </c>
      <c r="D41" s="16">
        <f t="shared" si="4"/>
        <v>57</v>
      </c>
      <c r="E41" s="39">
        <f t="shared" si="5"/>
        <v>90.476190476190482</v>
      </c>
      <c r="F41" s="16">
        <f t="shared" si="6"/>
        <v>23</v>
      </c>
      <c r="G41" s="16">
        <f t="shared" si="7"/>
        <v>34</v>
      </c>
      <c r="H41" s="16" t="s">
        <v>57</v>
      </c>
      <c r="I41" s="16" t="s">
        <v>57</v>
      </c>
      <c r="J41" s="16">
        <v>6</v>
      </c>
      <c r="K41" s="16" t="s">
        <v>57</v>
      </c>
      <c r="L41" s="16" t="s">
        <v>57</v>
      </c>
      <c r="M41" s="16" t="s">
        <v>57</v>
      </c>
      <c r="N41" s="16" t="s">
        <v>57</v>
      </c>
      <c r="O41" s="16">
        <v>12</v>
      </c>
      <c r="P41" s="16" t="s">
        <v>57</v>
      </c>
      <c r="Q41" s="16" t="s">
        <v>57</v>
      </c>
      <c r="R41" s="16" t="s">
        <v>57</v>
      </c>
      <c r="S41" s="16" t="s">
        <v>57</v>
      </c>
      <c r="T41" s="16" t="s">
        <v>57</v>
      </c>
      <c r="U41" s="16" t="s">
        <v>57</v>
      </c>
      <c r="V41" s="16" t="s">
        <v>57</v>
      </c>
      <c r="W41" s="16">
        <v>5</v>
      </c>
      <c r="X41" s="16" t="s">
        <v>57</v>
      </c>
      <c r="Y41" s="16"/>
      <c r="Z41" s="16" t="s">
        <v>57</v>
      </c>
      <c r="AA41" s="16">
        <v>23</v>
      </c>
      <c r="AB41" s="16">
        <v>11</v>
      </c>
      <c r="AC41" s="16" t="s">
        <v>57</v>
      </c>
      <c r="AD41" s="16" t="s">
        <v>57</v>
      </c>
      <c r="AE41" s="16" t="s">
        <v>57</v>
      </c>
      <c r="AF41" s="16" t="s">
        <v>57</v>
      </c>
      <c r="AG41" s="16" t="s">
        <v>57</v>
      </c>
      <c r="AH41" s="16" t="s">
        <v>57</v>
      </c>
      <c r="AI41" s="16" t="s">
        <v>57</v>
      </c>
      <c r="AJ41" s="16" t="s">
        <v>57</v>
      </c>
      <c r="AK41" s="16" t="s">
        <v>57</v>
      </c>
      <c r="AL41" s="16" t="s">
        <v>57</v>
      </c>
      <c r="AM41" s="16" t="s">
        <v>57</v>
      </c>
      <c r="AN41" s="16" t="s">
        <v>57</v>
      </c>
      <c r="AO41" s="16" t="s">
        <v>57</v>
      </c>
    </row>
    <row r="42" spans="1:41" ht="22.5">
      <c r="A42" s="300">
        <v>14</v>
      </c>
      <c r="B42" s="97" t="s">
        <v>327</v>
      </c>
      <c r="C42" s="16">
        <v>98</v>
      </c>
      <c r="D42" s="16">
        <f t="shared" si="4"/>
        <v>82</v>
      </c>
      <c r="E42" s="39">
        <f t="shared" si="5"/>
        <v>83.673469387755105</v>
      </c>
      <c r="F42" s="16">
        <f t="shared" si="6"/>
        <v>58</v>
      </c>
      <c r="G42" s="16">
        <f t="shared" si="7"/>
        <v>24</v>
      </c>
      <c r="H42" s="16">
        <v>3</v>
      </c>
      <c r="I42" s="16">
        <v>3</v>
      </c>
      <c r="J42" s="16">
        <v>4</v>
      </c>
      <c r="K42" s="16" t="s">
        <v>673</v>
      </c>
      <c r="L42" s="16" t="s">
        <v>673</v>
      </c>
      <c r="M42" s="16" t="s">
        <v>673</v>
      </c>
      <c r="N42" s="16" t="s">
        <v>673</v>
      </c>
      <c r="O42" s="16">
        <v>21</v>
      </c>
      <c r="P42" s="16" t="s">
        <v>673</v>
      </c>
      <c r="Q42" s="16" t="s">
        <v>673</v>
      </c>
      <c r="R42" s="16" t="s">
        <v>673</v>
      </c>
      <c r="S42" s="16" t="s">
        <v>673</v>
      </c>
      <c r="T42" s="16" t="s">
        <v>673</v>
      </c>
      <c r="U42" s="16" t="s">
        <v>673</v>
      </c>
      <c r="V42" s="16" t="s">
        <v>673</v>
      </c>
      <c r="W42" s="16">
        <v>27</v>
      </c>
      <c r="X42" s="16" t="s">
        <v>673</v>
      </c>
      <c r="Y42" s="16"/>
      <c r="Z42" s="16">
        <v>4</v>
      </c>
      <c r="AA42" s="16">
        <v>15</v>
      </c>
      <c r="AB42" s="16">
        <v>5</v>
      </c>
      <c r="AC42" s="16" t="s">
        <v>673</v>
      </c>
      <c r="AD42" s="16" t="s">
        <v>673</v>
      </c>
      <c r="AE42" s="16" t="s">
        <v>673</v>
      </c>
      <c r="AF42" s="16" t="s">
        <v>673</v>
      </c>
      <c r="AG42" s="16" t="s">
        <v>673</v>
      </c>
      <c r="AH42" s="16" t="s">
        <v>673</v>
      </c>
      <c r="AI42" s="16" t="s">
        <v>673</v>
      </c>
      <c r="AJ42" s="16" t="s">
        <v>673</v>
      </c>
      <c r="AK42" s="16" t="s">
        <v>673</v>
      </c>
      <c r="AL42" s="16" t="s">
        <v>673</v>
      </c>
      <c r="AM42" s="16" t="s">
        <v>673</v>
      </c>
      <c r="AN42" s="16" t="s">
        <v>673</v>
      </c>
      <c r="AO42" s="16" t="s">
        <v>673</v>
      </c>
    </row>
    <row r="43" spans="1:41" ht="22.5">
      <c r="A43" s="300"/>
      <c r="B43" s="97" t="s">
        <v>704</v>
      </c>
      <c r="C43" s="16">
        <v>82</v>
      </c>
      <c r="D43" s="16">
        <f t="shared" si="4"/>
        <v>75</v>
      </c>
      <c r="E43" s="39">
        <f t="shared" si="5"/>
        <v>91.463414634146346</v>
      </c>
      <c r="F43" s="16">
        <f t="shared" si="6"/>
        <v>48</v>
      </c>
      <c r="G43" s="16">
        <f t="shared" si="7"/>
        <v>27</v>
      </c>
      <c r="H43" s="16">
        <v>2</v>
      </c>
      <c r="I43" s="16">
        <v>3</v>
      </c>
      <c r="J43" s="16">
        <v>1</v>
      </c>
      <c r="K43" s="16" t="s">
        <v>63</v>
      </c>
      <c r="L43" s="16" t="s">
        <v>63</v>
      </c>
      <c r="M43" s="16" t="s">
        <v>63</v>
      </c>
      <c r="N43" s="16" t="s">
        <v>63</v>
      </c>
      <c r="O43" s="16">
        <v>15</v>
      </c>
      <c r="P43" s="16" t="s">
        <v>63</v>
      </c>
      <c r="Q43" s="16" t="s">
        <v>63</v>
      </c>
      <c r="R43" s="16" t="s">
        <v>63</v>
      </c>
      <c r="S43" s="16" t="s">
        <v>63</v>
      </c>
      <c r="T43" s="16" t="s">
        <v>63</v>
      </c>
      <c r="U43" s="16" t="s">
        <v>63</v>
      </c>
      <c r="V43" s="16" t="s">
        <v>63</v>
      </c>
      <c r="W43" s="16">
        <v>27</v>
      </c>
      <c r="X43" s="16" t="s">
        <v>63</v>
      </c>
      <c r="Y43" s="16"/>
      <c r="Z43" s="16">
        <v>13</v>
      </c>
      <c r="AA43" s="16">
        <v>12</v>
      </c>
      <c r="AB43" s="16">
        <v>2</v>
      </c>
      <c r="AC43" s="16" t="s">
        <v>63</v>
      </c>
      <c r="AD43" s="16" t="s">
        <v>63</v>
      </c>
      <c r="AE43" s="16" t="s">
        <v>63</v>
      </c>
      <c r="AF43" s="16" t="s">
        <v>63</v>
      </c>
      <c r="AG43" s="16" t="s">
        <v>63</v>
      </c>
      <c r="AH43" s="16" t="s">
        <v>63</v>
      </c>
      <c r="AI43" s="16" t="s">
        <v>63</v>
      </c>
      <c r="AJ43" s="16" t="s">
        <v>63</v>
      </c>
      <c r="AK43" s="16" t="s">
        <v>63</v>
      </c>
      <c r="AL43" s="16" t="s">
        <v>63</v>
      </c>
      <c r="AM43" s="16" t="s">
        <v>63</v>
      </c>
      <c r="AN43" s="16" t="s">
        <v>63</v>
      </c>
      <c r="AO43" s="16" t="s">
        <v>63</v>
      </c>
    </row>
    <row r="44" spans="1:41" ht="22.5">
      <c r="A44" s="300"/>
      <c r="B44" s="97" t="s">
        <v>502</v>
      </c>
      <c r="C44" s="16">
        <v>70</v>
      </c>
      <c r="D44" s="16">
        <f t="shared" si="4"/>
        <v>62</v>
      </c>
      <c r="E44" s="39">
        <f t="shared" si="5"/>
        <v>88.571428571428569</v>
      </c>
      <c r="F44" s="16">
        <f t="shared" si="6"/>
        <v>35</v>
      </c>
      <c r="G44" s="16">
        <f t="shared" si="7"/>
        <v>27</v>
      </c>
      <c r="H44" s="16">
        <v>2</v>
      </c>
      <c r="I44" s="16" t="s">
        <v>57</v>
      </c>
      <c r="J44" s="16">
        <v>8</v>
      </c>
      <c r="K44" s="16" t="s">
        <v>57</v>
      </c>
      <c r="L44" s="16">
        <v>1</v>
      </c>
      <c r="M44" s="16" t="s">
        <v>57</v>
      </c>
      <c r="N44" s="16" t="s">
        <v>57</v>
      </c>
      <c r="O44" s="16">
        <v>14</v>
      </c>
      <c r="P44" s="16" t="s">
        <v>57</v>
      </c>
      <c r="Q44" s="16" t="s">
        <v>57</v>
      </c>
      <c r="R44" s="16" t="s">
        <v>57</v>
      </c>
      <c r="S44" s="16" t="s">
        <v>57</v>
      </c>
      <c r="T44" s="16" t="s">
        <v>57</v>
      </c>
      <c r="U44" s="16" t="s">
        <v>57</v>
      </c>
      <c r="V44" s="16" t="s">
        <v>57</v>
      </c>
      <c r="W44" s="16">
        <v>10</v>
      </c>
      <c r="X44" s="16" t="s">
        <v>57</v>
      </c>
      <c r="Y44" s="16"/>
      <c r="Z44" s="16">
        <v>2</v>
      </c>
      <c r="AA44" s="16">
        <v>17</v>
      </c>
      <c r="AB44" s="16">
        <v>8</v>
      </c>
      <c r="AC44" s="16" t="s">
        <v>57</v>
      </c>
      <c r="AD44" s="16" t="s">
        <v>57</v>
      </c>
      <c r="AE44" s="16" t="s">
        <v>57</v>
      </c>
      <c r="AF44" s="16" t="s">
        <v>57</v>
      </c>
      <c r="AG44" s="16" t="s">
        <v>57</v>
      </c>
      <c r="AH44" s="16" t="s">
        <v>57</v>
      </c>
      <c r="AI44" s="16" t="s">
        <v>57</v>
      </c>
      <c r="AJ44" s="16" t="s">
        <v>57</v>
      </c>
      <c r="AK44" s="16" t="s">
        <v>57</v>
      </c>
      <c r="AL44" s="16" t="s">
        <v>57</v>
      </c>
      <c r="AM44" s="16" t="s">
        <v>57</v>
      </c>
      <c r="AN44" s="16" t="s">
        <v>57</v>
      </c>
      <c r="AO44" s="16" t="s">
        <v>57</v>
      </c>
    </row>
    <row r="45" spans="1:41" ht="22.5">
      <c r="A45" s="300">
        <v>15</v>
      </c>
      <c r="B45" s="97" t="s">
        <v>327</v>
      </c>
      <c r="C45" s="16">
        <v>90</v>
      </c>
      <c r="D45" s="16">
        <f t="shared" si="4"/>
        <v>73</v>
      </c>
      <c r="E45" s="39">
        <f t="shared" si="5"/>
        <v>81.111111111111114</v>
      </c>
      <c r="F45" s="16">
        <f t="shared" si="6"/>
        <v>58</v>
      </c>
      <c r="G45" s="16">
        <f t="shared" si="7"/>
        <v>15</v>
      </c>
      <c r="H45" s="16">
        <v>3</v>
      </c>
      <c r="I45" s="16">
        <v>1</v>
      </c>
      <c r="J45" s="16">
        <v>2</v>
      </c>
      <c r="K45" s="16" t="s">
        <v>673</v>
      </c>
      <c r="L45" s="16" t="s">
        <v>673</v>
      </c>
      <c r="M45" s="16" t="s">
        <v>673</v>
      </c>
      <c r="N45" s="16" t="s">
        <v>673</v>
      </c>
      <c r="O45" s="16">
        <v>12</v>
      </c>
      <c r="P45" s="16" t="s">
        <v>673</v>
      </c>
      <c r="Q45" s="16" t="s">
        <v>673</v>
      </c>
      <c r="R45" s="16" t="s">
        <v>673</v>
      </c>
      <c r="S45" s="16" t="s">
        <v>673</v>
      </c>
      <c r="T45" s="16" t="s">
        <v>673</v>
      </c>
      <c r="U45" s="16" t="s">
        <v>673</v>
      </c>
      <c r="V45" s="16" t="s">
        <v>673</v>
      </c>
      <c r="W45" s="16">
        <v>40</v>
      </c>
      <c r="X45" s="16" t="s">
        <v>673</v>
      </c>
      <c r="Y45" s="16"/>
      <c r="Z45" s="16">
        <v>5</v>
      </c>
      <c r="AA45" s="16">
        <v>6</v>
      </c>
      <c r="AB45" s="16">
        <v>4</v>
      </c>
      <c r="AC45" s="16" t="s">
        <v>673</v>
      </c>
      <c r="AD45" s="16" t="s">
        <v>673</v>
      </c>
      <c r="AE45" s="16" t="s">
        <v>673</v>
      </c>
      <c r="AF45" s="16" t="s">
        <v>673</v>
      </c>
      <c r="AG45" s="16" t="s">
        <v>673</v>
      </c>
      <c r="AH45" s="16" t="s">
        <v>673</v>
      </c>
      <c r="AI45" s="16" t="s">
        <v>673</v>
      </c>
      <c r="AJ45" s="16" t="s">
        <v>673</v>
      </c>
      <c r="AK45" s="16" t="s">
        <v>673</v>
      </c>
      <c r="AL45" s="16" t="s">
        <v>673</v>
      </c>
      <c r="AM45" s="16" t="s">
        <v>673</v>
      </c>
      <c r="AN45" s="16" t="s">
        <v>673</v>
      </c>
      <c r="AO45" s="16" t="s">
        <v>673</v>
      </c>
    </row>
    <row r="46" spans="1:41" ht="22.5">
      <c r="A46" s="300"/>
      <c r="B46" s="97" t="s">
        <v>704</v>
      </c>
      <c r="C46" s="16">
        <v>65</v>
      </c>
      <c r="D46" s="16">
        <f t="shared" si="4"/>
        <v>59</v>
      </c>
      <c r="E46" s="39">
        <f t="shared" si="5"/>
        <v>90.769230769230774</v>
      </c>
      <c r="F46" s="16">
        <f t="shared" si="6"/>
        <v>40</v>
      </c>
      <c r="G46" s="16">
        <f t="shared" si="7"/>
        <v>19</v>
      </c>
      <c r="H46" s="16">
        <v>1</v>
      </c>
      <c r="I46" s="16">
        <v>4</v>
      </c>
      <c r="J46" s="16">
        <v>2</v>
      </c>
      <c r="K46" s="16" t="s">
        <v>63</v>
      </c>
      <c r="L46" s="16" t="s">
        <v>63</v>
      </c>
      <c r="M46" s="16" t="s">
        <v>63</v>
      </c>
      <c r="N46" s="16" t="s">
        <v>63</v>
      </c>
      <c r="O46" s="16">
        <v>9</v>
      </c>
      <c r="P46" s="16" t="s">
        <v>63</v>
      </c>
      <c r="Q46" s="16" t="s">
        <v>63</v>
      </c>
      <c r="R46" s="16" t="s">
        <v>63</v>
      </c>
      <c r="S46" s="16" t="s">
        <v>63</v>
      </c>
      <c r="T46" s="16" t="s">
        <v>63</v>
      </c>
      <c r="U46" s="16" t="s">
        <v>63</v>
      </c>
      <c r="V46" s="16" t="s">
        <v>63</v>
      </c>
      <c r="W46" s="16">
        <v>24</v>
      </c>
      <c r="X46" s="16" t="s">
        <v>63</v>
      </c>
      <c r="Y46" s="16"/>
      <c r="Z46" s="16">
        <v>9</v>
      </c>
      <c r="AA46" s="16">
        <v>8</v>
      </c>
      <c r="AB46" s="16">
        <v>2</v>
      </c>
      <c r="AC46" s="16" t="s">
        <v>63</v>
      </c>
      <c r="AD46" s="16" t="s">
        <v>63</v>
      </c>
      <c r="AE46" s="16" t="s">
        <v>63</v>
      </c>
      <c r="AF46" s="16" t="s">
        <v>63</v>
      </c>
      <c r="AG46" s="16" t="s">
        <v>63</v>
      </c>
      <c r="AH46" s="16" t="s">
        <v>63</v>
      </c>
      <c r="AI46" s="16" t="s">
        <v>63</v>
      </c>
      <c r="AJ46" s="16" t="s">
        <v>63</v>
      </c>
      <c r="AK46" s="16" t="s">
        <v>63</v>
      </c>
      <c r="AL46" s="16" t="s">
        <v>63</v>
      </c>
      <c r="AM46" s="16" t="s">
        <v>63</v>
      </c>
      <c r="AN46" s="16" t="s">
        <v>63</v>
      </c>
      <c r="AO46" s="16" t="s">
        <v>63</v>
      </c>
    </row>
    <row r="47" spans="1:41" ht="22.5">
      <c r="A47" s="300"/>
      <c r="B47" s="97" t="s">
        <v>502</v>
      </c>
      <c r="C47" s="16">
        <v>52</v>
      </c>
      <c r="D47" s="16">
        <f t="shared" si="4"/>
        <v>50</v>
      </c>
      <c r="E47" s="39">
        <f t="shared" si="5"/>
        <v>96.15384615384616</v>
      </c>
      <c r="F47" s="16">
        <f t="shared" si="6"/>
        <v>21</v>
      </c>
      <c r="G47" s="16">
        <f t="shared" si="7"/>
        <v>29</v>
      </c>
      <c r="H47" s="16">
        <v>1</v>
      </c>
      <c r="I47" s="16">
        <v>1</v>
      </c>
      <c r="J47" s="16">
        <v>6</v>
      </c>
      <c r="K47" s="16" t="s">
        <v>57</v>
      </c>
      <c r="L47" s="16" t="s">
        <v>57</v>
      </c>
      <c r="M47" s="16" t="s">
        <v>57</v>
      </c>
      <c r="N47" s="16" t="s">
        <v>57</v>
      </c>
      <c r="O47" s="16">
        <v>6</v>
      </c>
      <c r="P47" s="16" t="s">
        <v>57</v>
      </c>
      <c r="Q47" s="16" t="s">
        <v>57</v>
      </c>
      <c r="R47" s="16" t="s">
        <v>57</v>
      </c>
      <c r="S47" s="16" t="s">
        <v>57</v>
      </c>
      <c r="T47" s="16" t="s">
        <v>57</v>
      </c>
      <c r="U47" s="16" t="s">
        <v>57</v>
      </c>
      <c r="V47" s="16" t="s">
        <v>57</v>
      </c>
      <c r="W47" s="16">
        <v>7</v>
      </c>
      <c r="X47" s="16" t="s">
        <v>57</v>
      </c>
      <c r="Y47" s="16"/>
      <c r="Z47" s="16" t="s">
        <v>57</v>
      </c>
      <c r="AA47" s="16">
        <v>24</v>
      </c>
      <c r="AB47" s="16">
        <v>5</v>
      </c>
      <c r="AC47" s="16" t="s">
        <v>57</v>
      </c>
      <c r="AD47" s="16" t="s">
        <v>57</v>
      </c>
      <c r="AE47" s="16" t="s">
        <v>57</v>
      </c>
      <c r="AF47" s="16" t="s">
        <v>57</v>
      </c>
      <c r="AG47" s="16" t="s">
        <v>57</v>
      </c>
      <c r="AH47" s="16" t="s">
        <v>57</v>
      </c>
      <c r="AI47" s="16" t="s">
        <v>57</v>
      </c>
      <c r="AJ47" s="16" t="s">
        <v>57</v>
      </c>
      <c r="AK47" s="16" t="s">
        <v>57</v>
      </c>
      <c r="AL47" s="16" t="s">
        <v>57</v>
      </c>
      <c r="AM47" s="16" t="s">
        <v>57</v>
      </c>
      <c r="AN47" s="16" t="s">
        <v>57</v>
      </c>
      <c r="AO47" s="16" t="s">
        <v>57</v>
      </c>
    </row>
    <row r="48" spans="1:41" ht="22.5">
      <c r="A48" s="300">
        <v>16</v>
      </c>
      <c r="B48" s="97" t="s">
        <v>327</v>
      </c>
      <c r="C48" s="16">
        <v>99</v>
      </c>
      <c r="D48" s="16">
        <f>SUM(F48:G48)</f>
        <v>85</v>
      </c>
      <c r="E48" s="39">
        <f>D48/C48*100</f>
        <v>85.858585858585855</v>
      </c>
      <c r="F48" s="16">
        <f>SUM(H48:Y48)</f>
        <v>68</v>
      </c>
      <c r="G48" s="16">
        <f>SUM(Z48:AO48)</f>
        <v>17</v>
      </c>
      <c r="H48" s="16">
        <v>2</v>
      </c>
      <c r="I48" s="16" t="s">
        <v>673</v>
      </c>
      <c r="J48" s="16">
        <v>8</v>
      </c>
      <c r="K48" s="16" t="s">
        <v>673</v>
      </c>
      <c r="L48" s="16" t="s">
        <v>673</v>
      </c>
      <c r="M48" s="16" t="s">
        <v>673</v>
      </c>
      <c r="N48" s="16" t="s">
        <v>673</v>
      </c>
      <c r="O48" s="16">
        <v>29</v>
      </c>
      <c r="P48" s="16" t="s">
        <v>673</v>
      </c>
      <c r="Q48" s="16" t="s">
        <v>673</v>
      </c>
      <c r="R48" s="16" t="s">
        <v>673</v>
      </c>
      <c r="S48" s="16" t="s">
        <v>673</v>
      </c>
      <c r="T48" s="16" t="s">
        <v>673</v>
      </c>
      <c r="U48" s="16" t="s">
        <v>673</v>
      </c>
      <c r="V48" s="16" t="s">
        <v>673</v>
      </c>
      <c r="W48" s="16">
        <v>27</v>
      </c>
      <c r="X48" s="16" t="s">
        <v>673</v>
      </c>
      <c r="Y48" s="16">
        <v>2</v>
      </c>
      <c r="Z48" s="16">
        <v>2</v>
      </c>
      <c r="AA48" s="16">
        <v>12</v>
      </c>
      <c r="AB48" s="16">
        <v>2</v>
      </c>
      <c r="AC48" s="16" t="s">
        <v>673</v>
      </c>
      <c r="AD48" s="16" t="s">
        <v>673</v>
      </c>
      <c r="AE48" s="16" t="s">
        <v>673</v>
      </c>
      <c r="AF48" s="16" t="s">
        <v>673</v>
      </c>
      <c r="AG48" s="16" t="s">
        <v>673</v>
      </c>
      <c r="AH48" s="16">
        <v>1</v>
      </c>
      <c r="AI48" s="16" t="s">
        <v>673</v>
      </c>
      <c r="AJ48" s="16" t="s">
        <v>673</v>
      </c>
      <c r="AK48" s="16" t="s">
        <v>673</v>
      </c>
      <c r="AL48" s="16" t="s">
        <v>673</v>
      </c>
      <c r="AM48" s="16" t="s">
        <v>673</v>
      </c>
      <c r="AN48" s="16" t="s">
        <v>673</v>
      </c>
      <c r="AO48" s="16" t="s">
        <v>673</v>
      </c>
    </row>
    <row r="49" spans="1:41" ht="22.5">
      <c r="A49" s="300"/>
      <c r="B49" s="97" t="s">
        <v>704</v>
      </c>
      <c r="C49" s="16">
        <v>74</v>
      </c>
      <c r="D49" s="16">
        <f>SUM(F49:G49)</f>
        <v>67</v>
      </c>
      <c r="E49" s="39">
        <f>D49/C49*100</f>
        <v>90.540540540540533</v>
      </c>
      <c r="F49" s="16">
        <f>SUM(H49:Y49)</f>
        <v>42</v>
      </c>
      <c r="G49" s="16">
        <f>SUM(Z49:AO49)</f>
        <v>25</v>
      </c>
      <c r="H49" s="16">
        <v>4</v>
      </c>
      <c r="I49" s="16" t="s">
        <v>63</v>
      </c>
      <c r="J49" s="16">
        <v>1</v>
      </c>
      <c r="K49" s="16" t="s">
        <v>63</v>
      </c>
      <c r="L49" s="16" t="s">
        <v>63</v>
      </c>
      <c r="M49" s="16" t="s">
        <v>63</v>
      </c>
      <c r="N49" s="16" t="s">
        <v>63</v>
      </c>
      <c r="O49" s="16">
        <v>12</v>
      </c>
      <c r="P49" s="16" t="s">
        <v>63</v>
      </c>
      <c r="Q49" s="16" t="s">
        <v>63</v>
      </c>
      <c r="R49" s="16" t="s">
        <v>63</v>
      </c>
      <c r="S49" s="16" t="s">
        <v>63</v>
      </c>
      <c r="T49" s="16" t="s">
        <v>63</v>
      </c>
      <c r="U49" s="16" t="s">
        <v>63</v>
      </c>
      <c r="V49" s="16" t="s">
        <v>63</v>
      </c>
      <c r="W49" s="16">
        <v>22</v>
      </c>
      <c r="X49" s="16" t="s">
        <v>63</v>
      </c>
      <c r="Y49" s="16">
        <v>3</v>
      </c>
      <c r="Z49" s="16">
        <v>13</v>
      </c>
      <c r="AA49" s="16">
        <v>12</v>
      </c>
      <c r="AB49" s="16" t="s">
        <v>63</v>
      </c>
      <c r="AC49" s="16" t="s">
        <v>63</v>
      </c>
      <c r="AD49" s="16" t="s">
        <v>63</v>
      </c>
      <c r="AE49" s="16" t="s">
        <v>63</v>
      </c>
      <c r="AF49" s="16" t="s">
        <v>63</v>
      </c>
      <c r="AG49" s="16" t="s">
        <v>63</v>
      </c>
      <c r="AH49" s="16" t="s">
        <v>63</v>
      </c>
      <c r="AI49" s="16" t="s">
        <v>63</v>
      </c>
      <c r="AJ49" s="16" t="s">
        <v>63</v>
      </c>
      <c r="AK49" s="16" t="s">
        <v>63</v>
      </c>
      <c r="AL49" s="16" t="s">
        <v>63</v>
      </c>
      <c r="AM49" s="16" t="s">
        <v>63</v>
      </c>
      <c r="AN49" s="16" t="s">
        <v>63</v>
      </c>
      <c r="AO49" s="16" t="s">
        <v>63</v>
      </c>
    </row>
    <row r="50" spans="1:41" ht="22.5">
      <c r="A50" s="300"/>
      <c r="B50" s="97" t="s">
        <v>502</v>
      </c>
      <c r="C50" s="16">
        <v>61</v>
      </c>
      <c r="D50" s="16">
        <f>SUM(F50:G50)</f>
        <v>53</v>
      </c>
      <c r="E50" s="39">
        <f>D50/C50*100</f>
        <v>86.885245901639337</v>
      </c>
      <c r="F50" s="16">
        <f>SUM(H50:Y50)</f>
        <v>24</v>
      </c>
      <c r="G50" s="16">
        <f>SUM(Z50:AO50)</f>
        <v>29</v>
      </c>
      <c r="H50" s="16">
        <v>1</v>
      </c>
      <c r="I50" s="16">
        <v>3</v>
      </c>
      <c r="J50" s="16">
        <v>9</v>
      </c>
      <c r="K50" s="16" t="s">
        <v>57</v>
      </c>
      <c r="L50" s="16" t="s">
        <v>57</v>
      </c>
      <c r="M50" s="16" t="s">
        <v>57</v>
      </c>
      <c r="N50" s="16" t="s">
        <v>57</v>
      </c>
      <c r="O50" s="16">
        <v>4</v>
      </c>
      <c r="P50" s="16" t="s">
        <v>57</v>
      </c>
      <c r="Q50" s="16" t="s">
        <v>57</v>
      </c>
      <c r="R50" s="16" t="s">
        <v>57</v>
      </c>
      <c r="S50" s="16" t="s">
        <v>57</v>
      </c>
      <c r="T50" s="16" t="s">
        <v>57</v>
      </c>
      <c r="U50" s="16" t="s">
        <v>57</v>
      </c>
      <c r="V50" s="16" t="s">
        <v>57</v>
      </c>
      <c r="W50" s="16">
        <v>7</v>
      </c>
      <c r="X50" s="16" t="s">
        <v>57</v>
      </c>
      <c r="Y50" s="16" t="s">
        <v>57</v>
      </c>
      <c r="Z50" s="16" t="s">
        <v>57</v>
      </c>
      <c r="AA50" s="16">
        <v>23</v>
      </c>
      <c r="AB50" s="16">
        <v>6</v>
      </c>
      <c r="AC50" s="16" t="s">
        <v>57</v>
      </c>
      <c r="AD50" s="16" t="s">
        <v>57</v>
      </c>
      <c r="AE50" s="16" t="s">
        <v>57</v>
      </c>
      <c r="AF50" s="16" t="s">
        <v>57</v>
      </c>
      <c r="AG50" s="16" t="s">
        <v>57</v>
      </c>
      <c r="AH50" s="16" t="s">
        <v>57</v>
      </c>
      <c r="AI50" s="16" t="s">
        <v>57</v>
      </c>
      <c r="AJ50" s="16" t="s">
        <v>57</v>
      </c>
      <c r="AK50" s="16" t="s">
        <v>57</v>
      </c>
      <c r="AL50" s="16" t="s">
        <v>57</v>
      </c>
      <c r="AM50" s="16" t="s">
        <v>57</v>
      </c>
      <c r="AN50" s="16" t="s">
        <v>57</v>
      </c>
      <c r="AO50" s="16" t="s">
        <v>57</v>
      </c>
    </row>
    <row r="51" spans="1:41" ht="22.5">
      <c r="A51" s="300">
        <v>17</v>
      </c>
      <c r="B51" s="97" t="s">
        <v>327</v>
      </c>
      <c r="C51" s="16">
        <v>168</v>
      </c>
      <c r="D51" s="16">
        <f t="shared" si="4"/>
        <v>146</v>
      </c>
      <c r="E51" s="39">
        <f t="shared" si="5"/>
        <v>86.904761904761912</v>
      </c>
      <c r="F51" s="16">
        <f>SUM(H51:Y51,AC51)</f>
        <v>111</v>
      </c>
      <c r="G51" s="16">
        <f t="shared" si="7"/>
        <v>35</v>
      </c>
      <c r="H51" s="16">
        <v>10</v>
      </c>
      <c r="I51" s="16">
        <v>1</v>
      </c>
      <c r="J51" s="16">
        <v>7</v>
      </c>
      <c r="K51" s="16">
        <v>1</v>
      </c>
      <c r="L51" s="16" t="s">
        <v>673</v>
      </c>
      <c r="M51" s="16" t="s">
        <v>673</v>
      </c>
      <c r="N51" s="16" t="s">
        <v>673</v>
      </c>
      <c r="O51" s="16">
        <v>27</v>
      </c>
      <c r="P51" s="16" t="s">
        <v>673</v>
      </c>
      <c r="Q51" s="16" t="s">
        <v>673</v>
      </c>
      <c r="R51" s="16" t="s">
        <v>673</v>
      </c>
      <c r="S51" s="16" t="s">
        <v>673</v>
      </c>
      <c r="T51" s="16" t="s">
        <v>673</v>
      </c>
      <c r="U51" s="16" t="s">
        <v>673</v>
      </c>
      <c r="V51" s="16">
        <v>1</v>
      </c>
      <c r="W51" s="16">
        <v>55</v>
      </c>
      <c r="X51" s="16" t="s">
        <v>673</v>
      </c>
      <c r="Y51" s="16">
        <v>9</v>
      </c>
      <c r="Z51" s="16">
        <v>10</v>
      </c>
      <c r="AA51" s="16">
        <v>22</v>
      </c>
      <c r="AB51" s="16">
        <v>2</v>
      </c>
      <c r="AC51" s="16" t="s">
        <v>673</v>
      </c>
      <c r="AD51" s="16">
        <v>1</v>
      </c>
      <c r="AE51" s="16" t="s">
        <v>673</v>
      </c>
      <c r="AF51" s="16" t="s">
        <v>673</v>
      </c>
      <c r="AG51" s="16" t="s">
        <v>673</v>
      </c>
      <c r="AH51" s="16" t="s">
        <v>673</v>
      </c>
      <c r="AI51" s="16" t="s">
        <v>673</v>
      </c>
      <c r="AJ51" s="16" t="s">
        <v>673</v>
      </c>
      <c r="AK51" s="16" t="s">
        <v>673</v>
      </c>
      <c r="AL51" s="16" t="s">
        <v>673</v>
      </c>
      <c r="AM51" s="16" t="s">
        <v>673</v>
      </c>
      <c r="AN51" s="16" t="s">
        <v>673</v>
      </c>
      <c r="AO51" s="16" t="s">
        <v>673</v>
      </c>
    </row>
    <row r="52" spans="1:41" ht="22.5">
      <c r="A52" s="300"/>
      <c r="B52" s="97" t="s">
        <v>704</v>
      </c>
      <c r="C52" s="16"/>
      <c r="D52" s="16">
        <f t="shared" si="4"/>
        <v>0</v>
      </c>
      <c r="E52" s="39" t="e">
        <f t="shared" si="5"/>
        <v>#DIV/0!</v>
      </c>
      <c r="F52" s="16">
        <f>SUM(H52:Y52,AC52)</f>
        <v>0</v>
      </c>
      <c r="G52" s="16">
        <f t="shared" si="7"/>
        <v>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ht="23.25" thickBot="1">
      <c r="A53" s="355"/>
      <c r="B53" s="114" t="s">
        <v>502</v>
      </c>
      <c r="C53" s="25"/>
      <c r="D53" s="25">
        <f t="shared" si="4"/>
        <v>0</v>
      </c>
      <c r="E53" s="40" t="e">
        <f t="shared" si="5"/>
        <v>#DIV/0!</v>
      </c>
      <c r="F53" s="25">
        <f>SUM(H53:Y53,AC53)</f>
        <v>0</v>
      </c>
      <c r="G53" s="25">
        <f t="shared" si="7"/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>
      <c r="A54" s="4" t="s">
        <v>431</v>
      </c>
      <c r="B54" s="27" t="s">
        <v>478</v>
      </c>
    </row>
    <row r="55" spans="1:41">
      <c r="B55" s="27" t="s">
        <v>479</v>
      </c>
    </row>
  </sheetData>
  <mergeCells count="98">
    <mergeCell ref="L30:L32"/>
    <mergeCell ref="M30:M32"/>
    <mergeCell ref="N30:N32"/>
    <mergeCell ref="O30:O32"/>
    <mergeCell ref="P30:P32"/>
    <mergeCell ref="Q30:Q32"/>
    <mergeCell ref="F29:F32"/>
    <mergeCell ref="G29:G32"/>
    <mergeCell ref="H30:H32"/>
    <mergeCell ref="I30:I32"/>
    <mergeCell ref="J30:J32"/>
    <mergeCell ref="K30:K32"/>
    <mergeCell ref="V30:V32"/>
    <mergeCell ref="W30:W32"/>
    <mergeCell ref="Z30:Z32"/>
    <mergeCell ref="Y30:Y32"/>
    <mergeCell ref="X30:X32"/>
    <mergeCell ref="R30:R32"/>
    <mergeCell ref="S30:S32"/>
    <mergeCell ref="T30:T32"/>
    <mergeCell ref="U30:U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E2:E5"/>
    <mergeCell ref="F2:F5"/>
    <mergeCell ref="G2:G5"/>
    <mergeCell ref="Q3:Q5"/>
    <mergeCell ref="P3:P5"/>
    <mergeCell ref="A2:A5"/>
    <mergeCell ref="B2:B5"/>
    <mergeCell ref="C2:C5"/>
    <mergeCell ref="D2:D5"/>
    <mergeCell ref="N3:N5"/>
    <mergeCell ref="O3:O5"/>
    <mergeCell ref="R3:R5"/>
    <mergeCell ref="S3:S5"/>
    <mergeCell ref="T3:T5"/>
    <mergeCell ref="U3:U5"/>
    <mergeCell ref="H3:H5"/>
    <mergeCell ref="I3:I5"/>
    <mergeCell ref="J3:J5"/>
    <mergeCell ref="K3:K5"/>
    <mergeCell ref="L3:L5"/>
    <mergeCell ref="M3:M5"/>
    <mergeCell ref="W3:W5"/>
    <mergeCell ref="X3:X5"/>
    <mergeCell ref="Y3:Y5"/>
    <mergeCell ref="Z3:Z5"/>
    <mergeCell ref="V3:V5"/>
    <mergeCell ref="Z2:AO2"/>
    <mergeCell ref="AE3:AE5"/>
    <mergeCell ref="AF3:AF5"/>
    <mergeCell ref="AG3:AG5"/>
    <mergeCell ref="AH3:AH5"/>
    <mergeCell ref="AA3:AA5"/>
    <mergeCell ref="AB3:AB5"/>
    <mergeCell ref="AC3:AC5"/>
    <mergeCell ref="AD3:AD5"/>
    <mergeCell ref="AM3:AM5"/>
    <mergeCell ref="AN3:AN5"/>
    <mergeCell ref="AO3:AO5"/>
    <mergeCell ref="AI3:AI5"/>
    <mergeCell ref="AJ3:AJ5"/>
    <mergeCell ref="AK3:AK5"/>
    <mergeCell ref="AL3:AL5"/>
    <mergeCell ref="A21:A23"/>
    <mergeCell ref="A6:A8"/>
    <mergeCell ref="A9:A11"/>
    <mergeCell ref="A12:A14"/>
    <mergeCell ref="A15:A17"/>
    <mergeCell ref="A18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9</v>
      </c>
      <c r="M1" s="36" t="s">
        <v>573</v>
      </c>
      <c r="AZ1" s="4" t="s">
        <v>430</v>
      </c>
    </row>
    <row r="2" spans="1:72" ht="39.75" customHeight="1">
      <c r="A2" s="293" t="s">
        <v>449</v>
      </c>
      <c r="B2" s="287"/>
      <c r="C2" s="398" t="s">
        <v>482</v>
      </c>
      <c r="D2" s="396" t="s">
        <v>592</v>
      </c>
      <c r="E2" s="396" t="s">
        <v>593</v>
      </c>
      <c r="F2" s="345" t="s">
        <v>520</v>
      </c>
      <c r="G2" s="345" t="s">
        <v>521</v>
      </c>
      <c r="H2" s="345" t="s">
        <v>522</v>
      </c>
      <c r="I2" s="345" t="s">
        <v>523</v>
      </c>
      <c r="J2" s="345" t="s">
        <v>524</v>
      </c>
      <c r="K2" s="345" t="s">
        <v>525</v>
      </c>
      <c r="L2" s="345" t="s">
        <v>526</v>
      </c>
      <c r="M2" s="345" t="s">
        <v>527</v>
      </c>
      <c r="N2" s="345" t="s">
        <v>528</v>
      </c>
      <c r="O2" s="345" t="s">
        <v>529</v>
      </c>
      <c r="P2" s="345" t="s">
        <v>530</v>
      </c>
      <c r="Q2" s="345" t="s">
        <v>531</v>
      </c>
      <c r="R2" s="345" t="s">
        <v>532</v>
      </c>
      <c r="S2" s="345" t="s">
        <v>533</v>
      </c>
      <c r="T2" s="345" t="s">
        <v>534</v>
      </c>
      <c r="U2" s="345" t="s">
        <v>535</v>
      </c>
      <c r="V2" s="345" t="s">
        <v>536</v>
      </c>
      <c r="W2" s="345" t="s">
        <v>537</v>
      </c>
      <c r="X2" s="345" t="s">
        <v>538</v>
      </c>
      <c r="Y2" s="343" t="s">
        <v>539</v>
      </c>
      <c r="Z2" s="375" t="s">
        <v>540</v>
      </c>
      <c r="AA2" s="345" t="s">
        <v>541</v>
      </c>
      <c r="AB2" s="345" t="s">
        <v>542</v>
      </c>
      <c r="AC2" s="345" t="s">
        <v>543</v>
      </c>
      <c r="AD2" s="345" t="s">
        <v>544</v>
      </c>
      <c r="AE2" s="345" t="s">
        <v>545</v>
      </c>
      <c r="AF2" s="345" t="s">
        <v>546</v>
      </c>
      <c r="AG2" s="345" t="s">
        <v>547</v>
      </c>
      <c r="AH2" s="345" t="s">
        <v>548</v>
      </c>
      <c r="AI2" s="345" t="s">
        <v>549</v>
      </c>
      <c r="AJ2" s="345" t="s">
        <v>550</v>
      </c>
      <c r="AK2" s="345" t="s">
        <v>551</v>
      </c>
      <c r="AL2" s="345" t="s">
        <v>552</v>
      </c>
      <c r="AM2" s="345" t="s">
        <v>553</v>
      </c>
      <c r="AN2" s="345" t="s">
        <v>554</v>
      </c>
      <c r="AO2" s="345" t="s">
        <v>555</v>
      </c>
      <c r="AP2" s="345" t="s">
        <v>556</v>
      </c>
      <c r="AQ2" s="345" t="s">
        <v>557</v>
      </c>
      <c r="AR2" s="345" t="s">
        <v>558</v>
      </c>
      <c r="AS2" s="345" t="s">
        <v>559</v>
      </c>
      <c r="AT2" s="345" t="s">
        <v>560</v>
      </c>
      <c r="AU2" s="345" t="s">
        <v>561</v>
      </c>
      <c r="AV2" s="345" t="s">
        <v>562</v>
      </c>
      <c r="AW2" s="345" t="s">
        <v>563</v>
      </c>
      <c r="AX2" s="345" t="s">
        <v>564</v>
      </c>
      <c r="AY2" s="345" t="s">
        <v>565</v>
      </c>
      <c r="AZ2" s="343" t="s">
        <v>358</v>
      </c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</row>
    <row r="3" spans="1:72" ht="39.75" customHeight="1">
      <c r="A3" s="342"/>
      <c r="B3" s="284"/>
      <c r="C3" s="399"/>
      <c r="D3" s="397"/>
      <c r="E3" s="397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4"/>
      <c r="Z3" s="37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346"/>
      <c r="AY3" s="346"/>
      <c r="AZ3" s="344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</row>
    <row r="4" spans="1:72" hidden="1">
      <c r="A4" s="300" t="s">
        <v>574</v>
      </c>
      <c r="B4" s="31" t="s">
        <v>327</v>
      </c>
      <c r="C4" s="27">
        <v>168</v>
      </c>
      <c r="D4" s="27">
        <f>SUM(F4:AZ4)</f>
        <v>21</v>
      </c>
      <c r="E4" s="27">
        <f>D4/C4*100</f>
        <v>12.5</v>
      </c>
      <c r="F4" s="98" t="s">
        <v>673</v>
      </c>
      <c r="G4" s="98" t="s">
        <v>673</v>
      </c>
      <c r="H4" s="98" t="s">
        <v>673</v>
      </c>
      <c r="I4" s="98" t="s">
        <v>673</v>
      </c>
      <c r="J4" s="98" t="s">
        <v>673</v>
      </c>
      <c r="K4" s="98" t="s">
        <v>673</v>
      </c>
      <c r="L4" s="98" t="s">
        <v>673</v>
      </c>
      <c r="M4" s="98" t="s">
        <v>673</v>
      </c>
      <c r="N4" s="98" t="s">
        <v>673</v>
      </c>
      <c r="O4" s="98">
        <v>2</v>
      </c>
      <c r="P4" s="98">
        <v>2</v>
      </c>
      <c r="Q4" s="98">
        <v>1</v>
      </c>
      <c r="R4" s="98">
        <v>9</v>
      </c>
      <c r="S4" s="98">
        <v>3</v>
      </c>
      <c r="T4" s="98" t="s">
        <v>673</v>
      </c>
      <c r="U4" s="98" t="s">
        <v>673</v>
      </c>
      <c r="V4" s="98" t="s">
        <v>673</v>
      </c>
      <c r="W4" s="98" t="s">
        <v>673</v>
      </c>
      <c r="X4" s="98" t="s">
        <v>673</v>
      </c>
      <c r="Y4" s="98" t="s">
        <v>673</v>
      </c>
      <c r="Z4" s="98" t="s">
        <v>673</v>
      </c>
      <c r="AA4" s="98" t="s">
        <v>673</v>
      </c>
      <c r="AB4" s="98" t="s">
        <v>673</v>
      </c>
      <c r="AC4" s="98">
        <v>1</v>
      </c>
      <c r="AD4" s="98" t="s">
        <v>673</v>
      </c>
      <c r="AE4" s="98" t="s">
        <v>673</v>
      </c>
      <c r="AF4" s="98" t="s">
        <v>673</v>
      </c>
      <c r="AG4" s="98" t="s">
        <v>673</v>
      </c>
      <c r="AH4" s="98" t="s">
        <v>673</v>
      </c>
      <c r="AI4" s="98" t="s">
        <v>673</v>
      </c>
      <c r="AJ4" s="98" t="s">
        <v>673</v>
      </c>
      <c r="AK4" s="98" t="s">
        <v>673</v>
      </c>
      <c r="AL4" s="98" t="s">
        <v>673</v>
      </c>
      <c r="AM4" s="98">
        <v>1</v>
      </c>
      <c r="AN4" s="98" t="s">
        <v>673</v>
      </c>
      <c r="AO4" s="98">
        <v>1</v>
      </c>
      <c r="AP4" s="98" t="s">
        <v>673</v>
      </c>
      <c r="AQ4" s="98" t="s">
        <v>673</v>
      </c>
      <c r="AR4" s="98" t="s">
        <v>673</v>
      </c>
      <c r="AS4" s="98" t="s">
        <v>673</v>
      </c>
      <c r="AT4" s="98" t="s">
        <v>673</v>
      </c>
      <c r="AU4" s="98" t="s">
        <v>673</v>
      </c>
      <c r="AV4" s="98">
        <v>1</v>
      </c>
      <c r="AW4" s="98" t="s">
        <v>673</v>
      </c>
      <c r="AX4" s="98" t="s">
        <v>673</v>
      </c>
      <c r="AY4" s="98" t="s">
        <v>673</v>
      </c>
      <c r="AZ4" s="98" t="s">
        <v>673</v>
      </c>
    </row>
    <row r="5" spans="1:72" hidden="1">
      <c r="A5" s="300"/>
      <c r="B5" s="31" t="s">
        <v>328</v>
      </c>
      <c r="C5" s="27">
        <v>77</v>
      </c>
      <c r="D5" s="27">
        <f>SUM(F5:AZ5)</f>
        <v>9</v>
      </c>
      <c r="E5" s="27">
        <f>D5/C5*100</f>
        <v>11.688311688311687</v>
      </c>
      <c r="F5" s="98" t="s">
        <v>58</v>
      </c>
      <c r="G5" s="98" t="s">
        <v>58</v>
      </c>
      <c r="H5" s="98" t="s">
        <v>58</v>
      </c>
      <c r="I5" s="98" t="s">
        <v>58</v>
      </c>
      <c r="J5" s="98" t="s">
        <v>58</v>
      </c>
      <c r="K5" s="98" t="s">
        <v>58</v>
      </c>
      <c r="L5" s="98" t="s">
        <v>58</v>
      </c>
      <c r="M5" s="98" t="s">
        <v>58</v>
      </c>
      <c r="N5" s="98" t="s">
        <v>58</v>
      </c>
      <c r="O5" s="98">
        <v>1</v>
      </c>
      <c r="P5" s="98">
        <v>3</v>
      </c>
      <c r="Q5" s="98" t="s">
        <v>58</v>
      </c>
      <c r="R5" s="98">
        <v>4</v>
      </c>
      <c r="S5" s="98" t="s">
        <v>58</v>
      </c>
      <c r="T5" s="98" t="s">
        <v>58</v>
      </c>
      <c r="U5" s="98" t="s">
        <v>58</v>
      </c>
      <c r="V5" s="98" t="s">
        <v>58</v>
      </c>
      <c r="W5" s="98" t="s">
        <v>58</v>
      </c>
      <c r="X5" s="98">
        <v>1</v>
      </c>
      <c r="Y5" s="98" t="s">
        <v>58</v>
      </c>
      <c r="Z5" s="98" t="s">
        <v>58</v>
      </c>
      <c r="AA5" s="98" t="s">
        <v>58</v>
      </c>
      <c r="AB5" s="98" t="s">
        <v>58</v>
      </c>
      <c r="AC5" s="98" t="s">
        <v>58</v>
      </c>
      <c r="AD5" s="98" t="s">
        <v>58</v>
      </c>
      <c r="AE5" s="98" t="s">
        <v>58</v>
      </c>
      <c r="AF5" s="98" t="s">
        <v>58</v>
      </c>
      <c r="AG5" s="98" t="s">
        <v>58</v>
      </c>
      <c r="AH5" s="98" t="s">
        <v>58</v>
      </c>
      <c r="AI5" s="98" t="s">
        <v>58</v>
      </c>
      <c r="AJ5" s="98" t="s">
        <v>58</v>
      </c>
      <c r="AK5" s="98" t="s">
        <v>58</v>
      </c>
      <c r="AL5" s="98" t="s">
        <v>58</v>
      </c>
      <c r="AM5" s="98" t="s">
        <v>58</v>
      </c>
      <c r="AN5" s="98" t="s">
        <v>58</v>
      </c>
      <c r="AO5" s="98" t="s">
        <v>58</v>
      </c>
      <c r="AP5" s="98" t="s">
        <v>58</v>
      </c>
      <c r="AQ5" s="98" t="s">
        <v>58</v>
      </c>
      <c r="AR5" s="98" t="s">
        <v>58</v>
      </c>
      <c r="AS5" s="98" t="s">
        <v>58</v>
      </c>
      <c r="AT5" s="98" t="s">
        <v>58</v>
      </c>
      <c r="AU5" s="98" t="s">
        <v>58</v>
      </c>
      <c r="AV5" s="98" t="s">
        <v>58</v>
      </c>
      <c r="AW5" s="98" t="s">
        <v>58</v>
      </c>
      <c r="AX5" s="98" t="s">
        <v>58</v>
      </c>
      <c r="AY5" s="98" t="s">
        <v>58</v>
      </c>
      <c r="AZ5" s="98" t="s">
        <v>58</v>
      </c>
    </row>
    <row r="6" spans="1:72" hidden="1">
      <c r="A6" s="300"/>
      <c r="B6" s="31" t="s">
        <v>330</v>
      </c>
      <c r="C6" s="27">
        <v>30</v>
      </c>
      <c r="D6" s="27">
        <f>SUM(F6:AZ6)</f>
        <v>2</v>
      </c>
      <c r="E6" s="27">
        <f>D6/C6*100</f>
        <v>6.666666666666667</v>
      </c>
      <c r="F6" s="98">
        <v>1</v>
      </c>
      <c r="G6" s="98" t="s">
        <v>4</v>
      </c>
      <c r="H6" s="98" t="s">
        <v>4</v>
      </c>
      <c r="I6" s="98" t="s">
        <v>4</v>
      </c>
      <c r="J6" s="98" t="s">
        <v>4</v>
      </c>
      <c r="K6" s="98" t="s">
        <v>4</v>
      </c>
      <c r="L6" s="98" t="s">
        <v>4</v>
      </c>
      <c r="M6" s="98" t="s">
        <v>4</v>
      </c>
      <c r="N6" s="98" t="s">
        <v>4</v>
      </c>
      <c r="O6" s="98" t="s">
        <v>4</v>
      </c>
      <c r="P6" s="98" t="s">
        <v>4</v>
      </c>
      <c r="Q6" s="98" t="s">
        <v>4</v>
      </c>
      <c r="R6" s="98" t="s">
        <v>4</v>
      </c>
      <c r="S6" s="98" t="s">
        <v>4</v>
      </c>
      <c r="T6" s="98" t="s">
        <v>4</v>
      </c>
      <c r="U6" s="98" t="s">
        <v>4</v>
      </c>
      <c r="V6" s="98" t="s">
        <v>4</v>
      </c>
      <c r="W6" s="98" t="s">
        <v>4</v>
      </c>
      <c r="X6" s="98" t="s">
        <v>4</v>
      </c>
      <c r="Y6" s="98" t="s">
        <v>4</v>
      </c>
      <c r="Z6" s="98" t="s">
        <v>4</v>
      </c>
      <c r="AA6" s="98">
        <v>1</v>
      </c>
      <c r="AB6" s="98" t="s">
        <v>4</v>
      </c>
      <c r="AC6" s="98" t="s">
        <v>4</v>
      </c>
      <c r="AD6" s="98" t="s">
        <v>4</v>
      </c>
      <c r="AE6" s="98" t="s">
        <v>4</v>
      </c>
      <c r="AF6" s="98" t="s">
        <v>4</v>
      </c>
      <c r="AG6" s="98" t="s">
        <v>4</v>
      </c>
      <c r="AH6" s="98" t="s">
        <v>4</v>
      </c>
      <c r="AI6" s="98" t="s">
        <v>4</v>
      </c>
      <c r="AJ6" s="98" t="s">
        <v>4</v>
      </c>
      <c r="AK6" s="98" t="s">
        <v>4</v>
      </c>
      <c r="AL6" s="98" t="s">
        <v>4</v>
      </c>
      <c r="AM6" s="98" t="s">
        <v>4</v>
      </c>
      <c r="AN6" s="98" t="s">
        <v>4</v>
      </c>
      <c r="AO6" s="98" t="s">
        <v>4</v>
      </c>
      <c r="AP6" s="98" t="s">
        <v>4</v>
      </c>
      <c r="AQ6" s="98" t="s">
        <v>4</v>
      </c>
      <c r="AR6" s="98" t="s">
        <v>4</v>
      </c>
      <c r="AS6" s="98" t="s">
        <v>4</v>
      </c>
      <c r="AT6" s="98" t="s">
        <v>4</v>
      </c>
      <c r="AU6" s="98" t="s">
        <v>4</v>
      </c>
      <c r="AV6" s="98" t="s">
        <v>4</v>
      </c>
      <c r="AW6" s="98" t="s">
        <v>4</v>
      </c>
      <c r="AX6" s="98" t="s">
        <v>4</v>
      </c>
      <c r="AY6" s="98" t="s">
        <v>4</v>
      </c>
      <c r="AZ6" s="98" t="s">
        <v>4</v>
      </c>
    </row>
    <row r="7" spans="1:72" hidden="1">
      <c r="A7" s="300">
        <v>12</v>
      </c>
      <c r="B7" s="31" t="s">
        <v>327</v>
      </c>
      <c r="C7" s="27">
        <v>129</v>
      </c>
      <c r="D7" s="27">
        <f>SUM(F7:AZ7)</f>
        <v>17</v>
      </c>
      <c r="E7" s="27">
        <f>D7/C7*100</f>
        <v>13.178294573643413</v>
      </c>
      <c r="F7" s="98" t="s">
        <v>673</v>
      </c>
      <c r="G7" s="98" t="s">
        <v>673</v>
      </c>
      <c r="H7" s="98" t="s">
        <v>673</v>
      </c>
      <c r="I7" s="98" t="s">
        <v>673</v>
      </c>
      <c r="J7" s="98" t="s">
        <v>673</v>
      </c>
      <c r="K7" s="98" t="s">
        <v>673</v>
      </c>
      <c r="L7" s="98" t="s">
        <v>673</v>
      </c>
      <c r="M7" s="98">
        <v>1</v>
      </c>
      <c r="N7" s="98" t="s">
        <v>673</v>
      </c>
      <c r="O7" s="98" t="s">
        <v>673</v>
      </c>
      <c r="P7" s="98" t="s">
        <v>673</v>
      </c>
      <c r="Q7" s="98" t="s">
        <v>673</v>
      </c>
      <c r="R7" s="98">
        <v>11</v>
      </c>
      <c r="S7" s="98">
        <v>3</v>
      </c>
      <c r="T7" s="98" t="s">
        <v>673</v>
      </c>
      <c r="U7" s="98" t="s">
        <v>673</v>
      </c>
      <c r="V7" s="98" t="s">
        <v>673</v>
      </c>
      <c r="W7" s="98" t="s">
        <v>673</v>
      </c>
      <c r="X7" s="98" t="s">
        <v>673</v>
      </c>
      <c r="Y7" s="98">
        <v>1</v>
      </c>
      <c r="Z7" s="98" t="s">
        <v>673</v>
      </c>
      <c r="AA7" s="98" t="s">
        <v>673</v>
      </c>
      <c r="AB7" s="98" t="s">
        <v>673</v>
      </c>
      <c r="AC7" s="98" t="s">
        <v>673</v>
      </c>
      <c r="AD7" s="98" t="s">
        <v>673</v>
      </c>
      <c r="AE7" s="98" t="s">
        <v>673</v>
      </c>
      <c r="AF7" s="98" t="s">
        <v>673</v>
      </c>
      <c r="AG7" s="98" t="s">
        <v>673</v>
      </c>
      <c r="AH7" s="98" t="s">
        <v>673</v>
      </c>
      <c r="AI7" s="98" t="s">
        <v>673</v>
      </c>
      <c r="AJ7" s="98" t="s">
        <v>673</v>
      </c>
      <c r="AK7" s="98" t="s">
        <v>673</v>
      </c>
      <c r="AL7" s="98" t="s">
        <v>673</v>
      </c>
      <c r="AM7" s="98">
        <v>1</v>
      </c>
      <c r="AN7" s="98" t="s">
        <v>673</v>
      </c>
      <c r="AO7" s="98" t="s">
        <v>673</v>
      </c>
      <c r="AP7" s="98" t="s">
        <v>673</v>
      </c>
      <c r="AQ7" s="98" t="s">
        <v>673</v>
      </c>
      <c r="AR7" s="98" t="s">
        <v>673</v>
      </c>
      <c r="AS7" s="98" t="s">
        <v>673</v>
      </c>
      <c r="AT7" s="98" t="s">
        <v>673</v>
      </c>
      <c r="AU7" s="98" t="s">
        <v>673</v>
      </c>
      <c r="AV7" s="98" t="s">
        <v>673</v>
      </c>
      <c r="AW7" s="98" t="s">
        <v>673</v>
      </c>
      <c r="AX7" s="98" t="s">
        <v>673</v>
      </c>
      <c r="AY7" s="98" t="s">
        <v>673</v>
      </c>
      <c r="AZ7" s="98" t="s">
        <v>673</v>
      </c>
    </row>
    <row r="8" spans="1:72" hidden="1">
      <c r="A8" s="300"/>
      <c r="B8" s="31" t="s">
        <v>328</v>
      </c>
      <c r="C8" s="27">
        <v>58</v>
      </c>
      <c r="D8" s="27">
        <f>SUM(F8:AZ8)</f>
        <v>7</v>
      </c>
      <c r="E8" s="27">
        <f>D8/C8*100</f>
        <v>12.068965517241379</v>
      </c>
      <c r="F8" s="98" t="s">
        <v>58</v>
      </c>
      <c r="G8" s="98" t="s">
        <v>58</v>
      </c>
      <c r="H8" s="98" t="s">
        <v>58</v>
      </c>
      <c r="I8" s="98" t="s">
        <v>58</v>
      </c>
      <c r="J8" s="98" t="s">
        <v>58</v>
      </c>
      <c r="K8" s="98" t="s">
        <v>58</v>
      </c>
      <c r="L8" s="98" t="s">
        <v>58</v>
      </c>
      <c r="M8" s="98" t="s">
        <v>58</v>
      </c>
      <c r="N8" s="98" t="s">
        <v>58</v>
      </c>
      <c r="O8" s="98">
        <v>1</v>
      </c>
      <c r="P8" s="98">
        <v>2</v>
      </c>
      <c r="Q8" s="98" t="s">
        <v>58</v>
      </c>
      <c r="R8" s="98">
        <v>2</v>
      </c>
      <c r="S8" s="98" t="s">
        <v>58</v>
      </c>
      <c r="T8" s="98" t="s">
        <v>58</v>
      </c>
      <c r="U8" s="98" t="s">
        <v>58</v>
      </c>
      <c r="V8" s="98" t="s">
        <v>58</v>
      </c>
      <c r="W8" s="98" t="s">
        <v>58</v>
      </c>
      <c r="X8" s="98" t="s">
        <v>58</v>
      </c>
      <c r="Y8" s="98" t="s">
        <v>58</v>
      </c>
      <c r="Z8" s="98" t="s">
        <v>58</v>
      </c>
      <c r="AA8" s="98" t="s">
        <v>58</v>
      </c>
      <c r="AB8" s="98" t="s">
        <v>58</v>
      </c>
      <c r="AC8" s="98" t="s">
        <v>58</v>
      </c>
      <c r="AD8" s="98">
        <v>1</v>
      </c>
      <c r="AE8" s="98">
        <v>1</v>
      </c>
      <c r="AF8" s="98" t="s">
        <v>58</v>
      </c>
      <c r="AG8" s="98" t="s">
        <v>58</v>
      </c>
      <c r="AH8" s="98" t="s">
        <v>58</v>
      </c>
      <c r="AI8" s="98" t="s">
        <v>58</v>
      </c>
      <c r="AJ8" s="98" t="s">
        <v>58</v>
      </c>
      <c r="AK8" s="98" t="s">
        <v>58</v>
      </c>
      <c r="AL8" s="98" t="s">
        <v>58</v>
      </c>
      <c r="AM8" s="98" t="s">
        <v>58</v>
      </c>
      <c r="AN8" s="98" t="s">
        <v>58</v>
      </c>
      <c r="AO8" s="98" t="s">
        <v>58</v>
      </c>
      <c r="AP8" s="98" t="s">
        <v>58</v>
      </c>
      <c r="AQ8" s="98" t="s">
        <v>58</v>
      </c>
      <c r="AR8" s="98" t="s">
        <v>58</v>
      </c>
      <c r="AS8" s="98" t="s">
        <v>58</v>
      </c>
      <c r="AT8" s="98" t="s">
        <v>58</v>
      </c>
      <c r="AU8" s="98" t="s">
        <v>58</v>
      </c>
      <c r="AV8" s="98" t="s">
        <v>58</v>
      </c>
      <c r="AW8" s="98" t="s">
        <v>58</v>
      </c>
      <c r="AX8" s="98" t="s">
        <v>58</v>
      </c>
      <c r="AY8" s="98" t="s">
        <v>58</v>
      </c>
      <c r="AZ8" s="98" t="s">
        <v>58</v>
      </c>
    </row>
    <row r="9" spans="1:72" hidden="1">
      <c r="A9" s="300"/>
      <c r="B9" s="31" t="s">
        <v>330</v>
      </c>
      <c r="C9" s="27">
        <v>18</v>
      </c>
      <c r="D9" s="4" t="s">
        <v>4</v>
      </c>
      <c r="E9" s="4" t="s">
        <v>4</v>
      </c>
      <c r="F9" s="98" t="s">
        <v>4</v>
      </c>
      <c r="G9" s="98" t="s">
        <v>4</v>
      </c>
      <c r="H9" s="98" t="s">
        <v>4</v>
      </c>
      <c r="I9" s="98" t="s">
        <v>4</v>
      </c>
      <c r="J9" s="98" t="s">
        <v>4</v>
      </c>
      <c r="K9" s="98" t="s">
        <v>4</v>
      </c>
      <c r="L9" s="98" t="s">
        <v>4</v>
      </c>
      <c r="M9" s="98" t="s">
        <v>4</v>
      </c>
      <c r="N9" s="98" t="s">
        <v>4</v>
      </c>
      <c r="O9" s="98" t="s">
        <v>4</v>
      </c>
      <c r="P9" s="98" t="s">
        <v>4</v>
      </c>
      <c r="Q9" s="98" t="s">
        <v>4</v>
      </c>
      <c r="R9" s="98" t="s">
        <v>4</v>
      </c>
      <c r="S9" s="98" t="s">
        <v>4</v>
      </c>
      <c r="T9" s="98" t="s">
        <v>4</v>
      </c>
      <c r="U9" s="98" t="s">
        <v>4</v>
      </c>
      <c r="V9" s="98" t="s">
        <v>4</v>
      </c>
      <c r="W9" s="98" t="s">
        <v>4</v>
      </c>
      <c r="X9" s="98" t="s">
        <v>4</v>
      </c>
      <c r="Y9" s="98" t="s">
        <v>4</v>
      </c>
      <c r="Z9" s="98" t="s">
        <v>4</v>
      </c>
      <c r="AA9" s="98" t="s">
        <v>4</v>
      </c>
      <c r="AB9" s="98" t="s">
        <v>4</v>
      </c>
      <c r="AC9" s="98" t="s">
        <v>4</v>
      </c>
      <c r="AD9" s="98" t="s">
        <v>4</v>
      </c>
      <c r="AE9" s="98" t="s">
        <v>4</v>
      </c>
      <c r="AF9" s="98" t="s">
        <v>4</v>
      </c>
      <c r="AG9" s="98" t="s">
        <v>4</v>
      </c>
      <c r="AH9" s="98" t="s">
        <v>4</v>
      </c>
      <c r="AI9" s="98" t="s">
        <v>4</v>
      </c>
      <c r="AJ9" s="98" t="s">
        <v>4</v>
      </c>
      <c r="AK9" s="98" t="s">
        <v>4</v>
      </c>
      <c r="AL9" s="98" t="s">
        <v>4</v>
      </c>
      <c r="AM9" s="98" t="s">
        <v>4</v>
      </c>
      <c r="AN9" s="98" t="s">
        <v>4</v>
      </c>
      <c r="AO9" s="98" t="s">
        <v>4</v>
      </c>
      <c r="AP9" s="98" t="s">
        <v>4</v>
      </c>
      <c r="AQ9" s="98" t="s">
        <v>4</v>
      </c>
      <c r="AR9" s="98" t="s">
        <v>4</v>
      </c>
      <c r="AS9" s="98" t="s">
        <v>4</v>
      </c>
      <c r="AT9" s="98" t="s">
        <v>4</v>
      </c>
      <c r="AU9" s="98" t="s">
        <v>4</v>
      </c>
      <c r="AV9" s="98" t="s">
        <v>4</v>
      </c>
      <c r="AW9" s="98" t="s">
        <v>4</v>
      </c>
      <c r="AX9" s="98" t="s">
        <v>4</v>
      </c>
      <c r="AY9" s="98" t="s">
        <v>4</v>
      </c>
      <c r="AZ9" s="98" t="s">
        <v>4</v>
      </c>
    </row>
    <row r="10" spans="1:72" hidden="1">
      <c r="A10" s="300">
        <v>13</v>
      </c>
      <c r="B10" s="31" t="s">
        <v>327</v>
      </c>
      <c r="C10" s="27">
        <v>125</v>
      </c>
      <c r="D10" s="27">
        <f t="shared" ref="D10:D17" si="0">SUM(F10:AZ10)</f>
        <v>16</v>
      </c>
      <c r="E10" s="27">
        <f t="shared" ref="E10:E17" si="1">D10/C10*100</f>
        <v>12.8</v>
      </c>
      <c r="F10" s="98">
        <v>2</v>
      </c>
      <c r="G10" s="98" t="s">
        <v>673</v>
      </c>
      <c r="H10" s="98" t="s">
        <v>673</v>
      </c>
      <c r="I10" s="98" t="s">
        <v>673</v>
      </c>
      <c r="J10" s="98" t="s">
        <v>673</v>
      </c>
      <c r="K10" s="98" t="s">
        <v>673</v>
      </c>
      <c r="L10" s="98" t="s">
        <v>673</v>
      </c>
      <c r="M10" s="98">
        <v>1</v>
      </c>
      <c r="N10" s="98" t="s">
        <v>673</v>
      </c>
      <c r="O10" s="98">
        <v>2</v>
      </c>
      <c r="P10" s="98" t="s">
        <v>673</v>
      </c>
      <c r="Q10" s="98">
        <v>2</v>
      </c>
      <c r="R10" s="98">
        <v>7</v>
      </c>
      <c r="S10" s="98">
        <v>2</v>
      </c>
      <c r="T10" s="98" t="s">
        <v>673</v>
      </c>
      <c r="U10" s="98" t="s">
        <v>673</v>
      </c>
      <c r="V10" s="98" t="s">
        <v>673</v>
      </c>
      <c r="W10" s="98" t="s">
        <v>673</v>
      </c>
      <c r="X10" s="98" t="s">
        <v>673</v>
      </c>
      <c r="Y10" s="98" t="s">
        <v>673</v>
      </c>
      <c r="Z10" s="98" t="s">
        <v>673</v>
      </c>
      <c r="AA10" s="98" t="s">
        <v>673</v>
      </c>
      <c r="AB10" s="98" t="s">
        <v>673</v>
      </c>
      <c r="AC10" s="98" t="s">
        <v>673</v>
      </c>
      <c r="AD10" s="98" t="s">
        <v>673</v>
      </c>
      <c r="AE10" s="98" t="s">
        <v>673</v>
      </c>
      <c r="AF10" s="98" t="s">
        <v>673</v>
      </c>
      <c r="AG10" s="98" t="s">
        <v>673</v>
      </c>
      <c r="AH10" s="98" t="s">
        <v>673</v>
      </c>
      <c r="AI10" s="98" t="s">
        <v>673</v>
      </c>
      <c r="AJ10" s="98" t="s">
        <v>673</v>
      </c>
      <c r="AK10" s="98" t="s">
        <v>673</v>
      </c>
      <c r="AL10" s="98" t="s">
        <v>673</v>
      </c>
      <c r="AM10" s="98" t="s">
        <v>673</v>
      </c>
      <c r="AN10" s="98" t="s">
        <v>673</v>
      </c>
      <c r="AO10" s="98" t="s">
        <v>673</v>
      </c>
      <c r="AP10" s="98" t="s">
        <v>673</v>
      </c>
      <c r="AQ10" s="98" t="s">
        <v>673</v>
      </c>
      <c r="AR10" s="98" t="s">
        <v>673</v>
      </c>
      <c r="AS10" s="98" t="s">
        <v>673</v>
      </c>
      <c r="AT10" s="98" t="s">
        <v>673</v>
      </c>
      <c r="AU10" s="98" t="s">
        <v>673</v>
      </c>
      <c r="AV10" s="98" t="s">
        <v>673</v>
      </c>
      <c r="AW10" s="98" t="s">
        <v>673</v>
      </c>
      <c r="AX10" s="98" t="s">
        <v>673</v>
      </c>
      <c r="AY10" s="98" t="s">
        <v>673</v>
      </c>
      <c r="AZ10" s="98" t="s">
        <v>673</v>
      </c>
    </row>
    <row r="11" spans="1:72" hidden="1">
      <c r="A11" s="300"/>
      <c r="B11" s="31" t="s">
        <v>328</v>
      </c>
      <c r="C11" s="27">
        <v>67</v>
      </c>
      <c r="D11" s="27">
        <f t="shared" si="0"/>
        <v>2</v>
      </c>
      <c r="E11" s="27">
        <f t="shared" si="1"/>
        <v>2.9850746268656714</v>
      </c>
      <c r="F11" s="98" t="s">
        <v>58</v>
      </c>
      <c r="G11" s="98" t="s">
        <v>58</v>
      </c>
      <c r="H11" s="98" t="s">
        <v>58</v>
      </c>
      <c r="I11" s="98" t="s">
        <v>58</v>
      </c>
      <c r="J11" s="98" t="s">
        <v>58</v>
      </c>
      <c r="K11" s="98" t="s">
        <v>58</v>
      </c>
      <c r="L11" s="98" t="s">
        <v>58</v>
      </c>
      <c r="M11" s="98" t="s">
        <v>58</v>
      </c>
      <c r="N11" s="98" t="s">
        <v>58</v>
      </c>
      <c r="O11" s="98" t="s">
        <v>58</v>
      </c>
      <c r="P11" s="98" t="s">
        <v>58</v>
      </c>
      <c r="Q11" s="98" t="s">
        <v>58</v>
      </c>
      <c r="R11" s="98">
        <v>2</v>
      </c>
      <c r="S11" s="98" t="s">
        <v>58</v>
      </c>
      <c r="T11" s="98" t="s">
        <v>58</v>
      </c>
      <c r="U11" s="98" t="s">
        <v>58</v>
      </c>
      <c r="V11" s="98" t="s">
        <v>58</v>
      </c>
      <c r="W11" s="98" t="s">
        <v>58</v>
      </c>
      <c r="X11" s="98" t="s">
        <v>58</v>
      </c>
      <c r="Y11" s="98" t="s">
        <v>58</v>
      </c>
      <c r="Z11" s="98" t="s">
        <v>58</v>
      </c>
      <c r="AA11" s="98" t="s">
        <v>58</v>
      </c>
      <c r="AB11" s="98" t="s">
        <v>58</v>
      </c>
      <c r="AC11" s="98" t="s">
        <v>58</v>
      </c>
      <c r="AD11" s="98" t="s">
        <v>58</v>
      </c>
      <c r="AE11" s="98" t="s">
        <v>58</v>
      </c>
      <c r="AF11" s="98" t="s">
        <v>58</v>
      </c>
      <c r="AG11" s="98" t="s">
        <v>58</v>
      </c>
      <c r="AH11" s="98" t="s">
        <v>58</v>
      </c>
      <c r="AI11" s="98" t="s">
        <v>58</v>
      </c>
      <c r="AJ11" s="98" t="s">
        <v>58</v>
      </c>
      <c r="AK11" s="98" t="s">
        <v>58</v>
      </c>
      <c r="AL11" s="98" t="s">
        <v>58</v>
      </c>
      <c r="AM11" s="98" t="s">
        <v>58</v>
      </c>
      <c r="AN11" s="98" t="s">
        <v>58</v>
      </c>
      <c r="AO11" s="98" t="s">
        <v>58</v>
      </c>
      <c r="AP11" s="98" t="s">
        <v>58</v>
      </c>
      <c r="AQ11" s="98" t="s">
        <v>58</v>
      </c>
      <c r="AR11" s="98" t="s">
        <v>58</v>
      </c>
      <c r="AS11" s="98" t="s">
        <v>58</v>
      </c>
      <c r="AT11" s="98" t="s">
        <v>58</v>
      </c>
      <c r="AU11" s="98" t="s">
        <v>58</v>
      </c>
      <c r="AV11" s="98" t="s">
        <v>58</v>
      </c>
      <c r="AW11" s="98" t="s">
        <v>58</v>
      </c>
      <c r="AX11" s="98" t="s">
        <v>58</v>
      </c>
      <c r="AY11" s="98" t="s">
        <v>58</v>
      </c>
      <c r="AZ11" s="98" t="s">
        <v>58</v>
      </c>
    </row>
    <row r="12" spans="1:72" hidden="1">
      <c r="A12" s="300"/>
      <c r="B12" s="31" t="s">
        <v>330</v>
      </c>
      <c r="C12" s="27">
        <v>17</v>
      </c>
      <c r="D12" s="27">
        <f t="shared" si="0"/>
        <v>3</v>
      </c>
      <c r="E12" s="27">
        <f t="shared" si="1"/>
        <v>17.647058823529413</v>
      </c>
      <c r="F12" s="98" t="s">
        <v>4</v>
      </c>
      <c r="G12" s="98" t="s">
        <v>4</v>
      </c>
      <c r="H12" s="98" t="s">
        <v>4</v>
      </c>
      <c r="I12" s="98" t="s">
        <v>4</v>
      </c>
      <c r="J12" s="98" t="s">
        <v>4</v>
      </c>
      <c r="K12" s="98" t="s">
        <v>4</v>
      </c>
      <c r="L12" s="98" t="s">
        <v>4</v>
      </c>
      <c r="M12" s="98" t="s">
        <v>4</v>
      </c>
      <c r="N12" s="98" t="s">
        <v>4</v>
      </c>
      <c r="O12" s="98" t="s">
        <v>4</v>
      </c>
      <c r="P12" s="98" t="s">
        <v>4</v>
      </c>
      <c r="Q12" s="98" t="s">
        <v>4</v>
      </c>
      <c r="R12" s="98">
        <v>2</v>
      </c>
      <c r="S12" s="98">
        <v>1</v>
      </c>
      <c r="T12" s="98" t="s">
        <v>4</v>
      </c>
      <c r="U12" s="98" t="s">
        <v>4</v>
      </c>
      <c r="V12" s="98" t="s">
        <v>4</v>
      </c>
      <c r="W12" s="98" t="s">
        <v>4</v>
      </c>
      <c r="X12" s="98" t="s">
        <v>4</v>
      </c>
      <c r="Y12" s="98" t="s">
        <v>4</v>
      </c>
      <c r="Z12" s="98" t="s">
        <v>4</v>
      </c>
      <c r="AA12" s="98" t="s">
        <v>4</v>
      </c>
      <c r="AB12" s="98" t="s">
        <v>4</v>
      </c>
      <c r="AC12" s="98" t="s">
        <v>4</v>
      </c>
      <c r="AD12" s="98" t="s">
        <v>4</v>
      </c>
      <c r="AE12" s="98" t="s">
        <v>4</v>
      </c>
      <c r="AF12" s="98" t="s">
        <v>4</v>
      </c>
      <c r="AG12" s="98" t="s">
        <v>4</v>
      </c>
      <c r="AH12" s="98" t="s">
        <v>4</v>
      </c>
      <c r="AI12" s="98" t="s">
        <v>4</v>
      </c>
      <c r="AJ12" s="98" t="s">
        <v>4</v>
      </c>
      <c r="AK12" s="98" t="s">
        <v>4</v>
      </c>
      <c r="AL12" s="98" t="s">
        <v>4</v>
      </c>
      <c r="AM12" s="98" t="s">
        <v>4</v>
      </c>
      <c r="AN12" s="98" t="s">
        <v>4</v>
      </c>
      <c r="AO12" s="98" t="s">
        <v>4</v>
      </c>
      <c r="AP12" s="98" t="s">
        <v>4</v>
      </c>
      <c r="AQ12" s="98" t="s">
        <v>4</v>
      </c>
      <c r="AR12" s="98" t="s">
        <v>4</v>
      </c>
      <c r="AS12" s="98" t="s">
        <v>4</v>
      </c>
      <c r="AT12" s="98" t="s">
        <v>4</v>
      </c>
      <c r="AU12" s="98" t="s">
        <v>4</v>
      </c>
      <c r="AV12" s="98" t="s">
        <v>4</v>
      </c>
      <c r="AW12" s="98" t="s">
        <v>4</v>
      </c>
      <c r="AX12" s="98" t="s">
        <v>4</v>
      </c>
      <c r="AY12" s="98" t="s">
        <v>4</v>
      </c>
      <c r="AZ12" s="98" t="s">
        <v>4</v>
      </c>
    </row>
    <row r="13" spans="1:72" hidden="1">
      <c r="A13" s="300">
        <v>14</v>
      </c>
      <c r="B13" s="31" t="s">
        <v>327</v>
      </c>
      <c r="C13" s="27">
        <v>98</v>
      </c>
      <c r="D13" s="27">
        <f t="shared" si="0"/>
        <v>16</v>
      </c>
      <c r="E13" s="27">
        <f t="shared" si="1"/>
        <v>16.326530612244898</v>
      </c>
      <c r="F13" s="98" t="s">
        <v>673</v>
      </c>
      <c r="G13" s="98" t="s">
        <v>673</v>
      </c>
      <c r="H13" s="98" t="s">
        <v>673</v>
      </c>
      <c r="I13" s="98" t="s">
        <v>673</v>
      </c>
      <c r="J13" s="98" t="s">
        <v>673</v>
      </c>
      <c r="K13" s="98" t="s">
        <v>673</v>
      </c>
      <c r="L13" s="98" t="s">
        <v>673</v>
      </c>
      <c r="M13" s="98" t="s">
        <v>673</v>
      </c>
      <c r="N13" s="98" t="s">
        <v>673</v>
      </c>
      <c r="O13" s="98">
        <v>3</v>
      </c>
      <c r="P13" s="98">
        <v>2</v>
      </c>
      <c r="Q13" s="98" t="s">
        <v>673</v>
      </c>
      <c r="R13" s="98">
        <v>6</v>
      </c>
      <c r="S13" s="98">
        <v>1</v>
      </c>
      <c r="T13" s="98" t="s">
        <v>673</v>
      </c>
      <c r="U13" s="98" t="s">
        <v>673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 t="s">
        <v>673</v>
      </c>
      <c r="AA13" s="98">
        <v>2</v>
      </c>
      <c r="AB13" s="98" t="s">
        <v>673</v>
      </c>
      <c r="AC13" s="98" t="s">
        <v>673</v>
      </c>
      <c r="AD13" s="98">
        <v>1</v>
      </c>
      <c r="AE13" s="98" t="s">
        <v>673</v>
      </c>
      <c r="AF13" s="98" t="s">
        <v>673</v>
      </c>
      <c r="AG13" s="98">
        <v>1</v>
      </c>
      <c r="AH13" s="98" t="s">
        <v>673</v>
      </c>
      <c r="AI13" s="98" t="s">
        <v>673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 t="s">
        <v>673</v>
      </c>
      <c r="AP13" s="98" t="s">
        <v>673</v>
      </c>
      <c r="AQ13" s="98" t="s">
        <v>673</v>
      </c>
      <c r="AR13" s="98" t="s">
        <v>673</v>
      </c>
      <c r="AS13" s="98" t="s">
        <v>673</v>
      </c>
      <c r="AT13" s="98" t="s">
        <v>673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 t="s">
        <v>673</v>
      </c>
    </row>
    <row r="14" spans="1:72" hidden="1">
      <c r="A14" s="300"/>
      <c r="B14" s="31" t="s">
        <v>328</v>
      </c>
      <c r="C14" s="27">
        <v>64</v>
      </c>
      <c r="D14" s="27">
        <f t="shared" si="0"/>
        <v>6</v>
      </c>
      <c r="E14" s="27">
        <f t="shared" si="1"/>
        <v>9.375</v>
      </c>
      <c r="F14" s="98" t="s">
        <v>58</v>
      </c>
      <c r="G14" s="98" t="s">
        <v>58</v>
      </c>
      <c r="H14" s="98" t="s">
        <v>58</v>
      </c>
      <c r="I14" s="98" t="s">
        <v>58</v>
      </c>
      <c r="J14" s="98" t="s">
        <v>58</v>
      </c>
      <c r="K14" s="98" t="s">
        <v>58</v>
      </c>
      <c r="L14" s="98" t="s">
        <v>58</v>
      </c>
      <c r="M14" s="98" t="s">
        <v>58</v>
      </c>
      <c r="N14" s="98" t="s">
        <v>58</v>
      </c>
      <c r="O14" s="98">
        <v>1</v>
      </c>
      <c r="P14" s="98" t="s">
        <v>58</v>
      </c>
      <c r="Q14" s="98" t="s">
        <v>58</v>
      </c>
      <c r="R14" s="98">
        <v>4</v>
      </c>
      <c r="S14" s="98" t="s">
        <v>58</v>
      </c>
      <c r="T14" s="98" t="s">
        <v>58</v>
      </c>
      <c r="U14" s="98" t="s">
        <v>58</v>
      </c>
      <c r="V14" s="98" t="s">
        <v>58</v>
      </c>
      <c r="W14" s="98" t="s">
        <v>58</v>
      </c>
      <c r="X14" s="98" t="s">
        <v>58</v>
      </c>
      <c r="Y14" s="98" t="s">
        <v>58</v>
      </c>
      <c r="Z14" s="98">
        <v>1</v>
      </c>
      <c r="AA14" s="98" t="s">
        <v>58</v>
      </c>
      <c r="AB14" s="98" t="s">
        <v>58</v>
      </c>
      <c r="AC14" s="98" t="s">
        <v>58</v>
      </c>
      <c r="AD14" s="98" t="s">
        <v>58</v>
      </c>
      <c r="AE14" s="98" t="s">
        <v>58</v>
      </c>
      <c r="AF14" s="98" t="s">
        <v>58</v>
      </c>
      <c r="AG14" s="98" t="s">
        <v>58</v>
      </c>
      <c r="AH14" s="98" t="s">
        <v>58</v>
      </c>
      <c r="AI14" s="98" t="s">
        <v>58</v>
      </c>
      <c r="AJ14" s="98" t="s">
        <v>58</v>
      </c>
      <c r="AK14" s="98" t="s">
        <v>58</v>
      </c>
      <c r="AL14" s="98" t="s">
        <v>58</v>
      </c>
      <c r="AM14" s="98" t="s">
        <v>58</v>
      </c>
      <c r="AN14" s="98" t="s">
        <v>58</v>
      </c>
      <c r="AO14" s="98" t="s">
        <v>58</v>
      </c>
      <c r="AP14" s="98" t="s">
        <v>58</v>
      </c>
      <c r="AQ14" s="98" t="s">
        <v>58</v>
      </c>
      <c r="AR14" s="98" t="s">
        <v>58</v>
      </c>
      <c r="AS14" s="98" t="s">
        <v>58</v>
      </c>
      <c r="AT14" s="98" t="s">
        <v>58</v>
      </c>
      <c r="AU14" s="98" t="s">
        <v>58</v>
      </c>
      <c r="AV14" s="98" t="s">
        <v>58</v>
      </c>
      <c r="AW14" s="98" t="s">
        <v>58</v>
      </c>
      <c r="AX14" s="98" t="s">
        <v>58</v>
      </c>
      <c r="AY14" s="98" t="s">
        <v>58</v>
      </c>
      <c r="AZ14" s="98" t="s">
        <v>58</v>
      </c>
    </row>
    <row r="15" spans="1:72" hidden="1">
      <c r="A15" s="300"/>
      <c r="B15" s="31" t="s">
        <v>330</v>
      </c>
      <c r="C15" s="27">
        <v>17</v>
      </c>
      <c r="D15" s="27">
        <f t="shared" si="0"/>
        <v>1</v>
      </c>
      <c r="E15" s="27">
        <f t="shared" si="1"/>
        <v>5.8823529411764701</v>
      </c>
      <c r="F15" s="98" t="s">
        <v>4</v>
      </c>
      <c r="G15" s="98" t="s">
        <v>4</v>
      </c>
      <c r="H15" s="98" t="s">
        <v>4</v>
      </c>
      <c r="I15" s="98" t="s">
        <v>4</v>
      </c>
      <c r="J15" s="98" t="s">
        <v>4</v>
      </c>
      <c r="K15" s="98" t="s">
        <v>4</v>
      </c>
      <c r="L15" s="98" t="s">
        <v>4</v>
      </c>
      <c r="M15" s="98" t="s">
        <v>4</v>
      </c>
      <c r="N15" s="98" t="s">
        <v>4</v>
      </c>
      <c r="O15" s="98" t="s">
        <v>4</v>
      </c>
      <c r="P15" s="98" t="s">
        <v>4</v>
      </c>
      <c r="Q15" s="98" t="s">
        <v>4</v>
      </c>
      <c r="R15" s="98">
        <v>1</v>
      </c>
      <c r="S15" s="98" t="s">
        <v>4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  <c r="AC15" s="98" t="s">
        <v>4</v>
      </c>
      <c r="AD15" s="98" t="s">
        <v>4</v>
      </c>
      <c r="AE15" s="98" t="s">
        <v>4</v>
      </c>
      <c r="AF15" s="98" t="s">
        <v>4</v>
      </c>
      <c r="AG15" s="98" t="s">
        <v>4</v>
      </c>
      <c r="AH15" s="98" t="s">
        <v>4</v>
      </c>
      <c r="AI15" s="98" t="s">
        <v>4</v>
      </c>
      <c r="AJ15" s="98" t="s">
        <v>4</v>
      </c>
      <c r="AK15" s="98" t="s">
        <v>4</v>
      </c>
      <c r="AL15" s="98" t="s">
        <v>4</v>
      </c>
      <c r="AM15" s="98" t="s">
        <v>4</v>
      </c>
      <c r="AN15" s="98" t="s">
        <v>4</v>
      </c>
      <c r="AO15" s="98" t="s">
        <v>4</v>
      </c>
      <c r="AP15" s="98" t="s">
        <v>4</v>
      </c>
      <c r="AQ15" s="98" t="s">
        <v>4</v>
      </c>
      <c r="AR15" s="98" t="s">
        <v>4</v>
      </c>
      <c r="AS15" s="98" t="s">
        <v>4</v>
      </c>
      <c r="AT15" s="98" t="s">
        <v>4</v>
      </c>
      <c r="AU15" s="98" t="s">
        <v>4</v>
      </c>
      <c r="AV15" s="98" t="s">
        <v>4</v>
      </c>
      <c r="AW15" s="98" t="s">
        <v>4</v>
      </c>
      <c r="AX15" s="98" t="s">
        <v>4</v>
      </c>
      <c r="AY15" s="98" t="s">
        <v>4</v>
      </c>
      <c r="AZ15" s="98" t="s">
        <v>4</v>
      </c>
    </row>
    <row r="16" spans="1:72" hidden="1">
      <c r="A16" s="300">
        <v>15</v>
      </c>
      <c r="B16" s="31" t="s">
        <v>327</v>
      </c>
      <c r="C16" s="27">
        <v>90</v>
      </c>
      <c r="D16" s="27">
        <f t="shared" si="0"/>
        <v>17</v>
      </c>
      <c r="E16" s="27">
        <f t="shared" si="1"/>
        <v>18.888888888888889</v>
      </c>
      <c r="F16" s="98" t="s">
        <v>673</v>
      </c>
      <c r="G16" s="98" t="s">
        <v>673</v>
      </c>
      <c r="H16" s="98" t="s">
        <v>673</v>
      </c>
      <c r="I16" s="98" t="s">
        <v>673</v>
      </c>
      <c r="J16" s="98" t="s">
        <v>673</v>
      </c>
      <c r="K16" s="98" t="s">
        <v>673</v>
      </c>
      <c r="L16" s="98" t="s">
        <v>673</v>
      </c>
      <c r="M16" s="98" t="s">
        <v>673</v>
      </c>
      <c r="N16" s="98" t="s">
        <v>673</v>
      </c>
      <c r="O16" s="98">
        <v>1</v>
      </c>
      <c r="P16" s="98">
        <v>3</v>
      </c>
      <c r="Q16" s="98">
        <v>1</v>
      </c>
      <c r="R16" s="98">
        <v>11</v>
      </c>
      <c r="S16" s="98" t="s">
        <v>673</v>
      </c>
      <c r="T16" s="98" t="s">
        <v>673</v>
      </c>
      <c r="U16" s="98" t="s">
        <v>673</v>
      </c>
      <c r="V16" s="98" t="s">
        <v>673</v>
      </c>
      <c r="W16" s="98" t="s">
        <v>673</v>
      </c>
      <c r="X16" s="98" t="s">
        <v>673</v>
      </c>
      <c r="Y16" s="98" t="s">
        <v>673</v>
      </c>
      <c r="Z16" s="98">
        <v>1</v>
      </c>
      <c r="AA16" s="98" t="s">
        <v>673</v>
      </c>
      <c r="AB16" s="98" t="s">
        <v>673</v>
      </c>
      <c r="AC16" s="98" t="s">
        <v>673</v>
      </c>
      <c r="AD16" s="98" t="s">
        <v>673</v>
      </c>
      <c r="AE16" s="98" t="s">
        <v>673</v>
      </c>
      <c r="AF16" s="98" t="s">
        <v>673</v>
      </c>
      <c r="AG16" s="98" t="s">
        <v>673</v>
      </c>
      <c r="AH16" s="98" t="s">
        <v>673</v>
      </c>
      <c r="AI16" s="98" t="s">
        <v>673</v>
      </c>
      <c r="AJ16" s="98" t="s">
        <v>673</v>
      </c>
      <c r="AK16" s="98" t="s">
        <v>673</v>
      </c>
      <c r="AL16" s="98" t="s">
        <v>673</v>
      </c>
      <c r="AM16" s="98" t="s">
        <v>673</v>
      </c>
      <c r="AN16" s="98" t="s">
        <v>673</v>
      </c>
      <c r="AO16" s="98" t="s">
        <v>673</v>
      </c>
      <c r="AP16" s="98" t="s">
        <v>673</v>
      </c>
      <c r="AQ16" s="98" t="s">
        <v>673</v>
      </c>
      <c r="AR16" s="98" t="s">
        <v>673</v>
      </c>
      <c r="AS16" s="98" t="s">
        <v>673</v>
      </c>
      <c r="AT16" s="98" t="s">
        <v>673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 t="s">
        <v>673</v>
      </c>
      <c r="AZ16" s="98" t="s">
        <v>673</v>
      </c>
    </row>
    <row r="17" spans="1:72" hidden="1">
      <c r="A17" s="300"/>
      <c r="B17" s="31" t="s">
        <v>328</v>
      </c>
      <c r="C17" s="27">
        <v>51</v>
      </c>
      <c r="D17" s="27">
        <f t="shared" si="0"/>
        <v>5</v>
      </c>
      <c r="E17" s="27">
        <f t="shared" si="1"/>
        <v>9.8039215686274517</v>
      </c>
      <c r="F17" s="98" t="s">
        <v>58</v>
      </c>
      <c r="G17" s="98" t="s">
        <v>58</v>
      </c>
      <c r="H17" s="98" t="s">
        <v>58</v>
      </c>
      <c r="I17" s="98" t="s">
        <v>58</v>
      </c>
      <c r="J17" s="98" t="s">
        <v>58</v>
      </c>
      <c r="K17" s="98" t="s">
        <v>58</v>
      </c>
      <c r="L17" s="98" t="s">
        <v>58</v>
      </c>
      <c r="M17" s="98" t="s">
        <v>58</v>
      </c>
      <c r="N17" s="98" t="s">
        <v>58</v>
      </c>
      <c r="O17" s="98" t="s">
        <v>58</v>
      </c>
      <c r="P17" s="98" t="s">
        <v>58</v>
      </c>
      <c r="Q17" s="98" t="s">
        <v>58</v>
      </c>
      <c r="R17" s="98">
        <v>3</v>
      </c>
      <c r="S17" s="98">
        <v>1</v>
      </c>
      <c r="T17" s="98">
        <v>1</v>
      </c>
      <c r="U17" s="98" t="s">
        <v>58</v>
      </c>
      <c r="V17" s="98" t="s">
        <v>58</v>
      </c>
      <c r="W17" s="98" t="s">
        <v>58</v>
      </c>
      <c r="X17" s="98" t="s">
        <v>58</v>
      </c>
      <c r="Y17" s="98" t="s">
        <v>58</v>
      </c>
      <c r="Z17" s="98" t="s">
        <v>58</v>
      </c>
      <c r="AA17" s="98" t="s">
        <v>58</v>
      </c>
      <c r="AB17" s="98" t="s">
        <v>58</v>
      </c>
      <c r="AC17" s="98" t="s">
        <v>58</v>
      </c>
      <c r="AD17" s="98" t="s">
        <v>58</v>
      </c>
      <c r="AE17" s="98" t="s">
        <v>58</v>
      </c>
      <c r="AF17" s="98" t="s">
        <v>58</v>
      </c>
      <c r="AG17" s="98" t="s">
        <v>58</v>
      </c>
      <c r="AH17" s="98" t="s">
        <v>58</v>
      </c>
      <c r="AI17" s="98" t="s">
        <v>58</v>
      </c>
      <c r="AJ17" s="98" t="s">
        <v>58</v>
      </c>
      <c r="AK17" s="98" t="s">
        <v>58</v>
      </c>
      <c r="AL17" s="98" t="s">
        <v>58</v>
      </c>
      <c r="AM17" s="98" t="s">
        <v>58</v>
      </c>
      <c r="AN17" s="98" t="s">
        <v>58</v>
      </c>
      <c r="AO17" s="98" t="s">
        <v>58</v>
      </c>
      <c r="AP17" s="98" t="s">
        <v>58</v>
      </c>
      <c r="AQ17" s="98" t="s">
        <v>58</v>
      </c>
      <c r="AR17" s="98" t="s">
        <v>58</v>
      </c>
      <c r="AS17" s="98" t="s">
        <v>58</v>
      </c>
      <c r="AT17" s="98" t="s">
        <v>58</v>
      </c>
      <c r="AU17" s="98" t="s">
        <v>58</v>
      </c>
      <c r="AV17" s="98" t="s">
        <v>58</v>
      </c>
      <c r="AW17" s="98" t="s">
        <v>58</v>
      </c>
      <c r="AX17" s="98" t="s">
        <v>58</v>
      </c>
      <c r="AY17" s="98" t="s">
        <v>58</v>
      </c>
      <c r="AZ17" s="98" t="s">
        <v>58</v>
      </c>
    </row>
    <row r="18" spans="1:72" hidden="1">
      <c r="A18" s="300"/>
      <c r="B18" s="31" t="s">
        <v>330</v>
      </c>
      <c r="C18" s="27">
        <v>9</v>
      </c>
      <c r="D18" s="4" t="s">
        <v>4</v>
      </c>
      <c r="E18" s="4" t="s">
        <v>4</v>
      </c>
      <c r="F18" s="98" t="s">
        <v>4</v>
      </c>
      <c r="G18" s="98" t="s">
        <v>4</v>
      </c>
      <c r="H18" s="98" t="s">
        <v>4</v>
      </c>
      <c r="I18" s="98" t="s">
        <v>4</v>
      </c>
      <c r="J18" s="98" t="s">
        <v>4</v>
      </c>
      <c r="K18" s="98" t="s">
        <v>4</v>
      </c>
      <c r="L18" s="98" t="s">
        <v>4</v>
      </c>
      <c r="M18" s="98" t="s">
        <v>4</v>
      </c>
      <c r="N18" s="98" t="s">
        <v>4</v>
      </c>
      <c r="O18" s="98" t="s">
        <v>4</v>
      </c>
      <c r="P18" s="98" t="s">
        <v>4</v>
      </c>
      <c r="Q18" s="98" t="s">
        <v>4</v>
      </c>
      <c r="R18" s="98" t="s">
        <v>4</v>
      </c>
      <c r="S18" s="98" t="s">
        <v>4</v>
      </c>
      <c r="T18" s="98" t="s">
        <v>4</v>
      </c>
      <c r="U18" s="98" t="s">
        <v>4</v>
      </c>
      <c r="V18" s="98" t="s">
        <v>4</v>
      </c>
      <c r="W18" s="98" t="s">
        <v>4</v>
      </c>
      <c r="X18" s="98" t="s">
        <v>4</v>
      </c>
      <c r="Y18" s="98" t="s">
        <v>4</v>
      </c>
      <c r="Z18" s="98" t="s">
        <v>4</v>
      </c>
      <c r="AA18" s="98" t="s">
        <v>4</v>
      </c>
      <c r="AB18" s="98" t="s">
        <v>4</v>
      </c>
      <c r="AC18" s="98" t="s">
        <v>4</v>
      </c>
      <c r="AD18" s="98" t="s">
        <v>4</v>
      </c>
      <c r="AE18" s="98" t="s">
        <v>4</v>
      </c>
      <c r="AF18" s="98" t="s">
        <v>4</v>
      </c>
      <c r="AG18" s="98" t="s">
        <v>4</v>
      </c>
      <c r="AH18" s="98" t="s">
        <v>4</v>
      </c>
      <c r="AI18" s="98" t="s">
        <v>4</v>
      </c>
      <c r="AJ18" s="98" t="s">
        <v>4</v>
      </c>
      <c r="AK18" s="98" t="s">
        <v>4</v>
      </c>
      <c r="AL18" s="98" t="s">
        <v>4</v>
      </c>
      <c r="AM18" s="98" t="s">
        <v>4</v>
      </c>
      <c r="AN18" s="98" t="s">
        <v>4</v>
      </c>
      <c r="AO18" s="98" t="s">
        <v>4</v>
      </c>
      <c r="AP18" s="98" t="s">
        <v>4</v>
      </c>
      <c r="AQ18" s="98" t="s">
        <v>4</v>
      </c>
      <c r="AR18" s="98" t="s">
        <v>4</v>
      </c>
      <c r="AS18" s="98" t="s">
        <v>4</v>
      </c>
      <c r="AT18" s="98" t="s">
        <v>4</v>
      </c>
      <c r="AU18" s="98" t="s">
        <v>4</v>
      </c>
      <c r="AV18" s="98" t="s">
        <v>4</v>
      </c>
      <c r="AW18" s="98" t="s">
        <v>4</v>
      </c>
      <c r="AX18" s="98" t="s">
        <v>4</v>
      </c>
      <c r="AY18" s="98" t="s">
        <v>4</v>
      </c>
      <c r="AZ18" s="98" t="s">
        <v>4</v>
      </c>
    </row>
    <row r="19" spans="1:72" hidden="1">
      <c r="A19" s="300">
        <v>16</v>
      </c>
      <c r="B19" s="31" t="s">
        <v>327</v>
      </c>
      <c r="C19" s="27">
        <v>99</v>
      </c>
      <c r="D19" s="27">
        <f t="shared" ref="D19:D24" si="2">SUM(F19:AZ19)</f>
        <v>14</v>
      </c>
      <c r="E19" s="27">
        <f t="shared" ref="E19:E24" si="3">D19/C19*100</f>
        <v>14.14141414141414</v>
      </c>
      <c r="F19" s="98">
        <v>1</v>
      </c>
      <c r="G19" s="98" t="s">
        <v>673</v>
      </c>
      <c r="H19" s="98" t="s">
        <v>673</v>
      </c>
      <c r="I19" s="98" t="s">
        <v>673</v>
      </c>
      <c r="J19" s="98" t="s">
        <v>673</v>
      </c>
      <c r="K19" s="98" t="s">
        <v>673</v>
      </c>
      <c r="L19" s="98" t="s">
        <v>673</v>
      </c>
      <c r="M19" s="98" t="s">
        <v>673</v>
      </c>
      <c r="N19" s="98" t="s">
        <v>673</v>
      </c>
      <c r="O19" s="98">
        <v>5</v>
      </c>
      <c r="P19" s="98">
        <v>2</v>
      </c>
      <c r="Q19" s="98" t="s">
        <v>673</v>
      </c>
      <c r="R19" s="98">
        <v>3</v>
      </c>
      <c r="S19" s="98">
        <v>1</v>
      </c>
      <c r="T19" s="98">
        <v>1</v>
      </c>
      <c r="U19" s="98" t="s">
        <v>673</v>
      </c>
      <c r="V19" s="98" t="s">
        <v>673</v>
      </c>
      <c r="W19" s="98" t="s">
        <v>673</v>
      </c>
      <c r="X19" s="98" t="s">
        <v>673</v>
      </c>
      <c r="Y19" s="98" t="s">
        <v>673</v>
      </c>
      <c r="Z19" s="98">
        <v>1</v>
      </c>
      <c r="AA19" s="98" t="s">
        <v>673</v>
      </c>
      <c r="AB19" s="98" t="s">
        <v>673</v>
      </c>
      <c r="AC19" s="98" t="s">
        <v>673</v>
      </c>
      <c r="AD19" s="98" t="s">
        <v>673</v>
      </c>
      <c r="AE19" s="98" t="s">
        <v>673</v>
      </c>
      <c r="AF19" s="98" t="s">
        <v>673</v>
      </c>
      <c r="AG19" s="98" t="s">
        <v>673</v>
      </c>
      <c r="AH19" s="98" t="s">
        <v>673</v>
      </c>
      <c r="AI19" s="98" t="s">
        <v>673</v>
      </c>
      <c r="AJ19" s="98" t="s">
        <v>673</v>
      </c>
      <c r="AK19" s="98" t="s">
        <v>673</v>
      </c>
      <c r="AL19" s="98" t="s">
        <v>673</v>
      </c>
      <c r="AM19" s="98" t="s">
        <v>673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 t="s">
        <v>673</v>
      </c>
      <c r="AT19" s="98" t="s">
        <v>673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</row>
    <row r="20" spans="1:72" hidden="1">
      <c r="A20" s="300"/>
      <c r="B20" s="31" t="s">
        <v>328</v>
      </c>
      <c r="C20" s="27">
        <v>68</v>
      </c>
      <c r="D20" s="27">
        <f t="shared" si="2"/>
        <v>6</v>
      </c>
      <c r="E20" s="27">
        <f t="shared" si="3"/>
        <v>8.8235294117647065</v>
      </c>
      <c r="F20" s="98" t="s">
        <v>58</v>
      </c>
      <c r="G20" s="98" t="s">
        <v>58</v>
      </c>
      <c r="H20" s="98" t="s">
        <v>58</v>
      </c>
      <c r="I20" s="98" t="s">
        <v>58</v>
      </c>
      <c r="J20" s="98" t="s">
        <v>58</v>
      </c>
      <c r="K20" s="98" t="s">
        <v>58</v>
      </c>
      <c r="L20" s="98" t="s">
        <v>58</v>
      </c>
      <c r="M20" s="98" t="s">
        <v>58</v>
      </c>
      <c r="N20" s="98" t="s">
        <v>58</v>
      </c>
      <c r="O20" s="98" t="s">
        <v>58</v>
      </c>
      <c r="P20" s="98" t="s">
        <v>58</v>
      </c>
      <c r="Q20" s="98" t="s">
        <v>58</v>
      </c>
      <c r="R20" s="98">
        <v>1</v>
      </c>
      <c r="S20" s="98" t="s">
        <v>58</v>
      </c>
      <c r="T20" s="98" t="s">
        <v>58</v>
      </c>
      <c r="U20" s="98" t="s">
        <v>58</v>
      </c>
      <c r="V20" s="98" t="s">
        <v>58</v>
      </c>
      <c r="W20" s="98" t="s">
        <v>58</v>
      </c>
      <c r="X20" s="98">
        <v>3</v>
      </c>
      <c r="Y20" s="98" t="s">
        <v>58</v>
      </c>
      <c r="Z20" s="98" t="s">
        <v>58</v>
      </c>
      <c r="AA20" s="98" t="s">
        <v>58</v>
      </c>
      <c r="AB20" s="98" t="s">
        <v>58</v>
      </c>
      <c r="AC20" s="98" t="s">
        <v>58</v>
      </c>
      <c r="AD20" s="98" t="s">
        <v>58</v>
      </c>
      <c r="AE20" s="98" t="s">
        <v>58</v>
      </c>
      <c r="AF20" s="98">
        <v>1</v>
      </c>
      <c r="AG20" s="98" t="s">
        <v>58</v>
      </c>
      <c r="AH20" s="98">
        <v>1</v>
      </c>
      <c r="AI20" s="98" t="s">
        <v>58</v>
      </c>
      <c r="AJ20" s="98" t="s">
        <v>58</v>
      </c>
      <c r="AK20" s="98" t="s">
        <v>58</v>
      </c>
      <c r="AL20" s="98" t="s">
        <v>58</v>
      </c>
      <c r="AM20" s="98" t="s">
        <v>58</v>
      </c>
      <c r="AN20" s="98" t="s">
        <v>58</v>
      </c>
      <c r="AO20" s="98" t="s">
        <v>58</v>
      </c>
      <c r="AP20" s="98" t="s">
        <v>58</v>
      </c>
      <c r="AQ20" s="98" t="s">
        <v>58</v>
      </c>
      <c r="AR20" s="98" t="s">
        <v>58</v>
      </c>
      <c r="AS20" s="98" t="s">
        <v>58</v>
      </c>
      <c r="AT20" s="98" t="s">
        <v>58</v>
      </c>
      <c r="AU20" s="98" t="s">
        <v>58</v>
      </c>
      <c r="AV20" s="98" t="s">
        <v>58</v>
      </c>
      <c r="AW20" s="98" t="s">
        <v>58</v>
      </c>
      <c r="AX20" s="98" t="s">
        <v>58</v>
      </c>
      <c r="AY20" s="98" t="s">
        <v>58</v>
      </c>
      <c r="AZ20" s="98" t="s">
        <v>58</v>
      </c>
    </row>
    <row r="21" spans="1:72" hidden="1">
      <c r="A21" s="300"/>
      <c r="B21" s="31" t="s">
        <v>330</v>
      </c>
      <c r="C21" s="112">
        <v>15</v>
      </c>
      <c r="D21" s="112">
        <f t="shared" si="2"/>
        <v>1</v>
      </c>
      <c r="E21" s="112">
        <f t="shared" si="3"/>
        <v>6.666666666666667</v>
      </c>
      <c r="F21" s="54" t="s">
        <v>4</v>
      </c>
      <c r="G21" s="54" t="s">
        <v>4</v>
      </c>
      <c r="H21" s="54" t="s">
        <v>4</v>
      </c>
      <c r="I21" s="54" t="s">
        <v>4</v>
      </c>
      <c r="J21" s="54" t="s">
        <v>4</v>
      </c>
      <c r="K21" s="54" t="s">
        <v>4</v>
      </c>
      <c r="L21" s="54" t="s">
        <v>4</v>
      </c>
      <c r="M21" s="54" t="s">
        <v>4</v>
      </c>
      <c r="N21" s="54" t="s">
        <v>4</v>
      </c>
      <c r="O21" s="54">
        <v>1</v>
      </c>
      <c r="P21" s="54" t="s">
        <v>4</v>
      </c>
      <c r="Q21" s="54" t="s">
        <v>4</v>
      </c>
      <c r="R21" s="54" t="s">
        <v>4</v>
      </c>
      <c r="S21" s="54" t="s">
        <v>4</v>
      </c>
      <c r="T21" s="54" t="s">
        <v>4</v>
      </c>
      <c r="U21" s="54" t="s">
        <v>4</v>
      </c>
      <c r="V21" s="54" t="s">
        <v>4</v>
      </c>
      <c r="W21" s="54" t="s">
        <v>4</v>
      </c>
      <c r="X21" s="54" t="s">
        <v>4</v>
      </c>
      <c r="Y21" s="54" t="s">
        <v>4</v>
      </c>
      <c r="Z21" s="54" t="s">
        <v>4</v>
      </c>
      <c r="AA21" s="54" t="s">
        <v>4</v>
      </c>
      <c r="AB21" s="54" t="s">
        <v>4</v>
      </c>
      <c r="AC21" s="54" t="s">
        <v>4</v>
      </c>
      <c r="AD21" s="54" t="s">
        <v>4</v>
      </c>
      <c r="AE21" s="54" t="s">
        <v>4</v>
      </c>
      <c r="AF21" s="54" t="s">
        <v>4</v>
      </c>
      <c r="AG21" s="54" t="s">
        <v>4</v>
      </c>
      <c r="AH21" s="54"/>
      <c r="AI21" s="54" t="s">
        <v>4</v>
      </c>
      <c r="AJ21" s="54" t="s">
        <v>4</v>
      </c>
      <c r="AK21" s="54" t="s">
        <v>4</v>
      </c>
      <c r="AL21" s="54" t="s">
        <v>4</v>
      </c>
      <c r="AM21" s="54" t="s">
        <v>4</v>
      </c>
      <c r="AN21" s="54" t="s">
        <v>4</v>
      </c>
      <c r="AO21" s="54" t="s">
        <v>4</v>
      </c>
      <c r="AP21" s="54" t="s">
        <v>4</v>
      </c>
      <c r="AQ21" s="54" t="s">
        <v>4</v>
      </c>
      <c r="AR21" s="54" t="s">
        <v>4</v>
      </c>
      <c r="AS21" s="54" t="s">
        <v>4</v>
      </c>
      <c r="AT21" s="54" t="s">
        <v>4</v>
      </c>
      <c r="AU21" s="54" t="s">
        <v>4</v>
      </c>
      <c r="AV21" s="54" t="s">
        <v>4</v>
      </c>
      <c r="AW21" s="54" t="s">
        <v>4</v>
      </c>
      <c r="AX21" s="54" t="s">
        <v>4</v>
      </c>
      <c r="AY21" s="54" t="s">
        <v>4</v>
      </c>
      <c r="AZ21" s="54" t="s">
        <v>4</v>
      </c>
    </row>
    <row r="22" spans="1:72" hidden="1">
      <c r="A22" s="300" t="s">
        <v>728</v>
      </c>
      <c r="B22" s="31" t="s">
        <v>327</v>
      </c>
      <c r="C22" s="112"/>
      <c r="D22" s="112">
        <f t="shared" si="2"/>
        <v>0</v>
      </c>
      <c r="E22" s="112" t="e">
        <f t="shared" si="3"/>
        <v>#DIV/0!</v>
      </c>
      <c r="F22" s="54" t="s">
        <v>673</v>
      </c>
      <c r="G22" s="54" t="s">
        <v>673</v>
      </c>
      <c r="H22" s="54" t="s">
        <v>673</v>
      </c>
      <c r="I22" s="54" t="s">
        <v>673</v>
      </c>
      <c r="J22" s="54" t="s">
        <v>673</v>
      </c>
      <c r="K22" s="54" t="s">
        <v>673</v>
      </c>
      <c r="L22" s="54" t="s">
        <v>673</v>
      </c>
      <c r="M22" s="54" t="s">
        <v>673</v>
      </c>
      <c r="N22" s="54" t="s">
        <v>673</v>
      </c>
      <c r="O22" s="54" t="s">
        <v>673</v>
      </c>
      <c r="P22" s="54" t="s">
        <v>673</v>
      </c>
      <c r="Q22" s="54" t="s">
        <v>673</v>
      </c>
      <c r="R22" s="54" t="s">
        <v>673</v>
      </c>
      <c r="S22" s="54" t="s">
        <v>673</v>
      </c>
      <c r="T22" s="54" t="s">
        <v>673</v>
      </c>
      <c r="U22" s="54" t="s">
        <v>673</v>
      </c>
      <c r="V22" s="54" t="s">
        <v>673</v>
      </c>
      <c r="W22" s="54" t="s">
        <v>673</v>
      </c>
      <c r="X22" s="54" t="s">
        <v>673</v>
      </c>
      <c r="Y22" s="54" t="s">
        <v>673</v>
      </c>
      <c r="Z22" s="54" t="s">
        <v>673</v>
      </c>
      <c r="AA22" s="54" t="s">
        <v>673</v>
      </c>
      <c r="AB22" s="54" t="s">
        <v>673</v>
      </c>
      <c r="AC22" s="54" t="s">
        <v>673</v>
      </c>
      <c r="AD22" s="54" t="s">
        <v>673</v>
      </c>
      <c r="AE22" s="54" t="s">
        <v>673</v>
      </c>
      <c r="AF22" s="54" t="s">
        <v>673</v>
      </c>
      <c r="AG22" s="54" t="s">
        <v>673</v>
      </c>
      <c r="AH22" s="54" t="s">
        <v>673</v>
      </c>
      <c r="AI22" s="54" t="s">
        <v>673</v>
      </c>
      <c r="AJ22" s="54" t="s">
        <v>673</v>
      </c>
      <c r="AK22" s="54" t="s">
        <v>673</v>
      </c>
      <c r="AL22" s="54" t="s">
        <v>673</v>
      </c>
      <c r="AM22" s="54" t="s">
        <v>673</v>
      </c>
      <c r="AN22" s="54" t="s">
        <v>673</v>
      </c>
      <c r="AO22" s="54" t="s">
        <v>673</v>
      </c>
      <c r="AP22" s="54" t="s">
        <v>673</v>
      </c>
      <c r="AQ22" s="54" t="s">
        <v>673</v>
      </c>
      <c r="AR22" s="54" t="s">
        <v>673</v>
      </c>
      <c r="AS22" s="54" t="s">
        <v>673</v>
      </c>
      <c r="AT22" s="54" t="s">
        <v>673</v>
      </c>
      <c r="AU22" s="54" t="s">
        <v>673</v>
      </c>
      <c r="AV22" s="54" t="s">
        <v>673</v>
      </c>
      <c r="AW22" s="54" t="s">
        <v>673</v>
      </c>
      <c r="AX22" s="54" t="s">
        <v>673</v>
      </c>
      <c r="AY22" s="54" t="s">
        <v>673</v>
      </c>
      <c r="AZ22" s="54" t="s">
        <v>673</v>
      </c>
    </row>
    <row r="23" spans="1:72" hidden="1">
      <c r="A23" s="300"/>
      <c r="B23" s="31" t="s">
        <v>328</v>
      </c>
      <c r="C23" s="112"/>
      <c r="D23" s="112">
        <f t="shared" si="2"/>
        <v>0</v>
      </c>
      <c r="E23" s="112" t="e">
        <f t="shared" si="3"/>
        <v>#DIV/0!</v>
      </c>
      <c r="F23" s="54" t="s">
        <v>58</v>
      </c>
      <c r="G23" s="54" t="s">
        <v>58</v>
      </c>
      <c r="H23" s="54" t="s">
        <v>58</v>
      </c>
      <c r="I23" s="54" t="s">
        <v>58</v>
      </c>
      <c r="J23" s="54" t="s">
        <v>58</v>
      </c>
      <c r="K23" s="54" t="s">
        <v>58</v>
      </c>
      <c r="L23" s="54" t="s">
        <v>58</v>
      </c>
      <c r="M23" s="54" t="s">
        <v>58</v>
      </c>
      <c r="N23" s="54" t="s">
        <v>58</v>
      </c>
      <c r="O23" s="54" t="s">
        <v>58</v>
      </c>
      <c r="P23" s="54" t="s">
        <v>58</v>
      </c>
      <c r="Q23" s="54" t="s">
        <v>58</v>
      </c>
      <c r="R23" s="54" t="s">
        <v>58</v>
      </c>
      <c r="S23" s="54" t="s">
        <v>58</v>
      </c>
      <c r="T23" s="54" t="s">
        <v>58</v>
      </c>
      <c r="U23" s="54" t="s">
        <v>58</v>
      </c>
      <c r="V23" s="54" t="s">
        <v>58</v>
      </c>
      <c r="W23" s="54" t="s">
        <v>58</v>
      </c>
      <c r="X23" s="54" t="s">
        <v>58</v>
      </c>
      <c r="Y23" s="54" t="s">
        <v>58</v>
      </c>
      <c r="Z23" s="54" t="s">
        <v>58</v>
      </c>
      <c r="AA23" s="54" t="s">
        <v>58</v>
      </c>
      <c r="AB23" s="54" t="s">
        <v>58</v>
      </c>
      <c r="AC23" s="54" t="s">
        <v>58</v>
      </c>
      <c r="AD23" s="54" t="s">
        <v>58</v>
      </c>
      <c r="AE23" s="54" t="s">
        <v>58</v>
      </c>
      <c r="AF23" s="54" t="s">
        <v>58</v>
      </c>
      <c r="AG23" s="54" t="s">
        <v>58</v>
      </c>
      <c r="AH23" s="54" t="s">
        <v>58</v>
      </c>
      <c r="AI23" s="54" t="s">
        <v>58</v>
      </c>
      <c r="AJ23" s="54" t="s">
        <v>58</v>
      </c>
      <c r="AK23" s="54" t="s">
        <v>58</v>
      </c>
      <c r="AL23" s="54" t="s">
        <v>58</v>
      </c>
      <c r="AM23" s="54" t="s">
        <v>58</v>
      </c>
      <c r="AN23" s="54" t="s">
        <v>58</v>
      </c>
      <c r="AO23" s="54" t="s">
        <v>58</v>
      </c>
      <c r="AP23" s="54" t="s">
        <v>58</v>
      </c>
      <c r="AQ23" s="54" t="s">
        <v>58</v>
      </c>
      <c r="AR23" s="54" t="s">
        <v>58</v>
      </c>
      <c r="AS23" s="54" t="s">
        <v>58</v>
      </c>
      <c r="AT23" s="54" t="s">
        <v>58</v>
      </c>
      <c r="AU23" s="54" t="s">
        <v>58</v>
      </c>
      <c r="AV23" s="54" t="s">
        <v>58</v>
      </c>
      <c r="AW23" s="54" t="s">
        <v>58</v>
      </c>
      <c r="AX23" s="54" t="s">
        <v>58</v>
      </c>
      <c r="AY23" s="54" t="s">
        <v>58</v>
      </c>
      <c r="AZ23" s="54" t="s">
        <v>58</v>
      </c>
    </row>
    <row r="24" spans="1:72" ht="41.25" customHeight="1" thickBot="1">
      <c r="A24" s="355"/>
      <c r="B24" s="34" t="s">
        <v>330</v>
      </c>
      <c r="C24" s="195">
        <v>168</v>
      </c>
      <c r="D24" s="115">
        <f t="shared" si="2"/>
        <v>22</v>
      </c>
      <c r="E24" s="115">
        <f t="shared" si="3"/>
        <v>13.095238095238097</v>
      </c>
      <c r="F24" s="110" t="s">
        <v>4</v>
      </c>
      <c r="G24" s="110" t="s">
        <v>4</v>
      </c>
      <c r="H24" s="110" t="s">
        <v>4</v>
      </c>
      <c r="I24" s="110" t="s">
        <v>4</v>
      </c>
      <c r="J24" s="110" t="s">
        <v>4</v>
      </c>
      <c r="K24" s="110" t="s">
        <v>4</v>
      </c>
      <c r="L24" s="110" t="s">
        <v>4</v>
      </c>
      <c r="M24" s="110" t="s">
        <v>4</v>
      </c>
      <c r="N24" s="110">
        <v>1</v>
      </c>
      <c r="O24" s="110">
        <v>1</v>
      </c>
      <c r="P24" s="110">
        <v>1</v>
      </c>
      <c r="Q24" s="110">
        <v>1</v>
      </c>
      <c r="R24" s="110">
        <v>10</v>
      </c>
      <c r="S24" s="110">
        <v>5</v>
      </c>
      <c r="T24" s="110" t="s">
        <v>4</v>
      </c>
      <c r="U24" s="110" t="s">
        <v>4</v>
      </c>
      <c r="V24" s="110" t="s">
        <v>4</v>
      </c>
      <c r="W24" s="110" t="s">
        <v>4</v>
      </c>
      <c r="X24" s="110">
        <v>1</v>
      </c>
      <c r="Y24" s="110" t="s">
        <v>4</v>
      </c>
      <c r="Z24" s="110" t="s">
        <v>4</v>
      </c>
      <c r="AA24" s="110">
        <v>2</v>
      </c>
      <c r="AB24" s="110" t="s">
        <v>4</v>
      </c>
      <c r="AC24" s="110" t="s">
        <v>4</v>
      </c>
      <c r="AD24" s="110" t="s">
        <v>4</v>
      </c>
      <c r="AE24" s="110" t="s">
        <v>4</v>
      </c>
      <c r="AF24" s="110" t="s">
        <v>4</v>
      </c>
      <c r="AG24" s="110" t="s">
        <v>4</v>
      </c>
      <c r="AH24" s="110" t="s">
        <v>4</v>
      </c>
      <c r="AI24" s="110" t="s">
        <v>4</v>
      </c>
      <c r="AJ24" s="110" t="s">
        <v>4</v>
      </c>
      <c r="AK24" s="110" t="s">
        <v>4</v>
      </c>
      <c r="AL24" s="110" t="s">
        <v>4</v>
      </c>
      <c r="AM24" s="110" t="s">
        <v>4</v>
      </c>
      <c r="AN24" s="110" t="s">
        <v>4</v>
      </c>
      <c r="AO24" s="110" t="s">
        <v>4</v>
      </c>
      <c r="AP24" s="110" t="s">
        <v>4</v>
      </c>
      <c r="AQ24" s="110" t="s">
        <v>4</v>
      </c>
      <c r="AR24" s="110" t="s">
        <v>4</v>
      </c>
      <c r="AS24" s="110" t="s">
        <v>4</v>
      </c>
      <c r="AT24" s="110" t="s">
        <v>4</v>
      </c>
      <c r="AU24" s="110" t="s">
        <v>4</v>
      </c>
      <c r="AV24" s="110" t="s">
        <v>4</v>
      </c>
      <c r="AW24" s="110" t="s">
        <v>4</v>
      </c>
      <c r="AX24" s="110" t="s">
        <v>4</v>
      </c>
      <c r="AY24" s="110" t="s">
        <v>4</v>
      </c>
      <c r="AZ24" s="110" t="s">
        <v>4</v>
      </c>
    </row>
    <row r="25" spans="1:72">
      <c r="A25" s="27" t="s">
        <v>744</v>
      </c>
      <c r="C25" s="27"/>
    </row>
    <row r="26" spans="1:72">
      <c r="A26" s="27" t="s">
        <v>479</v>
      </c>
      <c r="C26" s="27"/>
    </row>
    <row r="28" spans="1:72" ht="14.25" thickBot="1">
      <c r="A28" s="1" t="s">
        <v>9</v>
      </c>
      <c r="J28" s="36" t="s">
        <v>573</v>
      </c>
      <c r="AZ28" s="41" t="s">
        <v>430</v>
      </c>
    </row>
    <row r="29" spans="1:72" ht="39.75" customHeight="1">
      <c r="A29" s="298" t="s">
        <v>450</v>
      </c>
      <c r="B29" s="287"/>
      <c r="C29" s="398" t="s">
        <v>482</v>
      </c>
      <c r="D29" s="396" t="s">
        <v>592</v>
      </c>
      <c r="E29" s="396" t="s">
        <v>593</v>
      </c>
      <c r="F29" s="345" t="s">
        <v>520</v>
      </c>
      <c r="G29" s="345" t="s">
        <v>521</v>
      </c>
      <c r="H29" s="345" t="s">
        <v>522</v>
      </c>
      <c r="I29" s="345" t="s">
        <v>523</v>
      </c>
      <c r="J29" s="345" t="s">
        <v>524</v>
      </c>
      <c r="K29" s="345" t="s">
        <v>525</v>
      </c>
      <c r="L29" s="345" t="s">
        <v>526</v>
      </c>
      <c r="M29" s="345" t="s">
        <v>527</v>
      </c>
      <c r="N29" s="345" t="s">
        <v>528</v>
      </c>
      <c r="O29" s="345" t="s">
        <v>529</v>
      </c>
      <c r="P29" s="345" t="s">
        <v>530</v>
      </c>
      <c r="Q29" s="345" t="s">
        <v>531</v>
      </c>
      <c r="R29" s="345" t="s">
        <v>532</v>
      </c>
      <c r="S29" s="345" t="s">
        <v>533</v>
      </c>
      <c r="T29" s="345" t="s">
        <v>534</v>
      </c>
      <c r="U29" s="345" t="s">
        <v>535</v>
      </c>
      <c r="V29" s="345" t="s">
        <v>536</v>
      </c>
      <c r="W29" s="345" t="s">
        <v>537</v>
      </c>
      <c r="X29" s="345" t="s">
        <v>538</v>
      </c>
      <c r="Y29" s="345" t="s">
        <v>539</v>
      </c>
      <c r="Z29" s="345" t="s">
        <v>540</v>
      </c>
      <c r="AA29" s="345" t="s">
        <v>541</v>
      </c>
      <c r="AB29" s="345" t="s">
        <v>542</v>
      </c>
      <c r="AC29" s="345" t="s">
        <v>543</v>
      </c>
      <c r="AD29" s="345" t="s">
        <v>544</v>
      </c>
      <c r="AE29" s="345" t="s">
        <v>545</v>
      </c>
      <c r="AF29" s="345" t="s">
        <v>546</v>
      </c>
      <c r="AG29" s="345" t="s">
        <v>547</v>
      </c>
      <c r="AH29" s="345" t="s">
        <v>548</v>
      </c>
      <c r="AI29" s="345" t="s">
        <v>549</v>
      </c>
      <c r="AJ29" s="345" t="s">
        <v>550</v>
      </c>
      <c r="AK29" s="345" t="s">
        <v>551</v>
      </c>
      <c r="AL29" s="345" t="s">
        <v>552</v>
      </c>
      <c r="AM29" s="345" t="s">
        <v>553</v>
      </c>
      <c r="AN29" s="345" t="s">
        <v>554</v>
      </c>
      <c r="AO29" s="345" t="s">
        <v>555</v>
      </c>
      <c r="AP29" s="345" t="s">
        <v>556</v>
      </c>
      <c r="AQ29" s="345" t="s">
        <v>557</v>
      </c>
      <c r="AR29" s="345" t="s">
        <v>558</v>
      </c>
      <c r="AS29" s="345" t="s">
        <v>559</v>
      </c>
      <c r="AT29" s="345" t="s">
        <v>560</v>
      </c>
      <c r="AU29" s="345" t="s">
        <v>561</v>
      </c>
      <c r="AV29" s="345" t="s">
        <v>562</v>
      </c>
      <c r="AW29" s="345" t="s">
        <v>563</v>
      </c>
      <c r="AX29" s="345" t="s">
        <v>564</v>
      </c>
      <c r="AY29" s="345" t="s">
        <v>565</v>
      </c>
      <c r="AZ29" s="343" t="s">
        <v>358</v>
      </c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</row>
    <row r="30" spans="1:72" ht="39.75" customHeight="1">
      <c r="A30" s="299"/>
      <c r="B30" s="284"/>
      <c r="C30" s="399"/>
      <c r="D30" s="397"/>
      <c r="E30" s="397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6"/>
      <c r="AJ30" s="346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4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</row>
    <row r="31" spans="1:72">
      <c r="A31" s="300" t="s">
        <v>574</v>
      </c>
      <c r="B31" s="31" t="s">
        <v>327</v>
      </c>
      <c r="C31" s="27">
        <v>168</v>
      </c>
      <c r="D31" s="27">
        <f>SUM(F31:AZ31)</f>
        <v>21</v>
      </c>
      <c r="E31" s="27">
        <f>D31/C31*100</f>
        <v>12.5</v>
      </c>
      <c r="F31" s="98" t="s">
        <v>673</v>
      </c>
      <c r="G31" s="98" t="s">
        <v>673</v>
      </c>
      <c r="H31" s="98" t="s">
        <v>673</v>
      </c>
      <c r="I31" s="98" t="s">
        <v>673</v>
      </c>
      <c r="J31" s="98" t="s">
        <v>673</v>
      </c>
      <c r="K31" s="98" t="s">
        <v>673</v>
      </c>
      <c r="L31" s="98" t="s">
        <v>673</v>
      </c>
      <c r="M31" s="98" t="s">
        <v>673</v>
      </c>
      <c r="N31" s="98" t="s">
        <v>673</v>
      </c>
      <c r="O31" s="98">
        <v>2</v>
      </c>
      <c r="P31" s="98">
        <v>2</v>
      </c>
      <c r="Q31" s="98">
        <v>1</v>
      </c>
      <c r="R31" s="98">
        <v>9</v>
      </c>
      <c r="S31" s="98">
        <v>3</v>
      </c>
      <c r="T31" s="98" t="s">
        <v>673</v>
      </c>
      <c r="U31" s="98" t="s">
        <v>673</v>
      </c>
      <c r="V31" s="98" t="s">
        <v>673</v>
      </c>
      <c r="W31" s="98" t="s">
        <v>673</v>
      </c>
      <c r="X31" s="98" t="s">
        <v>673</v>
      </c>
      <c r="Y31" s="98" t="s">
        <v>673</v>
      </c>
      <c r="Z31" s="98" t="s">
        <v>673</v>
      </c>
      <c r="AA31" s="98" t="s">
        <v>673</v>
      </c>
      <c r="AB31" s="98" t="s">
        <v>673</v>
      </c>
      <c r="AC31" s="98">
        <v>1</v>
      </c>
      <c r="AD31" s="98" t="s">
        <v>673</v>
      </c>
      <c r="AE31" s="98" t="s">
        <v>673</v>
      </c>
      <c r="AF31" s="98" t="s">
        <v>673</v>
      </c>
      <c r="AG31" s="98" t="s">
        <v>673</v>
      </c>
      <c r="AH31" s="98" t="s">
        <v>673</v>
      </c>
      <c r="AI31" s="98" t="s">
        <v>673</v>
      </c>
      <c r="AJ31" s="98" t="s">
        <v>673</v>
      </c>
      <c r="AK31" s="98" t="s">
        <v>673</v>
      </c>
      <c r="AL31" s="98" t="s">
        <v>673</v>
      </c>
      <c r="AM31" s="98">
        <v>1</v>
      </c>
      <c r="AN31" s="98" t="s">
        <v>673</v>
      </c>
      <c r="AO31" s="98">
        <v>1</v>
      </c>
      <c r="AP31" s="98" t="s">
        <v>673</v>
      </c>
      <c r="AQ31" s="98" t="s">
        <v>673</v>
      </c>
      <c r="AR31" s="98" t="s">
        <v>673</v>
      </c>
      <c r="AS31" s="98" t="s">
        <v>673</v>
      </c>
      <c r="AT31" s="98" t="s">
        <v>673</v>
      </c>
      <c r="AU31" s="98" t="s">
        <v>673</v>
      </c>
      <c r="AV31" s="98">
        <v>1</v>
      </c>
      <c r="AW31" s="98" t="s">
        <v>673</v>
      </c>
      <c r="AX31" s="98" t="s">
        <v>673</v>
      </c>
      <c r="AY31" s="98" t="s">
        <v>673</v>
      </c>
      <c r="AZ31" s="98" t="s">
        <v>673</v>
      </c>
    </row>
    <row r="32" spans="1:72">
      <c r="A32" s="300"/>
      <c r="B32" s="31" t="s">
        <v>328</v>
      </c>
      <c r="C32" s="27">
        <v>77</v>
      </c>
      <c r="D32" s="27">
        <f t="shared" ref="D32:D51" si="4">SUM(F32:AZ32)</f>
        <v>9</v>
      </c>
      <c r="E32" s="27">
        <f t="shared" ref="E32:E51" si="5">D32/C32*100</f>
        <v>11.688311688311687</v>
      </c>
      <c r="F32" s="98" t="s">
        <v>58</v>
      </c>
      <c r="G32" s="98" t="s">
        <v>58</v>
      </c>
      <c r="H32" s="98" t="s">
        <v>58</v>
      </c>
      <c r="I32" s="98" t="s">
        <v>58</v>
      </c>
      <c r="J32" s="98" t="s">
        <v>58</v>
      </c>
      <c r="K32" s="98" t="s">
        <v>58</v>
      </c>
      <c r="L32" s="98" t="s">
        <v>58</v>
      </c>
      <c r="M32" s="98" t="s">
        <v>58</v>
      </c>
      <c r="N32" s="98" t="s">
        <v>58</v>
      </c>
      <c r="O32" s="98">
        <v>1</v>
      </c>
      <c r="P32" s="98">
        <v>3</v>
      </c>
      <c r="Q32" s="98" t="s">
        <v>58</v>
      </c>
      <c r="R32" s="98">
        <v>4</v>
      </c>
      <c r="S32" s="98" t="s">
        <v>58</v>
      </c>
      <c r="T32" s="98" t="s">
        <v>58</v>
      </c>
      <c r="U32" s="98" t="s">
        <v>58</v>
      </c>
      <c r="V32" s="98" t="s">
        <v>58</v>
      </c>
      <c r="W32" s="98" t="s">
        <v>58</v>
      </c>
      <c r="X32" s="98">
        <v>1</v>
      </c>
      <c r="Y32" s="98" t="s">
        <v>58</v>
      </c>
      <c r="Z32" s="98" t="s">
        <v>58</v>
      </c>
      <c r="AA32" s="98" t="s">
        <v>58</v>
      </c>
      <c r="AB32" s="98" t="s">
        <v>58</v>
      </c>
      <c r="AC32" s="98" t="s">
        <v>58</v>
      </c>
      <c r="AD32" s="98" t="s">
        <v>58</v>
      </c>
      <c r="AE32" s="98" t="s">
        <v>58</v>
      </c>
      <c r="AF32" s="98" t="s">
        <v>58</v>
      </c>
      <c r="AG32" s="98" t="s">
        <v>58</v>
      </c>
      <c r="AH32" s="98" t="s">
        <v>58</v>
      </c>
      <c r="AI32" s="98" t="s">
        <v>58</v>
      </c>
      <c r="AJ32" s="98" t="s">
        <v>58</v>
      </c>
      <c r="AK32" s="98" t="s">
        <v>58</v>
      </c>
      <c r="AL32" s="98" t="s">
        <v>58</v>
      </c>
      <c r="AM32" s="98" t="s">
        <v>58</v>
      </c>
      <c r="AN32" s="98" t="s">
        <v>58</v>
      </c>
      <c r="AO32" s="98" t="s">
        <v>58</v>
      </c>
      <c r="AP32" s="98" t="s">
        <v>58</v>
      </c>
      <c r="AQ32" s="98" t="s">
        <v>58</v>
      </c>
      <c r="AR32" s="98" t="s">
        <v>58</v>
      </c>
      <c r="AS32" s="98" t="s">
        <v>58</v>
      </c>
      <c r="AT32" s="98" t="s">
        <v>58</v>
      </c>
      <c r="AU32" s="98" t="s">
        <v>58</v>
      </c>
      <c r="AV32" s="98" t="s">
        <v>58</v>
      </c>
      <c r="AW32" s="98" t="s">
        <v>58</v>
      </c>
      <c r="AX32" s="98" t="s">
        <v>58</v>
      </c>
      <c r="AY32" s="98" t="s">
        <v>58</v>
      </c>
      <c r="AZ32" s="98" t="s">
        <v>58</v>
      </c>
    </row>
    <row r="33" spans="1:52">
      <c r="A33" s="300"/>
      <c r="B33" s="31" t="s">
        <v>330</v>
      </c>
      <c r="C33" s="27">
        <v>30</v>
      </c>
      <c r="D33" s="27">
        <f t="shared" si="4"/>
        <v>2</v>
      </c>
      <c r="E33" s="27">
        <f t="shared" si="5"/>
        <v>6.666666666666667</v>
      </c>
      <c r="F33" s="98">
        <v>1</v>
      </c>
      <c r="G33" s="98" t="s">
        <v>4</v>
      </c>
      <c r="H33" s="98" t="s">
        <v>4</v>
      </c>
      <c r="I33" s="98" t="s">
        <v>4</v>
      </c>
      <c r="J33" s="98" t="s">
        <v>4</v>
      </c>
      <c r="K33" s="98" t="s">
        <v>4</v>
      </c>
      <c r="L33" s="98" t="s">
        <v>4</v>
      </c>
      <c r="M33" s="98" t="s">
        <v>4</v>
      </c>
      <c r="N33" s="98" t="s">
        <v>4</v>
      </c>
      <c r="O33" s="98" t="s">
        <v>4</v>
      </c>
      <c r="P33" s="98" t="s">
        <v>4</v>
      </c>
      <c r="Q33" s="98" t="s">
        <v>4</v>
      </c>
      <c r="R33" s="98" t="s">
        <v>4</v>
      </c>
      <c r="S33" s="98" t="s">
        <v>4</v>
      </c>
      <c r="T33" s="98" t="s">
        <v>4</v>
      </c>
      <c r="U33" s="98" t="s">
        <v>4</v>
      </c>
      <c r="V33" s="98" t="s">
        <v>4</v>
      </c>
      <c r="W33" s="98" t="s">
        <v>4</v>
      </c>
      <c r="X33" s="98" t="s">
        <v>4</v>
      </c>
      <c r="Y33" s="98" t="s">
        <v>4</v>
      </c>
      <c r="Z33" s="98" t="s">
        <v>4</v>
      </c>
      <c r="AA33" s="98">
        <v>1</v>
      </c>
      <c r="AB33" s="98" t="s">
        <v>4</v>
      </c>
      <c r="AC33" s="98" t="s">
        <v>4</v>
      </c>
      <c r="AD33" s="98" t="s">
        <v>4</v>
      </c>
      <c r="AE33" s="98" t="s">
        <v>4</v>
      </c>
      <c r="AF33" s="98" t="s">
        <v>4</v>
      </c>
      <c r="AG33" s="98" t="s">
        <v>4</v>
      </c>
      <c r="AH33" s="98" t="s">
        <v>4</v>
      </c>
      <c r="AI33" s="98" t="s">
        <v>4</v>
      </c>
      <c r="AJ33" s="98" t="s">
        <v>4</v>
      </c>
      <c r="AK33" s="98" t="s">
        <v>4</v>
      </c>
      <c r="AL33" s="98" t="s">
        <v>4</v>
      </c>
      <c r="AM33" s="98" t="s">
        <v>4</v>
      </c>
      <c r="AN33" s="98" t="s">
        <v>4</v>
      </c>
      <c r="AO33" s="98" t="s">
        <v>4</v>
      </c>
      <c r="AP33" s="98" t="s">
        <v>4</v>
      </c>
      <c r="AQ33" s="98" t="s">
        <v>4</v>
      </c>
      <c r="AR33" s="98" t="s">
        <v>4</v>
      </c>
      <c r="AS33" s="98" t="s">
        <v>4</v>
      </c>
      <c r="AT33" s="98" t="s">
        <v>4</v>
      </c>
      <c r="AU33" s="98" t="s">
        <v>4</v>
      </c>
      <c r="AV33" s="98" t="s">
        <v>4</v>
      </c>
      <c r="AW33" s="98" t="s">
        <v>4</v>
      </c>
      <c r="AX33" s="98" t="s">
        <v>4</v>
      </c>
      <c r="AY33" s="98" t="s">
        <v>4</v>
      </c>
      <c r="AZ33" s="98" t="s">
        <v>4</v>
      </c>
    </row>
    <row r="34" spans="1:52">
      <c r="A34" s="300">
        <v>12</v>
      </c>
      <c r="B34" s="31" t="s">
        <v>327</v>
      </c>
      <c r="C34" s="27">
        <v>129</v>
      </c>
      <c r="D34" s="27">
        <f t="shared" si="4"/>
        <v>17</v>
      </c>
      <c r="E34" s="27">
        <f t="shared" si="5"/>
        <v>13.178294573643413</v>
      </c>
      <c r="F34" s="98" t="s">
        <v>673</v>
      </c>
      <c r="G34" s="98" t="s">
        <v>673</v>
      </c>
      <c r="H34" s="98" t="s">
        <v>673</v>
      </c>
      <c r="I34" s="98" t="s">
        <v>673</v>
      </c>
      <c r="J34" s="98" t="s">
        <v>673</v>
      </c>
      <c r="K34" s="98" t="s">
        <v>673</v>
      </c>
      <c r="L34" s="98" t="s">
        <v>673</v>
      </c>
      <c r="M34" s="98">
        <v>1</v>
      </c>
      <c r="N34" s="98" t="s">
        <v>673</v>
      </c>
      <c r="O34" s="98" t="s">
        <v>673</v>
      </c>
      <c r="P34" s="98" t="s">
        <v>673</v>
      </c>
      <c r="Q34" s="98" t="s">
        <v>673</v>
      </c>
      <c r="R34" s="98">
        <v>11</v>
      </c>
      <c r="S34" s="98">
        <v>3</v>
      </c>
      <c r="T34" s="98" t="s">
        <v>673</v>
      </c>
      <c r="U34" s="98" t="s">
        <v>673</v>
      </c>
      <c r="V34" s="98" t="s">
        <v>673</v>
      </c>
      <c r="W34" s="98" t="s">
        <v>673</v>
      </c>
      <c r="X34" s="98" t="s">
        <v>673</v>
      </c>
      <c r="Y34" s="98">
        <v>1</v>
      </c>
      <c r="Z34" s="98" t="s">
        <v>673</v>
      </c>
      <c r="AA34" s="98" t="s">
        <v>673</v>
      </c>
      <c r="AB34" s="98" t="s">
        <v>673</v>
      </c>
      <c r="AC34" s="98" t="s">
        <v>673</v>
      </c>
      <c r="AD34" s="98" t="s">
        <v>673</v>
      </c>
      <c r="AE34" s="98" t="s">
        <v>673</v>
      </c>
      <c r="AF34" s="98" t="s">
        <v>673</v>
      </c>
      <c r="AG34" s="98" t="s">
        <v>673</v>
      </c>
      <c r="AH34" s="98" t="s">
        <v>673</v>
      </c>
      <c r="AI34" s="98" t="s">
        <v>673</v>
      </c>
      <c r="AJ34" s="98" t="s">
        <v>673</v>
      </c>
      <c r="AK34" s="98" t="s">
        <v>673</v>
      </c>
      <c r="AL34" s="98" t="s">
        <v>673</v>
      </c>
      <c r="AM34" s="98">
        <v>1</v>
      </c>
      <c r="AN34" s="98" t="s">
        <v>673</v>
      </c>
      <c r="AO34" s="98" t="s">
        <v>673</v>
      </c>
      <c r="AP34" s="98" t="s">
        <v>673</v>
      </c>
      <c r="AQ34" s="98" t="s">
        <v>673</v>
      </c>
      <c r="AR34" s="98" t="s">
        <v>673</v>
      </c>
      <c r="AS34" s="98" t="s">
        <v>673</v>
      </c>
      <c r="AT34" s="98" t="s">
        <v>673</v>
      </c>
      <c r="AU34" s="98" t="s">
        <v>673</v>
      </c>
      <c r="AV34" s="98" t="s">
        <v>673</v>
      </c>
      <c r="AW34" s="98" t="s">
        <v>673</v>
      </c>
      <c r="AX34" s="98" t="s">
        <v>673</v>
      </c>
      <c r="AY34" s="98" t="s">
        <v>673</v>
      </c>
      <c r="AZ34" s="98" t="s">
        <v>673</v>
      </c>
    </row>
    <row r="35" spans="1:52">
      <c r="A35" s="300"/>
      <c r="B35" s="31" t="s">
        <v>328</v>
      </c>
      <c r="C35" s="27">
        <v>58</v>
      </c>
      <c r="D35" s="27">
        <f t="shared" si="4"/>
        <v>7</v>
      </c>
      <c r="E35" s="27">
        <f t="shared" si="5"/>
        <v>12.068965517241379</v>
      </c>
      <c r="F35" s="98" t="s">
        <v>58</v>
      </c>
      <c r="G35" s="98" t="s">
        <v>58</v>
      </c>
      <c r="H35" s="98" t="s">
        <v>58</v>
      </c>
      <c r="I35" s="98" t="s">
        <v>58</v>
      </c>
      <c r="J35" s="98" t="s">
        <v>58</v>
      </c>
      <c r="K35" s="98" t="s">
        <v>58</v>
      </c>
      <c r="L35" s="98" t="s">
        <v>58</v>
      </c>
      <c r="M35" s="98" t="s">
        <v>58</v>
      </c>
      <c r="N35" s="98" t="s">
        <v>58</v>
      </c>
      <c r="O35" s="98">
        <v>1</v>
      </c>
      <c r="P35" s="98">
        <v>2</v>
      </c>
      <c r="Q35" s="98" t="s">
        <v>58</v>
      </c>
      <c r="R35" s="98">
        <v>2</v>
      </c>
      <c r="S35" s="98" t="s">
        <v>58</v>
      </c>
      <c r="T35" s="98" t="s">
        <v>58</v>
      </c>
      <c r="U35" s="98" t="s">
        <v>58</v>
      </c>
      <c r="V35" s="98" t="s">
        <v>58</v>
      </c>
      <c r="W35" s="98" t="s">
        <v>58</v>
      </c>
      <c r="X35" s="98" t="s">
        <v>58</v>
      </c>
      <c r="Y35" s="98" t="s">
        <v>58</v>
      </c>
      <c r="Z35" s="98" t="s">
        <v>58</v>
      </c>
      <c r="AA35" s="98" t="s">
        <v>58</v>
      </c>
      <c r="AB35" s="98" t="s">
        <v>58</v>
      </c>
      <c r="AC35" s="98" t="s">
        <v>58</v>
      </c>
      <c r="AD35" s="98">
        <v>1</v>
      </c>
      <c r="AE35" s="98">
        <v>1</v>
      </c>
      <c r="AF35" s="98" t="s">
        <v>58</v>
      </c>
      <c r="AG35" s="98" t="s">
        <v>58</v>
      </c>
      <c r="AH35" s="98" t="s">
        <v>58</v>
      </c>
      <c r="AI35" s="98" t="s">
        <v>58</v>
      </c>
      <c r="AJ35" s="98" t="s">
        <v>58</v>
      </c>
      <c r="AK35" s="98" t="s">
        <v>58</v>
      </c>
      <c r="AL35" s="98" t="s">
        <v>58</v>
      </c>
      <c r="AM35" s="98" t="s">
        <v>58</v>
      </c>
      <c r="AN35" s="98" t="s">
        <v>58</v>
      </c>
      <c r="AO35" s="98" t="s">
        <v>58</v>
      </c>
      <c r="AP35" s="98" t="s">
        <v>58</v>
      </c>
      <c r="AQ35" s="98" t="s">
        <v>58</v>
      </c>
      <c r="AR35" s="98" t="s">
        <v>58</v>
      </c>
      <c r="AS35" s="98" t="s">
        <v>58</v>
      </c>
      <c r="AT35" s="98" t="s">
        <v>58</v>
      </c>
      <c r="AU35" s="98" t="s">
        <v>58</v>
      </c>
      <c r="AV35" s="98" t="s">
        <v>58</v>
      </c>
      <c r="AW35" s="98" t="s">
        <v>58</v>
      </c>
      <c r="AX35" s="98" t="s">
        <v>58</v>
      </c>
      <c r="AY35" s="98" t="s">
        <v>58</v>
      </c>
      <c r="AZ35" s="98" t="s">
        <v>58</v>
      </c>
    </row>
    <row r="36" spans="1:52">
      <c r="A36" s="300"/>
      <c r="B36" s="31" t="s">
        <v>330</v>
      </c>
      <c r="C36" s="27">
        <v>18</v>
      </c>
      <c r="D36" s="4" t="s">
        <v>4</v>
      </c>
      <c r="E36" s="4" t="s">
        <v>4</v>
      </c>
      <c r="F36" s="98" t="s">
        <v>4</v>
      </c>
      <c r="G36" s="98" t="s">
        <v>4</v>
      </c>
      <c r="H36" s="98" t="s">
        <v>4</v>
      </c>
      <c r="I36" s="98" t="s">
        <v>4</v>
      </c>
      <c r="J36" s="98" t="s">
        <v>4</v>
      </c>
      <c r="K36" s="98" t="s">
        <v>4</v>
      </c>
      <c r="L36" s="98" t="s">
        <v>4</v>
      </c>
      <c r="M36" s="98" t="s">
        <v>4</v>
      </c>
      <c r="N36" s="98" t="s">
        <v>4</v>
      </c>
      <c r="O36" s="98" t="s">
        <v>4</v>
      </c>
      <c r="P36" s="98" t="s">
        <v>4</v>
      </c>
      <c r="Q36" s="98" t="s">
        <v>4</v>
      </c>
      <c r="R36" s="98" t="s">
        <v>4</v>
      </c>
      <c r="S36" s="98" t="s">
        <v>4</v>
      </c>
      <c r="T36" s="98" t="s">
        <v>4</v>
      </c>
      <c r="U36" s="98" t="s">
        <v>4</v>
      </c>
      <c r="V36" s="98" t="s">
        <v>4</v>
      </c>
      <c r="W36" s="98" t="s">
        <v>4</v>
      </c>
      <c r="X36" s="98" t="s">
        <v>4</v>
      </c>
      <c r="Y36" s="98" t="s">
        <v>4</v>
      </c>
      <c r="Z36" s="98" t="s">
        <v>4</v>
      </c>
      <c r="AA36" s="98" t="s">
        <v>4</v>
      </c>
      <c r="AB36" s="98" t="s">
        <v>4</v>
      </c>
      <c r="AC36" s="98" t="s">
        <v>4</v>
      </c>
      <c r="AD36" s="98" t="s">
        <v>4</v>
      </c>
      <c r="AE36" s="98" t="s">
        <v>4</v>
      </c>
      <c r="AF36" s="98" t="s">
        <v>4</v>
      </c>
      <c r="AG36" s="98" t="s">
        <v>4</v>
      </c>
      <c r="AH36" s="98" t="s">
        <v>4</v>
      </c>
      <c r="AI36" s="98" t="s">
        <v>4</v>
      </c>
      <c r="AJ36" s="98" t="s">
        <v>4</v>
      </c>
      <c r="AK36" s="98" t="s">
        <v>4</v>
      </c>
      <c r="AL36" s="98" t="s">
        <v>4</v>
      </c>
      <c r="AM36" s="98" t="s">
        <v>4</v>
      </c>
      <c r="AN36" s="98" t="s">
        <v>4</v>
      </c>
      <c r="AO36" s="98" t="s">
        <v>4</v>
      </c>
      <c r="AP36" s="98" t="s">
        <v>4</v>
      </c>
      <c r="AQ36" s="98" t="s">
        <v>4</v>
      </c>
      <c r="AR36" s="98" t="s">
        <v>4</v>
      </c>
      <c r="AS36" s="98" t="s">
        <v>4</v>
      </c>
      <c r="AT36" s="98" t="s">
        <v>4</v>
      </c>
      <c r="AU36" s="98" t="s">
        <v>4</v>
      </c>
      <c r="AV36" s="98" t="s">
        <v>4</v>
      </c>
      <c r="AW36" s="98" t="s">
        <v>4</v>
      </c>
      <c r="AX36" s="98" t="s">
        <v>4</v>
      </c>
      <c r="AY36" s="98" t="s">
        <v>4</v>
      </c>
      <c r="AZ36" s="98" t="s">
        <v>4</v>
      </c>
    </row>
    <row r="37" spans="1:52">
      <c r="A37" s="300">
        <v>13</v>
      </c>
      <c r="B37" s="31" t="s">
        <v>327</v>
      </c>
      <c r="C37" s="27">
        <v>125</v>
      </c>
      <c r="D37" s="27">
        <f t="shared" si="4"/>
        <v>16</v>
      </c>
      <c r="E37" s="27">
        <f t="shared" si="5"/>
        <v>12.8</v>
      </c>
      <c r="F37" s="98">
        <v>2</v>
      </c>
      <c r="G37" s="98" t="s">
        <v>673</v>
      </c>
      <c r="H37" s="98" t="s">
        <v>673</v>
      </c>
      <c r="I37" s="98" t="s">
        <v>673</v>
      </c>
      <c r="J37" s="98" t="s">
        <v>673</v>
      </c>
      <c r="K37" s="98" t="s">
        <v>673</v>
      </c>
      <c r="L37" s="98" t="s">
        <v>673</v>
      </c>
      <c r="M37" s="98">
        <v>1</v>
      </c>
      <c r="N37" s="98" t="s">
        <v>673</v>
      </c>
      <c r="O37" s="98">
        <v>2</v>
      </c>
      <c r="P37" s="98" t="s">
        <v>673</v>
      </c>
      <c r="Q37" s="98">
        <v>2</v>
      </c>
      <c r="R37" s="98">
        <v>7</v>
      </c>
      <c r="S37" s="98">
        <v>2</v>
      </c>
      <c r="T37" s="98" t="s">
        <v>673</v>
      </c>
      <c r="U37" s="98" t="s">
        <v>673</v>
      </c>
      <c r="V37" s="98" t="s">
        <v>673</v>
      </c>
      <c r="W37" s="98" t="s">
        <v>673</v>
      </c>
      <c r="X37" s="98" t="s">
        <v>673</v>
      </c>
      <c r="Y37" s="98" t="s">
        <v>673</v>
      </c>
      <c r="Z37" s="98" t="s">
        <v>673</v>
      </c>
      <c r="AA37" s="98" t="s">
        <v>673</v>
      </c>
      <c r="AB37" s="98" t="s">
        <v>673</v>
      </c>
      <c r="AC37" s="98" t="s">
        <v>673</v>
      </c>
      <c r="AD37" s="98" t="s">
        <v>673</v>
      </c>
      <c r="AE37" s="98" t="s">
        <v>673</v>
      </c>
      <c r="AF37" s="98" t="s">
        <v>673</v>
      </c>
      <c r="AG37" s="98" t="s">
        <v>673</v>
      </c>
      <c r="AH37" s="98" t="s">
        <v>673</v>
      </c>
      <c r="AI37" s="98" t="s">
        <v>673</v>
      </c>
      <c r="AJ37" s="98" t="s">
        <v>673</v>
      </c>
      <c r="AK37" s="98" t="s">
        <v>673</v>
      </c>
      <c r="AL37" s="98" t="s">
        <v>673</v>
      </c>
      <c r="AM37" s="98" t="s">
        <v>673</v>
      </c>
      <c r="AN37" s="98" t="s">
        <v>673</v>
      </c>
      <c r="AO37" s="98" t="s">
        <v>673</v>
      </c>
      <c r="AP37" s="98" t="s">
        <v>673</v>
      </c>
      <c r="AQ37" s="98" t="s">
        <v>673</v>
      </c>
      <c r="AR37" s="98" t="s">
        <v>673</v>
      </c>
      <c r="AS37" s="98" t="s">
        <v>673</v>
      </c>
      <c r="AT37" s="98" t="s">
        <v>673</v>
      </c>
      <c r="AU37" s="98" t="s">
        <v>673</v>
      </c>
      <c r="AV37" s="98" t="s">
        <v>673</v>
      </c>
      <c r="AW37" s="98" t="s">
        <v>673</v>
      </c>
      <c r="AX37" s="98" t="s">
        <v>673</v>
      </c>
      <c r="AY37" s="98" t="s">
        <v>673</v>
      </c>
      <c r="AZ37" s="98" t="s">
        <v>673</v>
      </c>
    </row>
    <row r="38" spans="1:52">
      <c r="A38" s="300"/>
      <c r="B38" s="31" t="s">
        <v>328</v>
      </c>
      <c r="C38" s="27">
        <v>67</v>
      </c>
      <c r="D38" s="27">
        <f t="shared" si="4"/>
        <v>2</v>
      </c>
      <c r="E38" s="27">
        <f t="shared" si="5"/>
        <v>2.9850746268656714</v>
      </c>
      <c r="F38" s="98" t="s">
        <v>58</v>
      </c>
      <c r="G38" s="98" t="s">
        <v>58</v>
      </c>
      <c r="H38" s="98" t="s">
        <v>58</v>
      </c>
      <c r="I38" s="98" t="s">
        <v>58</v>
      </c>
      <c r="J38" s="98" t="s">
        <v>58</v>
      </c>
      <c r="K38" s="98" t="s">
        <v>58</v>
      </c>
      <c r="L38" s="98" t="s">
        <v>58</v>
      </c>
      <c r="M38" s="98" t="s">
        <v>58</v>
      </c>
      <c r="N38" s="98" t="s">
        <v>58</v>
      </c>
      <c r="O38" s="98" t="s">
        <v>58</v>
      </c>
      <c r="P38" s="98" t="s">
        <v>58</v>
      </c>
      <c r="Q38" s="98" t="s">
        <v>58</v>
      </c>
      <c r="R38" s="98">
        <v>2</v>
      </c>
      <c r="S38" s="98" t="s">
        <v>58</v>
      </c>
      <c r="T38" s="98" t="s">
        <v>58</v>
      </c>
      <c r="U38" s="98" t="s">
        <v>58</v>
      </c>
      <c r="V38" s="98" t="s">
        <v>58</v>
      </c>
      <c r="W38" s="98" t="s">
        <v>58</v>
      </c>
      <c r="X38" s="98" t="s">
        <v>58</v>
      </c>
      <c r="Y38" s="98" t="s">
        <v>58</v>
      </c>
      <c r="Z38" s="98" t="s">
        <v>58</v>
      </c>
      <c r="AA38" s="98" t="s">
        <v>58</v>
      </c>
      <c r="AB38" s="98" t="s">
        <v>58</v>
      </c>
      <c r="AC38" s="98" t="s">
        <v>58</v>
      </c>
      <c r="AD38" s="98" t="s">
        <v>58</v>
      </c>
      <c r="AE38" s="98" t="s">
        <v>58</v>
      </c>
      <c r="AF38" s="98" t="s">
        <v>58</v>
      </c>
      <c r="AG38" s="98" t="s">
        <v>58</v>
      </c>
      <c r="AH38" s="98" t="s">
        <v>58</v>
      </c>
      <c r="AI38" s="98" t="s">
        <v>58</v>
      </c>
      <c r="AJ38" s="98" t="s">
        <v>58</v>
      </c>
      <c r="AK38" s="98" t="s">
        <v>58</v>
      </c>
      <c r="AL38" s="98" t="s">
        <v>58</v>
      </c>
      <c r="AM38" s="98" t="s">
        <v>58</v>
      </c>
      <c r="AN38" s="98" t="s">
        <v>58</v>
      </c>
      <c r="AO38" s="98" t="s">
        <v>58</v>
      </c>
      <c r="AP38" s="98" t="s">
        <v>58</v>
      </c>
      <c r="AQ38" s="98" t="s">
        <v>58</v>
      </c>
      <c r="AR38" s="98" t="s">
        <v>58</v>
      </c>
      <c r="AS38" s="98" t="s">
        <v>58</v>
      </c>
      <c r="AT38" s="98" t="s">
        <v>58</v>
      </c>
      <c r="AU38" s="98" t="s">
        <v>58</v>
      </c>
      <c r="AV38" s="98" t="s">
        <v>58</v>
      </c>
      <c r="AW38" s="98" t="s">
        <v>58</v>
      </c>
      <c r="AX38" s="98" t="s">
        <v>58</v>
      </c>
      <c r="AY38" s="98" t="s">
        <v>58</v>
      </c>
      <c r="AZ38" s="98" t="s">
        <v>58</v>
      </c>
    </row>
    <row r="39" spans="1:52">
      <c r="A39" s="300"/>
      <c r="B39" s="31" t="s">
        <v>330</v>
      </c>
      <c r="C39" s="27">
        <v>17</v>
      </c>
      <c r="D39" s="27">
        <f t="shared" si="4"/>
        <v>3</v>
      </c>
      <c r="E39" s="27">
        <f t="shared" si="5"/>
        <v>17.647058823529413</v>
      </c>
      <c r="F39" s="98" t="s">
        <v>4</v>
      </c>
      <c r="G39" s="98" t="s">
        <v>4</v>
      </c>
      <c r="H39" s="98" t="s">
        <v>4</v>
      </c>
      <c r="I39" s="98" t="s">
        <v>4</v>
      </c>
      <c r="J39" s="98" t="s">
        <v>4</v>
      </c>
      <c r="K39" s="98" t="s">
        <v>4</v>
      </c>
      <c r="L39" s="98" t="s">
        <v>4</v>
      </c>
      <c r="M39" s="98" t="s">
        <v>4</v>
      </c>
      <c r="N39" s="98" t="s">
        <v>4</v>
      </c>
      <c r="O39" s="98" t="s">
        <v>4</v>
      </c>
      <c r="P39" s="98" t="s">
        <v>4</v>
      </c>
      <c r="Q39" s="98" t="s">
        <v>4</v>
      </c>
      <c r="R39" s="98">
        <v>2</v>
      </c>
      <c r="S39" s="98">
        <v>1</v>
      </c>
      <c r="T39" s="98" t="s">
        <v>4</v>
      </c>
      <c r="U39" s="98" t="s">
        <v>4</v>
      </c>
      <c r="V39" s="98" t="s">
        <v>4</v>
      </c>
      <c r="W39" s="98" t="s">
        <v>4</v>
      </c>
      <c r="X39" s="98" t="s">
        <v>4</v>
      </c>
      <c r="Y39" s="98" t="s">
        <v>4</v>
      </c>
      <c r="Z39" s="98" t="s">
        <v>4</v>
      </c>
      <c r="AA39" s="98" t="s">
        <v>4</v>
      </c>
      <c r="AB39" s="98" t="s">
        <v>4</v>
      </c>
      <c r="AC39" s="98" t="s">
        <v>4</v>
      </c>
      <c r="AD39" s="98" t="s">
        <v>4</v>
      </c>
      <c r="AE39" s="98" t="s">
        <v>4</v>
      </c>
      <c r="AF39" s="98" t="s">
        <v>4</v>
      </c>
      <c r="AG39" s="98" t="s">
        <v>4</v>
      </c>
      <c r="AH39" s="98" t="s">
        <v>4</v>
      </c>
      <c r="AI39" s="98" t="s">
        <v>4</v>
      </c>
      <c r="AJ39" s="98" t="s">
        <v>4</v>
      </c>
      <c r="AK39" s="98" t="s">
        <v>4</v>
      </c>
      <c r="AL39" s="98" t="s">
        <v>4</v>
      </c>
      <c r="AM39" s="98" t="s">
        <v>4</v>
      </c>
      <c r="AN39" s="98" t="s">
        <v>4</v>
      </c>
      <c r="AO39" s="98" t="s">
        <v>4</v>
      </c>
      <c r="AP39" s="98" t="s">
        <v>4</v>
      </c>
      <c r="AQ39" s="98" t="s">
        <v>4</v>
      </c>
      <c r="AR39" s="98" t="s">
        <v>4</v>
      </c>
      <c r="AS39" s="98" t="s">
        <v>4</v>
      </c>
      <c r="AT39" s="98" t="s">
        <v>4</v>
      </c>
      <c r="AU39" s="98" t="s">
        <v>4</v>
      </c>
      <c r="AV39" s="98" t="s">
        <v>4</v>
      </c>
      <c r="AW39" s="98" t="s">
        <v>4</v>
      </c>
      <c r="AX39" s="98" t="s">
        <v>4</v>
      </c>
      <c r="AY39" s="98" t="s">
        <v>4</v>
      </c>
      <c r="AZ39" s="98" t="s">
        <v>4</v>
      </c>
    </row>
    <row r="40" spans="1:52">
      <c r="A40" s="300">
        <v>14</v>
      </c>
      <c r="B40" s="31" t="s">
        <v>327</v>
      </c>
      <c r="C40" s="27">
        <v>98</v>
      </c>
      <c r="D40" s="27">
        <f t="shared" si="4"/>
        <v>16</v>
      </c>
      <c r="E40" s="27">
        <f t="shared" si="5"/>
        <v>16.326530612244898</v>
      </c>
      <c r="F40" s="98" t="s">
        <v>673</v>
      </c>
      <c r="G40" s="98" t="s">
        <v>673</v>
      </c>
      <c r="H40" s="98" t="s">
        <v>673</v>
      </c>
      <c r="I40" s="98" t="s">
        <v>673</v>
      </c>
      <c r="J40" s="98" t="s">
        <v>673</v>
      </c>
      <c r="K40" s="98" t="s">
        <v>673</v>
      </c>
      <c r="L40" s="98" t="s">
        <v>673</v>
      </c>
      <c r="M40" s="98" t="s">
        <v>673</v>
      </c>
      <c r="N40" s="98" t="s">
        <v>673</v>
      </c>
      <c r="O40" s="98">
        <v>3</v>
      </c>
      <c r="P40" s="98">
        <v>2</v>
      </c>
      <c r="Q40" s="98" t="s">
        <v>673</v>
      </c>
      <c r="R40" s="98">
        <v>6</v>
      </c>
      <c r="S40" s="98">
        <v>1</v>
      </c>
      <c r="T40" s="98" t="s">
        <v>673</v>
      </c>
      <c r="U40" s="98" t="s">
        <v>673</v>
      </c>
      <c r="V40" s="98" t="s">
        <v>673</v>
      </c>
      <c r="W40" s="98" t="s">
        <v>673</v>
      </c>
      <c r="X40" s="98" t="s">
        <v>673</v>
      </c>
      <c r="Y40" s="98" t="s">
        <v>673</v>
      </c>
      <c r="Z40" s="98" t="s">
        <v>673</v>
      </c>
      <c r="AA40" s="98">
        <v>2</v>
      </c>
      <c r="AB40" s="98" t="s">
        <v>673</v>
      </c>
      <c r="AC40" s="98" t="s">
        <v>673</v>
      </c>
      <c r="AD40" s="98">
        <v>1</v>
      </c>
      <c r="AE40" s="98" t="s">
        <v>673</v>
      </c>
      <c r="AF40" s="98" t="s">
        <v>673</v>
      </c>
      <c r="AG40" s="98">
        <v>1</v>
      </c>
      <c r="AH40" s="98" t="s">
        <v>673</v>
      </c>
      <c r="AI40" s="98" t="s">
        <v>673</v>
      </c>
      <c r="AJ40" s="98" t="s">
        <v>673</v>
      </c>
      <c r="AK40" s="98" t="s">
        <v>673</v>
      </c>
      <c r="AL40" s="98" t="s">
        <v>673</v>
      </c>
      <c r="AM40" s="98" t="s">
        <v>673</v>
      </c>
      <c r="AN40" s="98" t="s">
        <v>673</v>
      </c>
      <c r="AO40" s="98" t="s">
        <v>673</v>
      </c>
      <c r="AP40" s="98" t="s">
        <v>673</v>
      </c>
      <c r="AQ40" s="98" t="s">
        <v>673</v>
      </c>
      <c r="AR40" s="98" t="s">
        <v>673</v>
      </c>
      <c r="AS40" s="98" t="s">
        <v>673</v>
      </c>
      <c r="AT40" s="98" t="s">
        <v>673</v>
      </c>
      <c r="AU40" s="98" t="s">
        <v>673</v>
      </c>
      <c r="AV40" s="98" t="s">
        <v>673</v>
      </c>
      <c r="AW40" s="98" t="s">
        <v>673</v>
      </c>
      <c r="AX40" s="98" t="s">
        <v>673</v>
      </c>
      <c r="AY40" s="98" t="s">
        <v>673</v>
      </c>
      <c r="AZ40" s="98" t="s">
        <v>673</v>
      </c>
    </row>
    <row r="41" spans="1:52">
      <c r="A41" s="300"/>
      <c r="B41" s="31" t="s">
        <v>328</v>
      </c>
      <c r="C41" s="27">
        <v>64</v>
      </c>
      <c r="D41" s="27">
        <f t="shared" si="4"/>
        <v>6</v>
      </c>
      <c r="E41" s="27">
        <f t="shared" si="5"/>
        <v>9.375</v>
      </c>
      <c r="F41" s="98" t="s">
        <v>58</v>
      </c>
      <c r="G41" s="98" t="s">
        <v>58</v>
      </c>
      <c r="H41" s="98" t="s">
        <v>58</v>
      </c>
      <c r="I41" s="98" t="s">
        <v>58</v>
      </c>
      <c r="J41" s="98" t="s">
        <v>58</v>
      </c>
      <c r="K41" s="98" t="s">
        <v>58</v>
      </c>
      <c r="L41" s="98" t="s">
        <v>58</v>
      </c>
      <c r="M41" s="98" t="s">
        <v>58</v>
      </c>
      <c r="N41" s="98" t="s">
        <v>58</v>
      </c>
      <c r="O41" s="98">
        <v>1</v>
      </c>
      <c r="P41" s="98" t="s">
        <v>58</v>
      </c>
      <c r="Q41" s="98" t="s">
        <v>58</v>
      </c>
      <c r="R41" s="98">
        <v>4</v>
      </c>
      <c r="S41" s="98" t="s">
        <v>58</v>
      </c>
      <c r="T41" s="98" t="s">
        <v>58</v>
      </c>
      <c r="U41" s="98" t="s">
        <v>58</v>
      </c>
      <c r="V41" s="98" t="s">
        <v>58</v>
      </c>
      <c r="W41" s="98" t="s">
        <v>58</v>
      </c>
      <c r="X41" s="98" t="s">
        <v>58</v>
      </c>
      <c r="Y41" s="98" t="s">
        <v>58</v>
      </c>
      <c r="Z41" s="98">
        <v>1</v>
      </c>
      <c r="AA41" s="98" t="s">
        <v>58</v>
      </c>
      <c r="AB41" s="98" t="s">
        <v>58</v>
      </c>
      <c r="AC41" s="98" t="s">
        <v>58</v>
      </c>
      <c r="AD41" s="98" t="s">
        <v>58</v>
      </c>
      <c r="AE41" s="98" t="s">
        <v>58</v>
      </c>
      <c r="AF41" s="98" t="s">
        <v>58</v>
      </c>
      <c r="AG41" s="98" t="s">
        <v>58</v>
      </c>
      <c r="AH41" s="98" t="s">
        <v>58</v>
      </c>
      <c r="AI41" s="98" t="s">
        <v>58</v>
      </c>
      <c r="AJ41" s="98" t="s">
        <v>58</v>
      </c>
      <c r="AK41" s="98" t="s">
        <v>58</v>
      </c>
      <c r="AL41" s="98" t="s">
        <v>58</v>
      </c>
      <c r="AM41" s="98" t="s">
        <v>58</v>
      </c>
      <c r="AN41" s="98" t="s">
        <v>58</v>
      </c>
      <c r="AO41" s="98" t="s">
        <v>58</v>
      </c>
      <c r="AP41" s="98" t="s">
        <v>58</v>
      </c>
      <c r="AQ41" s="98" t="s">
        <v>58</v>
      </c>
      <c r="AR41" s="98" t="s">
        <v>58</v>
      </c>
      <c r="AS41" s="98" t="s">
        <v>58</v>
      </c>
      <c r="AT41" s="98" t="s">
        <v>58</v>
      </c>
      <c r="AU41" s="98" t="s">
        <v>58</v>
      </c>
      <c r="AV41" s="98" t="s">
        <v>58</v>
      </c>
      <c r="AW41" s="98" t="s">
        <v>58</v>
      </c>
      <c r="AX41" s="98" t="s">
        <v>58</v>
      </c>
      <c r="AY41" s="98" t="s">
        <v>58</v>
      </c>
      <c r="AZ41" s="98" t="s">
        <v>58</v>
      </c>
    </row>
    <row r="42" spans="1:52">
      <c r="A42" s="300"/>
      <c r="B42" s="31" t="s">
        <v>330</v>
      </c>
      <c r="C42" s="27">
        <v>17</v>
      </c>
      <c r="D42" s="27">
        <f t="shared" si="4"/>
        <v>1</v>
      </c>
      <c r="E42" s="27">
        <f t="shared" si="5"/>
        <v>5.8823529411764701</v>
      </c>
      <c r="F42" s="98" t="s">
        <v>4</v>
      </c>
      <c r="G42" s="98" t="s">
        <v>4</v>
      </c>
      <c r="H42" s="98" t="s">
        <v>4</v>
      </c>
      <c r="I42" s="98" t="s">
        <v>4</v>
      </c>
      <c r="J42" s="98" t="s">
        <v>4</v>
      </c>
      <c r="K42" s="98" t="s">
        <v>4</v>
      </c>
      <c r="L42" s="98" t="s">
        <v>4</v>
      </c>
      <c r="M42" s="98" t="s">
        <v>4</v>
      </c>
      <c r="N42" s="98" t="s">
        <v>4</v>
      </c>
      <c r="O42" s="98" t="s">
        <v>4</v>
      </c>
      <c r="P42" s="98" t="s">
        <v>4</v>
      </c>
      <c r="Q42" s="98" t="s">
        <v>4</v>
      </c>
      <c r="R42" s="98">
        <v>1</v>
      </c>
      <c r="S42" s="98" t="s">
        <v>4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  <c r="AC42" s="98" t="s">
        <v>4</v>
      </c>
      <c r="AD42" s="98" t="s">
        <v>4</v>
      </c>
      <c r="AE42" s="98" t="s">
        <v>4</v>
      </c>
      <c r="AF42" s="98" t="s">
        <v>4</v>
      </c>
      <c r="AG42" s="98" t="s">
        <v>4</v>
      </c>
      <c r="AH42" s="98" t="s">
        <v>4</v>
      </c>
      <c r="AI42" s="98" t="s">
        <v>4</v>
      </c>
      <c r="AJ42" s="98" t="s">
        <v>4</v>
      </c>
      <c r="AK42" s="98" t="s">
        <v>4</v>
      </c>
      <c r="AL42" s="98" t="s">
        <v>4</v>
      </c>
      <c r="AM42" s="98" t="s">
        <v>4</v>
      </c>
      <c r="AN42" s="98" t="s">
        <v>4</v>
      </c>
      <c r="AO42" s="98" t="s">
        <v>4</v>
      </c>
      <c r="AP42" s="98" t="s">
        <v>4</v>
      </c>
      <c r="AQ42" s="98" t="s">
        <v>4</v>
      </c>
      <c r="AR42" s="98" t="s">
        <v>4</v>
      </c>
      <c r="AS42" s="98" t="s">
        <v>4</v>
      </c>
      <c r="AT42" s="98" t="s">
        <v>4</v>
      </c>
      <c r="AU42" s="98" t="s">
        <v>4</v>
      </c>
      <c r="AV42" s="98" t="s">
        <v>4</v>
      </c>
      <c r="AW42" s="98" t="s">
        <v>4</v>
      </c>
      <c r="AX42" s="98" t="s">
        <v>4</v>
      </c>
      <c r="AY42" s="98" t="s">
        <v>4</v>
      </c>
      <c r="AZ42" s="98" t="s">
        <v>4</v>
      </c>
    </row>
    <row r="43" spans="1:52">
      <c r="A43" s="300">
        <v>15</v>
      </c>
      <c r="B43" s="31" t="s">
        <v>327</v>
      </c>
      <c r="C43" s="27">
        <v>90</v>
      </c>
      <c r="D43" s="27">
        <f t="shared" si="4"/>
        <v>17</v>
      </c>
      <c r="E43" s="27">
        <f t="shared" si="5"/>
        <v>18.888888888888889</v>
      </c>
      <c r="F43" s="98" t="s">
        <v>673</v>
      </c>
      <c r="G43" s="98" t="s">
        <v>673</v>
      </c>
      <c r="H43" s="98" t="s">
        <v>673</v>
      </c>
      <c r="I43" s="98" t="s">
        <v>673</v>
      </c>
      <c r="J43" s="98" t="s">
        <v>673</v>
      </c>
      <c r="K43" s="98" t="s">
        <v>673</v>
      </c>
      <c r="L43" s="98" t="s">
        <v>673</v>
      </c>
      <c r="M43" s="98" t="s">
        <v>673</v>
      </c>
      <c r="N43" s="98" t="s">
        <v>673</v>
      </c>
      <c r="O43" s="98">
        <v>1</v>
      </c>
      <c r="P43" s="98">
        <v>3</v>
      </c>
      <c r="Q43" s="98">
        <v>1</v>
      </c>
      <c r="R43" s="98">
        <v>11</v>
      </c>
      <c r="S43" s="98" t="s">
        <v>673</v>
      </c>
      <c r="T43" s="98" t="s">
        <v>673</v>
      </c>
      <c r="U43" s="98" t="s">
        <v>673</v>
      </c>
      <c r="V43" s="98" t="s">
        <v>673</v>
      </c>
      <c r="W43" s="98" t="s">
        <v>673</v>
      </c>
      <c r="X43" s="98" t="s">
        <v>673</v>
      </c>
      <c r="Y43" s="98" t="s">
        <v>673</v>
      </c>
      <c r="Z43" s="98">
        <v>1</v>
      </c>
      <c r="AA43" s="98" t="s">
        <v>673</v>
      </c>
      <c r="AB43" s="98" t="s">
        <v>673</v>
      </c>
      <c r="AC43" s="98" t="s">
        <v>673</v>
      </c>
      <c r="AD43" s="98" t="s">
        <v>673</v>
      </c>
      <c r="AE43" s="98" t="s">
        <v>673</v>
      </c>
      <c r="AF43" s="98" t="s">
        <v>673</v>
      </c>
      <c r="AG43" s="98" t="s">
        <v>673</v>
      </c>
      <c r="AH43" s="98" t="s">
        <v>673</v>
      </c>
      <c r="AI43" s="98" t="s">
        <v>673</v>
      </c>
      <c r="AJ43" s="98" t="s">
        <v>673</v>
      </c>
      <c r="AK43" s="98" t="s">
        <v>673</v>
      </c>
      <c r="AL43" s="98" t="s">
        <v>673</v>
      </c>
      <c r="AM43" s="98" t="s">
        <v>673</v>
      </c>
      <c r="AN43" s="98" t="s">
        <v>673</v>
      </c>
      <c r="AO43" s="98" t="s">
        <v>673</v>
      </c>
      <c r="AP43" s="98" t="s">
        <v>673</v>
      </c>
      <c r="AQ43" s="98" t="s">
        <v>673</v>
      </c>
      <c r="AR43" s="98" t="s">
        <v>673</v>
      </c>
      <c r="AS43" s="98" t="s">
        <v>673</v>
      </c>
      <c r="AT43" s="98" t="s">
        <v>673</v>
      </c>
      <c r="AU43" s="98" t="s">
        <v>673</v>
      </c>
      <c r="AV43" s="98" t="s">
        <v>673</v>
      </c>
      <c r="AW43" s="98" t="s">
        <v>673</v>
      </c>
      <c r="AX43" s="98" t="s">
        <v>673</v>
      </c>
      <c r="AY43" s="98" t="s">
        <v>673</v>
      </c>
      <c r="AZ43" s="98" t="s">
        <v>673</v>
      </c>
    </row>
    <row r="44" spans="1:52">
      <c r="A44" s="300"/>
      <c r="B44" s="31" t="s">
        <v>328</v>
      </c>
      <c r="C44" s="27">
        <v>51</v>
      </c>
      <c r="D44" s="27">
        <f t="shared" si="4"/>
        <v>5</v>
      </c>
      <c r="E44" s="27">
        <f t="shared" si="5"/>
        <v>9.8039215686274517</v>
      </c>
      <c r="F44" s="98" t="s">
        <v>58</v>
      </c>
      <c r="G44" s="98" t="s">
        <v>58</v>
      </c>
      <c r="H44" s="98" t="s">
        <v>58</v>
      </c>
      <c r="I44" s="98" t="s">
        <v>58</v>
      </c>
      <c r="J44" s="98" t="s">
        <v>58</v>
      </c>
      <c r="K44" s="98" t="s">
        <v>58</v>
      </c>
      <c r="L44" s="98" t="s">
        <v>58</v>
      </c>
      <c r="M44" s="98" t="s">
        <v>58</v>
      </c>
      <c r="N44" s="98" t="s">
        <v>58</v>
      </c>
      <c r="O44" s="98" t="s">
        <v>58</v>
      </c>
      <c r="P44" s="98" t="s">
        <v>58</v>
      </c>
      <c r="Q44" s="98" t="s">
        <v>58</v>
      </c>
      <c r="R44" s="98">
        <v>3</v>
      </c>
      <c r="S44" s="98">
        <v>1</v>
      </c>
      <c r="T44" s="98">
        <v>1</v>
      </c>
      <c r="U44" s="98" t="s">
        <v>58</v>
      </c>
      <c r="V44" s="98" t="s">
        <v>58</v>
      </c>
      <c r="W44" s="98" t="s">
        <v>58</v>
      </c>
      <c r="X44" s="98" t="s">
        <v>58</v>
      </c>
      <c r="Y44" s="98" t="s">
        <v>58</v>
      </c>
      <c r="Z44" s="98" t="s">
        <v>58</v>
      </c>
      <c r="AA44" s="98" t="s">
        <v>58</v>
      </c>
      <c r="AB44" s="98" t="s">
        <v>58</v>
      </c>
      <c r="AC44" s="98" t="s">
        <v>58</v>
      </c>
      <c r="AD44" s="98" t="s">
        <v>58</v>
      </c>
      <c r="AE44" s="98" t="s">
        <v>58</v>
      </c>
      <c r="AF44" s="98" t="s">
        <v>58</v>
      </c>
      <c r="AG44" s="98" t="s">
        <v>58</v>
      </c>
      <c r="AH44" s="98" t="s">
        <v>58</v>
      </c>
      <c r="AI44" s="98" t="s">
        <v>58</v>
      </c>
      <c r="AJ44" s="98" t="s">
        <v>58</v>
      </c>
      <c r="AK44" s="98" t="s">
        <v>58</v>
      </c>
      <c r="AL44" s="98" t="s">
        <v>58</v>
      </c>
      <c r="AM44" s="98" t="s">
        <v>58</v>
      </c>
      <c r="AN44" s="98" t="s">
        <v>58</v>
      </c>
      <c r="AO44" s="98" t="s">
        <v>58</v>
      </c>
      <c r="AP44" s="98" t="s">
        <v>58</v>
      </c>
      <c r="AQ44" s="98" t="s">
        <v>58</v>
      </c>
      <c r="AR44" s="98" t="s">
        <v>58</v>
      </c>
      <c r="AS44" s="98" t="s">
        <v>58</v>
      </c>
      <c r="AT44" s="98" t="s">
        <v>58</v>
      </c>
      <c r="AU44" s="98" t="s">
        <v>58</v>
      </c>
      <c r="AV44" s="98" t="s">
        <v>58</v>
      </c>
      <c r="AW44" s="98" t="s">
        <v>58</v>
      </c>
      <c r="AX44" s="98" t="s">
        <v>58</v>
      </c>
      <c r="AY44" s="98" t="s">
        <v>58</v>
      </c>
      <c r="AZ44" s="98" t="s">
        <v>58</v>
      </c>
    </row>
    <row r="45" spans="1:52">
      <c r="A45" s="300"/>
      <c r="B45" s="31" t="s">
        <v>330</v>
      </c>
      <c r="C45" s="27">
        <v>9</v>
      </c>
      <c r="D45" s="4" t="s">
        <v>4</v>
      </c>
      <c r="E45" s="4" t="s">
        <v>4</v>
      </c>
      <c r="F45" s="98" t="s">
        <v>4</v>
      </c>
      <c r="G45" s="98" t="s">
        <v>4</v>
      </c>
      <c r="H45" s="98" t="s">
        <v>4</v>
      </c>
      <c r="I45" s="98" t="s">
        <v>4</v>
      </c>
      <c r="J45" s="98" t="s">
        <v>4</v>
      </c>
      <c r="K45" s="98" t="s">
        <v>4</v>
      </c>
      <c r="L45" s="98" t="s">
        <v>4</v>
      </c>
      <c r="M45" s="98" t="s">
        <v>4</v>
      </c>
      <c r="N45" s="98" t="s">
        <v>4</v>
      </c>
      <c r="O45" s="98" t="s">
        <v>4</v>
      </c>
      <c r="P45" s="98" t="s">
        <v>4</v>
      </c>
      <c r="Q45" s="98" t="s">
        <v>4</v>
      </c>
      <c r="R45" s="98" t="s">
        <v>4</v>
      </c>
      <c r="S45" s="98" t="s">
        <v>4</v>
      </c>
      <c r="T45" s="98" t="s">
        <v>4</v>
      </c>
      <c r="U45" s="98" t="s">
        <v>4</v>
      </c>
      <c r="V45" s="98" t="s">
        <v>4</v>
      </c>
      <c r="W45" s="98" t="s">
        <v>4</v>
      </c>
      <c r="X45" s="98" t="s">
        <v>4</v>
      </c>
      <c r="Y45" s="98" t="s">
        <v>4</v>
      </c>
      <c r="Z45" s="98" t="s">
        <v>4</v>
      </c>
      <c r="AA45" s="98" t="s">
        <v>4</v>
      </c>
      <c r="AB45" s="98" t="s">
        <v>4</v>
      </c>
      <c r="AC45" s="98" t="s">
        <v>4</v>
      </c>
      <c r="AD45" s="98" t="s">
        <v>4</v>
      </c>
      <c r="AE45" s="98" t="s">
        <v>4</v>
      </c>
      <c r="AF45" s="98" t="s">
        <v>4</v>
      </c>
      <c r="AG45" s="98" t="s">
        <v>4</v>
      </c>
      <c r="AH45" s="98" t="s">
        <v>4</v>
      </c>
      <c r="AI45" s="98" t="s">
        <v>4</v>
      </c>
      <c r="AJ45" s="98" t="s">
        <v>4</v>
      </c>
      <c r="AK45" s="98" t="s">
        <v>4</v>
      </c>
      <c r="AL45" s="98" t="s">
        <v>4</v>
      </c>
      <c r="AM45" s="98" t="s">
        <v>4</v>
      </c>
      <c r="AN45" s="98" t="s">
        <v>4</v>
      </c>
      <c r="AO45" s="98" t="s">
        <v>4</v>
      </c>
      <c r="AP45" s="98" t="s">
        <v>4</v>
      </c>
      <c r="AQ45" s="98" t="s">
        <v>4</v>
      </c>
      <c r="AR45" s="98" t="s">
        <v>4</v>
      </c>
      <c r="AS45" s="98" t="s">
        <v>4</v>
      </c>
      <c r="AT45" s="98" t="s">
        <v>4</v>
      </c>
      <c r="AU45" s="98" t="s">
        <v>4</v>
      </c>
      <c r="AV45" s="98" t="s">
        <v>4</v>
      </c>
      <c r="AW45" s="98" t="s">
        <v>4</v>
      </c>
      <c r="AX45" s="98" t="s">
        <v>4</v>
      </c>
      <c r="AY45" s="98" t="s">
        <v>4</v>
      </c>
      <c r="AZ45" s="98" t="s">
        <v>4</v>
      </c>
    </row>
    <row r="46" spans="1:52">
      <c r="A46" s="300">
        <v>16</v>
      </c>
      <c r="B46" s="31" t="s">
        <v>327</v>
      </c>
      <c r="C46" s="27">
        <v>99</v>
      </c>
      <c r="D46" s="27">
        <f>SUM(F46:AZ46)</f>
        <v>14</v>
      </c>
      <c r="E46" s="27">
        <f>D46/C46*100</f>
        <v>14.14141414141414</v>
      </c>
      <c r="F46" s="98">
        <v>1</v>
      </c>
      <c r="G46" s="98" t="s">
        <v>673</v>
      </c>
      <c r="H46" s="98" t="s">
        <v>673</v>
      </c>
      <c r="I46" s="98" t="s">
        <v>673</v>
      </c>
      <c r="J46" s="98" t="s">
        <v>673</v>
      </c>
      <c r="K46" s="98" t="s">
        <v>673</v>
      </c>
      <c r="L46" s="98" t="s">
        <v>673</v>
      </c>
      <c r="M46" s="98" t="s">
        <v>673</v>
      </c>
      <c r="N46" s="98" t="s">
        <v>673</v>
      </c>
      <c r="O46" s="98">
        <v>5</v>
      </c>
      <c r="P46" s="98">
        <v>2</v>
      </c>
      <c r="Q46" s="98" t="s">
        <v>673</v>
      </c>
      <c r="R46" s="98">
        <v>3</v>
      </c>
      <c r="S46" s="98">
        <v>1</v>
      </c>
      <c r="T46" s="98">
        <v>1</v>
      </c>
      <c r="U46" s="98" t="s">
        <v>673</v>
      </c>
      <c r="V46" s="98" t="s">
        <v>673</v>
      </c>
      <c r="W46" s="98" t="s">
        <v>673</v>
      </c>
      <c r="X46" s="98" t="s">
        <v>673</v>
      </c>
      <c r="Y46" s="98" t="s">
        <v>673</v>
      </c>
      <c r="Z46" s="98">
        <v>1</v>
      </c>
      <c r="AA46" s="98" t="s">
        <v>673</v>
      </c>
      <c r="AB46" s="98" t="s">
        <v>673</v>
      </c>
      <c r="AC46" s="98" t="s">
        <v>673</v>
      </c>
      <c r="AD46" s="98" t="s">
        <v>673</v>
      </c>
      <c r="AE46" s="98" t="s">
        <v>673</v>
      </c>
      <c r="AF46" s="98" t="s">
        <v>673</v>
      </c>
      <c r="AG46" s="98" t="s">
        <v>673</v>
      </c>
      <c r="AH46" s="98" t="s">
        <v>673</v>
      </c>
      <c r="AI46" s="98" t="s">
        <v>673</v>
      </c>
      <c r="AJ46" s="98" t="s">
        <v>673</v>
      </c>
      <c r="AK46" s="98" t="s">
        <v>673</v>
      </c>
      <c r="AL46" s="98" t="s">
        <v>673</v>
      </c>
      <c r="AM46" s="98" t="s">
        <v>673</v>
      </c>
      <c r="AN46" s="98" t="s">
        <v>673</v>
      </c>
      <c r="AO46" s="98" t="s">
        <v>673</v>
      </c>
      <c r="AP46" s="98" t="s">
        <v>673</v>
      </c>
      <c r="AQ46" s="98" t="s">
        <v>673</v>
      </c>
      <c r="AR46" s="98" t="s">
        <v>673</v>
      </c>
      <c r="AS46" s="98" t="s">
        <v>673</v>
      </c>
      <c r="AT46" s="98" t="s">
        <v>673</v>
      </c>
      <c r="AU46" s="98" t="s">
        <v>673</v>
      </c>
      <c r="AV46" s="98" t="s">
        <v>673</v>
      </c>
      <c r="AW46" s="98" t="s">
        <v>673</v>
      </c>
      <c r="AX46" s="98" t="s">
        <v>673</v>
      </c>
      <c r="AY46" s="98" t="s">
        <v>673</v>
      </c>
      <c r="AZ46" s="98" t="s">
        <v>673</v>
      </c>
    </row>
    <row r="47" spans="1:52">
      <c r="A47" s="300"/>
      <c r="B47" s="31" t="s">
        <v>328</v>
      </c>
      <c r="C47" s="27">
        <v>68</v>
      </c>
      <c r="D47" s="27">
        <f>SUM(F47:AZ47)</f>
        <v>6</v>
      </c>
      <c r="E47" s="27">
        <f>D47/C47*100</f>
        <v>8.8235294117647065</v>
      </c>
      <c r="F47" s="98" t="s">
        <v>58</v>
      </c>
      <c r="G47" s="98" t="s">
        <v>58</v>
      </c>
      <c r="H47" s="98" t="s">
        <v>58</v>
      </c>
      <c r="I47" s="98" t="s">
        <v>58</v>
      </c>
      <c r="J47" s="98" t="s">
        <v>58</v>
      </c>
      <c r="K47" s="98" t="s">
        <v>58</v>
      </c>
      <c r="L47" s="98" t="s">
        <v>58</v>
      </c>
      <c r="M47" s="98" t="s">
        <v>58</v>
      </c>
      <c r="N47" s="98" t="s">
        <v>58</v>
      </c>
      <c r="O47" s="98" t="s">
        <v>58</v>
      </c>
      <c r="P47" s="98" t="s">
        <v>58</v>
      </c>
      <c r="Q47" s="98" t="s">
        <v>58</v>
      </c>
      <c r="R47" s="98">
        <v>1</v>
      </c>
      <c r="S47" s="98" t="s">
        <v>58</v>
      </c>
      <c r="T47" s="98" t="s">
        <v>58</v>
      </c>
      <c r="U47" s="98" t="s">
        <v>58</v>
      </c>
      <c r="V47" s="98" t="s">
        <v>58</v>
      </c>
      <c r="W47" s="98" t="s">
        <v>58</v>
      </c>
      <c r="X47" s="98">
        <v>3</v>
      </c>
      <c r="Y47" s="98" t="s">
        <v>58</v>
      </c>
      <c r="Z47" s="98" t="s">
        <v>58</v>
      </c>
      <c r="AA47" s="98" t="s">
        <v>58</v>
      </c>
      <c r="AB47" s="98" t="s">
        <v>58</v>
      </c>
      <c r="AC47" s="98" t="s">
        <v>58</v>
      </c>
      <c r="AD47" s="98" t="s">
        <v>58</v>
      </c>
      <c r="AE47" s="98" t="s">
        <v>58</v>
      </c>
      <c r="AF47" s="98">
        <v>1</v>
      </c>
      <c r="AG47" s="98" t="s">
        <v>58</v>
      </c>
      <c r="AH47" s="98">
        <v>1</v>
      </c>
      <c r="AI47" s="98" t="s">
        <v>58</v>
      </c>
      <c r="AJ47" s="98" t="s">
        <v>58</v>
      </c>
      <c r="AK47" s="98" t="s">
        <v>58</v>
      </c>
      <c r="AL47" s="98" t="s">
        <v>58</v>
      </c>
      <c r="AM47" s="98" t="s">
        <v>58</v>
      </c>
      <c r="AN47" s="98" t="s">
        <v>58</v>
      </c>
      <c r="AO47" s="98" t="s">
        <v>58</v>
      </c>
      <c r="AP47" s="98" t="s">
        <v>58</v>
      </c>
      <c r="AQ47" s="98" t="s">
        <v>58</v>
      </c>
      <c r="AR47" s="98" t="s">
        <v>58</v>
      </c>
      <c r="AS47" s="98" t="s">
        <v>58</v>
      </c>
      <c r="AT47" s="98" t="s">
        <v>58</v>
      </c>
      <c r="AU47" s="98" t="s">
        <v>58</v>
      </c>
      <c r="AV47" s="98" t="s">
        <v>58</v>
      </c>
      <c r="AW47" s="98" t="s">
        <v>58</v>
      </c>
      <c r="AX47" s="98" t="s">
        <v>58</v>
      </c>
      <c r="AY47" s="98" t="s">
        <v>58</v>
      </c>
      <c r="AZ47" s="98" t="s">
        <v>58</v>
      </c>
    </row>
    <row r="48" spans="1:52">
      <c r="A48" s="300"/>
      <c r="B48" s="31" t="s">
        <v>330</v>
      </c>
      <c r="C48" s="112">
        <v>15</v>
      </c>
      <c r="D48" s="112">
        <f>SUM(F48:AZ48)</f>
        <v>1</v>
      </c>
      <c r="E48" s="112">
        <f>D48/C48*100</f>
        <v>6.666666666666667</v>
      </c>
      <c r="F48" s="54" t="s">
        <v>4</v>
      </c>
      <c r="G48" s="54" t="s">
        <v>4</v>
      </c>
      <c r="H48" s="54" t="s">
        <v>4</v>
      </c>
      <c r="I48" s="54" t="s">
        <v>4</v>
      </c>
      <c r="J48" s="54" t="s">
        <v>4</v>
      </c>
      <c r="K48" s="54" t="s">
        <v>4</v>
      </c>
      <c r="L48" s="54" t="s">
        <v>4</v>
      </c>
      <c r="M48" s="54" t="s">
        <v>4</v>
      </c>
      <c r="N48" s="54" t="s">
        <v>4</v>
      </c>
      <c r="O48" s="54">
        <v>1</v>
      </c>
      <c r="P48" s="54" t="s">
        <v>4</v>
      </c>
      <c r="Q48" s="54" t="s">
        <v>4</v>
      </c>
      <c r="R48" s="54" t="s">
        <v>4</v>
      </c>
      <c r="S48" s="54" t="s">
        <v>4</v>
      </c>
      <c r="T48" s="54" t="s">
        <v>4</v>
      </c>
      <c r="U48" s="54" t="s">
        <v>4</v>
      </c>
      <c r="V48" s="54" t="s">
        <v>4</v>
      </c>
      <c r="W48" s="54" t="s">
        <v>4</v>
      </c>
      <c r="X48" s="54" t="s">
        <v>4</v>
      </c>
      <c r="Y48" s="54" t="s">
        <v>4</v>
      </c>
      <c r="Z48" s="54" t="s">
        <v>4</v>
      </c>
      <c r="AA48" s="54" t="s">
        <v>4</v>
      </c>
      <c r="AB48" s="54" t="s">
        <v>4</v>
      </c>
      <c r="AC48" s="54" t="s">
        <v>4</v>
      </c>
      <c r="AD48" s="54" t="s">
        <v>4</v>
      </c>
      <c r="AE48" s="54" t="s">
        <v>4</v>
      </c>
      <c r="AF48" s="54" t="s">
        <v>4</v>
      </c>
      <c r="AG48" s="54" t="s">
        <v>4</v>
      </c>
      <c r="AH48" s="54"/>
      <c r="AI48" s="54" t="s">
        <v>4</v>
      </c>
      <c r="AJ48" s="54" t="s">
        <v>4</v>
      </c>
      <c r="AK48" s="54" t="s">
        <v>4</v>
      </c>
      <c r="AL48" s="54" t="s">
        <v>4</v>
      </c>
      <c r="AM48" s="54" t="s">
        <v>4</v>
      </c>
      <c r="AN48" s="54" t="s">
        <v>4</v>
      </c>
      <c r="AO48" s="54" t="s">
        <v>4</v>
      </c>
      <c r="AP48" s="54" t="s">
        <v>4</v>
      </c>
      <c r="AQ48" s="54" t="s">
        <v>4</v>
      </c>
      <c r="AR48" s="54" t="s">
        <v>4</v>
      </c>
      <c r="AS48" s="54" t="s">
        <v>4</v>
      </c>
      <c r="AT48" s="54" t="s">
        <v>4</v>
      </c>
      <c r="AU48" s="54" t="s">
        <v>4</v>
      </c>
      <c r="AV48" s="54" t="s">
        <v>4</v>
      </c>
      <c r="AW48" s="54" t="s">
        <v>4</v>
      </c>
      <c r="AX48" s="54" t="s">
        <v>4</v>
      </c>
      <c r="AY48" s="54" t="s">
        <v>4</v>
      </c>
      <c r="AZ48" s="54" t="s">
        <v>4</v>
      </c>
    </row>
    <row r="49" spans="1:52">
      <c r="A49" s="300">
        <v>17</v>
      </c>
      <c r="B49" s="31" t="s">
        <v>327</v>
      </c>
      <c r="C49" s="112"/>
      <c r="D49" s="112">
        <f t="shared" si="4"/>
        <v>0</v>
      </c>
      <c r="E49" s="112" t="e">
        <f t="shared" si="5"/>
        <v>#DIV/0!</v>
      </c>
      <c r="F49" s="54" t="s">
        <v>673</v>
      </c>
      <c r="G49" s="54" t="s">
        <v>673</v>
      </c>
      <c r="H49" s="54" t="s">
        <v>673</v>
      </c>
      <c r="I49" s="54" t="s">
        <v>673</v>
      </c>
      <c r="J49" s="54" t="s">
        <v>673</v>
      </c>
      <c r="K49" s="54" t="s">
        <v>673</v>
      </c>
      <c r="L49" s="54" t="s">
        <v>673</v>
      </c>
      <c r="M49" s="54" t="s">
        <v>673</v>
      </c>
      <c r="N49" s="54" t="s">
        <v>673</v>
      </c>
      <c r="O49" s="54" t="s">
        <v>673</v>
      </c>
      <c r="P49" s="54" t="s">
        <v>673</v>
      </c>
      <c r="Q49" s="54" t="s">
        <v>673</v>
      </c>
      <c r="R49" s="54" t="s">
        <v>673</v>
      </c>
      <c r="S49" s="54" t="s">
        <v>673</v>
      </c>
      <c r="T49" s="54" t="s">
        <v>673</v>
      </c>
      <c r="U49" s="54" t="s">
        <v>673</v>
      </c>
      <c r="V49" s="54" t="s">
        <v>673</v>
      </c>
      <c r="W49" s="54" t="s">
        <v>673</v>
      </c>
      <c r="X49" s="54" t="s">
        <v>673</v>
      </c>
      <c r="Y49" s="54" t="s">
        <v>673</v>
      </c>
      <c r="Z49" s="54" t="s">
        <v>673</v>
      </c>
      <c r="AA49" s="54" t="s">
        <v>673</v>
      </c>
      <c r="AB49" s="54" t="s">
        <v>673</v>
      </c>
      <c r="AC49" s="54" t="s">
        <v>673</v>
      </c>
      <c r="AD49" s="54" t="s">
        <v>673</v>
      </c>
      <c r="AE49" s="54" t="s">
        <v>673</v>
      </c>
      <c r="AF49" s="54" t="s">
        <v>673</v>
      </c>
      <c r="AG49" s="54" t="s">
        <v>673</v>
      </c>
      <c r="AH49" s="54" t="s">
        <v>673</v>
      </c>
      <c r="AI49" s="54" t="s">
        <v>673</v>
      </c>
      <c r="AJ49" s="54" t="s">
        <v>673</v>
      </c>
      <c r="AK49" s="54" t="s">
        <v>673</v>
      </c>
      <c r="AL49" s="54" t="s">
        <v>673</v>
      </c>
      <c r="AM49" s="54" t="s">
        <v>673</v>
      </c>
      <c r="AN49" s="54" t="s">
        <v>673</v>
      </c>
      <c r="AO49" s="54" t="s">
        <v>673</v>
      </c>
      <c r="AP49" s="54" t="s">
        <v>673</v>
      </c>
      <c r="AQ49" s="54" t="s">
        <v>673</v>
      </c>
      <c r="AR49" s="54" t="s">
        <v>673</v>
      </c>
      <c r="AS49" s="54" t="s">
        <v>673</v>
      </c>
      <c r="AT49" s="54" t="s">
        <v>673</v>
      </c>
      <c r="AU49" s="54" t="s">
        <v>673</v>
      </c>
      <c r="AV49" s="54" t="s">
        <v>673</v>
      </c>
      <c r="AW49" s="54" t="s">
        <v>673</v>
      </c>
      <c r="AX49" s="54" t="s">
        <v>673</v>
      </c>
      <c r="AY49" s="54" t="s">
        <v>673</v>
      </c>
      <c r="AZ49" s="54" t="s">
        <v>673</v>
      </c>
    </row>
    <row r="50" spans="1:52">
      <c r="A50" s="300"/>
      <c r="B50" s="31" t="s">
        <v>328</v>
      </c>
      <c r="C50" s="112"/>
      <c r="D50" s="112">
        <f t="shared" si="4"/>
        <v>0</v>
      </c>
      <c r="E50" s="112" t="e">
        <f t="shared" si="5"/>
        <v>#DIV/0!</v>
      </c>
      <c r="F50" s="54" t="s">
        <v>58</v>
      </c>
      <c r="G50" s="54" t="s">
        <v>58</v>
      </c>
      <c r="H50" s="54" t="s">
        <v>58</v>
      </c>
      <c r="I50" s="54" t="s">
        <v>58</v>
      </c>
      <c r="J50" s="54" t="s">
        <v>58</v>
      </c>
      <c r="K50" s="54" t="s">
        <v>58</v>
      </c>
      <c r="L50" s="54" t="s">
        <v>58</v>
      </c>
      <c r="M50" s="54" t="s">
        <v>58</v>
      </c>
      <c r="N50" s="54" t="s">
        <v>58</v>
      </c>
      <c r="O50" s="54" t="s">
        <v>58</v>
      </c>
      <c r="P50" s="54" t="s">
        <v>58</v>
      </c>
      <c r="Q50" s="54" t="s">
        <v>58</v>
      </c>
      <c r="R50" s="54" t="s">
        <v>58</v>
      </c>
      <c r="S50" s="54" t="s">
        <v>58</v>
      </c>
      <c r="T50" s="54" t="s">
        <v>58</v>
      </c>
      <c r="U50" s="54" t="s">
        <v>58</v>
      </c>
      <c r="V50" s="54" t="s">
        <v>58</v>
      </c>
      <c r="W50" s="54" t="s">
        <v>58</v>
      </c>
      <c r="X50" s="54" t="s">
        <v>58</v>
      </c>
      <c r="Y50" s="54" t="s">
        <v>58</v>
      </c>
      <c r="Z50" s="54" t="s">
        <v>58</v>
      </c>
      <c r="AA50" s="54" t="s">
        <v>58</v>
      </c>
      <c r="AB50" s="54" t="s">
        <v>58</v>
      </c>
      <c r="AC50" s="54" t="s">
        <v>58</v>
      </c>
      <c r="AD50" s="54" t="s">
        <v>58</v>
      </c>
      <c r="AE50" s="54" t="s">
        <v>58</v>
      </c>
      <c r="AF50" s="54" t="s">
        <v>58</v>
      </c>
      <c r="AG50" s="54" t="s">
        <v>58</v>
      </c>
      <c r="AH50" s="54" t="s">
        <v>58</v>
      </c>
      <c r="AI50" s="54" t="s">
        <v>58</v>
      </c>
      <c r="AJ50" s="54" t="s">
        <v>58</v>
      </c>
      <c r="AK50" s="54" t="s">
        <v>58</v>
      </c>
      <c r="AL50" s="54" t="s">
        <v>58</v>
      </c>
      <c r="AM50" s="54" t="s">
        <v>58</v>
      </c>
      <c r="AN50" s="54" t="s">
        <v>58</v>
      </c>
      <c r="AO50" s="54" t="s">
        <v>58</v>
      </c>
      <c r="AP50" s="54" t="s">
        <v>58</v>
      </c>
      <c r="AQ50" s="54" t="s">
        <v>58</v>
      </c>
      <c r="AR50" s="54" t="s">
        <v>58</v>
      </c>
      <c r="AS50" s="54" t="s">
        <v>58</v>
      </c>
      <c r="AT50" s="54" t="s">
        <v>58</v>
      </c>
      <c r="AU50" s="54" t="s">
        <v>58</v>
      </c>
      <c r="AV50" s="54" t="s">
        <v>58</v>
      </c>
      <c r="AW50" s="54" t="s">
        <v>58</v>
      </c>
      <c r="AX50" s="54" t="s">
        <v>58</v>
      </c>
      <c r="AY50" s="54" t="s">
        <v>58</v>
      </c>
      <c r="AZ50" s="54" t="s">
        <v>58</v>
      </c>
    </row>
    <row r="51" spans="1:52" ht="14.25" thickBot="1">
      <c r="A51" s="355"/>
      <c r="B51" s="34" t="s">
        <v>330</v>
      </c>
      <c r="C51" s="115"/>
      <c r="D51" s="115">
        <f t="shared" si="4"/>
        <v>0</v>
      </c>
      <c r="E51" s="115" t="e">
        <f t="shared" si="5"/>
        <v>#DIV/0!</v>
      </c>
      <c r="F51" s="110" t="s">
        <v>4</v>
      </c>
      <c r="G51" s="110" t="s">
        <v>4</v>
      </c>
      <c r="H51" s="110" t="s">
        <v>4</v>
      </c>
      <c r="I51" s="110" t="s">
        <v>4</v>
      </c>
      <c r="J51" s="110" t="s">
        <v>4</v>
      </c>
      <c r="K51" s="110" t="s">
        <v>4</v>
      </c>
      <c r="L51" s="110" t="s">
        <v>4</v>
      </c>
      <c r="M51" s="110" t="s">
        <v>4</v>
      </c>
      <c r="N51" s="110" t="s">
        <v>4</v>
      </c>
      <c r="O51" s="110" t="s">
        <v>4</v>
      </c>
      <c r="P51" s="110" t="s">
        <v>4</v>
      </c>
      <c r="Q51" s="110" t="s">
        <v>4</v>
      </c>
      <c r="R51" s="110" t="s">
        <v>4</v>
      </c>
      <c r="S51" s="110" t="s">
        <v>4</v>
      </c>
      <c r="T51" s="110" t="s">
        <v>4</v>
      </c>
      <c r="U51" s="110" t="s">
        <v>4</v>
      </c>
      <c r="V51" s="110" t="s">
        <v>4</v>
      </c>
      <c r="W51" s="110" t="s">
        <v>4</v>
      </c>
      <c r="X51" s="110" t="s">
        <v>4</v>
      </c>
      <c r="Y51" s="110" t="s">
        <v>4</v>
      </c>
      <c r="Z51" s="110" t="s">
        <v>4</v>
      </c>
      <c r="AA51" s="110" t="s">
        <v>4</v>
      </c>
      <c r="AB51" s="110" t="s">
        <v>4</v>
      </c>
      <c r="AC51" s="110" t="s">
        <v>4</v>
      </c>
      <c r="AD51" s="110" t="s">
        <v>4</v>
      </c>
      <c r="AE51" s="110" t="s">
        <v>4</v>
      </c>
      <c r="AF51" s="110" t="s">
        <v>4</v>
      </c>
      <c r="AG51" s="110" t="s">
        <v>4</v>
      </c>
      <c r="AH51" s="110" t="s">
        <v>4</v>
      </c>
      <c r="AI51" s="110" t="s">
        <v>4</v>
      </c>
      <c r="AJ51" s="110" t="s">
        <v>4</v>
      </c>
      <c r="AK51" s="110" t="s">
        <v>4</v>
      </c>
      <c r="AL51" s="110" t="s">
        <v>4</v>
      </c>
      <c r="AM51" s="110" t="s">
        <v>4</v>
      </c>
      <c r="AN51" s="110" t="s">
        <v>4</v>
      </c>
      <c r="AO51" s="110" t="s">
        <v>4</v>
      </c>
      <c r="AP51" s="110" t="s">
        <v>4</v>
      </c>
      <c r="AQ51" s="110" t="s">
        <v>4</v>
      </c>
      <c r="AR51" s="110" t="s">
        <v>4</v>
      </c>
      <c r="AS51" s="110" t="s">
        <v>4</v>
      </c>
      <c r="AT51" s="110" t="s">
        <v>4</v>
      </c>
      <c r="AU51" s="110" t="s">
        <v>4</v>
      </c>
      <c r="AV51" s="110" t="s">
        <v>4</v>
      </c>
      <c r="AW51" s="110" t="s">
        <v>4</v>
      </c>
      <c r="AX51" s="110" t="s">
        <v>4</v>
      </c>
      <c r="AY51" s="110" t="s">
        <v>4</v>
      </c>
      <c r="AZ51" s="110" t="s">
        <v>4</v>
      </c>
    </row>
    <row r="52" spans="1:52">
      <c r="A52" s="4" t="s">
        <v>431</v>
      </c>
      <c r="B52" s="27" t="s">
        <v>478</v>
      </c>
    </row>
    <row r="53" spans="1:52">
      <c r="B53" s="27" t="s">
        <v>479</v>
      </c>
    </row>
  </sheetData>
  <mergeCells count="158">
    <mergeCell ref="A49:A51"/>
    <mergeCell ref="C29:C30"/>
    <mergeCell ref="A31:A33"/>
    <mergeCell ref="A34:A36"/>
    <mergeCell ref="A37:A39"/>
    <mergeCell ref="A29:A30"/>
    <mergeCell ref="B29:B30"/>
    <mergeCell ref="A46:A48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BF29:BF30"/>
    <mergeCell ref="BM29:BM30"/>
    <mergeCell ref="BN29:BN30"/>
    <mergeCell ref="BG29:BG30"/>
    <mergeCell ref="BH29:BH30"/>
    <mergeCell ref="BI29:BI30"/>
    <mergeCell ref="BJ29:BJ30"/>
    <mergeCell ref="AZ29:AZ30"/>
    <mergeCell ref="BA29:BA30"/>
    <mergeCell ref="BB29:BB30"/>
    <mergeCell ref="BC29:BC30"/>
    <mergeCell ref="BD29:BD30"/>
    <mergeCell ref="BE29:BE30"/>
    <mergeCell ref="AT29:AT30"/>
    <mergeCell ref="AU29:AU30"/>
    <mergeCell ref="AV29:AV30"/>
    <mergeCell ref="AW29:AW30"/>
    <mergeCell ref="AX29:AX30"/>
    <mergeCell ref="AY29:AY30"/>
    <mergeCell ref="AN29:AN30"/>
    <mergeCell ref="AO29:AO30"/>
    <mergeCell ref="AP29:AP30"/>
    <mergeCell ref="AQ29:AQ30"/>
    <mergeCell ref="AR29:AR30"/>
    <mergeCell ref="AS29:AS30"/>
    <mergeCell ref="AH29:AH30"/>
    <mergeCell ref="AI29:AI30"/>
    <mergeCell ref="AJ29:AJ30"/>
    <mergeCell ref="AK29:AK30"/>
    <mergeCell ref="AL29:AL30"/>
    <mergeCell ref="AM29:AM30"/>
    <mergeCell ref="AB29:AB30"/>
    <mergeCell ref="AC29:AC30"/>
    <mergeCell ref="AD29:AD30"/>
    <mergeCell ref="AE29:AE30"/>
    <mergeCell ref="AF29:AF30"/>
    <mergeCell ref="AG29:AG30"/>
    <mergeCell ref="V29:V30"/>
    <mergeCell ref="W29:W30"/>
    <mergeCell ref="X29:X30"/>
    <mergeCell ref="Y29:Y30"/>
    <mergeCell ref="Z29:Z30"/>
    <mergeCell ref="AA29:AA30"/>
    <mergeCell ref="P29:P30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D29:D30"/>
    <mergeCell ref="E29:E30"/>
    <mergeCell ref="F29:F30"/>
    <mergeCell ref="G29:G30"/>
    <mergeCell ref="H29:H30"/>
    <mergeCell ref="I29:I30"/>
    <mergeCell ref="E2:E3"/>
    <mergeCell ref="F2:F3"/>
    <mergeCell ref="G2:G3"/>
    <mergeCell ref="H2:H3"/>
    <mergeCell ref="A2:A3"/>
    <mergeCell ref="B2:B3"/>
    <mergeCell ref="C2:C3"/>
    <mergeCell ref="D2:D3"/>
    <mergeCell ref="M2:M3"/>
    <mergeCell ref="N2:N3"/>
    <mergeCell ref="O2:O3"/>
    <mergeCell ref="P2:P3"/>
    <mergeCell ref="I2:I3"/>
    <mergeCell ref="J2:J3"/>
    <mergeCell ref="K2:K3"/>
    <mergeCell ref="L2:L3"/>
    <mergeCell ref="U2:U3"/>
    <mergeCell ref="V2:V3"/>
    <mergeCell ref="W2:W3"/>
    <mergeCell ref="X2:X3"/>
    <mergeCell ref="Q2:Q3"/>
    <mergeCell ref="R2:R3"/>
    <mergeCell ref="S2:S3"/>
    <mergeCell ref="T2:T3"/>
    <mergeCell ref="AC2:AC3"/>
    <mergeCell ref="AD2:AD3"/>
    <mergeCell ref="AE2:AE3"/>
    <mergeCell ref="AF2:AF3"/>
    <mergeCell ref="Y2:Y3"/>
    <mergeCell ref="Z2:Z3"/>
    <mergeCell ref="AA2:AA3"/>
    <mergeCell ref="AB2:AB3"/>
    <mergeCell ref="AK2:AK3"/>
    <mergeCell ref="AL2:AL3"/>
    <mergeCell ref="AM2:AM3"/>
    <mergeCell ref="AN2:AN3"/>
    <mergeCell ref="AG2:AG3"/>
    <mergeCell ref="AH2:AH3"/>
    <mergeCell ref="AI2:AI3"/>
    <mergeCell ref="AJ2:AJ3"/>
    <mergeCell ref="AS2:AS3"/>
    <mergeCell ref="AT2:AT3"/>
    <mergeCell ref="AU2:AU3"/>
    <mergeCell ref="AV2:AV3"/>
    <mergeCell ref="AO2:AO3"/>
    <mergeCell ref="AP2:AP3"/>
    <mergeCell ref="AQ2:AQ3"/>
    <mergeCell ref="AR2:AR3"/>
    <mergeCell ref="BA2:BA3"/>
    <mergeCell ref="BB2:BB3"/>
    <mergeCell ref="BC2:BC3"/>
    <mergeCell ref="BD2:BD3"/>
    <mergeCell ref="AW2:AW3"/>
    <mergeCell ref="AX2:AX3"/>
    <mergeCell ref="AY2:AY3"/>
    <mergeCell ref="AZ2:AZ3"/>
    <mergeCell ref="BI2:BI3"/>
    <mergeCell ref="BJ2:BJ3"/>
    <mergeCell ref="BK2:BK3"/>
    <mergeCell ref="BL2:BL3"/>
    <mergeCell ref="BE2:BE3"/>
    <mergeCell ref="BF2:BF3"/>
    <mergeCell ref="BG2:BG3"/>
    <mergeCell ref="BH2:BH3"/>
    <mergeCell ref="BQ2:BQ3"/>
    <mergeCell ref="BR2:BR3"/>
    <mergeCell ref="BS2:BS3"/>
    <mergeCell ref="BT2:BT3"/>
    <mergeCell ref="BM2:BM3"/>
    <mergeCell ref="BN2:BN3"/>
    <mergeCell ref="BO2:BO3"/>
    <mergeCell ref="BP2:BP3"/>
    <mergeCell ref="A16:A18"/>
    <mergeCell ref="A19:A21"/>
    <mergeCell ref="A22:A24"/>
    <mergeCell ref="A4:A6"/>
    <mergeCell ref="A7:A9"/>
    <mergeCell ref="A10:A12"/>
    <mergeCell ref="A13:A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45"/>
  </cols>
  <sheetData>
    <row r="1" spans="1:17" ht="18.75" customHeight="1" thickBot="1">
      <c r="A1" s="1" t="s">
        <v>10</v>
      </c>
      <c r="I1" s="36" t="s">
        <v>573</v>
      </c>
      <c r="Q1" s="4" t="s">
        <v>441</v>
      </c>
    </row>
    <row r="2" spans="1:17">
      <c r="A2" s="293" t="s">
        <v>449</v>
      </c>
      <c r="B2" s="287"/>
      <c r="C2" s="193"/>
      <c r="D2" s="116" t="s">
        <v>771</v>
      </c>
      <c r="E2" s="116" t="s">
        <v>772</v>
      </c>
      <c r="F2" s="116" t="s">
        <v>773</v>
      </c>
      <c r="G2" s="116" t="s">
        <v>774</v>
      </c>
      <c r="H2" s="116" t="s">
        <v>775</v>
      </c>
      <c r="I2" s="116" t="s">
        <v>776</v>
      </c>
      <c r="J2" s="116" t="s">
        <v>777</v>
      </c>
      <c r="K2" s="116" t="s">
        <v>778</v>
      </c>
      <c r="L2" s="116" t="s">
        <v>779</v>
      </c>
      <c r="M2" s="116" t="s">
        <v>780</v>
      </c>
      <c r="N2" s="116" t="s">
        <v>781</v>
      </c>
      <c r="O2" s="116" t="s">
        <v>782</v>
      </c>
      <c r="P2" s="116" t="s">
        <v>783</v>
      </c>
      <c r="Q2" s="407" t="s">
        <v>476</v>
      </c>
    </row>
    <row r="3" spans="1:17" ht="22.5" customHeight="1">
      <c r="A3" s="295"/>
      <c r="B3" s="284"/>
      <c r="C3" s="400" t="s">
        <v>331</v>
      </c>
      <c r="D3" s="400" t="s">
        <v>451</v>
      </c>
      <c r="E3" s="400" t="s">
        <v>452</v>
      </c>
      <c r="F3" s="400" t="s">
        <v>453</v>
      </c>
      <c r="G3" s="400" t="s">
        <v>454</v>
      </c>
      <c r="H3" s="400" t="s">
        <v>455</v>
      </c>
      <c r="I3" s="400" t="s">
        <v>456</v>
      </c>
      <c r="J3" s="404" t="s">
        <v>477</v>
      </c>
      <c r="K3" s="403" t="s">
        <v>457</v>
      </c>
      <c r="L3" s="403" t="s">
        <v>106</v>
      </c>
      <c r="M3" s="403" t="s">
        <v>472</v>
      </c>
      <c r="N3" s="408" t="s">
        <v>473</v>
      </c>
      <c r="O3" s="408" t="s">
        <v>474</v>
      </c>
      <c r="P3" s="400" t="s">
        <v>475</v>
      </c>
      <c r="Q3" s="378"/>
    </row>
    <row r="4" spans="1:17" ht="22.5" customHeight="1">
      <c r="A4" s="295"/>
      <c r="B4" s="284"/>
      <c r="C4" s="401"/>
      <c r="D4" s="400"/>
      <c r="E4" s="400"/>
      <c r="F4" s="400"/>
      <c r="G4" s="400"/>
      <c r="H4" s="400"/>
      <c r="I4" s="400"/>
      <c r="J4" s="405"/>
      <c r="K4" s="400"/>
      <c r="L4" s="400"/>
      <c r="M4" s="400"/>
      <c r="N4" s="408"/>
      <c r="O4" s="408"/>
      <c r="P4" s="400"/>
      <c r="Q4" s="378"/>
    </row>
    <row r="5" spans="1:17" ht="22.5" customHeight="1">
      <c r="A5" s="342"/>
      <c r="B5" s="284"/>
      <c r="C5" s="402"/>
      <c r="D5" s="399"/>
      <c r="E5" s="399"/>
      <c r="F5" s="399"/>
      <c r="G5" s="399"/>
      <c r="H5" s="399"/>
      <c r="I5" s="399"/>
      <c r="J5" s="406"/>
      <c r="K5" s="399"/>
      <c r="L5" s="399"/>
      <c r="M5" s="399"/>
      <c r="N5" s="409"/>
      <c r="O5" s="409"/>
      <c r="P5" s="399"/>
      <c r="Q5" s="378"/>
    </row>
    <row r="6" spans="1:17" ht="23.25" customHeight="1" thickBot="1">
      <c r="A6" s="215" t="s">
        <v>5</v>
      </c>
      <c r="B6" s="117" t="s">
        <v>327</v>
      </c>
      <c r="C6" s="96">
        <f>SUM(D6:Q6)</f>
        <v>168</v>
      </c>
      <c r="D6" s="96">
        <v>4</v>
      </c>
      <c r="E6" s="96" t="s">
        <v>673</v>
      </c>
      <c r="F6" s="96" t="s">
        <v>673</v>
      </c>
      <c r="G6" s="96" t="s">
        <v>673</v>
      </c>
      <c r="H6" s="96">
        <v>13</v>
      </c>
      <c r="I6" s="96">
        <v>73</v>
      </c>
      <c r="J6" s="96" t="s">
        <v>673</v>
      </c>
      <c r="K6" s="96">
        <v>6</v>
      </c>
      <c r="L6" s="96">
        <v>17</v>
      </c>
      <c r="M6" s="96">
        <v>2</v>
      </c>
      <c r="N6" s="96" t="s">
        <v>673</v>
      </c>
      <c r="O6" s="96">
        <v>38</v>
      </c>
      <c r="P6" s="96">
        <v>10</v>
      </c>
      <c r="Q6" s="96">
        <v>5</v>
      </c>
    </row>
    <row r="7" spans="1:17" ht="12.75" customHeight="1">
      <c r="A7" s="27" t="s">
        <v>744</v>
      </c>
      <c r="B7" s="27"/>
    </row>
    <row r="8" spans="1:17">
      <c r="A8" s="27" t="s">
        <v>479</v>
      </c>
      <c r="B8" s="27"/>
    </row>
    <row r="9" spans="1:17" ht="14.25" thickBot="1">
      <c r="A9" s="1" t="s">
        <v>10</v>
      </c>
      <c r="I9" s="36" t="s">
        <v>573</v>
      </c>
      <c r="Q9" s="4" t="s">
        <v>441</v>
      </c>
    </row>
    <row r="10" spans="1:17">
      <c r="A10" s="298" t="s">
        <v>450</v>
      </c>
      <c r="B10" s="287"/>
      <c r="C10" s="398" t="s">
        <v>331</v>
      </c>
      <c r="D10" s="116" t="s">
        <v>458</v>
      </c>
      <c r="E10" s="116" t="s">
        <v>459</v>
      </c>
      <c r="F10" s="116" t="s">
        <v>460</v>
      </c>
      <c r="G10" s="116" t="s">
        <v>461</v>
      </c>
      <c r="H10" s="116" t="s">
        <v>462</v>
      </c>
      <c r="I10" s="116" t="s">
        <v>463</v>
      </c>
      <c r="J10" s="116" t="s">
        <v>464</v>
      </c>
      <c r="K10" s="116" t="s">
        <v>465</v>
      </c>
      <c r="L10" s="116" t="s">
        <v>466</v>
      </c>
      <c r="M10" s="116" t="s">
        <v>467</v>
      </c>
      <c r="N10" s="116" t="s">
        <v>468</v>
      </c>
      <c r="O10" s="116" t="s">
        <v>469</v>
      </c>
      <c r="P10" s="116" t="s">
        <v>470</v>
      </c>
      <c r="Q10" s="407" t="s">
        <v>476</v>
      </c>
    </row>
    <row r="11" spans="1:17" ht="22.5" customHeight="1">
      <c r="A11" s="395"/>
      <c r="B11" s="284"/>
      <c r="C11" s="400"/>
      <c r="D11" s="400" t="s">
        <v>451</v>
      </c>
      <c r="E11" s="400" t="s">
        <v>452</v>
      </c>
      <c r="F11" s="400" t="s">
        <v>453</v>
      </c>
      <c r="G11" s="400" t="s">
        <v>454</v>
      </c>
      <c r="H11" s="400" t="s">
        <v>455</v>
      </c>
      <c r="I11" s="400" t="s">
        <v>456</v>
      </c>
      <c r="J11" s="404" t="s">
        <v>477</v>
      </c>
      <c r="K11" s="403" t="s">
        <v>457</v>
      </c>
      <c r="L11" s="403" t="s">
        <v>471</v>
      </c>
      <c r="M11" s="403" t="s">
        <v>472</v>
      </c>
      <c r="N11" s="408" t="s">
        <v>473</v>
      </c>
      <c r="O11" s="408" t="s">
        <v>474</v>
      </c>
      <c r="P11" s="400" t="s">
        <v>475</v>
      </c>
      <c r="Q11" s="378"/>
    </row>
    <row r="12" spans="1:17" ht="22.5" customHeight="1">
      <c r="A12" s="395"/>
      <c r="B12" s="284"/>
      <c r="C12" s="400"/>
      <c r="D12" s="400"/>
      <c r="E12" s="400"/>
      <c r="F12" s="400"/>
      <c r="G12" s="400"/>
      <c r="H12" s="400"/>
      <c r="I12" s="400"/>
      <c r="J12" s="405"/>
      <c r="K12" s="400"/>
      <c r="L12" s="400"/>
      <c r="M12" s="400"/>
      <c r="N12" s="408"/>
      <c r="O12" s="408"/>
      <c r="P12" s="400"/>
      <c r="Q12" s="378"/>
    </row>
    <row r="13" spans="1:17" ht="22.5" customHeight="1">
      <c r="A13" s="299"/>
      <c r="B13" s="284"/>
      <c r="C13" s="399"/>
      <c r="D13" s="399"/>
      <c r="E13" s="399"/>
      <c r="F13" s="399"/>
      <c r="G13" s="399"/>
      <c r="H13" s="399"/>
      <c r="I13" s="399"/>
      <c r="J13" s="406"/>
      <c r="K13" s="399"/>
      <c r="L13" s="399"/>
      <c r="M13" s="399"/>
      <c r="N13" s="409"/>
      <c r="O13" s="409"/>
      <c r="P13" s="399"/>
      <c r="Q13" s="378"/>
    </row>
    <row r="14" spans="1:17" ht="12" customHeight="1">
      <c r="A14" s="304" t="s">
        <v>432</v>
      </c>
      <c r="B14" s="31" t="s">
        <v>327</v>
      </c>
      <c r="C14" s="4">
        <f>SUM(D14:Q14)</f>
        <v>168</v>
      </c>
      <c r="D14" s="4">
        <v>4</v>
      </c>
      <c r="E14" s="4">
        <v>1</v>
      </c>
      <c r="F14" s="4" t="s">
        <v>673</v>
      </c>
      <c r="G14" s="4" t="s">
        <v>673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673</v>
      </c>
      <c r="N14" s="4" t="s">
        <v>673</v>
      </c>
      <c r="O14" s="4">
        <v>33</v>
      </c>
      <c r="P14" s="4">
        <v>16</v>
      </c>
      <c r="Q14" s="4">
        <v>1</v>
      </c>
    </row>
    <row r="15" spans="1:17" ht="12" customHeight="1">
      <c r="A15" s="304"/>
      <c r="B15" s="31" t="s">
        <v>328</v>
      </c>
      <c r="C15" s="4">
        <f t="shared" ref="C15:C34" si="0">SUM(D15:Q15)</f>
        <v>77</v>
      </c>
      <c r="D15" s="4">
        <v>1</v>
      </c>
      <c r="E15" s="4" t="s">
        <v>58</v>
      </c>
      <c r="F15" s="4" t="s">
        <v>58</v>
      </c>
      <c r="G15" s="4" t="s">
        <v>58</v>
      </c>
      <c r="H15" s="4">
        <v>3</v>
      </c>
      <c r="I15" s="4">
        <v>21</v>
      </c>
      <c r="J15" s="4" t="s">
        <v>58</v>
      </c>
      <c r="K15" s="4">
        <v>1</v>
      </c>
      <c r="L15" s="4">
        <v>18</v>
      </c>
      <c r="M15" s="4" t="s">
        <v>58</v>
      </c>
      <c r="N15" s="4">
        <v>1</v>
      </c>
      <c r="O15" s="4">
        <v>31</v>
      </c>
      <c r="P15" s="4">
        <v>1</v>
      </c>
      <c r="Q15" s="4" t="s">
        <v>58</v>
      </c>
    </row>
    <row r="16" spans="1:17" ht="12" customHeight="1">
      <c r="A16" s="304"/>
      <c r="B16" s="31" t="s">
        <v>330</v>
      </c>
      <c r="C16" s="4">
        <f t="shared" si="0"/>
        <v>30</v>
      </c>
      <c r="D16" s="4">
        <v>2</v>
      </c>
      <c r="E16" s="4" t="s">
        <v>4</v>
      </c>
      <c r="F16" s="4" t="s">
        <v>4</v>
      </c>
      <c r="G16" s="4" t="s">
        <v>4</v>
      </c>
      <c r="H16" s="4">
        <v>5</v>
      </c>
      <c r="I16" s="4">
        <v>11</v>
      </c>
      <c r="J16" s="4" t="s">
        <v>4</v>
      </c>
      <c r="K16" s="4">
        <v>2</v>
      </c>
      <c r="L16" s="4">
        <v>3</v>
      </c>
      <c r="M16" s="4" t="s">
        <v>4</v>
      </c>
      <c r="N16" s="4" t="s">
        <v>4</v>
      </c>
      <c r="O16" s="4">
        <v>4</v>
      </c>
      <c r="P16" s="4" t="s">
        <v>4</v>
      </c>
      <c r="Q16" s="4">
        <v>3</v>
      </c>
    </row>
    <row r="17" spans="1:17" ht="12" customHeight="1">
      <c r="A17" s="300">
        <v>12</v>
      </c>
      <c r="B17" s="31" t="s">
        <v>327</v>
      </c>
      <c r="C17" s="4">
        <f t="shared" si="0"/>
        <v>129</v>
      </c>
      <c r="D17" s="4">
        <v>1</v>
      </c>
      <c r="E17" s="4" t="s">
        <v>673</v>
      </c>
      <c r="F17" s="4" t="s">
        <v>673</v>
      </c>
      <c r="G17" s="4" t="s">
        <v>673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673</v>
      </c>
      <c r="O17" s="4">
        <v>21</v>
      </c>
      <c r="P17" s="4">
        <v>11</v>
      </c>
      <c r="Q17" s="4">
        <v>1</v>
      </c>
    </row>
    <row r="18" spans="1:17" ht="12" customHeight="1">
      <c r="A18" s="300"/>
      <c r="B18" s="31" t="s">
        <v>328</v>
      </c>
      <c r="C18" s="4">
        <f t="shared" si="0"/>
        <v>58</v>
      </c>
      <c r="D18" s="4">
        <v>3</v>
      </c>
      <c r="E18" s="4" t="s">
        <v>58</v>
      </c>
      <c r="F18" s="4" t="s">
        <v>58</v>
      </c>
      <c r="G18" s="4" t="s">
        <v>58</v>
      </c>
      <c r="H18" s="4">
        <v>5</v>
      </c>
      <c r="I18" s="4">
        <v>17</v>
      </c>
      <c r="J18" s="4" t="s">
        <v>58</v>
      </c>
      <c r="K18" s="4">
        <v>1</v>
      </c>
      <c r="L18" s="4">
        <v>11</v>
      </c>
      <c r="M18" s="4" t="s">
        <v>58</v>
      </c>
      <c r="N18" s="4" t="s">
        <v>58</v>
      </c>
      <c r="O18" s="4">
        <v>19</v>
      </c>
      <c r="P18" s="4">
        <v>2</v>
      </c>
      <c r="Q18" s="4" t="s">
        <v>58</v>
      </c>
    </row>
    <row r="19" spans="1:17" ht="12" customHeight="1">
      <c r="A19" s="300"/>
      <c r="B19" s="31" t="s">
        <v>330</v>
      </c>
      <c r="C19" s="4">
        <f t="shared" si="0"/>
        <v>18</v>
      </c>
      <c r="D19" s="4" t="s">
        <v>4</v>
      </c>
      <c r="E19" s="4" t="s">
        <v>4</v>
      </c>
      <c r="F19" s="4" t="s">
        <v>4</v>
      </c>
      <c r="G19" s="4" t="s">
        <v>4</v>
      </c>
      <c r="H19" s="4">
        <v>2</v>
      </c>
      <c r="I19" s="4">
        <v>6</v>
      </c>
      <c r="J19" s="4" t="s">
        <v>4</v>
      </c>
      <c r="K19" s="4">
        <v>1</v>
      </c>
      <c r="L19" s="4">
        <v>6</v>
      </c>
      <c r="M19" s="4" t="s">
        <v>4</v>
      </c>
      <c r="N19" s="4" t="s">
        <v>4</v>
      </c>
      <c r="O19" s="4">
        <v>3</v>
      </c>
      <c r="P19" s="4" t="s">
        <v>4</v>
      </c>
      <c r="Q19" s="4" t="s">
        <v>4</v>
      </c>
    </row>
    <row r="20" spans="1:17" ht="12" customHeight="1">
      <c r="A20" s="300">
        <v>13</v>
      </c>
      <c r="B20" s="31" t="s">
        <v>327</v>
      </c>
      <c r="C20" s="4">
        <f t="shared" si="0"/>
        <v>125</v>
      </c>
      <c r="D20" s="4">
        <v>3</v>
      </c>
      <c r="E20" s="4" t="s">
        <v>673</v>
      </c>
      <c r="F20" s="4" t="s">
        <v>673</v>
      </c>
      <c r="G20" s="4" t="s">
        <v>673</v>
      </c>
      <c r="H20" s="4">
        <v>12</v>
      </c>
      <c r="I20" s="4">
        <v>62</v>
      </c>
      <c r="J20" s="4" t="s">
        <v>673</v>
      </c>
      <c r="K20" s="4">
        <v>2</v>
      </c>
      <c r="L20" s="4">
        <v>12</v>
      </c>
      <c r="M20" s="4" t="s">
        <v>673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300"/>
      <c r="B21" s="31" t="s">
        <v>328</v>
      </c>
      <c r="C21" s="4">
        <f t="shared" si="0"/>
        <v>67</v>
      </c>
      <c r="D21" s="4">
        <v>2</v>
      </c>
      <c r="E21" s="4">
        <v>1</v>
      </c>
      <c r="F21" s="4" t="s">
        <v>58</v>
      </c>
      <c r="G21" s="4" t="s">
        <v>58</v>
      </c>
      <c r="H21" s="4">
        <v>11</v>
      </c>
      <c r="I21" s="4">
        <v>28</v>
      </c>
      <c r="J21" s="4" t="s">
        <v>58</v>
      </c>
      <c r="K21" s="4" t="s">
        <v>58</v>
      </c>
      <c r="L21" s="4">
        <v>9</v>
      </c>
      <c r="M21" s="4" t="s">
        <v>58</v>
      </c>
      <c r="N21" s="4" t="s">
        <v>58</v>
      </c>
      <c r="O21" s="4">
        <v>15</v>
      </c>
      <c r="P21" s="4">
        <v>1</v>
      </c>
      <c r="Q21" s="4" t="s">
        <v>58</v>
      </c>
    </row>
    <row r="22" spans="1:17" ht="12" customHeight="1">
      <c r="A22" s="300"/>
      <c r="B22" s="31" t="s">
        <v>330</v>
      </c>
      <c r="C22" s="4">
        <f t="shared" si="0"/>
        <v>17</v>
      </c>
      <c r="D22" s="4" t="s">
        <v>4</v>
      </c>
      <c r="E22" s="4" t="s">
        <v>4</v>
      </c>
      <c r="F22" s="4" t="s">
        <v>4</v>
      </c>
      <c r="G22" s="4" t="s">
        <v>4</v>
      </c>
      <c r="H22" s="4">
        <v>3</v>
      </c>
      <c r="I22" s="4">
        <v>9</v>
      </c>
      <c r="J22" s="4" t="s">
        <v>4</v>
      </c>
      <c r="K22" s="4">
        <v>1</v>
      </c>
      <c r="L22" s="4">
        <v>1</v>
      </c>
      <c r="M22" s="4" t="s">
        <v>4</v>
      </c>
      <c r="N22" s="4" t="s">
        <v>4</v>
      </c>
      <c r="O22" s="4">
        <v>3</v>
      </c>
      <c r="P22" s="4" t="s">
        <v>4</v>
      </c>
      <c r="Q22" s="4" t="s">
        <v>4</v>
      </c>
    </row>
    <row r="23" spans="1:17" ht="12" customHeight="1">
      <c r="A23" s="300">
        <v>14</v>
      </c>
      <c r="B23" s="31" t="s">
        <v>327</v>
      </c>
      <c r="C23" s="4">
        <f t="shared" si="0"/>
        <v>98</v>
      </c>
      <c r="D23" s="4" t="s">
        <v>673</v>
      </c>
      <c r="E23" s="4" t="s">
        <v>673</v>
      </c>
      <c r="F23" s="4" t="s">
        <v>673</v>
      </c>
      <c r="G23" s="4" t="s">
        <v>673</v>
      </c>
      <c r="H23" s="4">
        <v>7</v>
      </c>
      <c r="I23" s="4">
        <v>35</v>
      </c>
      <c r="J23" s="4" t="s">
        <v>673</v>
      </c>
      <c r="K23" s="4">
        <v>1</v>
      </c>
      <c r="L23" s="4">
        <v>13</v>
      </c>
      <c r="M23" s="4" t="s">
        <v>673</v>
      </c>
      <c r="N23" s="4" t="s">
        <v>673</v>
      </c>
      <c r="O23" s="4">
        <v>31</v>
      </c>
      <c r="P23" s="4">
        <v>10</v>
      </c>
      <c r="Q23" s="4">
        <v>1</v>
      </c>
    </row>
    <row r="24" spans="1:17" ht="12" customHeight="1">
      <c r="A24" s="300"/>
      <c r="B24" s="31" t="s">
        <v>328</v>
      </c>
      <c r="C24" s="4">
        <f t="shared" si="0"/>
        <v>64</v>
      </c>
      <c r="D24" s="4">
        <v>1</v>
      </c>
      <c r="E24" s="4" t="s">
        <v>58</v>
      </c>
      <c r="F24" s="4" t="s">
        <v>58</v>
      </c>
      <c r="G24" s="4" t="s">
        <v>58</v>
      </c>
      <c r="H24" s="4">
        <v>4</v>
      </c>
      <c r="I24" s="4">
        <v>17</v>
      </c>
      <c r="J24" s="4" t="s">
        <v>58</v>
      </c>
      <c r="K24" s="4" t="s">
        <v>58</v>
      </c>
      <c r="L24" s="4">
        <v>9</v>
      </c>
      <c r="M24" s="4" t="s">
        <v>58</v>
      </c>
      <c r="N24" s="4" t="s">
        <v>58</v>
      </c>
      <c r="O24" s="4">
        <v>29</v>
      </c>
      <c r="P24" s="4">
        <v>4</v>
      </c>
      <c r="Q24" s="4" t="s">
        <v>58</v>
      </c>
    </row>
    <row r="25" spans="1:17" ht="12" customHeight="1">
      <c r="A25" s="300"/>
      <c r="B25" s="31" t="s">
        <v>330</v>
      </c>
      <c r="C25" s="4">
        <f t="shared" si="0"/>
        <v>17</v>
      </c>
      <c r="D25" s="4" t="s">
        <v>4</v>
      </c>
      <c r="E25" s="4" t="s">
        <v>4</v>
      </c>
      <c r="F25" s="4" t="s">
        <v>4</v>
      </c>
      <c r="G25" s="4" t="s">
        <v>4</v>
      </c>
      <c r="H25" s="4">
        <v>2</v>
      </c>
      <c r="I25" s="4">
        <v>9</v>
      </c>
      <c r="J25" s="4">
        <v>1</v>
      </c>
      <c r="K25" s="4" t="s">
        <v>4</v>
      </c>
      <c r="L25" s="4">
        <v>2</v>
      </c>
      <c r="M25" s="4" t="s">
        <v>4</v>
      </c>
      <c r="N25" s="4" t="s">
        <v>4</v>
      </c>
      <c r="O25" s="4">
        <v>3</v>
      </c>
      <c r="P25" s="4" t="s">
        <v>4</v>
      </c>
      <c r="Q25" s="4" t="s">
        <v>4</v>
      </c>
    </row>
    <row r="26" spans="1:17" ht="12" customHeight="1">
      <c r="A26" s="300">
        <v>15</v>
      </c>
      <c r="B26" s="31" t="s">
        <v>327</v>
      </c>
      <c r="C26" s="4">
        <f t="shared" si="0"/>
        <v>90</v>
      </c>
      <c r="D26" s="4" t="s">
        <v>673</v>
      </c>
      <c r="E26" s="4" t="s">
        <v>673</v>
      </c>
      <c r="F26" s="4" t="s">
        <v>673</v>
      </c>
      <c r="G26" s="4" t="s">
        <v>673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673</v>
      </c>
      <c r="N26" s="4" t="s">
        <v>673</v>
      </c>
      <c r="O26" s="4">
        <v>5</v>
      </c>
      <c r="P26" s="4">
        <v>13</v>
      </c>
      <c r="Q26" s="4">
        <v>2</v>
      </c>
    </row>
    <row r="27" spans="1:17" ht="12" customHeight="1">
      <c r="A27" s="300"/>
      <c r="B27" s="31" t="s">
        <v>328</v>
      </c>
      <c r="C27" s="4">
        <f t="shared" si="0"/>
        <v>51</v>
      </c>
      <c r="D27" s="4" t="s">
        <v>58</v>
      </c>
      <c r="E27" s="4" t="s">
        <v>58</v>
      </c>
      <c r="F27" s="4" t="s">
        <v>58</v>
      </c>
      <c r="G27" s="4" t="s">
        <v>58</v>
      </c>
      <c r="H27" s="4">
        <v>12</v>
      </c>
      <c r="I27" s="4">
        <v>14</v>
      </c>
      <c r="J27" s="4" t="s">
        <v>58</v>
      </c>
      <c r="K27" s="4">
        <v>1</v>
      </c>
      <c r="L27" s="4">
        <v>5</v>
      </c>
      <c r="M27" s="4" t="s">
        <v>58</v>
      </c>
      <c r="N27" s="4" t="s">
        <v>58</v>
      </c>
      <c r="O27" s="4">
        <v>16</v>
      </c>
      <c r="P27" s="4">
        <v>3</v>
      </c>
      <c r="Q27" s="4" t="s">
        <v>58</v>
      </c>
    </row>
    <row r="28" spans="1:17" ht="12" customHeight="1">
      <c r="A28" s="300"/>
      <c r="B28" s="31" t="s">
        <v>330</v>
      </c>
      <c r="C28" s="4">
        <f t="shared" si="0"/>
        <v>9</v>
      </c>
      <c r="D28" s="4" t="s">
        <v>4</v>
      </c>
      <c r="E28" s="4" t="s">
        <v>4</v>
      </c>
      <c r="F28" s="4" t="s">
        <v>4</v>
      </c>
      <c r="G28" s="4" t="s">
        <v>4</v>
      </c>
      <c r="H28" s="4">
        <v>1</v>
      </c>
      <c r="I28" s="4">
        <v>2</v>
      </c>
      <c r="J28" s="4" t="s">
        <v>4</v>
      </c>
      <c r="K28" s="4" t="s">
        <v>4</v>
      </c>
      <c r="L28" s="4">
        <v>4</v>
      </c>
      <c r="M28" s="4" t="s">
        <v>4</v>
      </c>
      <c r="N28" s="4" t="s">
        <v>4</v>
      </c>
      <c r="O28" s="4" t="s">
        <v>4</v>
      </c>
      <c r="P28" s="4" t="s">
        <v>4</v>
      </c>
      <c r="Q28" s="4">
        <v>2</v>
      </c>
    </row>
    <row r="29" spans="1:17" ht="12" customHeight="1">
      <c r="A29" s="300">
        <v>16</v>
      </c>
      <c r="B29" s="31" t="s">
        <v>327</v>
      </c>
      <c r="C29" s="4">
        <f>SUM(D29:Q29)</f>
        <v>99</v>
      </c>
      <c r="D29" s="4">
        <v>2</v>
      </c>
      <c r="E29" s="4" t="s">
        <v>673</v>
      </c>
      <c r="F29" s="4" t="s">
        <v>673</v>
      </c>
      <c r="G29" s="4" t="s">
        <v>673</v>
      </c>
      <c r="H29" s="4">
        <v>2</v>
      </c>
      <c r="I29" s="4">
        <v>47</v>
      </c>
      <c r="J29" s="4" t="s">
        <v>673</v>
      </c>
      <c r="K29" s="4">
        <v>1</v>
      </c>
      <c r="L29" s="4">
        <v>23</v>
      </c>
      <c r="M29" s="4" t="s">
        <v>673</v>
      </c>
      <c r="N29" s="4" t="s">
        <v>673</v>
      </c>
      <c r="O29" s="4">
        <v>17</v>
      </c>
      <c r="P29" s="4">
        <v>6</v>
      </c>
      <c r="Q29" s="4">
        <v>1</v>
      </c>
    </row>
    <row r="30" spans="1:17" ht="12" customHeight="1">
      <c r="A30" s="300"/>
      <c r="B30" s="31" t="s">
        <v>328</v>
      </c>
      <c r="C30" s="4">
        <v>68</v>
      </c>
      <c r="D30" s="4">
        <v>1</v>
      </c>
      <c r="E30" s="4" t="s">
        <v>58</v>
      </c>
      <c r="F30" s="4" t="s">
        <v>58</v>
      </c>
      <c r="G30" s="4" t="s">
        <v>58</v>
      </c>
      <c r="H30" s="4" t="s">
        <v>58</v>
      </c>
      <c r="I30" s="4">
        <v>1</v>
      </c>
      <c r="J30" s="4" t="s">
        <v>58</v>
      </c>
      <c r="K30" s="4" t="s">
        <v>58</v>
      </c>
      <c r="L30" s="4">
        <v>1</v>
      </c>
      <c r="M30" s="4" t="s">
        <v>58</v>
      </c>
      <c r="N30" s="4" t="s">
        <v>58</v>
      </c>
      <c r="O30" s="4">
        <v>3</v>
      </c>
      <c r="P30" s="4" t="s">
        <v>58</v>
      </c>
      <c r="Q30" s="4" t="s">
        <v>58</v>
      </c>
    </row>
    <row r="31" spans="1:17" ht="12" customHeight="1">
      <c r="A31" s="300"/>
      <c r="B31" s="31" t="s">
        <v>330</v>
      </c>
      <c r="C31" s="21">
        <f>SUM(D31:Q31)</f>
        <v>15</v>
      </c>
      <c r="D31" s="21" t="s">
        <v>4</v>
      </c>
      <c r="E31" s="21" t="s">
        <v>4</v>
      </c>
      <c r="F31" s="21" t="s">
        <v>4</v>
      </c>
      <c r="G31" s="21" t="s">
        <v>4</v>
      </c>
      <c r="H31" s="21" t="s">
        <v>4</v>
      </c>
      <c r="I31" s="21">
        <v>8</v>
      </c>
      <c r="J31" s="21" t="s">
        <v>4</v>
      </c>
      <c r="K31" s="21">
        <v>1</v>
      </c>
      <c r="L31" s="21">
        <v>1</v>
      </c>
      <c r="M31" s="21" t="s">
        <v>4</v>
      </c>
      <c r="N31" s="21" t="s">
        <v>4</v>
      </c>
      <c r="O31" s="21">
        <v>4</v>
      </c>
      <c r="P31" s="21" t="s">
        <v>4</v>
      </c>
      <c r="Q31" s="21">
        <v>1</v>
      </c>
    </row>
    <row r="32" spans="1:17" ht="12" customHeight="1">
      <c r="A32" s="300">
        <v>17</v>
      </c>
      <c r="B32" s="31" t="s">
        <v>327</v>
      </c>
      <c r="C32" s="21">
        <f t="shared" si="0"/>
        <v>0</v>
      </c>
      <c r="D32" s="21" t="s">
        <v>673</v>
      </c>
      <c r="E32" s="21" t="s">
        <v>673</v>
      </c>
      <c r="F32" s="21" t="s">
        <v>673</v>
      </c>
      <c r="G32" s="21" t="s">
        <v>673</v>
      </c>
      <c r="H32" s="21" t="s">
        <v>673</v>
      </c>
      <c r="I32" s="21" t="s">
        <v>673</v>
      </c>
      <c r="J32" s="21" t="s">
        <v>673</v>
      </c>
      <c r="K32" s="21" t="s">
        <v>673</v>
      </c>
      <c r="L32" s="21" t="s">
        <v>673</v>
      </c>
      <c r="M32" s="21" t="s">
        <v>673</v>
      </c>
      <c r="N32" s="21" t="s">
        <v>673</v>
      </c>
      <c r="O32" s="21" t="s">
        <v>673</v>
      </c>
      <c r="P32" s="21" t="s">
        <v>673</v>
      </c>
      <c r="Q32" s="21" t="s">
        <v>673</v>
      </c>
    </row>
    <row r="33" spans="1:17" ht="12" customHeight="1">
      <c r="A33" s="300"/>
      <c r="B33" s="31" t="s">
        <v>328</v>
      </c>
      <c r="C33" s="21">
        <f t="shared" si="0"/>
        <v>0</v>
      </c>
      <c r="D33" s="21" t="s">
        <v>58</v>
      </c>
      <c r="E33" s="21" t="s">
        <v>58</v>
      </c>
      <c r="F33" s="21" t="s">
        <v>58</v>
      </c>
      <c r="G33" s="21" t="s">
        <v>58</v>
      </c>
      <c r="H33" s="21" t="s">
        <v>58</v>
      </c>
      <c r="I33" s="21" t="s">
        <v>58</v>
      </c>
      <c r="J33" s="21" t="s">
        <v>58</v>
      </c>
      <c r="K33" s="21" t="s">
        <v>58</v>
      </c>
      <c r="L33" s="21" t="s">
        <v>58</v>
      </c>
      <c r="M33" s="21" t="s">
        <v>58</v>
      </c>
      <c r="N33" s="21" t="s">
        <v>58</v>
      </c>
      <c r="O33" s="21" t="s">
        <v>58</v>
      </c>
      <c r="P33" s="21" t="s">
        <v>58</v>
      </c>
      <c r="Q33" s="21" t="s">
        <v>58</v>
      </c>
    </row>
    <row r="34" spans="1:17" ht="12" customHeight="1" thickBot="1">
      <c r="A34" s="355"/>
      <c r="B34" s="34" t="s">
        <v>330</v>
      </c>
      <c r="C34" s="24">
        <f t="shared" si="0"/>
        <v>0</v>
      </c>
      <c r="D34" s="24" t="s">
        <v>4</v>
      </c>
      <c r="E34" s="24" t="s">
        <v>4</v>
      </c>
      <c r="F34" s="24" t="s">
        <v>4</v>
      </c>
      <c r="G34" s="24" t="s">
        <v>4</v>
      </c>
      <c r="H34" s="24" t="s">
        <v>4</v>
      </c>
      <c r="I34" s="24" t="s">
        <v>4</v>
      </c>
      <c r="J34" s="24" t="s">
        <v>4</v>
      </c>
      <c r="K34" s="24" t="s">
        <v>4</v>
      </c>
      <c r="L34" s="24" t="s">
        <v>4</v>
      </c>
      <c r="M34" s="24" t="s">
        <v>4</v>
      </c>
      <c r="N34" s="24" t="s">
        <v>4</v>
      </c>
      <c r="O34" s="24" t="s">
        <v>4</v>
      </c>
      <c r="P34" s="24" t="s">
        <v>4</v>
      </c>
      <c r="Q34" s="24" t="s">
        <v>4</v>
      </c>
    </row>
    <row r="35" spans="1:17">
      <c r="A35" s="4" t="s">
        <v>731</v>
      </c>
      <c r="B35" s="27" t="s">
        <v>478</v>
      </c>
    </row>
    <row r="36" spans="1:17">
      <c r="B36" s="27" t="s">
        <v>479</v>
      </c>
    </row>
    <row r="37" spans="1:17" ht="13.5" customHeight="1"/>
  </sheetData>
  <mergeCells count="41">
    <mergeCell ref="J3:J5"/>
    <mergeCell ref="K3:K5"/>
    <mergeCell ref="L3:L5"/>
    <mergeCell ref="M3:M5"/>
    <mergeCell ref="Q2:Q5"/>
    <mergeCell ref="D3:D5"/>
    <mergeCell ref="E3:E5"/>
    <mergeCell ref="F3:F5"/>
    <mergeCell ref="G3:G5"/>
    <mergeCell ref="H3:H5"/>
    <mergeCell ref="I3:I5"/>
    <mergeCell ref="N3:N5"/>
    <mergeCell ref="O3:O5"/>
    <mergeCell ref="P3:P5"/>
    <mergeCell ref="Q10:Q13"/>
    <mergeCell ref="D11:D13"/>
    <mergeCell ref="E11:E13"/>
    <mergeCell ref="F11:F13"/>
    <mergeCell ref="G11:G13"/>
    <mergeCell ref="H11:H13"/>
    <mergeCell ref="I11:I13"/>
    <mergeCell ref="N11:N13"/>
    <mergeCell ref="O11:O13"/>
    <mergeCell ref="P11:P13"/>
    <mergeCell ref="M11:M13"/>
    <mergeCell ref="A10:A13"/>
    <mergeCell ref="B10:B13"/>
    <mergeCell ref="C10:C13"/>
    <mergeCell ref="J11:J13"/>
    <mergeCell ref="K11:K13"/>
    <mergeCell ref="L11:L13"/>
    <mergeCell ref="C3:C5"/>
    <mergeCell ref="A29:A31"/>
    <mergeCell ref="A32:A34"/>
    <mergeCell ref="A17:A19"/>
    <mergeCell ref="A20:A22"/>
    <mergeCell ref="A23:A25"/>
    <mergeCell ref="A26:A28"/>
    <mergeCell ref="A14:A16"/>
    <mergeCell ref="A2:A5"/>
    <mergeCell ref="B2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45"/>
  </cols>
  <sheetData>
    <row r="1" spans="1:17" ht="18.75" customHeight="1" thickBot="1">
      <c r="A1" s="1" t="s">
        <v>11</v>
      </c>
      <c r="I1" s="36" t="s">
        <v>573</v>
      </c>
      <c r="Q1" s="4" t="s">
        <v>441</v>
      </c>
    </row>
    <row r="2" spans="1:17">
      <c r="A2" s="293" t="s">
        <v>450</v>
      </c>
      <c r="B2" s="287"/>
      <c r="C2" s="198"/>
      <c r="D2" s="116" t="s">
        <v>758</v>
      </c>
      <c r="E2" s="116" t="s">
        <v>759</v>
      </c>
      <c r="F2" s="116" t="s">
        <v>760</v>
      </c>
      <c r="G2" s="116" t="s">
        <v>761</v>
      </c>
      <c r="H2" s="116" t="s">
        <v>762</v>
      </c>
      <c r="I2" s="116" t="s">
        <v>763</v>
      </c>
      <c r="J2" s="116" t="s">
        <v>764</v>
      </c>
      <c r="K2" s="116" t="s">
        <v>765</v>
      </c>
      <c r="L2" s="116" t="s">
        <v>766</v>
      </c>
      <c r="M2" s="116" t="s">
        <v>767</v>
      </c>
      <c r="N2" s="116" t="s">
        <v>768</v>
      </c>
      <c r="O2" s="116" t="s">
        <v>769</v>
      </c>
      <c r="P2" s="116" t="s">
        <v>770</v>
      </c>
      <c r="Q2" s="407" t="s">
        <v>476</v>
      </c>
    </row>
    <row r="3" spans="1:17" ht="22.5" customHeight="1">
      <c r="A3" s="295"/>
      <c r="B3" s="284"/>
      <c r="C3" s="400" t="s">
        <v>331</v>
      </c>
      <c r="D3" s="400" t="s">
        <v>451</v>
      </c>
      <c r="E3" s="400" t="s">
        <v>452</v>
      </c>
      <c r="F3" s="400" t="s">
        <v>453</v>
      </c>
      <c r="G3" s="400" t="s">
        <v>454</v>
      </c>
      <c r="H3" s="400" t="s">
        <v>455</v>
      </c>
      <c r="I3" s="400" t="s">
        <v>456</v>
      </c>
      <c r="J3" s="404" t="s">
        <v>477</v>
      </c>
      <c r="K3" s="403" t="s">
        <v>457</v>
      </c>
      <c r="L3" s="403" t="s">
        <v>106</v>
      </c>
      <c r="M3" s="403" t="s">
        <v>472</v>
      </c>
      <c r="N3" s="408" t="s">
        <v>473</v>
      </c>
      <c r="O3" s="408" t="s">
        <v>474</v>
      </c>
      <c r="P3" s="400" t="s">
        <v>475</v>
      </c>
      <c r="Q3" s="378"/>
    </row>
    <row r="4" spans="1:17" ht="22.5" customHeight="1">
      <c r="A4" s="295"/>
      <c r="B4" s="284"/>
      <c r="C4" s="400"/>
      <c r="D4" s="400"/>
      <c r="E4" s="400"/>
      <c r="F4" s="400"/>
      <c r="G4" s="400"/>
      <c r="H4" s="400"/>
      <c r="I4" s="400"/>
      <c r="J4" s="405"/>
      <c r="K4" s="400"/>
      <c r="L4" s="400"/>
      <c r="M4" s="400"/>
      <c r="N4" s="408"/>
      <c r="O4" s="408"/>
      <c r="P4" s="400"/>
      <c r="Q4" s="378"/>
    </row>
    <row r="5" spans="1:17" ht="22.5" customHeight="1">
      <c r="A5" s="342"/>
      <c r="B5" s="284"/>
      <c r="C5" s="399"/>
      <c r="D5" s="399"/>
      <c r="E5" s="399"/>
      <c r="F5" s="399"/>
      <c r="G5" s="399"/>
      <c r="H5" s="399"/>
      <c r="I5" s="399"/>
      <c r="J5" s="406"/>
      <c r="K5" s="399"/>
      <c r="L5" s="399"/>
      <c r="M5" s="399"/>
      <c r="N5" s="409"/>
      <c r="O5" s="409"/>
      <c r="P5" s="399"/>
      <c r="Q5" s="378"/>
    </row>
    <row r="6" spans="1:17" ht="12" hidden="1" customHeight="1">
      <c r="A6" s="304" t="s">
        <v>432</v>
      </c>
      <c r="B6" s="31" t="s">
        <v>327</v>
      </c>
      <c r="C6" s="4">
        <f>SUM(D6:Q6)</f>
        <v>147</v>
      </c>
      <c r="D6" s="4">
        <v>4</v>
      </c>
      <c r="E6" s="4">
        <v>1</v>
      </c>
      <c r="F6" s="4" t="s">
        <v>673</v>
      </c>
      <c r="G6" s="4" t="s">
        <v>673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673</v>
      </c>
      <c r="N6" s="4" t="s">
        <v>673</v>
      </c>
      <c r="O6" s="4">
        <v>28</v>
      </c>
      <c r="P6" s="4">
        <v>8</v>
      </c>
      <c r="Q6" s="4" t="s">
        <v>673</v>
      </c>
    </row>
    <row r="7" spans="1:17" ht="12" hidden="1" customHeight="1">
      <c r="A7" s="304"/>
      <c r="B7" s="31" t="s">
        <v>328</v>
      </c>
      <c r="C7" s="4">
        <f t="shared" ref="C7:C20" si="0">SUM(D7:Q7)</f>
        <v>68</v>
      </c>
      <c r="D7" s="4" t="s">
        <v>58</v>
      </c>
      <c r="E7" s="4" t="s">
        <v>58</v>
      </c>
      <c r="F7" s="4" t="s">
        <v>58</v>
      </c>
      <c r="G7" s="4" t="s">
        <v>58</v>
      </c>
      <c r="H7" s="4">
        <v>2</v>
      </c>
      <c r="I7" s="4">
        <v>21</v>
      </c>
      <c r="J7" s="4" t="s">
        <v>58</v>
      </c>
      <c r="K7" s="4">
        <v>1</v>
      </c>
      <c r="L7" s="4">
        <v>18</v>
      </c>
      <c r="M7" s="4" t="s">
        <v>58</v>
      </c>
      <c r="N7" s="4">
        <v>1</v>
      </c>
      <c r="O7" s="4">
        <v>25</v>
      </c>
      <c r="P7" s="4" t="s">
        <v>58</v>
      </c>
      <c r="Q7" s="4" t="s">
        <v>58</v>
      </c>
    </row>
    <row r="8" spans="1:17" ht="12" hidden="1" customHeight="1">
      <c r="A8" s="304"/>
      <c r="B8" s="31" t="s">
        <v>330</v>
      </c>
      <c r="C8" s="4">
        <f t="shared" si="0"/>
        <v>28</v>
      </c>
      <c r="D8" s="4">
        <v>1</v>
      </c>
      <c r="E8" s="4" t="s">
        <v>4</v>
      </c>
      <c r="F8" s="4" t="s">
        <v>4</v>
      </c>
      <c r="G8" s="4" t="s">
        <v>4</v>
      </c>
      <c r="H8" s="4">
        <v>5</v>
      </c>
      <c r="I8" s="4">
        <v>11</v>
      </c>
      <c r="J8" s="4" t="s">
        <v>4</v>
      </c>
      <c r="K8" s="4">
        <v>2</v>
      </c>
      <c r="L8" s="4">
        <v>3</v>
      </c>
      <c r="M8" s="4" t="s">
        <v>4</v>
      </c>
      <c r="N8" s="4" t="s">
        <v>4</v>
      </c>
      <c r="O8" s="4">
        <v>3</v>
      </c>
      <c r="P8" s="4" t="s">
        <v>4</v>
      </c>
      <c r="Q8" s="4">
        <v>3</v>
      </c>
    </row>
    <row r="9" spans="1:17" ht="12" hidden="1" customHeight="1">
      <c r="A9" s="300">
        <v>12</v>
      </c>
      <c r="B9" s="31" t="s">
        <v>327</v>
      </c>
      <c r="C9" s="4">
        <f t="shared" si="0"/>
        <v>112</v>
      </c>
      <c r="D9" s="4">
        <v>1</v>
      </c>
      <c r="E9" s="4" t="s">
        <v>673</v>
      </c>
      <c r="F9" s="4" t="s">
        <v>673</v>
      </c>
      <c r="G9" s="4" t="s">
        <v>673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673</v>
      </c>
      <c r="O9" s="4">
        <v>17</v>
      </c>
      <c r="P9" s="4">
        <v>7</v>
      </c>
      <c r="Q9" s="4" t="s">
        <v>673</v>
      </c>
    </row>
    <row r="10" spans="1:17" ht="12" hidden="1" customHeight="1">
      <c r="A10" s="300"/>
      <c r="B10" s="31" t="s">
        <v>328</v>
      </c>
      <c r="C10" s="4">
        <f t="shared" si="0"/>
        <v>51</v>
      </c>
      <c r="D10" s="4">
        <v>2</v>
      </c>
      <c r="E10" s="4" t="s">
        <v>58</v>
      </c>
      <c r="F10" s="4" t="s">
        <v>58</v>
      </c>
      <c r="G10" s="4" t="s">
        <v>58</v>
      </c>
      <c r="H10" s="4">
        <v>5</v>
      </c>
      <c r="I10" s="4">
        <v>17</v>
      </c>
      <c r="J10" s="4" t="s">
        <v>58</v>
      </c>
      <c r="K10" s="4">
        <v>1</v>
      </c>
      <c r="L10" s="4">
        <v>11</v>
      </c>
      <c r="M10" s="4" t="s">
        <v>58</v>
      </c>
      <c r="N10" s="4" t="s">
        <v>58</v>
      </c>
      <c r="O10" s="4">
        <v>13</v>
      </c>
      <c r="P10" s="4">
        <v>2</v>
      </c>
      <c r="Q10" s="4" t="s">
        <v>58</v>
      </c>
    </row>
    <row r="11" spans="1:17" ht="12" hidden="1" customHeight="1">
      <c r="A11" s="300"/>
      <c r="B11" s="31" t="s">
        <v>330</v>
      </c>
      <c r="C11" s="4">
        <f t="shared" si="0"/>
        <v>18</v>
      </c>
      <c r="D11" s="4" t="s">
        <v>4</v>
      </c>
      <c r="E11" s="4" t="s">
        <v>4</v>
      </c>
      <c r="F11" s="4" t="s">
        <v>4</v>
      </c>
      <c r="G11" s="4" t="s">
        <v>4</v>
      </c>
      <c r="H11" s="4">
        <v>2</v>
      </c>
      <c r="I11" s="4">
        <v>6</v>
      </c>
      <c r="J11" s="4" t="s">
        <v>4</v>
      </c>
      <c r="K11" s="4">
        <v>1</v>
      </c>
      <c r="L11" s="4">
        <v>6</v>
      </c>
      <c r="M11" s="4" t="s">
        <v>4</v>
      </c>
      <c r="N11" s="4" t="s">
        <v>4</v>
      </c>
      <c r="O11" s="4">
        <v>3</v>
      </c>
      <c r="P11" s="4" t="s">
        <v>4</v>
      </c>
      <c r="Q11" s="4" t="s">
        <v>4</v>
      </c>
    </row>
    <row r="12" spans="1:17" ht="12" hidden="1" customHeight="1">
      <c r="A12" s="300">
        <v>13</v>
      </c>
      <c r="B12" s="31" t="s">
        <v>327</v>
      </c>
      <c r="C12" s="4">
        <f t="shared" si="0"/>
        <v>109</v>
      </c>
      <c r="D12" s="4">
        <v>1</v>
      </c>
      <c r="E12" s="4" t="s">
        <v>673</v>
      </c>
      <c r="F12" s="4" t="s">
        <v>673</v>
      </c>
      <c r="G12" s="4" t="s">
        <v>673</v>
      </c>
      <c r="H12" s="4">
        <v>11</v>
      </c>
      <c r="I12" s="4">
        <v>62</v>
      </c>
      <c r="J12" s="4" t="s">
        <v>673</v>
      </c>
      <c r="K12" s="4">
        <v>1</v>
      </c>
      <c r="L12" s="4">
        <v>8</v>
      </c>
      <c r="M12" s="4" t="s">
        <v>673</v>
      </c>
      <c r="N12" s="4">
        <v>1</v>
      </c>
      <c r="O12" s="4">
        <v>20</v>
      </c>
      <c r="P12" s="4">
        <v>5</v>
      </c>
      <c r="Q12" s="4" t="s">
        <v>673</v>
      </c>
    </row>
    <row r="13" spans="1:17" ht="12" hidden="1" customHeight="1">
      <c r="A13" s="300"/>
      <c r="B13" s="31" t="s">
        <v>328</v>
      </c>
      <c r="C13" s="4">
        <f t="shared" si="0"/>
        <v>65</v>
      </c>
      <c r="D13" s="4">
        <v>2</v>
      </c>
      <c r="E13" s="4">
        <v>1</v>
      </c>
      <c r="F13" s="4" t="s">
        <v>58</v>
      </c>
      <c r="G13" s="4" t="s">
        <v>58</v>
      </c>
      <c r="H13" s="4">
        <v>11</v>
      </c>
      <c r="I13" s="4">
        <v>28</v>
      </c>
      <c r="J13" s="4" t="s">
        <v>58</v>
      </c>
      <c r="K13" s="4" t="s">
        <v>58</v>
      </c>
      <c r="L13" s="4">
        <v>9</v>
      </c>
      <c r="M13" s="4" t="s">
        <v>58</v>
      </c>
      <c r="N13" s="4" t="s">
        <v>58</v>
      </c>
      <c r="O13" s="4">
        <v>13</v>
      </c>
      <c r="P13" s="4">
        <v>1</v>
      </c>
      <c r="Q13" s="4" t="s">
        <v>58</v>
      </c>
    </row>
    <row r="14" spans="1:17" ht="12" hidden="1" customHeight="1">
      <c r="A14" s="300"/>
      <c r="B14" s="31" t="s">
        <v>330</v>
      </c>
      <c r="C14" s="4">
        <f t="shared" si="0"/>
        <v>14</v>
      </c>
      <c r="D14" s="4" t="s">
        <v>4</v>
      </c>
      <c r="E14" s="4" t="s">
        <v>4</v>
      </c>
      <c r="F14" s="4" t="s">
        <v>4</v>
      </c>
      <c r="G14" s="4" t="s">
        <v>4</v>
      </c>
      <c r="H14" s="4">
        <v>2</v>
      </c>
      <c r="I14" s="4">
        <v>9</v>
      </c>
      <c r="J14" s="4" t="s">
        <v>4</v>
      </c>
      <c r="K14" s="4">
        <v>1</v>
      </c>
      <c r="L14" s="4">
        <v>1</v>
      </c>
      <c r="M14" s="4" t="s">
        <v>4</v>
      </c>
      <c r="N14" s="4" t="s">
        <v>4</v>
      </c>
      <c r="O14" s="4">
        <v>1</v>
      </c>
      <c r="P14" s="4" t="s">
        <v>4</v>
      </c>
      <c r="Q14" s="4" t="s">
        <v>4</v>
      </c>
    </row>
    <row r="15" spans="1:17" ht="12" hidden="1" customHeight="1">
      <c r="A15" s="300">
        <v>14</v>
      </c>
      <c r="B15" s="31" t="s">
        <v>327</v>
      </c>
      <c r="C15" s="4">
        <f t="shared" si="0"/>
        <v>82</v>
      </c>
      <c r="D15" s="4" t="s">
        <v>673</v>
      </c>
      <c r="E15" s="4" t="s">
        <v>673</v>
      </c>
      <c r="F15" s="4" t="s">
        <v>673</v>
      </c>
      <c r="G15" s="4" t="s">
        <v>673</v>
      </c>
      <c r="H15" s="4">
        <v>7</v>
      </c>
      <c r="I15" s="4">
        <v>33</v>
      </c>
      <c r="J15" s="4" t="s">
        <v>673</v>
      </c>
      <c r="K15" s="4">
        <v>1</v>
      </c>
      <c r="L15" s="4">
        <v>11</v>
      </c>
      <c r="M15" s="4" t="s">
        <v>673</v>
      </c>
      <c r="N15" s="4" t="s">
        <v>673</v>
      </c>
      <c r="O15" s="4">
        <v>26</v>
      </c>
      <c r="P15" s="4">
        <v>4</v>
      </c>
      <c r="Q15" s="4" t="s">
        <v>673</v>
      </c>
    </row>
    <row r="16" spans="1:17" ht="12" hidden="1" customHeight="1">
      <c r="A16" s="300"/>
      <c r="B16" s="31" t="s">
        <v>328</v>
      </c>
      <c r="C16" s="4">
        <f t="shared" si="0"/>
        <v>58</v>
      </c>
      <c r="D16" s="4">
        <v>1</v>
      </c>
      <c r="E16" s="4" t="s">
        <v>58</v>
      </c>
      <c r="F16" s="4" t="s">
        <v>58</v>
      </c>
      <c r="G16" s="4" t="s">
        <v>58</v>
      </c>
      <c r="H16" s="4">
        <v>4</v>
      </c>
      <c r="I16" s="4">
        <v>16</v>
      </c>
      <c r="J16" s="4" t="s">
        <v>58</v>
      </c>
      <c r="K16" s="4" t="s">
        <v>58</v>
      </c>
      <c r="L16" s="4">
        <v>9</v>
      </c>
      <c r="M16" s="4" t="s">
        <v>58</v>
      </c>
      <c r="N16" s="4" t="s">
        <v>58</v>
      </c>
      <c r="O16" s="4">
        <v>24</v>
      </c>
      <c r="P16" s="4">
        <v>4</v>
      </c>
      <c r="Q16" s="4" t="s">
        <v>58</v>
      </c>
    </row>
    <row r="17" spans="1:17" ht="12" hidden="1" customHeight="1">
      <c r="A17" s="300"/>
      <c r="B17" s="31" t="s">
        <v>330</v>
      </c>
      <c r="C17" s="4">
        <f t="shared" si="0"/>
        <v>16</v>
      </c>
      <c r="D17" s="4" t="s">
        <v>4</v>
      </c>
      <c r="E17" s="4" t="s">
        <v>4</v>
      </c>
      <c r="F17" s="4" t="s">
        <v>4</v>
      </c>
      <c r="G17" s="4" t="s">
        <v>4</v>
      </c>
      <c r="H17" s="4">
        <v>2</v>
      </c>
      <c r="I17" s="4">
        <v>9</v>
      </c>
      <c r="J17" s="4">
        <v>1</v>
      </c>
      <c r="K17" s="4" t="s">
        <v>4</v>
      </c>
      <c r="L17" s="4">
        <v>1</v>
      </c>
      <c r="M17" s="4" t="s">
        <v>4</v>
      </c>
      <c r="N17" s="4" t="s">
        <v>4</v>
      </c>
      <c r="O17" s="4">
        <v>3</v>
      </c>
      <c r="P17" s="4" t="s">
        <v>4</v>
      </c>
      <c r="Q17" s="4" t="s">
        <v>4</v>
      </c>
    </row>
    <row r="18" spans="1:17" ht="12" hidden="1" customHeight="1">
      <c r="A18" s="300">
        <v>15</v>
      </c>
      <c r="B18" s="31" t="s">
        <v>327</v>
      </c>
      <c r="C18" s="4">
        <f t="shared" si="0"/>
        <v>73</v>
      </c>
      <c r="D18" s="4" t="s">
        <v>673</v>
      </c>
      <c r="E18" s="4" t="s">
        <v>673</v>
      </c>
      <c r="F18" s="4" t="s">
        <v>673</v>
      </c>
      <c r="G18" s="4" t="s">
        <v>673</v>
      </c>
      <c r="H18" s="4">
        <v>3</v>
      </c>
      <c r="I18" s="4">
        <v>30</v>
      </c>
      <c r="J18" s="4" t="s">
        <v>673</v>
      </c>
      <c r="K18" s="4">
        <v>3</v>
      </c>
      <c r="L18" s="4">
        <v>27</v>
      </c>
      <c r="M18" s="4" t="s">
        <v>673</v>
      </c>
      <c r="N18" s="4" t="s">
        <v>673</v>
      </c>
      <c r="O18" s="4">
        <v>2</v>
      </c>
      <c r="P18" s="4">
        <v>6</v>
      </c>
      <c r="Q18" s="4">
        <v>2</v>
      </c>
    </row>
    <row r="19" spans="1:17" ht="12" hidden="1" customHeight="1">
      <c r="A19" s="300"/>
      <c r="B19" s="31" t="s">
        <v>328</v>
      </c>
      <c r="C19" s="4">
        <f t="shared" si="0"/>
        <v>46</v>
      </c>
      <c r="D19" s="4" t="s">
        <v>58</v>
      </c>
      <c r="E19" s="4" t="s">
        <v>58</v>
      </c>
      <c r="F19" s="4" t="s">
        <v>58</v>
      </c>
      <c r="G19" s="4" t="s">
        <v>58</v>
      </c>
      <c r="H19" s="4">
        <v>10</v>
      </c>
      <c r="I19" s="4">
        <v>13</v>
      </c>
      <c r="J19" s="4" t="s">
        <v>58</v>
      </c>
      <c r="K19" s="4">
        <v>1</v>
      </c>
      <c r="L19" s="4">
        <v>5</v>
      </c>
      <c r="M19" s="4" t="s">
        <v>58</v>
      </c>
      <c r="N19" s="4" t="s">
        <v>58</v>
      </c>
      <c r="O19" s="4">
        <v>14</v>
      </c>
      <c r="P19" s="4">
        <v>3</v>
      </c>
      <c r="Q19" s="4" t="s">
        <v>58</v>
      </c>
    </row>
    <row r="20" spans="1:17" ht="12" hidden="1" customHeight="1">
      <c r="A20" s="300"/>
      <c r="B20" s="31" t="s">
        <v>330</v>
      </c>
      <c r="C20" s="4">
        <f t="shared" si="0"/>
        <v>9</v>
      </c>
      <c r="D20" s="4" t="s">
        <v>4</v>
      </c>
      <c r="E20" s="4" t="s">
        <v>4</v>
      </c>
      <c r="F20" s="4" t="s">
        <v>4</v>
      </c>
      <c r="G20" s="4" t="s">
        <v>4</v>
      </c>
      <c r="H20" s="4">
        <v>1</v>
      </c>
      <c r="I20" s="4">
        <v>2</v>
      </c>
      <c r="J20" s="4" t="s">
        <v>4</v>
      </c>
      <c r="K20" s="4" t="s">
        <v>4</v>
      </c>
      <c r="L20" s="4">
        <v>4</v>
      </c>
      <c r="M20" s="4" t="s">
        <v>4</v>
      </c>
      <c r="N20" s="4" t="s">
        <v>4</v>
      </c>
      <c r="O20" s="4" t="s">
        <v>4</v>
      </c>
      <c r="P20" s="4" t="s">
        <v>4</v>
      </c>
      <c r="Q20" s="4">
        <v>2</v>
      </c>
    </row>
    <row r="21" spans="1:17" ht="12" hidden="1" customHeight="1">
      <c r="A21" s="300">
        <v>16</v>
      </c>
      <c r="B21" s="31" t="s">
        <v>327</v>
      </c>
      <c r="C21" s="4">
        <f t="shared" ref="C21:C26" si="1">SUM(D21:Q21)</f>
        <v>85</v>
      </c>
      <c r="D21" s="4">
        <v>2</v>
      </c>
      <c r="E21" s="4" t="s">
        <v>673</v>
      </c>
      <c r="F21" s="4" t="s">
        <v>673</v>
      </c>
      <c r="G21" s="4" t="s">
        <v>673</v>
      </c>
      <c r="H21" s="4">
        <v>2</v>
      </c>
      <c r="I21" s="4">
        <v>45</v>
      </c>
      <c r="J21" s="4" t="s">
        <v>673</v>
      </c>
      <c r="K21" s="4" t="s">
        <v>673</v>
      </c>
      <c r="L21" s="4">
        <v>21</v>
      </c>
      <c r="M21" s="4" t="s">
        <v>673</v>
      </c>
      <c r="N21" s="4" t="s">
        <v>673</v>
      </c>
      <c r="O21" s="4">
        <v>13</v>
      </c>
      <c r="P21" s="4">
        <v>2</v>
      </c>
      <c r="Q21" s="4" t="s">
        <v>673</v>
      </c>
    </row>
    <row r="22" spans="1:17" ht="12" hidden="1" customHeight="1">
      <c r="A22" s="300"/>
      <c r="B22" s="31" t="s">
        <v>328</v>
      </c>
      <c r="C22" s="4">
        <f t="shared" si="1"/>
        <v>62</v>
      </c>
      <c r="D22" s="4">
        <v>1</v>
      </c>
      <c r="E22" s="4" t="s">
        <v>58</v>
      </c>
      <c r="F22" s="4" t="s">
        <v>58</v>
      </c>
      <c r="G22" s="4" t="s">
        <v>58</v>
      </c>
      <c r="H22" s="4">
        <v>8</v>
      </c>
      <c r="I22" s="4">
        <v>27</v>
      </c>
      <c r="J22" s="4" t="s">
        <v>58</v>
      </c>
      <c r="K22" s="4" t="s">
        <v>58</v>
      </c>
      <c r="L22" s="4">
        <v>8</v>
      </c>
      <c r="M22" s="4" t="s">
        <v>58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300"/>
      <c r="B23" s="31" t="s">
        <v>330</v>
      </c>
      <c r="C23" s="21">
        <f t="shared" si="1"/>
        <v>14</v>
      </c>
      <c r="D23" s="21" t="s">
        <v>4</v>
      </c>
      <c r="E23" s="21" t="s">
        <v>4</v>
      </c>
      <c r="F23" s="21" t="s">
        <v>4</v>
      </c>
      <c r="G23" s="21" t="s">
        <v>4</v>
      </c>
      <c r="H23" s="21" t="s">
        <v>4</v>
      </c>
      <c r="I23" s="21">
        <v>8</v>
      </c>
      <c r="J23" s="21" t="s">
        <v>4</v>
      </c>
      <c r="K23" s="21">
        <v>1</v>
      </c>
      <c r="L23" s="21">
        <v>1</v>
      </c>
      <c r="M23" s="21" t="s">
        <v>4</v>
      </c>
      <c r="N23" s="21" t="s">
        <v>4</v>
      </c>
      <c r="O23" s="21">
        <v>3</v>
      </c>
      <c r="P23" s="21" t="s">
        <v>4</v>
      </c>
      <c r="Q23" s="21">
        <v>1</v>
      </c>
    </row>
    <row r="24" spans="1:17" ht="12" hidden="1" customHeight="1">
      <c r="A24" s="301" t="s">
        <v>725</v>
      </c>
      <c r="B24" s="31" t="s">
        <v>327</v>
      </c>
      <c r="C24" s="21">
        <f t="shared" si="1"/>
        <v>0</v>
      </c>
      <c r="D24" s="21" t="s">
        <v>673</v>
      </c>
      <c r="E24" s="21" t="s">
        <v>673</v>
      </c>
      <c r="F24" s="21" t="s">
        <v>673</v>
      </c>
      <c r="G24" s="21" t="s">
        <v>673</v>
      </c>
      <c r="H24" s="21" t="s">
        <v>673</v>
      </c>
      <c r="I24" s="21" t="s">
        <v>673</v>
      </c>
      <c r="J24" s="21" t="s">
        <v>673</v>
      </c>
      <c r="K24" s="21" t="s">
        <v>673</v>
      </c>
      <c r="L24" s="21" t="s">
        <v>673</v>
      </c>
      <c r="M24" s="21" t="s">
        <v>673</v>
      </c>
      <c r="N24" s="21" t="s">
        <v>673</v>
      </c>
      <c r="O24" s="21" t="s">
        <v>673</v>
      </c>
      <c r="P24" s="21" t="s">
        <v>673</v>
      </c>
      <c r="Q24" s="21" t="s">
        <v>673</v>
      </c>
    </row>
    <row r="25" spans="1:17" ht="12" hidden="1" customHeight="1">
      <c r="A25" s="301"/>
      <c r="B25" s="31" t="s">
        <v>328</v>
      </c>
      <c r="C25" s="21">
        <f t="shared" si="1"/>
        <v>0</v>
      </c>
      <c r="D25" s="21" t="s">
        <v>58</v>
      </c>
      <c r="E25" s="21" t="s">
        <v>58</v>
      </c>
      <c r="F25" s="21" t="s">
        <v>58</v>
      </c>
      <c r="G25" s="21" t="s">
        <v>58</v>
      </c>
      <c r="H25" s="21" t="s">
        <v>58</v>
      </c>
      <c r="I25" s="21" t="s">
        <v>58</v>
      </c>
      <c r="J25" s="21" t="s">
        <v>58</v>
      </c>
      <c r="K25" s="21" t="s">
        <v>58</v>
      </c>
      <c r="L25" s="21" t="s">
        <v>58</v>
      </c>
      <c r="M25" s="21" t="s">
        <v>58</v>
      </c>
      <c r="N25" s="21" t="s">
        <v>58</v>
      </c>
      <c r="O25" s="21" t="s">
        <v>58</v>
      </c>
      <c r="P25" s="21" t="s">
        <v>58</v>
      </c>
      <c r="Q25" s="21" t="s">
        <v>58</v>
      </c>
    </row>
    <row r="26" spans="1:17" ht="23.25" customHeight="1" thickBot="1">
      <c r="A26" s="323"/>
      <c r="B26" s="117" t="s">
        <v>327</v>
      </c>
      <c r="C26" s="96">
        <f t="shared" si="1"/>
        <v>146</v>
      </c>
      <c r="D26" s="96">
        <v>4</v>
      </c>
      <c r="E26" s="96" t="s">
        <v>673</v>
      </c>
      <c r="F26" s="96" t="s">
        <v>673</v>
      </c>
      <c r="G26" s="96" t="s">
        <v>673</v>
      </c>
      <c r="H26" s="96">
        <v>12</v>
      </c>
      <c r="I26" s="96">
        <v>70</v>
      </c>
      <c r="J26" s="96" t="s">
        <v>673</v>
      </c>
      <c r="K26" s="96">
        <v>6</v>
      </c>
      <c r="L26" s="96">
        <v>14</v>
      </c>
      <c r="M26" s="96">
        <v>2</v>
      </c>
      <c r="N26" s="96" t="s">
        <v>673</v>
      </c>
      <c r="O26" s="96">
        <v>28</v>
      </c>
      <c r="P26" s="96">
        <v>5</v>
      </c>
      <c r="Q26" s="96">
        <v>5</v>
      </c>
    </row>
    <row r="27" spans="1:17">
      <c r="A27" s="27" t="s">
        <v>744</v>
      </c>
      <c r="C27" s="27"/>
    </row>
    <row r="28" spans="1:17">
      <c r="A28" s="27" t="s">
        <v>479</v>
      </c>
      <c r="C28" s="27"/>
    </row>
    <row r="29" spans="1:17" ht="14.25" thickBot="1">
      <c r="A29" s="1" t="s">
        <v>11</v>
      </c>
      <c r="I29" s="36" t="s">
        <v>573</v>
      </c>
      <c r="Q29" s="41" t="s">
        <v>441</v>
      </c>
    </row>
    <row r="30" spans="1:17">
      <c r="A30" s="298" t="s">
        <v>450</v>
      </c>
      <c r="B30" s="287"/>
      <c r="C30" s="398" t="s">
        <v>331</v>
      </c>
      <c r="D30" s="116" t="s">
        <v>458</v>
      </c>
      <c r="E30" s="116" t="s">
        <v>459</v>
      </c>
      <c r="F30" s="116" t="s">
        <v>460</v>
      </c>
      <c r="G30" s="116" t="s">
        <v>461</v>
      </c>
      <c r="H30" s="116" t="s">
        <v>462</v>
      </c>
      <c r="I30" s="116" t="s">
        <v>463</v>
      </c>
      <c r="J30" s="116" t="s">
        <v>464</v>
      </c>
      <c r="K30" s="116" t="s">
        <v>465</v>
      </c>
      <c r="L30" s="116" t="s">
        <v>466</v>
      </c>
      <c r="M30" s="116" t="s">
        <v>467</v>
      </c>
      <c r="N30" s="116" t="s">
        <v>468</v>
      </c>
      <c r="O30" s="116" t="s">
        <v>469</v>
      </c>
      <c r="P30" s="116" t="s">
        <v>470</v>
      </c>
      <c r="Q30" s="407" t="s">
        <v>476</v>
      </c>
    </row>
    <row r="31" spans="1:17" ht="22.5" customHeight="1">
      <c r="A31" s="395"/>
      <c r="B31" s="284"/>
      <c r="C31" s="400"/>
      <c r="D31" s="400" t="s">
        <v>451</v>
      </c>
      <c r="E31" s="400" t="s">
        <v>452</v>
      </c>
      <c r="F31" s="400" t="s">
        <v>453</v>
      </c>
      <c r="G31" s="400" t="s">
        <v>454</v>
      </c>
      <c r="H31" s="400" t="s">
        <v>455</v>
      </c>
      <c r="I31" s="400" t="s">
        <v>456</v>
      </c>
      <c r="J31" s="404" t="s">
        <v>477</v>
      </c>
      <c r="K31" s="403" t="s">
        <v>457</v>
      </c>
      <c r="L31" s="403" t="s">
        <v>471</v>
      </c>
      <c r="M31" s="403" t="s">
        <v>472</v>
      </c>
      <c r="N31" s="408" t="s">
        <v>473</v>
      </c>
      <c r="O31" s="408" t="s">
        <v>474</v>
      </c>
      <c r="P31" s="400" t="s">
        <v>475</v>
      </c>
      <c r="Q31" s="378"/>
    </row>
    <row r="32" spans="1:17" ht="22.5" customHeight="1">
      <c r="A32" s="395"/>
      <c r="B32" s="284"/>
      <c r="C32" s="400"/>
      <c r="D32" s="400"/>
      <c r="E32" s="400"/>
      <c r="F32" s="400"/>
      <c r="G32" s="400"/>
      <c r="H32" s="400"/>
      <c r="I32" s="400"/>
      <c r="J32" s="405"/>
      <c r="K32" s="400"/>
      <c r="L32" s="400"/>
      <c r="M32" s="400"/>
      <c r="N32" s="408"/>
      <c r="O32" s="408"/>
      <c r="P32" s="400"/>
      <c r="Q32" s="378"/>
    </row>
    <row r="33" spans="1:17" ht="22.5" customHeight="1">
      <c r="A33" s="299"/>
      <c r="B33" s="284"/>
      <c r="C33" s="399"/>
      <c r="D33" s="399"/>
      <c r="E33" s="399"/>
      <c r="F33" s="399"/>
      <c r="G33" s="399"/>
      <c r="H33" s="399"/>
      <c r="I33" s="399"/>
      <c r="J33" s="406"/>
      <c r="K33" s="399"/>
      <c r="L33" s="399"/>
      <c r="M33" s="399"/>
      <c r="N33" s="409"/>
      <c r="O33" s="409"/>
      <c r="P33" s="399"/>
      <c r="Q33" s="378"/>
    </row>
    <row r="34" spans="1:17" ht="12" customHeight="1">
      <c r="A34" s="304" t="s">
        <v>432</v>
      </c>
      <c r="B34" s="31" t="s">
        <v>327</v>
      </c>
      <c r="C34" s="4">
        <f>SUM(D34:Q34)</f>
        <v>147</v>
      </c>
      <c r="D34" s="4">
        <v>4</v>
      </c>
      <c r="E34" s="4">
        <v>1</v>
      </c>
      <c r="F34" s="4" t="s">
        <v>673</v>
      </c>
      <c r="G34" s="4" t="s">
        <v>673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673</v>
      </c>
      <c r="N34" s="4" t="s">
        <v>673</v>
      </c>
      <c r="O34" s="4">
        <v>28</v>
      </c>
      <c r="P34" s="4">
        <v>8</v>
      </c>
      <c r="Q34" s="4" t="s">
        <v>673</v>
      </c>
    </row>
    <row r="35" spans="1:17" ht="12" customHeight="1">
      <c r="A35" s="304"/>
      <c r="B35" s="31" t="s">
        <v>328</v>
      </c>
      <c r="C35" s="4">
        <f t="shared" ref="C35:C54" si="2">SUM(D35:Q35)</f>
        <v>68</v>
      </c>
      <c r="D35" s="4" t="s">
        <v>58</v>
      </c>
      <c r="E35" s="4" t="s">
        <v>58</v>
      </c>
      <c r="F35" s="4" t="s">
        <v>58</v>
      </c>
      <c r="G35" s="4" t="s">
        <v>58</v>
      </c>
      <c r="H35" s="4">
        <v>2</v>
      </c>
      <c r="I35" s="4">
        <v>21</v>
      </c>
      <c r="J35" s="4" t="s">
        <v>58</v>
      </c>
      <c r="K35" s="4">
        <v>1</v>
      </c>
      <c r="L35" s="4">
        <v>18</v>
      </c>
      <c r="M35" s="4" t="s">
        <v>58</v>
      </c>
      <c r="N35" s="4">
        <v>1</v>
      </c>
      <c r="O35" s="4">
        <v>25</v>
      </c>
      <c r="P35" s="4" t="s">
        <v>58</v>
      </c>
      <c r="Q35" s="4" t="s">
        <v>58</v>
      </c>
    </row>
    <row r="36" spans="1:17" ht="12" customHeight="1">
      <c r="A36" s="304"/>
      <c r="B36" s="31" t="s">
        <v>330</v>
      </c>
      <c r="C36" s="4">
        <f t="shared" si="2"/>
        <v>28</v>
      </c>
      <c r="D36" s="4">
        <v>1</v>
      </c>
      <c r="E36" s="4" t="s">
        <v>4</v>
      </c>
      <c r="F36" s="4" t="s">
        <v>4</v>
      </c>
      <c r="G36" s="4" t="s">
        <v>4</v>
      </c>
      <c r="H36" s="4">
        <v>5</v>
      </c>
      <c r="I36" s="4">
        <v>11</v>
      </c>
      <c r="J36" s="4" t="s">
        <v>4</v>
      </c>
      <c r="K36" s="4">
        <v>2</v>
      </c>
      <c r="L36" s="4">
        <v>3</v>
      </c>
      <c r="M36" s="4" t="s">
        <v>4</v>
      </c>
      <c r="N36" s="4" t="s">
        <v>4</v>
      </c>
      <c r="O36" s="4">
        <v>3</v>
      </c>
      <c r="P36" s="4" t="s">
        <v>4</v>
      </c>
      <c r="Q36" s="4">
        <v>3</v>
      </c>
    </row>
    <row r="37" spans="1:17" ht="12" customHeight="1">
      <c r="A37" s="300">
        <v>12</v>
      </c>
      <c r="B37" s="31" t="s">
        <v>327</v>
      </c>
      <c r="C37" s="4">
        <f t="shared" si="2"/>
        <v>112</v>
      </c>
      <c r="D37" s="4">
        <v>1</v>
      </c>
      <c r="E37" s="4" t="s">
        <v>673</v>
      </c>
      <c r="F37" s="4" t="s">
        <v>673</v>
      </c>
      <c r="G37" s="4" t="s">
        <v>673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673</v>
      </c>
      <c r="O37" s="4">
        <v>17</v>
      </c>
      <c r="P37" s="4">
        <v>7</v>
      </c>
      <c r="Q37" s="4" t="s">
        <v>673</v>
      </c>
    </row>
    <row r="38" spans="1:17" ht="12" customHeight="1">
      <c r="A38" s="300"/>
      <c r="B38" s="31" t="s">
        <v>328</v>
      </c>
      <c r="C38" s="4">
        <f t="shared" si="2"/>
        <v>51</v>
      </c>
      <c r="D38" s="4">
        <v>2</v>
      </c>
      <c r="E38" s="4" t="s">
        <v>58</v>
      </c>
      <c r="F38" s="4" t="s">
        <v>58</v>
      </c>
      <c r="G38" s="4" t="s">
        <v>58</v>
      </c>
      <c r="H38" s="4">
        <v>5</v>
      </c>
      <c r="I38" s="4">
        <v>17</v>
      </c>
      <c r="J38" s="4" t="s">
        <v>58</v>
      </c>
      <c r="K38" s="4">
        <v>1</v>
      </c>
      <c r="L38" s="4">
        <v>11</v>
      </c>
      <c r="M38" s="4" t="s">
        <v>58</v>
      </c>
      <c r="N38" s="4" t="s">
        <v>58</v>
      </c>
      <c r="O38" s="4">
        <v>13</v>
      </c>
      <c r="P38" s="4">
        <v>2</v>
      </c>
      <c r="Q38" s="4" t="s">
        <v>58</v>
      </c>
    </row>
    <row r="39" spans="1:17" ht="12" customHeight="1">
      <c r="A39" s="300"/>
      <c r="B39" s="31" t="s">
        <v>330</v>
      </c>
      <c r="C39" s="4">
        <f t="shared" si="2"/>
        <v>18</v>
      </c>
      <c r="D39" s="4" t="s">
        <v>4</v>
      </c>
      <c r="E39" s="4" t="s">
        <v>4</v>
      </c>
      <c r="F39" s="4" t="s">
        <v>4</v>
      </c>
      <c r="G39" s="4" t="s">
        <v>4</v>
      </c>
      <c r="H39" s="4">
        <v>2</v>
      </c>
      <c r="I39" s="4">
        <v>6</v>
      </c>
      <c r="J39" s="4" t="s">
        <v>4</v>
      </c>
      <c r="K39" s="4">
        <v>1</v>
      </c>
      <c r="L39" s="4">
        <v>6</v>
      </c>
      <c r="M39" s="4" t="s">
        <v>4</v>
      </c>
      <c r="N39" s="4" t="s">
        <v>4</v>
      </c>
      <c r="O39" s="4">
        <v>3</v>
      </c>
      <c r="P39" s="4" t="s">
        <v>4</v>
      </c>
      <c r="Q39" s="4" t="s">
        <v>4</v>
      </c>
    </row>
    <row r="40" spans="1:17" ht="12" customHeight="1">
      <c r="A40" s="300">
        <v>13</v>
      </c>
      <c r="B40" s="31" t="s">
        <v>327</v>
      </c>
      <c r="C40" s="4">
        <f t="shared" si="2"/>
        <v>109</v>
      </c>
      <c r="D40" s="4">
        <v>1</v>
      </c>
      <c r="E40" s="4" t="s">
        <v>673</v>
      </c>
      <c r="F40" s="4" t="s">
        <v>673</v>
      </c>
      <c r="G40" s="4" t="s">
        <v>673</v>
      </c>
      <c r="H40" s="4">
        <v>11</v>
      </c>
      <c r="I40" s="4">
        <v>62</v>
      </c>
      <c r="J40" s="4" t="s">
        <v>673</v>
      </c>
      <c r="K40" s="4">
        <v>1</v>
      </c>
      <c r="L40" s="4">
        <v>8</v>
      </c>
      <c r="M40" s="4" t="s">
        <v>673</v>
      </c>
      <c r="N40" s="4">
        <v>1</v>
      </c>
      <c r="O40" s="4">
        <v>20</v>
      </c>
      <c r="P40" s="4">
        <v>5</v>
      </c>
      <c r="Q40" s="4" t="s">
        <v>673</v>
      </c>
    </row>
    <row r="41" spans="1:17" ht="12" customHeight="1">
      <c r="A41" s="300"/>
      <c r="B41" s="31" t="s">
        <v>328</v>
      </c>
      <c r="C41" s="4">
        <f t="shared" si="2"/>
        <v>65</v>
      </c>
      <c r="D41" s="4">
        <v>2</v>
      </c>
      <c r="E41" s="4">
        <v>1</v>
      </c>
      <c r="F41" s="4" t="s">
        <v>58</v>
      </c>
      <c r="G41" s="4" t="s">
        <v>58</v>
      </c>
      <c r="H41" s="4">
        <v>11</v>
      </c>
      <c r="I41" s="4">
        <v>28</v>
      </c>
      <c r="J41" s="4" t="s">
        <v>58</v>
      </c>
      <c r="K41" s="4" t="s">
        <v>58</v>
      </c>
      <c r="L41" s="4">
        <v>9</v>
      </c>
      <c r="M41" s="4" t="s">
        <v>58</v>
      </c>
      <c r="N41" s="4" t="s">
        <v>58</v>
      </c>
      <c r="O41" s="4">
        <v>13</v>
      </c>
      <c r="P41" s="4">
        <v>1</v>
      </c>
      <c r="Q41" s="4" t="s">
        <v>58</v>
      </c>
    </row>
    <row r="42" spans="1:17" ht="12" customHeight="1">
      <c r="A42" s="300"/>
      <c r="B42" s="31" t="s">
        <v>330</v>
      </c>
      <c r="C42" s="4">
        <f t="shared" si="2"/>
        <v>14</v>
      </c>
      <c r="D42" s="4" t="s">
        <v>4</v>
      </c>
      <c r="E42" s="4" t="s">
        <v>4</v>
      </c>
      <c r="F42" s="4" t="s">
        <v>4</v>
      </c>
      <c r="G42" s="4" t="s">
        <v>4</v>
      </c>
      <c r="H42" s="4">
        <v>2</v>
      </c>
      <c r="I42" s="4">
        <v>9</v>
      </c>
      <c r="J42" s="4" t="s">
        <v>4</v>
      </c>
      <c r="K42" s="4">
        <v>1</v>
      </c>
      <c r="L42" s="4">
        <v>1</v>
      </c>
      <c r="M42" s="4" t="s">
        <v>4</v>
      </c>
      <c r="N42" s="4" t="s">
        <v>4</v>
      </c>
      <c r="O42" s="4">
        <v>1</v>
      </c>
      <c r="P42" s="4" t="s">
        <v>4</v>
      </c>
      <c r="Q42" s="4" t="s">
        <v>4</v>
      </c>
    </row>
    <row r="43" spans="1:17" ht="12" customHeight="1">
      <c r="A43" s="300">
        <v>14</v>
      </c>
      <c r="B43" s="31" t="s">
        <v>327</v>
      </c>
      <c r="C43" s="4">
        <f t="shared" si="2"/>
        <v>82</v>
      </c>
      <c r="D43" s="4" t="s">
        <v>673</v>
      </c>
      <c r="E43" s="4" t="s">
        <v>673</v>
      </c>
      <c r="F43" s="4" t="s">
        <v>673</v>
      </c>
      <c r="G43" s="4" t="s">
        <v>673</v>
      </c>
      <c r="H43" s="4">
        <v>7</v>
      </c>
      <c r="I43" s="4">
        <v>33</v>
      </c>
      <c r="J43" s="4" t="s">
        <v>673</v>
      </c>
      <c r="K43" s="4">
        <v>1</v>
      </c>
      <c r="L43" s="4">
        <v>11</v>
      </c>
      <c r="M43" s="4" t="s">
        <v>673</v>
      </c>
      <c r="N43" s="4" t="s">
        <v>673</v>
      </c>
      <c r="O43" s="4">
        <v>26</v>
      </c>
      <c r="P43" s="4">
        <v>4</v>
      </c>
      <c r="Q43" s="4" t="s">
        <v>673</v>
      </c>
    </row>
    <row r="44" spans="1:17" ht="12" customHeight="1">
      <c r="A44" s="300"/>
      <c r="B44" s="31" t="s">
        <v>328</v>
      </c>
      <c r="C44" s="4">
        <f t="shared" si="2"/>
        <v>58</v>
      </c>
      <c r="D44" s="4">
        <v>1</v>
      </c>
      <c r="E44" s="4" t="s">
        <v>58</v>
      </c>
      <c r="F44" s="4" t="s">
        <v>58</v>
      </c>
      <c r="G44" s="4" t="s">
        <v>58</v>
      </c>
      <c r="H44" s="4">
        <v>4</v>
      </c>
      <c r="I44" s="4">
        <v>16</v>
      </c>
      <c r="J44" s="4" t="s">
        <v>58</v>
      </c>
      <c r="K44" s="4" t="s">
        <v>58</v>
      </c>
      <c r="L44" s="4">
        <v>9</v>
      </c>
      <c r="M44" s="4" t="s">
        <v>58</v>
      </c>
      <c r="N44" s="4" t="s">
        <v>58</v>
      </c>
      <c r="O44" s="4">
        <v>24</v>
      </c>
      <c r="P44" s="4">
        <v>4</v>
      </c>
      <c r="Q44" s="4" t="s">
        <v>58</v>
      </c>
    </row>
    <row r="45" spans="1:17" ht="12" customHeight="1">
      <c r="A45" s="300"/>
      <c r="B45" s="31" t="s">
        <v>330</v>
      </c>
      <c r="C45" s="4">
        <f t="shared" si="2"/>
        <v>16</v>
      </c>
      <c r="D45" s="4" t="s">
        <v>4</v>
      </c>
      <c r="E45" s="4" t="s">
        <v>4</v>
      </c>
      <c r="F45" s="4" t="s">
        <v>4</v>
      </c>
      <c r="G45" s="4" t="s">
        <v>4</v>
      </c>
      <c r="H45" s="4">
        <v>2</v>
      </c>
      <c r="I45" s="4">
        <v>9</v>
      </c>
      <c r="J45" s="4">
        <v>1</v>
      </c>
      <c r="K45" s="4" t="s">
        <v>4</v>
      </c>
      <c r="L45" s="4">
        <v>1</v>
      </c>
      <c r="M45" s="4" t="s">
        <v>4</v>
      </c>
      <c r="N45" s="4" t="s">
        <v>4</v>
      </c>
      <c r="O45" s="4">
        <v>3</v>
      </c>
      <c r="P45" s="4" t="s">
        <v>4</v>
      </c>
      <c r="Q45" s="4" t="s">
        <v>4</v>
      </c>
    </row>
    <row r="46" spans="1:17" ht="12" customHeight="1">
      <c r="A46" s="300">
        <v>15</v>
      </c>
      <c r="B46" s="31" t="s">
        <v>327</v>
      </c>
      <c r="C46" s="4">
        <f t="shared" si="2"/>
        <v>73</v>
      </c>
      <c r="D46" s="4" t="s">
        <v>673</v>
      </c>
      <c r="E46" s="4" t="s">
        <v>673</v>
      </c>
      <c r="F46" s="4" t="s">
        <v>673</v>
      </c>
      <c r="G46" s="4" t="s">
        <v>673</v>
      </c>
      <c r="H46" s="4">
        <v>3</v>
      </c>
      <c r="I46" s="4">
        <v>30</v>
      </c>
      <c r="J46" s="4" t="s">
        <v>673</v>
      </c>
      <c r="K46" s="4">
        <v>3</v>
      </c>
      <c r="L46" s="4">
        <v>27</v>
      </c>
      <c r="M46" s="4" t="s">
        <v>673</v>
      </c>
      <c r="N46" s="4" t="s">
        <v>673</v>
      </c>
      <c r="O46" s="4">
        <v>2</v>
      </c>
      <c r="P46" s="4">
        <v>6</v>
      </c>
      <c r="Q46" s="4">
        <v>2</v>
      </c>
    </row>
    <row r="47" spans="1:17" ht="12" customHeight="1">
      <c r="A47" s="300"/>
      <c r="B47" s="31" t="s">
        <v>328</v>
      </c>
      <c r="C47" s="4">
        <f t="shared" si="2"/>
        <v>46</v>
      </c>
      <c r="D47" s="4" t="s">
        <v>58</v>
      </c>
      <c r="E47" s="4" t="s">
        <v>58</v>
      </c>
      <c r="F47" s="4" t="s">
        <v>58</v>
      </c>
      <c r="G47" s="4" t="s">
        <v>58</v>
      </c>
      <c r="H47" s="4">
        <v>10</v>
      </c>
      <c r="I47" s="4">
        <v>13</v>
      </c>
      <c r="J47" s="4" t="s">
        <v>58</v>
      </c>
      <c r="K47" s="4">
        <v>1</v>
      </c>
      <c r="L47" s="4">
        <v>5</v>
      </c>
      <c r="M47" s="4" t="s">
        <v>58</v>
      </c>
      <c r="N47" s="4" t="s">
        <v>58</v>
      </c>
      <c r="O47" s="4">
        <v>14</v>
      </c>
      <c r="P47" s="4">
        <v>3</v>
      </c>
      <c r="Q47" s="4" t="s">
        <v>58</v>
      </c>
    </row>
    <row r="48" spans="1:17" ht="12" customHeight="1">
      <c r="A48" s="300"/>
      <c r="B48" s="31" t="s">
        <v>330</v>
      </c>
      <c r="C48" s="4">
        <f t="shared" si="2"/>
        <v>9</v>
      </c>
      <c r="D48" s="4" t="s">
        <v>4</v>
      </c>
      <c r="E48" s="4" t="s">
        <v>4</v>
      </c>
      <c r="F48" s="4" t="s">
        <v>4</v>
      </c>
      <c r="G48" s="4" t="s">
        <v>4</v>
      </c>
      <c r="H48" s="4">
        <v>1</v>
      </c>
      <c r="I48" s="4">
        <v>2</v>
      </c>
      <c r="J48" s="4" t="s">
        <v>4</v>
      </c>
      <c r="K48" s="4" t="s">
        <v>4</v>
      </c>
      <c r="L48" s="4">
        <v>4</v>
      </c>
      <c r="M48" s="4" t="s">
        <v>4</v>
      </c>
      <c r="N48" s="4" t="s">
        <v>4</v>
      </c>
      <c r="O48" s="4" t="s">
        <v>4</v>
      </c>
      <c r="P48" s="4" t="s">
        <v>4</v>
      </c>
      <c r="Q48" s="4">
        <v>2</v>
      </c>
    </row>
    <row r="49" spans="1:17" ht="12" customHeight="1">
      <c r="A49" s="300">
        <v>16</v>
      </c>
      <c r="B49" s="31" t="s">
        <v>327</v>
      </c>
      <c r="C49" s="4">
        <f>SUM(D49:Q49)</f>
        <v>85</v>
      </c>
      <c r="D49" s="4">
        <v>2</v>
      </c>
      <c r="E49" s="4" t="s">
        <v>673</v>
      </c>
      <c r="F49" s="4" t="s">
        <v>673</v>
      </c>
      <c r="G49" s="4" t="s">
        <v>673</v>
      </c>
      <c r="H49" s="4">
        <v>2</v>
      </c>
      <c r="I49" s="4">
        <v>45</v>
      </c>
      <c r="J49" s="4" t="s">
        <v>673</v>
      </c>
      <c r="K49" s="4" t="s">
        <v>673</v>
      </c>
      <c r="L49" s="4">
        <v>21</v>
      </c>
      <c r="M49" s="4" t="s">
        <v>673</v>
      </c>
      <c r="N49" s="4" t="s">
        <v>673</v>
      </c>
      <c r="O49" s="4">
        <v>13</v>
      </c>
      <c r="P49" s="4">
        <v>2</v>
      </c>
      <c r="Q49" s="4" t="s">
        <v>673</v>
      </c>
    </row>
    <row r="50" spans="1:17" ht="12" customHeight="1">
      <c r="A50" s="300"/>
      <c r="B50" s="31" t="s">
        <v>328</v>
      </c>
      <c r="C50" s="4">
        <f>SUM(D50:Q50)</f>
        <v>62</v>
      </c>
      <c r="D50" s="4">
        <v>1</v>
      </c>
      <c r="E50" s="4" t="s">
        <v>58</v>
      </c>
      <c r="F50" s="4" t="s">
        <v>58</v>
      </c>
      <c r="G50" s="4" t="s">
        <v>58</v>
      </c>
      <c r="H50" s="4">
        <v>8</v>
      </c>
      <c r="I50" s="4">
        <v>27</v>
      </c>
      <c r="J50" s="4" t="s">
        <v>58</v>
      </c>
      <c r="K50" s="4" t="s">
        <v>58</v>
      </c>
      <c r="L50" s="4">
        <v>8</v>
      </c>
      <c r="M50" s="4" t="s">
        <v>58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300"/>
      <c r="B51" s="31" t="s">
        <v>330</v>
      </c>
      <c r="C51" s="21">
        <f>SUM(D51:Q51)</f>
        <v>14</v>
      </c>
      <c r="D51" s="21" t="s">
        <v>4</v>
      </c>
      <c r="E51" s="21" t="s">
        <v>4</v>
      </c>
      <c r="F51" s="21" t="s">
        <v>4</v>
      </c>
      <c r="G51" s="21" t="s">
        <v>4</v>
      </c>
      <c r="H51" s="21" t="s">
        <v>4</v>
      </c>
      <c r="I51" s="21">
        <v>8</v>
      </c>
      <c r="J51" s="21" t="s">
        <v>4</v>
      </c>
      <c r="K51" s="21">
        <v>1</v>
      </c>
      <c r="L51" s="21">
        <v>1</v>
      </c>
      <c r="M51" s="21" t="s">
        <v>4</v>
      </c>
      <c r="N51" s="21" t="s">
        <v>4</v>
      </c>
      <c r="O51" s="21">
        <v>3</v>
      </c>
      <c r="P51" s="21" t="s">
        <v>4</v>
      </c>
      <c r="Q51" s="21">
        <v>1</v>
      </c>
    </row>
    <row r="52" spans="1:17" ht="12" customHeight="1">
      <c r="A52" s="300">
        <v>17</v>
      </c>
      <c r="B52" s="31" t="s">
        <v>327</v>
      </c>
      <c r="C52" s="21">
        <f t="shared" si="2"/>
        <v>0</v>
      </c>
      <c r="D52" s="21" t="s">
        <v>673</v>
      </c>
      <c r="E52" s="21" t="s">
        <v>673</v>
      </c>
      <c r="F52" s="21" t="s">
        <v>673</v>
      </c>
      <c r="G52" s="21" t="s">
        <v>673</v>
      </c>
      <c r="H52" s="21" t="s">
        <v>673</v>
      </c>
      <c r="I52" s="21" t="s">
        <v>673</v>
      </c>
      <c r="J52" s="21" t="s">
        <v>673</v>
      </c>
      <c r="K52" s="21" t="s">
        <v>673</v>
      </c>
      <c r="L52" s="21" t="s">
        <v>673</v>
      </c>
      <c r="M52" s="21" t="s">
        <v>673</v>
      </c>
      <c r="N52" s="21" t="s">
        <v>673</v>
      </c>
      <c r="O52" s="21" t="s">
        <v>673</v>
      </c>
      <c r="P52" s="21" t="s">
        <v>673</v>
      </c>
      <c r="Q52" s="21" t="s">
        <v>673</v>
      </c>
    </row>
    <row r="53" spans="1:17" ht="12" customHeight="1">
      <c r="A53" s="300"/>
      <c r="B53" s="31" t="s">
        <v>328</v>
      </c>
      <c r="C53" s="21">
        <f t="shared" si="2"/>
        <v>0</v>
      </c>
      <c r="D53" s="21" t="s">
        <v>58</v>
      </c>
      <c r="E53" s="21" t="s">
        <v>58</v>
      </c>
      <c r="F53" s="21" t="s">
        <v>58</v>
      </c>
      <c r="G53" s="21" t="s">
        <v>58</v>
      </c>
      <c r="H53" s="21" t="s">
        <v>58</v>
      </c>
      <c r="I53" s="21" t="s">
        <v>58</v>
      </c>
      <c r="J53" s="21" t="s">
        <v>58</v>
      </c>
      <c r="K53" s="21" t="s">
        <v>58</v>
      </c>
      <c r="L53" s="21" t="s">
        <v>58</v>
      </c>
      <c r="M53" s="21" t="s">
        <v>58</v>
      </c>
      <c r="N53" s="21" t="s">
        <v>58</v>
      </c>
      <c r="O53" s="21" t="s">
        <v>58</v>
      </c>
      <c r="P53" s="21" t="s">
        <v>58</v>
      </c>
      <c r="Q53" s="21" t="s">
        <v>58</v>
      </c>
    </row>
    <row r="54" spans="1:17" ht="12" customHeight="1" thickBot="1">
      <c r="A54" s="355"/>
      <c r="B54" s="34" t="s">
        <v>330</v>
      </c>
      <c r="C54" s="24">
        <f t="shared" si="2"/>
        <v>0</v>
      </c>
      <c r="D54" s="24" t="s">
        <v>4</v>
      </c>
      <c r="E54" s="24" t="s">
        <v>4</v>
      </c>
      <c r="F54" s="24" t="s">
        <v>4</v>
      </c>
      <c r="G54" s="24" t="s">
        <v>4</v>
      </c>
      <c r="H54" s="24" t="s">
        <v>4</v>
      </c>
      <c r="I54" s="24" t="s">
        <v>4</v>
      </c>
      <c r="J54" s="24" t="s">
        <v>4</v>
      </c>
      <c r="K54" s="24" t="s">
        <v>4</v>
      </c>
      <c r="L54" s="24" t="s">
        <v>4</v>
      </c>
      <c r="M54" s="24" t="s">
        <v>4</v>
      </c>
      <c r="N54" s="24" t="s">
        <v>4</v>
      </c>
      <c r="O54" s="24" t="s">
        <v>4</v>
      </c>
      <c r="P54" s="24" t="s">
        <v>4</v>
      </c>
      <c r="Q54" s="24" t="s">
        <v>4</v>
      </c>
    </row>
    <row r="55" spans="1:17">
      <c r="A55" s="4" t="s">
        <v>431</v>
      </c>
      <c r="B55" s="27" t="s">
        <v>478</v>
      </c>
    </row>
    <row r="56" spans="1:17">
      <c r="B56" s="27" t="s">
        <v>479</v>
      </c>
    </row>
  </sheetData>
  <mergeCells count="48">
    <mergeCell ref="O31:O33"/>
    <mergeCell ref="P31:P33"/>
    <mergeCell ref="A46:A48"/>
    <mergeCell ref="A52:A54"/>
    <mergeCell ref="A34:A36"/>
    <mergeCell ref="A37:A39"/>
    <mergeCell ref="A40:A42"/>
    <mergeCell ref="A43:A45"/>
    <mergeCell ref="A49:A51"/>
    <mergeCell ref="Q30:Q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:M5"/>
    <mergeCell ref="N3:N5"/>
    <mergeCell ref="O3:O5"/>
    <mergeCell ref="P3:P5"/>
    <mergeCell ref="A30:A33"/>
    <mergeCell ref="B30:B33"/>
    <mergeCell ref="C30:C33"/>
    <mergeCell ref="A24:A26"/>
    <mergeCell ref="M31:M33"/>
    <mergeCell ref="N31:N33"/>
    <mergeCell ref="Q2:Q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C3:C5"/>
    <mergeCell ref="A21:A23"/>
    <mergeCell ref="A9:A11"/>
    <mergeCell ref="A12:A14"/>
    <mergeCell ref="A15:A17"/>
    <mergeCell ref="A18:A20"/>
    <mergeCell ref="A2:A5"/>
    <mergeCell ref="B2:B5"/>
    <mergeCell ref="A6:A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12</v>
      </c>
      <c r="W1" s="4" t="s">
        <v>281</v>
      </c>
    </row>
    <row r="2" spans="1:23">
      <c r="A2" s="293" t="s">
        <v>449</v>
      </c>
      <c r="B2" s="287"/>
      <c r="C2" s="287" t="s">
        <v>594</v>
      </c>
      <c r="D2" s="287"/>
      <c r="E2" s="287"/>
      <c r="F2" s="287" t="s">
        <v>333</v>
      </c>
      <c r="G2" s="37"/>
      <c r="H2" s="38"/>
      <c r="I2" s="38"/>
      <c r="J2" s="38" t="s">
        <v>598</v>
      </c>
      <c r="K2" s="38"/>
      <c r="L2" s="38"/>
      <c r="M2" s="38"/>
      <c r="N2" s="38"/>
      <c r="O2" s="5"/>
      <c r="P2" s="287" t="s">
        <v>362</v>
      </c>
      <c r="Q2" s="287"/>
      <c r="R2" s="287"/>
      <c r="S2" s="287" t="s">
        <v>336</v>
      </c>
      <c r="T2" s="287"/>
      <c r="U2" s="287"/>
      <c r="V2" s="305" t="s">
        <v>599</v>
      </c>
      <c r="W2" s="291" t="s">
        <v>600</v>
      </c>
    </row>
    <row r="3" spans="1:23">
      <c r="A3" s="295"/>
      <c r="B3" s="284"/>
      <c r="C3" s="284" t="s">
        <v>346</v>
      </c>
      <c r="D3" s="284" t="s">
        <v>568</v>
      </c>
      <c r="E3" s="284" t="s">
        <v>570</v>
      </c>
      <c r="F3" s="284"/>
      <c r="G3" s="284" t="s">
        <v>331</v>
      </c>
      <c r="H3" s="284"/>
      <c r="I3" s="284"/>
      <c r="J3" s="284" t="s">
        <v>595</v>
      </c>
      <c r="K3" s="284"/>
      <c r="L3" s="284" t="s">
        <v>596</v>
      </c>
      <c r="M3" s="289"/>
      <c r="N3" s="286" t="s">
        <v>597</v>
      </c>
      <c r="O3" s="284"/>
      <c r="P3" s="284" t="s">
        <v>346</v>
      </c>
      <c r="Q3" s="284" t="s">
        <v>334</v>
      </c>
      <c r="R3" s="284" t="s">
        <v>335</v>
      </c>
      <c r="S3" s="284" t="s">
        <v>346</v>
      </c>
      <c r="T3" s="284" t="s">
        <v>334</v>
      </c>
      <c r="U3" s="284" t="s">
        <v>335</v>
      </c>
      <c r="V3" s="284"/>
      <c r="W3" s="289"/>
    </row>
    <row r="4" spans="1:23">
      <c r="A4" s="342"/>
      <c r="B4" s="284"/>
      <c r="C4" s="284"/>
      <c r="D4" s="284"/>
      <c r="E4" s="284"/>
      <c r="F4" s="284"/>
      <c r="G4" s="9" t="s">
        <v>346</v>
      </c>
      <c r="H4" s="9" t="s">
        <v>334</v>
      </c>
      <c r="I4" s="9" t="s">
        <v>335</v>
      </c>
      <c r="J4" s="9" t="s">
        <v>334</v>
      </c>
      <c r="K4" s="9" t="s">
        <v>335</v>
      </c>
      <c r="L4" s="9" t="s">
        <v>334</v>
      </c>
      <c r="M4" s="11" t="s">
        <v>335</v>
      </c>
      <c r="N4" s="8" t="s">
        <v>334</v>
      </c>
      <c r="O4" s="9" t="s">
        <v>335</v>
      </c>
      <c r="P4" s="284"/>
      <c r="Q4" s="284"/>
      <c r="R4" s="284"/>
      <c r="S4" s="284"/>
      <c r="T4" s="284"/>
      <c r="U4" s="284"/>
      <c r="V4" s="284"/>
      <c r="W4" s="289"/>
    </row>
    <row r="5" spans="1:23" ht="19.5" customHeight="1">
      <c r="A5" s="46" t="s">
        <v>721</v>
      </c>
      <c r="B5" s="31" t="s">
        <v>327</v>
      </c>
      <c r="C5" s="54">
        <f>SUM(D5:E5)</f>
        <v>5</v>
      </c>
      <c r="D5" s="54" t="s">
        <v>673</v>
      </c>
      <c r="E5" s="54">
        <f>SUM(E24:E27)</f>
        <v>5</v>
      </c>
      <c r="F5" s="54">
        <f>SUM(F24:F27)</f>
        <v>35</v>
      </c>
      <c r="G5" s="54">
        <f>SUM(H5:I5)</f>
        <v>859</v>
      </c>
      <c r="H5" s="118">
        <f t="shared" ref="H5:I9" si="0">SUM(J5,L5,N5)</f>
        <v>413</v>
      </c>
      <c r="I5" s="118">
        <f t="shared" si="0"/>
        <v>446</v>
      </c>
      <c r="J5" s="54">
        <f>SUM(J24:J27)</f>
        <v>130</v>
      </c>
      <c r="K5" s="54">
        <f t="shared" ref="K5:U5" si="1">SUM(K24:K27)</f>
        <v>118</v>
      </c>
      <c r="L5" s="54">
        <f t="shared" si="1"/>
        <v>161</v>
      </c>
      <c r="M5" s="54">
        <f t="shared" si="1"/>
        <v>144</v>
      </c>
      <c r="N5" s="54">
        <f t="shared" si="1"/>
        <v>122</v>
      </c>
      <c r="O5" s="54">
        <f t="shared" si="1"/>
        <v>184</v>
      </c>
      <c r="P5" s="54">
        <f>SUM(Q5:R5)</f>
        <v>54</v>
      </c>
      <c r="Q5" s="54">
        <f t="shared" si="1"/>
        <v>6</v>
      </c>
      <c r="R5" s="54">
        <f t="shared" si="1"/>
        <v>48</v>
      </c>
      <c r="S5" s="54">
        <f>SUM(T5:U5)</f>
        <v>11</v>
      </c>
      <c r="T5" s="54">
        <f t="shared" si="1"/>
        <v>6</v>
      </c>
      <c r="U5" s="54">
        <f t="shared" si="1"/>
        <v>5</v>
      </c>
      <c r="V5" s="15">
        <f>G5/P5</f>
        <v>15.907407407407407</v>
      </c>
      <c r="W5" s="15">
        <f>G5/F5</f>
        <v>24.542857142857144</v>
      </c>
    </row>
    <row r="6" spans="1:23" ht="19.5" customHeight="1">
      <c r="A6" s="14">
        <v>14</v>
      </c>
      <c r="B6" s="31" t="s">
        <v>327</v>
      </c>
      <c r="C6" s="54">
        <f>SUM(D6:E6)</f>
        <v>5</v>
      </c>
      <c r="D6" s="54" t="s">
        <v>673</v>
      </c>
      <c r="E6" s="54">
        <f>SUM(E28:E31)</f>
        <v>5</v>
      </c>
      <c r="F6" s="54">
        <f>SUM(F28:F31)</f>
        <v>36</v>
      </c>
      <c r="G6" s="54">
        <f>SUM(H6:I6)</f>
        <v>842</v>
      </c>
      <c r="H6" s="54">
        <f t="shared" si="0"/>
        <v>442</v>
      </c>
      <c r="I6" s="54">
        <f t="shared" si="0"/>
        <v>400</v>
      </c>
      <c r="J6" s="54">
        <f t="shared" ref="J6:O6" si="2">SUM(J28:J31)</f>
        <v>136</v>
      </c>
      <c r="K6" s="54">
        <f t="shared" si="2"/>
        <v>127</v>
      </c>
      <c r="L6" s="54">
        <f t="shared" si="2"/>
        <v>145</v>
      </c>
      <c r="M6" s="54">
        <f t="shared" si="2"/>
        <v>135</v>
      </c>
      <c r="N6" s="54">
        <f t="shared" si="2"/>
        <v>161</v>
      </c>
      <c r="O6" s="54">
        <f t="shared" si="2"/>
        <v>138</v>
      </c>
      <c r="P6" s="54">
        <f>SUM(Q6:R6)</f>
        <v>56</v>
      </c>
      <c r="Q6" s="54">
        <f>SUM(Q28:Q31)</f>
        <v>6</v>
      </c>
      <c r="R6" s="54">
        <f>SUM(R28:R31)</f>
        <v>50</v>
      </c>
      <c r="S6" s="54">
        <f>SUM(T6:U6)</f>
        <v>12</v>
      </c>
      <c r="T6" s="54">
        <f>SUM(T28:T31)</f>
        <v>5</v>
      </c>
      <c r="U6" s="54">
        <f>SUM(U28:U31)</f>
        <v>7</v>
      </c>
      <c r="V6" s="15">
        <f>G6/P6</f>
        <v>15.035714285714286</v>
      </c>
      <c r="W6" s="15">
        <f>G6/F6</f>
        <v>23.388888888888889</v>
      </c>
    </row>
    <row r="7" spans="1:23" ht="19.5" customHeight="1">
      <c r="A7" s="14">
        <v>15</v>
      </c>
      <c r="B7" s="31" t="s">
        <v>327</v>
      </c>
      <c r="C7" s="54">
        <f>SUM(D7:E7)</f>
        <v>6</v>
      </c>
      <c r="D7" s="54" t="s">
        <v>673</v>
      </c>
      <c r="E7" s="54">
        <f>SUM(E32:E35)</f>
        <v>6</v>
      </c>
      <c r="F7" s="54">
        <f>SUM(F32:F35)</f>
        <v>39</v>
      </c>
      <c r="G7" s="54">
        <f>SUM(H7:I7)</f>
        <v>815</v>
      </c>
      <c r="H7" s="54">
        <f t="shared" si="0"/>
        <v>411</v>
      </c>
      <c r="I7" s="54">
        <f t="shared" si="0"/>
        <v>404</v>
      </c>
      <c r="J7" s="54">
        <f t="shared" ref="J7:O7" si="3">SUM(J32:J35)</f>
        <v>109</v>
      </c>
      <c r="K7" s="54">
        <f t="shared" si="3"/>
        <v>126</v>
      </c>
      <c r="L7" s="54">
        <f t="shared" si="3"/>
        <v>154</v>
      </c>
      <c r="M7" s="54">
        <f t="shared" si="3"/>
        <v>138</v>
      </c>
      <c r="N7" s="54">
        <f t="shared" si="3"/>
        <v>148</v>
      </c>
      <c r="O7" s="54">
        <f t="shared" si="3"/>
        <v>140</v>
      </c>
      <c r="P7" s="54">
        <f>SUM(Q7:R7)</f>
        <v>59</v>
      </c>
      <c r="Q7" s="54">
        <f>SUM(Q32:Q35)</f>
        <v>5</v>
      </c>
      <c r="R7" s="54">
        <f>SUM(R32:R35)</f>
        <v>54</v>
      </c>
      <c r="S7" s="54">
        <f>SUM(T7:U7)</f>
        <v>13</v>
      </c>
      <c r="T7" s="54">
        <f>SUM(T32:T35)</f>
        <v>6</v>
      </c>
      <c r="U7" s="54">
        <f>SUM(U32:U35)</f>
        <v>7</v>
      </c>
      <c r="V7" s="15">
        <f>G7/P7</f>
        <v>13.813559322033898</v>
      </c>
      <c r="W7" s="15">
        <f>G7/F7</f>
        <v>20.897435897435898</v>
      </c>
    </row>
    <row r="8" spans="1:23" ht="19.5" customHeight="1">
      <c r="A8" s="14">
        <v>16</v>
      </c>
      <c r="B8" s="31" t="s">
        <v>327</v>
      </c>
      <c r="C8" s="54">
        <f>SUM(D8:E8)</f>
        <v>6</v>
      </c>
      <c r="D8" s="54" t="s">
        <v>673</v>
      </c>
      <c r="E8" s="54">
        <f>SUM(E36:E39)</f>
        <v>6</v>
      </c>
      <c r="F8" s="54">
        <f>SUM(F36:F39)</f>
        <v>39</v>
      </c>
      <c r="G8" s="54">
        <f>SUM(H8:I8)</f>
        <v>797</v>
      </c>
      <c r="H8" s="54">
        <f t="shared" si="0"/>
        <v>419</v>
      </c>
      <c r="I8" s="54">
        <f t="shared" si="0"/>
        <v>378</v>
      </c>
      <c r="J8" s="54">
        <f t="shared" ref="J8:O8" si="4">SUM(J36:J39)</f>
        <v>124</v>
      </c>
      <c r="K8" s="54">
        <f t="shared" si="4"/>
        <v>94</v>
      </c>
      <c r="L8" s="54">
        <f t="shared" si="4"/>
        <v>131</v>
      </c>
      <c r="M8" s="54">
        <f t="shared" si="4"/>
        <v>151</v>
      </c>
      <c r="N8" s="54">
        <f t="shared" si="4"/>
        <v>164</v>
      </c>
      <c r="O8" s="54">
        <f t="shared" si="4"/>
        <v>133</v>
      </c>
      <c r="P8" s="54">
        <f>SUM(Q8:R8)</f>
        <v>61</v>
      </c>
      <c r="Q8" s="54">
        <f>SUM(Q36:Q39)</f>
        <v>5</v>
      </c>
      <c r="R8" s="54">
        <f>SUM(R36:R39)</f>
        <v>56</v>
      </c>
      <c r="S8" s="54">
        <f>SUM(T8:U8)</f>
        <v>13</v>
      </c>
      <c r="T8" s="54">
        <f>SUM(T36:T39)</f>
        <v>6</v>
      </c>
      <c r="U8" s="54">
        <f>SUM(U36:U39)</f>
        <v>7</v>
      </c>
      <c r="V8" s="15">
        <f>G8/P8</f>
        <v>13.065573770491802</v>
      </c>
      <c r="W8" s="15">
        <f>G8/F8</f>
        <v>20.435897435897434</v>
      </c>
    </row>
    <row r="9" spans="1:23" ht="19.5" customHeight="1" thickBot="1">
      <c r="A9" s="87">
        <v>17</v>
      </c>
      <c r="B9" s="34" t="s">
        <v>330</v>
      </c>
      <c r="C9" s="110">
        <f>SUM(D9:E9)</f>
        <v>6</v>
      </c>
      <c r="D9" s="110" t="s">
        <v>4</v>
      </c>
      <c r="E9" s="110">
        <v>6</v>
      </c>
      <c r="F9" s="110">
        <v>40</v>
      </c>
      <c r="G9" s="110">
        <f>SUM(H9:I9)</f>
        <v>829</v>
      </c>
      <c r="H9" s="110">
        <f t="shared" si="0"/>
        <v>432</v>
      </c>
      <c r="I9" s="110">
        <f t="shared" si="0"/>
        <v>397</v>
      </c>
      <c r="J9" s="110">
        <v>161</v>
      </c>
      <c r="K9" s="110">
        <v>135</v>
      </c>
      <c r="L9" s="110">
        <v>139</v>
      </c>
      <c r="M9" s="110">
        <v>104</v>
      </c>
      <c r="N9" s="110">
        <v>132</v>
      </c>
      <c r="O9" s="110">
        <v>158</v>
      </c>
      <c r="P9" s="110">
        <f>SUM(Q9:R9)</f>
        <v>61</v>
      </c>
      <c r="Q9" s="110">
        <v>5</v>
      </c>
      <c r="R9" s="110">
        <v>56</v>
      </c>
      <c r="S9" s="110">
        <f>SUM(T9:U9)</f>
        <v>12</v>
      </c>
      <c r="T9" s="110">
        <v>6</v>
      </c>
      <c r="U9" s="110">
        <v>6</v>
      </c>
      <c r="V9" s="26">
        <f>G9/P9</f>
        <v>13.590163934426229</v>
      </c>
      <c r="W9" s="26">
        <f>G9/F9</f>
        <v>20.725000000000001</v>
      </c>
    </row>
    <row r="10" spans="1:23" ht="16.5" customHeight="1">
      <c r="A10" s="27" t="s">
        <v>345</v>
      </c>
    </row>
    <row r="12" spans="1:23" ht="14.25" thickBot="1">
      <c r="A12" s="1" t="s">
        <v>12</v>
      </c>
    </row>
    <row r="13" spans="1:23">
      <c r="A13" s="298" t="s">
        <v>449</v>
      </c>
      <c r="B13" s="287"/>
      <c r="C13" s="287" t="s">
        <v>594</v>
      </c>
      <c r="D13" s="287"/>
      <c r="E13" s="287"/>
      <c r="F13" s="287" t="s">
        <v>333</v>
      </c>
      <c r="G13" s="287" t="s">
        <v>598</v>
      </c>
      <c r="H13" s="287"/>
      <c r="I13" s="287"/>
      <c r="J13" s="287"/>
      <c r="K13" s="287"/>
      <c r="L13" s="287"/>
      <c r="M13" s="287"/>
      <c r="N13" s="287"/>
      <c r="O13" s="287"/>
      <c r="P13" s="287" t="s">
        <v>362</v>
      </c>
      <c r="Q13" s="287"/>
      <c r="R13" s="287"/>
      <c r="S13" s="287" t="s">
        <v>336</v>
      </c>
      <c r="T13" s="287"/>
      <c r="U13" s="287"/>
      <c r="V13" s="305" t="s">
        <v>599</v>
      </c>
      <c r="W13" s="291" t="s">
        <v>600</v>
      </c>
    </row>
    <row r="14" spans="1:23">
      <c r="A14" s="395"/>
      <c r="B14" s="284"/>
      <c r="C14" s="284" t="s">
        <v>346</v>
      </c>
      <c r="D14" s="284" t="s">
        <v>568</v>
      </c>
      <c r="E14" s="284" t="s">
        <v>570</v>
      </c>
      <c r="F14" s="284"/>
      <c r="G14" s="284" t="s">
        <v>331</v>
      </c>
      <c r="H14" s="284"/>
      <c r="I14" s="284"/>
      <c r="J14" s="284" t="s">
        <v>595</v>
      </c>
      <c r="K14" s="284"/>
      <c r="L14" s="284" t="s">
        <v>596</v>
      </c>
      <c r="M14" s="284"/>
      <c r="N14" s="284" t="s">
        <v>597</v>
      </c>
      <c r="O14" s="284"/>
      <c r="P14" s="284" t="s">
        <v>346</v>
      </c>
      <c r="Q14" s="284" t="s">
        <v>334</v>
      </c>
      <c r="R14" s="284" t="s">
        <v>335</v>
      </c>
      <c r="S14" s="284" t="s">
        <v>346</v>
      </c>
      <c r="T14" s="284" t="s">
        <v>334</v>
      </c>
      <c r="U14" s="284" t="s">
        <v>335</v>
      </c>
      <c r="V14" s="284"/>
      <c r="W14" s="289"/>
    </row>
    <row r="15" spans="1:23">
      <c r="A15" s="299"/>
      <c r="B15" s="284"/>
      <c r="C15" s="284"/>
      <c r="D15" s="284"/>
      <c r="E15" s="284"/>
      <c r="F15" s="284"/>
      <c r="G15" s="9" t="s">
        <v>346</v>
      </c>
      <c r="H15" s="9" t="s">
        <v>334</v>
      </c>
      <c r="I15" s="9" t="s">
        <v>335</v>
      </c>
      <c r="J15" s="9" t="s">
        <v>334</v>
      </c>
      <c r="K15" s="9" t="s">
        <v>335</v>
      </c>
      <c r="L15" s="9" t="s">
        <v>334</v>
      </c>
      <c r="M15" s="9" t="s">
        <v>335</v>
      </c>
      <c r="N15" s="9" t="s">
        <v>334</v>
      </c>
      <c r="O15" s="9" t="s">
        <v>335</v>
      </c>
      <c r="P15" s="284"/>
      <c r="Q15" s="284"/>
      <c r="R15" s="284"/>
      <c r="S15" s="284"/>
      <c r="T15" s="284"/>
      <c r="U15" s="284"/>
      <c r="V15" s="284"/>
      <c r="W15" s="289"/>
    </row>
    <row r="16" spans="1:23">
      <c r="A16" s="304" t="s">
        <v>432</v>
      </c>
      <c r="B16" s="31" t="s">
        <v>327</v>
      </c>
      <c r="C16" s="54">
        <f>SUM(D16:E16)</f>
        <v>3</v>
      </c>
      <c r="D16" s="54" t="s">
        <v>673</v>
      </c>
      <c r="E16" s="54">
        <v>3</v>
      </c>
      <c r="F16" s="54">
        <v>29</v>
      </c>
      <c r="G16" s="54">
        <f>SUM(H16:I16)</f>
        <v>748</v>
      </c>
      <c r="H16" s="54">
        <f>SUM(J16,L16,N16)</f>
        <v>353</v>
      </c>
      <c r="I16" s="54">
        <f>SUM(K16,M16,O16)</f>
        <v>395</v>
      </c>
      <c r="J16" s="54">
        <v>89</v>
      </c>
      <c r="K16" s="54">
        <v>143</v>
      </c>
      <c r="L16" s="54">
        <v>125</v>
      </c>
      <c r="M16" s="54">
        <v>121</v>
      </c>
      <c r="N16" s="54">
        <v>139</v>
      </c>
      <c r="O16" s="54">
        <v>131</v>
      </c>
      <c r="P16" s="54">
        <f>SUM(Q16:R16)</f>
        <v>44</v>
      </c>
      <c r="Q16" s="54">
        <v>5</v>
      </c>
      <c r="R16" s="54">
        <v>39</v>
      </c>
      <c r="S16" s="54">
        <f>SUM(T16:U16)</f>
        <v>9</v>
      </c>
      <c r="T16" s="54">
        <v>5</v>
      </c>
      <c r="U16" s="54">
        <v>4</v>
      </c>
      <c r="V16" s="15">
        <f>G16/P16</f>
        <v>17</v>
      </c>
      <c r="W16" s="15">
        <f>G16/F16</f>
        <v>25.793103448275861</v>
      </c>
    </row>
    <row r="17" spans="1:23">
      <c r="A17" s="304"/>
      <c r="B17" s="31" t="s">
        <v>328</v>
      </c>
      <c r="C17" s="54" t="s">
        <v>58</v>
      </c>
      <c r="D17" s="54" t="s">
        <v>58</v>
      </c>
      <c r="E17" s="54" t="s">
        <v>58</v>
      </c>
      <c r="F17" s="54" t="s">
        <v>58</v>
      </c>
      <c r="G17" s="54" t="s">
        <v>58</v>
      </c>
      <c r="H17" s="54" t="s">
        <v>58</v>
      </c>
      <c r="I17" s="54" t="s">
        <v>58</v>
      </c>
      <c r="J17" s="54" t="s">
        <v>58</v>
      </c>
      <c r="K17" s="54" t="s">
        <v>58</v>
      </c>
      <c r="L17" s="54" t="s">
        <v>58</v>
      </c>
      <c r="M17" s="54" t="s">
        <v>58</v>
      </c>
      <c r="N17" s="54" t="s">
        <v>58</v>
      </c>
      <c r="O17" s="54" t="s">
        <v>58</v>
      </c>
      <c r="P17" s="54" t="s">
        <v>58</v>
      </c>
      <c r="Q17" s="54" t="s">
        <v>58</v>
      </c>
      <c r="R17" s="54" t="s">
        <v>58</v>
      </c>
      <c r="S17" s="54" t="s">
        <v>58</v>
      </c>
      <c r="T17" s="54" t="s">
        <v>58</v>
      </c>
      <c r="U17" s="54" t="s">
        <v>58</v>
      </c>
      <c r="V17" s="54" t="s">
        <v>58</v>
      </c>
      <c r="W17" s="54" t="s">
        <v>58</v>
      </c>
    </row>
    <row r="18" spans="1:23">
      <c r="A18" s="304"/>
      <c r="B18" s="31" t="s">
        <v>329</v>
      </c>
      <c r="C18" s="54">
        <f t="shared" ref="C18:C43" si="5">SUM(D18:E18)</f>
        <v>1</v>
      </c>
      <c r="D18" s="54" t="s">
        <v>59</v>
      </c>
      <c r="E18" s="54">
        <v>1</v>
      </c>
      <c r="F18" s="54">
        <v>3</v>
      </c>
      <c r="G18" s="54">
        <f t="shared" ref="G18:G43" si="6">SUM(H18:I18)</f>
        <v>47</v>
      </c>
      <c r="H18" s="54">
        <f t="shared" ref="H18:H43" si="7">SUM(J18,L18,N18)</f>
        <v>17</v>
      </c>
      <c r="I18" s="54">
        <f t="shared" ref="I18:I43" si="8">SUM(K18,M18,O18)</f>
        <v>30</v>
      </c>
      <c r="J18" s="54">
        <v>3</v>
      </c>
      <c r="K18" s="54">
        <v>7</v>
      </c>
      <c r="L18" s="54">
        <v>4</v>
      </c>
      <c r="M18" s="54">
        <v>13</v>
      </c>
      <c r="N18" s="54">
        <v>10</v>
      </c>
      <c r="O18" s="54">
        <v>10</v>
      </c>
      <c r="P18" s="54">
        <f t="shared" ref="P18:P43" si="9">SUM(Q18:R18)</f>
        <v>4</v>
      </c>
      <c r="Q18" s="54">
        <v>1</v>
      </c>
      <c r="R18" s="54">
        <v>3</v>
      </c>
      <c r="S18" s="54">
        <f t="shared" ref="S18:S43" si="10">SUM(T18:U18)</f>
        <v>3</v>
      </c>
      <c r="T18" s="54">
        <v>2</v>
      </c>
      <c r="U18" s="54">
        <v>1</v>
      </c>
      <c r="V18" s="15">
        <f t="shared" ref="V18:V43" si="11">G18/P18</f>
        <v>11.75</v>
      </c>
      <c r="W18" s="15">
        <f t="shared" ref="W18:W43" si="12">G18/F18</f>
        <v>15.666666666666666</v>
      </c>
    </row>
    <row r="19" spans="1:23">
      <c r="A19" s="304"/>
      <c r="B19" s="31" t="s">
        <v>330</v>
      </c>
      <c r="C19" s="54">
        <f t="shared" si="5"/>
        <v>1</v>
      </c>
      <c r="D19" s="54" t="s">
        <v>4</v>
      </c>
      <c r="E19" s="54">
        <v>1</v>
      </c>
      <c r="F19" s="54">
        <v>3</v>
      </c>
      <c r="G19" s="54">
        <f t="shared" si="6"/>
        <v>63</v>
      </c>
      <c r="H19" s="54">
        <f t="shared" si="7"/>
        <v>32</v>
      </c>
      <c r="I19" s="54">
        <f t="shared" si="8"/>
        <v>31</v>
      </c>
      <c r="J19" s="54">
        <v>9</v>
      </c>
      <c r="K19" s="54">
        <v>10</v>
      </c>
      <c r="L19" s="54">
        <v>14</v>
      </c>
      <c r="M19" s="54">
        <v>10</v>
      </c>
      <c r="N19" s="54">
        <v>9</v>
      </c>
      <c r="O19" s="54">
        <v>11</v>
      </c>
      <c r="P19" s="54">
        <f t="shared" si="9"/>
        <v>5</v>
      </c>
      <c r="Q19" s="54" t="s">
        <v>4</v>
      </c>
      <c r="R19" s="54">
        <v>5</v>
      </c>
      <c r="S19" s="54">
        <f t="shared" si="10"/>
        <v>1</v>
      </c>
      <c r="T19" s="54">
        <v>1</v>
      </c>
      <c r="U19" s="54" t="s">
        <v>4</v>
      </c>
      <c r="V19" s="15">
        <f t="shared" si="11"/>
        <v>12.6</v>
      </c>
      <c r="W19" s="15">
        <f t="shared" si="12"/>
        <v>21</v>
      </c>
    </row>
    <row r="20" spans="1:23">
      <c r="A20" s="300">
        <v>12</v>
      </c>
      <c r="B20" s="31" t="s">
        <v>327</v>
      </c>
      <c r="C20" s="54">
        <f t="shared" si="5"/>
        <v>3</v>
      </c>
      <c r="D20" s="54" t="s">
        <v>673</v>
      </c>
      <c r="E20" s="54">
        <v>3</v>
      </c>
      <c r="F20" s="54">
        <v>29</v>
      </c>
      <c r="G20" s="54">
        <f t="shared" si="6"/>
        <v>727</v>
      </c>
      <c r="H20" s="54">
        <f t="shared" si="7"/>
        <v>346</v>
      </c>
      <c r="I20" s="54">
        <f t="shared" si="8"/>
        <v>381</v>
      </c>
      <c r="J20" s="54">
        <v>115</v>
      </c>
      <c r="K20" s="54">
        <v>99</v>
      </c>
      <c r="L20" s="54">
        <v>107</v>
      </c>
      <c r="M20" s="54">
        <v>160</v>
      </c>
      <c r="N20" s="54">
        <v>124</v>
      </c>
      <c r="O20" s="54">
        <v>122</v>
      </c>
      <c r="P20" s="54">
        <f t="shared" si="9"/>
        <v>45</v>
      </c>
      <c r="Q20" s="54">
        <v>5</v>
      </c>
      <c r="R20" s="54">
        <v>40</v>
      </c>
      <c r="S20" s="54">
        <f t="shared" si="10"/>
        <v>8</v>
      </c>
      <c r="T20" s="54">
        <v>4</v>
      </c>
      <c r="U20" s="54">
        <v>4</v>
      </c>
      <c r="V20" s="15">
        <f t="shared" si="11"/>
        <v>16.155555555555555</v>
      </c>
      <c r="W20" s="15">
        <f t="shared" si="12"/>
        <v>25.068965517241381</v>
      </c>
    </row>
    <row r="21" spans="1:23">
      <c r="A21" s="300"/>
      <c r="B21" s="31" t="s">
        <v>328</v>
      </c>
      <c r="C21" s="54" t="s">
        <v>58</v>
      </c>
      <c r="D21" s="54" t="s">
        <v>58</v>
      </c>
      <c r="E21" s="54" t="s">
        <v>58</v>
      </c>
      <c r="F21" s="54" t="s">
        <v>58</v>
      </c>
      <c r="G21" s="54" t="s">
        <v>58</v>
      </c>
      <c r="H21" s="54" t="s">
        <v>58</v>
      </c>
      <c r="I21" s="54" t="s">
        <v>58</v>
      </c>
      <c r="J21" s="54" t="s">
        <v>58</v>
      </c>
      <c r="K21" s="54" t="s">
        <v>58</v>
      </c>
      <c r="L21" s="54" t="s">
        <v>58</v>
      </c>
      <c r="M21" s="54" t="s">
        <v>58</v>
      </c>
      <c r="N21" s="54" t="s">
        <v>58</v>
      </c>
      <c r="O21" s="54" t="s">
        <v>58</v>
      </c>
      <c r="P21" s="54" t="s">
        <v>58</v>
      </c>
      <c r="Q21" s="54" t="s">
        <v>58</v>
      </c>
      <c r="R21" s="54" t="s">
        <v>58</v>
      </c>
      <c r="S21" s="54" t="s">
        <v>58</v>
      </c>
      <c r="T21" s="54" t="s">
        <v>58</v>
      </c>
      <c r="U21" s="54" t="s">
        <v>58</v>
      </c>
      <c r="V21" s="54" t="s">
        <v>58</v>
      </c>
      <c r="W21" s="54" t="s">
        <v>58</v>
      </c>
    </row>
    <row r="22" spans="1:23">
      <c r="A22" s="300"/>
      <c r="B22" s="31" t="s">
        <v>329</v>
      </c>
      <c r="C22" s="54">
        <f t="shared" si="5"/>
        <v>1</v>
      </c>
      <c r="D22" s="54" t="s">
        <v>59</v>
      </c>
      <c r="E22" s="54">
        <v>1</v>
      </c>
      <c r="F22" s="54">
        <v>3</v>
      </c>
      <c r="G22" s="54">
        <f t="shared" si="6"/>
        <v>40</v>
      </c>
      <c r="H22" s="54">
        <f t="shared" si="7"/>
        <v>16</v>
      </c>
      <c r="I22" s="54">
        <f t="shared" si="8"/>
        <v>24</v>
      </c>
      <c r="J22" s="54">
        <v>6</v>
      </c>
      <c r="K22" s="54">
        <v>3</v>
      </c>
      <c r="L22" s="54">
        <v>6</v>
      </c>
      <c r="M22" s="54">
        <v>8</v>
      </c>
      <c r="N22" s="54">
        <v>4</v>
      </c>
      <c r="O22" s="54">
        <v>13</v>
      </c>
      <c r="P22" s="54">
        <f t="shared" si="9"/>
        <v>4</v>
      </c>
      <c r="Q22" s="54">
        <v>1</v>
      </c>
      <c r="R22" s="54">
        <v>3</v>
      </c>
      <c r="S22" s="54">
        <f t="shared" si="10"/>
        <v>3</v>
      </c>
      <c r="T22" s="54">
        <v>2</v>
      </c>
      <c r="U22" s="54">
        <v>1</v>
      </c>
      <c r="V22" s="15">
        <f t="shared" si="11"/>
        <v>10</v>
      </c>
      <c r="W22" s="15">
        <f t="shared" si="12"/>
        <v>13.333333333333334</v>
      </c>
    </row>
    <row r="23" spans="1:23">
      <c r="A23" s="300"/>
      <c r="B23" s="31" t="s">
        <v>330</v>
      </c>
      <c r="C23" s="54">
        <f t="shared" si="5"/>
        <v>1</v>
      </c>
      <c r="D23" s="54" t="s">
        <v>4</v>
      </c>
      <c r="E23" s="54">
        <v>1</v>
      </c>
      <c r="F23" s="54">
        <v>3</v>
      </c>
      <c r="G23" s="54">
        <f t="shared" si="6"/>
        <v>71</v>
      </c>
      <c r="H23" s="54">
        <f t="shared" si="7"/>
        <v>35</v>
      </c>
      <c r="I23" s="54">
        <f t="shared" si="8"/>
        <v>36</v>
      </c>
      <c r="J23" s="54">
        <v>10</v>
      </c>
      <c r="K23" s="54">
        <v>14</v>
      </c>
      <c r="L23" s="54">
        <v>9</v>
      </c>
      <c r="M23" s="54">
        <v>13</v>
      </c>
      <c r="N23" s="54">
        <v>16</v>
      </c>
      <c r="O23" s="54">
        <v>9</v>
      </c>
      <c r="P23" s="54">
        <f t="shared" si="9"/>
        <v>5</v>
      </c>
      <c r="Q23" s="54" t="s">
        <v>4</v>
      </c>
      <c r="R23" s="54">
        <v>5</v>
      </c>
      <c r="S23" s="54">
        <f t="shared" si="10"/>
        <v>1</v>
      </c>
      <c r="T23" s="54">
        <v>1</v>
      </c>
      <c r="U23" s="54" t="s">
        <v>4</v>
      </c>
      <c r="V23" s="15">
        <f t="shared" si="11"/>
        <v>14.2</v>
      </c>
      <c r="W23" s="15">
        <f t="shared" si="12"/>
        <v>23.666666666666668</v>
      </c>
    </row>
    <row r="24" spans="1:23">
      <c r="A24" s="300">
        <v>13</v>
      </c>
      <c r="B24" s="31" t="s">
        <v>327</v>
      </c>
      <c r="C24" s="54">
        <f t="shared" si="5"/>
        <v>3</v>
      </c>
      <c r="D24" s="54" t="s">
        <v>673</v>
      </c>
      <c r="E24" s="54">
        <v>3</v>
      </c>
      <c r="F24" s="54">
        <v>29</v>
      </c>
      <c r="G24" s="54">
        <f t="shared" si="6"/>
        <v>747</v>
      </c>
      <c r="H24" s="54">
        <f t="shared" si="7"/>
        <v>357</v>
      </c>
      <c r="I24" s="54">
        <f t="shared" si="8"/>
        <v>390</v>
      </c>
      <c r="J24" s="54">
        <v>109</v>
      </c>
      <c r="K24" s="54">
        <v>100</v>
      </c>
      <c r="L24" s="54">
        <v>142</v>
      </c>
      <c r="M24" s="54">
        <v>127</v>
      </c>
      <c r="N24" s="54">
        <v>106</v>
      </c>
      <c r="O24" s="54">
        <v>163</v>
      </c>
      <c r="P24" s="54">
        <f t="shared" si="9"/>
        <v>45</v>
      </c>
      <c r="Q24" s="54">
        <v>5</v>
      </c>
      <c r="R24" s="54">
        <v>40</v>
      </c>
      <c r="S24" s="54">
        <f t="shared" si="10"/>
        <v>7</v>
      </c>
      <c r="T24" s="54">
        <v>3</v>
      </c>
      <c r="U24" s="54">
        <v>4</v>
      </c>
      <c r="V24" s="15">
        <f t="shared" si="11"/>
        <v>16.600000000000001</v>
      </c>
      <c r="W24" s="15">
        <f t="shared" si="12"/>
        <v>25.758620689655171</v>
      </c>
    </row>
    <row r="25" spans="1:23">
      <c r="A25" s="300"/>
      <c r="B25" s="31" t="s">
        <v>328</v>
      </c>
      <c r="C25" s="54" t="s">
        <v>58</v>
      </c>
      <c r="D25" s="54" t="s">
        <v>58</v>
      </c>
      <c r="E25" s="54" t="s">
        <v>58</v>
      </c>
      <c r="F25" s="54" t="s">
        <v>58</v>
      </c>
      <c r="G25" s="54" t="s">
        <v>58</v>
      </c>
      <c r="H25" s="54" t="s">
        <v>58</v>
      </c>
      <c r="I25" s="54" t="s">
        <v>58</v>
      </c>
      <c r="J25" s="54" t="s">
        <v>58</v>
      </c>
      <c r="K25" s="54" t="s">
        <v>58</v>
      </c>
      <c r="L25" s="54" t="s">
        <v>58</v>
      </c>
      <c r="M25" s="54" t="s">
        <v>58</v>
      </c>
      <c r="N25" s="54" t="s">
        <v>58</v>
      </c>
      <c r="O25" s="54" t="s">
        <v>58</v>
      </c>
      <c r="P25" s="54" t="s">
        <v>58</v>
      </c>
      <c r="Q25" s="54" t="s">
        <v>58</v>
      </c>
      <c r="R25" s="54" t="s">
        <v>58</v>
      </c>
      <c r="S25" s="54" t="s">
        <v>58</v>
      </c>
      <c r="T25" s="54" t="s">
        <v>58</v>
      </c>
      <c r="U25" s="54" t="s">
        <v>58</v>
      </c>
      <c r="V25" s="54" t="s">
        <v>58</v>
      </c>
      <c r="W25" s="54" t="s">
        <v>58</v>
      </c>
    </row>
    <row r="26" spans="1:23">
      <c r="A26" s="300"/>
      <c r="B26" s="31" t="s">
        <v>329</v>
      </c>
      <c r="C26" s="54">
        <f t="shared" si="5"/>
        <v>1</v>
      </c>
      <c r="D26" s="54" t="s">
        <v>59</v>
      </c>
      <c r="E26" s="54">
        <v>1</v>
      </c>
      <c r="F26" s="54">
        <v>3</v>
      </c>
      <c r="G26" s="54">
        <f t="shared" si="6"/>
        <v>42</v>
      </c>
      <c r="H26" s="54">
        <f t="shared" si="7"/>
        <v>24</v>
      </c>
      <c r="I26" s="54">
        <f t="shared" si="8"/>
        <v>18</v>
      </c>
      <c r="J26" s="54">
        <v>10</v>
      </c>
      <c r="K26" s="54">
        <v>6</v>
      </c>
      <c r="L26" s="54">
        <v>7</v>
      </c>
      <c r="M26" s="54">
        <v>4</v>
      </c>
      <c r="N26" s="54">
        <v>7</v>
      </c>
      <c r="O26" s="54">
        <v>8</v>
      </c>
      <c r="P26" s="54">
        <f t="shared" si="9"/>
        <v>4</v>
      </c>
      <c r="Q26" s="54">
        <v>1</v>
      </c>
      <c r="R26" s="54">
        <v>3</v>
      </c>
      <c r="S26" s="54">
        <f t="shared" si="10"/>
        <v>3</v>
      </c>
      <c r="T26" s="54">
        <v>2</v>
      </c>
      <c r="U26" s="54">
        <v>1</v>
      </c>
      <c r="V26" s="15">
        <f t="shared" si="11"/>
        <v>10.5</v>
      </c>
      <c r="W26" s="15">
        <f t="shared" si="12"/>
        <v>14</v>
      </c>
    </row>
    <row r="27" spans="1:23">
      <c r="A27" s="300"/>
      <c r="B27" s="31" t="s">
        <v>330</v>
      </c>
      <c r="C27" s="54">
        <f t="shared" si="5"/>
        <v>1</v>
      </c>
      <c r="D27" s="54" t="s">
        <v>4</v>
      </c>
      <c r="E27" s="54">
        <v>1</v>
      </c>
      <c r="F27" s="54">
        <v>3</v>
      </c>
      <c r="G27" s="54">
        <f t="shared" si="6"/>
        <v>70</v>
      </c>
      <c r="H27" s="54">
        <f t="shared" si="7"/>
        <v>32</v>
      </c>
      <c r="I27" s="54">
        <f t="shared" si="8"/>
        <v>38</v>
      </c>
      <c r="J27" s="54">
        <v>11</v>
      </c>
      <c r="K27" s="54">
        <v>12</v>
      </c>
      <c r="L27" s="54">
        <v>12</v>
      </c>
      <c r="M27" s="54">
        <v>13</v>
      </c>
      <c r="N27" s="54">
        <v>9</v>
      </c>
      <c r="O27" s="54">
        <v>13</v>
      </c>
      <c r="P27" s="54">
        <f t="shared" si="9"/>
        <v>5</v>
      </c>
      <c r="Q27" s="54" t="s">
        <v>4</v>
      </c>
      <c r="R27" s="54">
        <v>5</v>
      </c>
      <c r="S27" s="54">
        <f t="shared" si="10"/>
        <v>1</v>
      </c>
      <c r="T27" s="54">
        <v>1</v>
      </c>
      <c r="U27" s="54" t="s">
        <v>4</v>
      </c>
      <c r="V27" s="15">
        <f t="shared" si="11"/>
        <v>14</v>
      </c>
      <c r="W27" s="15">
        <f t="shared" si="12"/>
        <v>23.333333333333332</v>
      </c>
    </row>
    <row r="28" spans="1:23">
      <c r="A28" s="300">
        <v>14</v>
      </c>
      <c r="B28" s="31" t="s">
        <v>327</v>
      </c>
      <c r="C28" s="54">
        <f t="shared" si="5"/>
        <v>3</v>
      </c>
      <c r="D28" s="54" t="s">
        <v>673</v>
      </c>
      <c r="E28" s="54">
        <v>3</v>
      </c>
      <c r="F28" s="54">
        <v>30</v>
      </c>
      <c r="G28" s="54">
        <f t="shared" si="6"/>
        <v>730</v>
      </c>
      <c r="H28" s="54">
        <f t="shared" si="7"/>
        <v>381</v>
      </c>
      <c r="I28" s="54">
        <f t="shared" si="8"/>
        <v>349</v>
      </c>
      <c r="J28" s="54">
        <v>114</v>
      </c>
      <c r="K28" s="54">
        <v>116</v>
      </c>
      <c r="L28" s="54">
        <v>123</v>
      </c>
      <c r="M28" s="54">
        <v>116</v>
      </c>
      <c r="N28" s="54">
        <v>144</v>
      </c>
      <c r="O28" s="54">
        <v>117</v>
      </c>
      <c r="P28" s="54">
        <f t="shared" si="9"/>
        <v>46</v>
      </c>
      <c r="Q28" s="54">
        <v>5</v>
      </c>
      <c r="R28" s="54">
        <v>41</v>
      </c>
      <c r="S28" s="54">
        <f t="shared" si="10"/>
        <v>10</v>
      </c>
      <c r="T28" s="54">
        <v>4</v>
      </c>
      <c r="U28" s="54">
        <v>6</v>
      </c>
      <c r="V28" s="15">
        <f t="shared" si="11"/>
        <v>15.869565217391305</v>
      </c>
      <c r="W28" s="15">
        <f t="shared" si="12"/>
        <v>24.333333333333332</v>
      </c>
    </row>
    <row r="29" spans="1:23">
      <c r="A29" s="300"/>
      <c r="B29" s="31" t="s">
        <v>328</v>
      </c>
      <c r="C29" s="54" t="s">
        <v>58</v>
      </c>
      <c r="D29" s="54" t="s">
        <v>58</v>
      </c>
      <c r="E29" s="54" t="s">
        <v>58</v>
      </c>
      <c r="F29" s="54" t="s">
        <v>58</v>
      </c>
      <c r="G29" s="54" t="s">
        <v>58</v>
      </c>
      <c r="H29" s="54" t="s">
        <v>58</v>
      </c>
      <c r="I29" s="54" t="s">
        <v>58</v>
      </c>
      <c r="J29" s="54" t="s">
        <v>58</v>
      </c>
      <c r="K29" s="54" t="s">
        <v>58</v>
      </c>
      <c r="L29" s="54" t="s">
        <v>58</v>
      </c>
      <c r="M29" s="54" t="s">
        <v>58</v>
      </c>
      <c r="N29" s="54" t="s">
        <v>58</v>
      </c>
      <c r="O29" s="54" t="s">
        <v>58</v>
      </c>
      <c r="P29" s="54" t="s">
        <v>58</v>
      </c>
      <c r="Q29" s="54" t="s">
        <v>58</v>
      </c>
      <c r="R29" s="54" t="s">
        <v>58</v>
      </c>
      <c r="S29" s="54" t="s">
        <v>58</v>
      </c>
      <c r="T29" s="54" t="s">
        <v>58</v>
      </c>
      <c r="U29" s="54" t="s">
        <v>58</v>
      </c>
      <c r="V29" s="54" t="s">
        <v>58</v>
      </c>
      <c r="W29" s="54" t="s">
        <v>58</v>
      </c>
    </row>
    <row r="30" spans="1:23">
      <c r="A30" s="300"/>
      <c r="B30" s="31" t="s">
        <v>329</v>
      </c>
      <c r="C30" s="54">
        <f t="shared" si="5"/>
        <v>1</v>
      </c>
      <c r="D30" s="54" t="s">
        <v>59</v>
      </c>
      <c r="E30" s="54">
        <v>1</v>
      </c>
      <c r="F30" s="54">
        <v>3</v>
      </c>
      <c r="G30" s="54">
        <f t="shared" si="6"/>
        <v>43</v>
      </c>
      <c r="H30" s="54">
        <f t="shared" si="7"/>
        <v>24</v>
      </c>
      <c r="I30" s="54">
        <f t="shared" si="8"/>
        <v>19</v>
      </c>
      <c r="J30" s="54">
        <v>8</v>
      </c>
      <c r="K30" s="54">
        <v>6</v>
      </c>
      <c r="L30" s="54">
        <v>10</v>
      </c>
      <c r="M30" s="54">
        <v>7</v>
      </c>
      <c r="N30" s="54">
        <v>6</v>
      </c>
      <c r="O30" s="54">
        <v>6</v>
      </c>
      <c r="P30" s="54">
        <f t="shared" si="9"/>
        <v>4</v>
      </c>
      <c r="Q30" s="54">
        <v>1</v>
      </c>
      <c r="R30" s="54">
        <v>3</v>
      </c>
      <c r="S30" s="54">
        <f t="shared" si="10"/>
        <v>1</v>
      </c>
      <c r="T30" s="54" t="s">
        <v>59</v>
      </c>
      <c r="U30" s="54">
        <v>1</v>
      </c>
      <c r="V30" s="15">
        <f t="shared" si="11"/>
        <v>10.75</v>
      </c>
      <c r="W30" s="15">
        <f t="shared" si="12"/>
        <v>14.333333333333334</v>
      </c>
    </row>
    <row r="31" spans="1:23">
      <c r="A31" s="300"/>
      <c r="B31" s="31" t="s">
        <v>330</v>
      </c>
      <c r="C31" s="54">
        <f t="shared" si="5"/>
        <v>1</v>
      </c>
      <c r="D31" s="54" t="s">
        <v>4</v>
      </c>
      <c r="E31" s="54">
        <v>1</v>
      </c>
      <c r="F31" s="54">
        <v>3</v>
      </c>
      <c r="G31" s="54">
        <f t="shared" si="6"/>
        <v>69</v>
      </c>
      <c r="H31" s="54">
        <f t="shared" si="7"/>
        <v>37</v>
      </c>
      <c r="I31" s="54">
        <f t="shared" si="8"/>
        <v>32</v>
      </c>
      <c r="J31" s="54">
        <v>14</v>
      </c>
      <c r="K31" s="54">
        <v>5</v>
      </c>
      <c r="L31" s="54">
        <v>12</v>
      </c>
      <c r="M31" s="54">
        <v>12</v>
      </c>
      <c r="N31" s="54">
        <v>11</v>
      </c>
      <c r="O31" s="54">
        <v>15</v>
      </c>
      <c r="P31" s="54">
        <f t="shared" si="9"/>
        <v>6</v>
      </c>
      <c r="Q31" s="54" t="s">
        <v>4</v>
      </c>
      <c r="R31" s="54">
        <v>6</v>
      </c>
      <c r="S31" s="54">
        <f t="shared" si="10"/>
        <v>1</v>
      </c>
      <c r="T31" s="54">
        <v>1</v>
      </c>
      <c r="U31" s="54" t="s">
        <v>4</v>
      </c>
      <c r="V31" s="15">
        <f t="shared" si="11"/>
        <v>11.5</v>
      </c>
      <c r="W31" s="15">
        <f t="shared" si="12"/>
        <v>23</v>
      </c>
    </row>
    <row r="32" spans="1:23">
      <c r="A32" s="300">
        <v>15</v>
      </c>
      <c r="B32" s="31" t="s">
        <v>327</v>
      </c>
      <c r="C32" s="54">
        <f t="shared" si="5"/>
        <v>3</v>
      </c>
      <c r="D32" s="54" t="s">
        <v>673</v>
      </c>
      <c r="E32" s="54">
        <v>3</v>
      </c>
      <c r="F32" s="54">
        <v>30</v>
      </c>
      <c r="G32" s="54">
        <f t="shared" si="6"/>
        <v>681</v>
      </c>
      <c r="H32" s="54">
        <f t="shared" si="7"/>
        <v>332</v>
      </c>
      <c r="I32" s="54">
        <f t="shared" si="8"/>
        <v>349</v>
      </c>
      <c r="J32" s="54">
        <v>86</v>
      </c>
      <c r="K32" s="54">
        <v>105</v>
      </c>
      <c r="L32" s="54">
        <v>123</v>
      </c>
      <c r="M32" s="54">
        <v>127</v>
      </c>
      <c r="N32" s="54">
        <v>123</v>
      </c>
      <c r="O32" s="54">
        <v>117</v>
      </c>
      <c r="P32" s="54">
        <f t="shared" si="9"/>
        <v>44</v>
      </c>
      <c r="Q32" s="54">
        <v>3</v>
      </c>
      <c r="R32" s="54">
        <v>41</v>
      </c>
      <c r="S32" s="54">
        <f t="shared" si="10"/>
        <v>10</v>
      </c>
      <c r="T32" s="54">
        <v>4</v>
      </c>
      <c r="U32" s="54">
        <v>6</v>
      </c>
      <c r="V32" s="15">
        <f t="shared" si="11"/>
        <v>15.477272727272727</v>
      </c>
      <c r="W32" s="15">
        <f t="shared" si="12"/>
        <v>22.7</v>
      </c>
    </row>
    <row r="33" spans="1:23">
      <c r="A33" s="300"/>
      <c r="B33" s="31" t="s">
        <v>328</v>
      </c>
      <c r="C33" s="54">
        <f t="shared" si="5"/>
        <v>1</v>
      </c>
      <c r="D33" s="54" t="s">
        <v>58</v>
      </c>
      <c r="E33" s="54">
        <v>1</v>
      </c>
      <c r="F33" s="54">
        <v>3</v>
      </c>
      <c r="G33" s="54">
        <f t="shared" si="6"/>
        <v>35</v>
      </c>
      <c r="H33" s="54">
        <f t="shared" si="7"/>
        <v>21</v>
      </c>
      <c r="I33" s="54">
        <f t="shared" si="8"/>
        <v>14</v>
      </c>
      <c r="J33" s="54">
        <v>10</v>
      </c>
      <c r="K33" s="54">
        <v>8</v>
      </c>
      <c r="L33" s="54">
        <v>9</v>
      </c>
      <c r="M33" s="54">
        <v>3</v>
      </c>
      <c r="N33" s="54">
        <v>2</v>
      </c>
      <c r="O33" s="54">
        <v>3</v>
      </c>
      <c r="P33" s="54">
        <f t="shared" si="9"/>
        <v>6</v>
      </c>
      <c r="Q33" s="54">
        <v>1</v>
      </c>
      <c r="R33" s="54">
        <v>5</v>
      </c>
      <c r="S33" s="54">
        <f t="shared" si="10"/>
        <v>1</v>
      </c>
      <c r="T33" s="54">
        <v>1</v>
      </c>
      <c r="U33" s="54" t="s">
        <v>58</v>
      </c>
      <c r="V33" s="15">
        <f t="shared" si="11"/>
        <v>5.833333333333333</v>
      </c>
      <c r="W33" s="15">
        <f t="shared" si="12"/>
        <v>11.666666666666666</v>
      </c>
    </row>
    <row r="34" spans="1:23">
      <c r="A34" s="300"/>
      <c r="B34" s="31" t="s">
        <v>329</v>
      </c>
      <c r="C34" s="54">
        <f t="shared" si="5"/>
        <v>1</v>
      </c>
      <c r="D34" s="54" t="s">
        <v>59</v>
      </c>
      <c r="E34" s="54">
        <v>1</v>
      </c>
      <c r="F34" s="54">
        <v>3</v>
      </c>
      <c r="G34" s="54">
        <f t="shared" si="6"/>
        <v>36</v>
      </c>
      <c r="H34" s="54">
        <f t="shared" si="7"/>
        <v>24</v>
      </c>
      <c r="I34" s="54">
        <f t="shared" si="8"/>
        <v>12</v>
      </c>
      <c r="J34" s="54">
        <v>5</v>
      </c>
      <c r="K34" s="54">
        <v>2</v>
      </c>
      <c r="L34" s="54">
        <v>8</v>
      </c>
      <c r="M34" s="54">
        <v>3</v>
      </c>
      <c r="N34" s="54">
        <v>11</v>
      </c>
      <c r="O34" s="54">
        <v>7</v>
      </c>
      <c r="P34" s="54">
        <f t="shared" si="9"/>
        <v>4</v>
      </c>
      <c r="Q34" s="54">
        <v>1</v>
      </c>
      <c r="R34" s="54">
        <v>3</v>
      </c>
      <c r="S34" s="54">
        <f t="shared" si="10"/>
        <v>1</v>
      </c>
      <c r="T34" s="54" t="s">
        <v>59</v>
      </c>
      <c r="U34" s="54">
        <v>1</v>
      </c>
      <c r="V34" s="15">
        <f t="shared" si="11"/>
        <v>9</v>
      </c>
      <c r="W34" s="15">
        <f t="shared" si="12"/>
        <v>12</v>
      </c>
    </row>
    <row r="35" spans="1:23">
      <c r="A35" s="300"/>
      <c r="B35" s="31" t="s">
        <v>330</v>
      </c>
      <c r="C35" s="54">
        <f t="shared" si="5"/>
        <v>1</v>
      </c>
      <c r="D35" s="54" t="s">
        <v>4</v>
      </c>
      <c r="E35" s="54">
        <v>1</v>
      </c>
      <c r="F35" s="54">
        <v>3</v>
      </c>
      <c r="G35" s="54">
        <f t="shared" si="6"/>
        <v>63</v>
      </c>
      <c r="H35" s="54">
        <f t="shared" si="7"/>
        <v>34</v>
      </c>
      <c r="I35" s="54">
        <f t="shared" si="8"/>
        <v>29</v>
      </c>
      <c r="J35" s="54">
        <v>8</v>
      </c>
      <c r="K35" s="54">
        <v>11</v>
      </c>
      <c r="L35" s="54">
        <v>14</v>
      </c>
      <c r="M35" s="54">
        <v>5</v>
      </c>
      <c r="N35" s="54">
        <v>12</v>
      </c>
      <c r="O35" s="54">
        <v>13</v>
      </c>
      <c r="P35" s="54">
        <f t="shared" si="9"/>
        <v>5</v>
      </c>
      <c r="Q35" s="54" t="s">
        <v>4</v>
      </c>
      <c r="R35" s="54">
        <v>5</v>
      </c>
      <c r="S35" s="54">
        <f t="shared" si="10"/>
        <v>1</v>
      </c>
      <c r="T35" s="54">
        <v>1</v>
      </c>
      <c r="U35" s="54" t="s">
        <v>4</v>
      </c>
      <c r="V35" s="15">
        <f t="shared" si="11"/>
        <v>12.6</v>
      </c>
      <c r="W35" s="15">
        <f t="shared" si="12"/>
        <v>21</v>
      </c>
    </row>
    <row r="36" spans="1:23">
      <c r="A36" s="300">
        <v>16</v>
      </c>
      <c r="B36" s="31" t="s">
        <v>327</v>
      </c>
      <c r="C36" s="54">
        <f>SUM(D36:E36)</f>
        <v>3</v>
      </c>
      <c r="D36" s="54" t="s">
        <v>673</v>
      </c>
      <c r="E36" s="54">
        <v>3</v>
      </c>
      <c r="F36" s="54">
        <v>29</v>
      </c>
      <c r="G36" s="54">
        <f>SUM(H36:I36)</f>
        <v>639</v>
      </c>
      <c r="H36" s="54">
        <f t="shared" ref="H36:I39" si="13">SUM(J36,L36,N36)</f>
        <v>322</v>
      </c>
      <c r="I36" s="54">
        <f t="shared" si="13"/>
        <v>317</v>
      </c>
      <c r="J36" s="54">
        <v>85</v>
      </c>
      <c r="K36" s="54">
        <v>74</v>
      </c>
      <c r="L36" s="54">
        <v>105</v>
      </c>
      <c r="M36" s="54">
        <v>122</v>
      </c>
      <c r="N36" s="54">
        <v>132</v>
      </c>
      <c r="O36" s="54">
        <v>121</v>
      </c>
      <c r="P36" s="54">
        <f>SUM(Q36:R36)</f>
        <v>43</v>
      </c>
      <c r="Q36" s="54">
        <v>3</v>
      </c>
      <c r="R36" s="54">
        <v>40</v>
      </c>
      <c r="S36" s="54">
        <f>SUM(T36:U36)</f>
        <v>10</v>
      </c>
      <c r="T36" s="54">
        <v>4</v>
      </c>
      <c r="U36" s="54">
        <v>6</v>
      </c>
      <c r="V36" s="15">
        <f>G36/P36</f>
        <v>14.86046511627907</v>
      </c>
      <c r="W36" s="15">
        <f>G36/F36</f>
        <v>22.03448275862069</v>
      </c>
    </row>
    <row r="37" spans="1:23">
      <c r="A37" s="300"/>
      <c r="B37" s="31" t="s">
        <v>328</v>
      </c>
      <c r="C37" s="54">
        <f>SUM(D37:E37)</f>
        <v>1</v>
      </c>
      <c r="D37" s="54" t="s">
        <v>58</v>
      </c>
      <c r="E37" s="54">
        <v>1</v>
      </c>
      <c r="F37" s="54">
        <v>4</v>
      </c>
      <c r="G37" s="54">
        <f>SUM(H37:I37)</f>
        <v>65</v>
      </c>
      <c r="H37" s="54">
        <f t="shared" si="13"/>
        <v>42</v>
      </c>
      <c r="I37" s="54">
        <f t="shared" si="13"/>
        <v>23</v>
      </c>
      <c r="J37" s="54">
        <v>19</v>
      </c>
      <c r="K37" s="54">
        <v>8</v>
      </c>
      <c r="L37" s="54">
        <v>13</v>
      </c>
      <c r="M37" s="54">
        <v>12</v>
      </c>
      <c r="N37" s="54">
        <v>10</v>
      </c>
      <c r="O37" s="54">
        <v>3</v>
      </c>
      <c r="P37" s="54">
        <f>SUM(Q37:R37)</f>
        <v>8</v>
      </c>
      <c r="Q37" s="54">
        <v>1</v>
      </c>
      <c r="R37" s="54">
        <v>7</v>
      </c>
      <c r="S37" s="54">
        <f>SUM(T37:U37)</f>
        <v>1</v>
      </c>
      <c r="T37" s="54">
        <v>1</v>
      </c>
      <c r="U37" s="54" t="s">
        <v>58</v>
      </c>
      <c r="V37" s="15">
        <f>G37/P37</f>
        <v>8.125</v>
      </c>
      <c r="W37" s="15">
        <f>G37/F37</f>
        <v>16.25</v>
      </c>
    </row>
    <row r="38" spans="1:23">
      <c r="A38" s="300"/>
      <c r="B38" s="31" t="s">
        <v>329</v>
      </c>
      <c r="C38" s="54">
        <f>SUM(D38:E38)</f>
        <v>1</v>
      </c>
      <c r="D38" s="54" t="s">
        <v>59</v>
      </c>
      <c r="E38" s="54">
        <v>1</v>
      </c>
      <c r="F38" s="54">
        <v>3</v>
      </c>
      <c r="G38" s="54">
        <f>SUM(H38:I38)</f>
        <v>29</v>
      </c>
      <c r="H38" s="54">
        <f t="shared" si="13"/>
        <v>21</v>
      </c>
      <c r="I38" s="54">
        <f t="shared" si="13"/>
        <v>8</v>
      </c>
      <c r="J38" s="54">
        <v>7</v>
      </c>
      <c r="K38" s="54">
        <v>2</v>
      </c>
      <c r="L38" s="54">
        <v>6</v>
      </c>
      <c r="M38" s="54">
        <v>3</v>
      </c>
      <c r="N38" s="54">
        <v>8</v>
      </c>
      <c r="O38" s="54">
        <v>3</v>
      </c>
      <c r="P38" s="54">
        <f>SUM(Q38:R38)</f>
        <v>4</v>
      </c>
      <c r="Q38" s="54">
        <v>1</v>
      </c>
      <c r="R38" s="54">
        <v>3</v>
      </c>
      <c r="S38" s="54">
        <f>SUM(T38:U38)</f>
        <v>1</v>
      </c>
      <c r="T38" s="54" t="s">
        <v>59</v>
      </c>
      <c r="U38" s="54">
        <v>1</v>
      </c>
      <c r="V38" s="15">
        <f>G38/P38</f>
        <v>7.25</v>
      </c>
      <c r="W38" s="15">
        <f>G38/F38</f>
        <v>9.6666666666666661</v>
      </c>
    </row>
    <row r="39" spans="1:23">
      <c r="A39" s="300"/>
      <c r="B39" s="31" t="s">
        <v>330</v>
      </c>
      <c r="C39" s="54">
        <f>SUM(D39:E39)</f>
        <v>1</v>
      </c>
      <c r="D39" s="54" t="s">
        <v>4</v>
      </c>
      <c r="E39" s="54">
        <v>1</v>
      </c>
      <c r="F39" s="54">
        <v>3</v>
      </c>
      <c r="G39" s="54">
        <f>SUM(H39:I39)</f>
        <v>64</v>
      </c>
      <c r="H39" s="54">
        <f t="shared" si="13"/>
        <v>34</v>
      </c>
      <c r="I39" s="54">
        <f t="shared" si="13"/>
        <v>30</v>
      </c>
      <c r="J39" s="54">
        <v>13</v>
      </c>
      <c r="K39" s="54">
        <v>10</v>
      </c>
      <c r="L39" s="54">
        <v>7</v>
      </c>
      <c r="M39" s="54">
        <v>14</v>
      </c>
      <c r="N39" s="54">
        <v>14</v>
      </c>
      <c r="O39" s="54">
        <v>6</v>
      </c>
      <c r="P39" s="54">
        <f>SUM(Q39:R39)</f>
        <v>6</v>
      </c>
      <c r="Q39" s="54" t="s">
        <v>4</v>
      </c>
      <c r="R39" s="54">
        <v>6</v>
      </c>
      <c r="S39" s="54">
        <f>SUM(T39:U39)</f>
        <v>1</v>
      </c>
      <c r="T39" s="54">
        <v>1</v>
      </c>
      <c r="U39" s="54" t="s">
        <v>4</v>
      </c>
      <c r="V39" s="15">
        <f>G39/P39</f>
        <v>10.666666666666666</v>
      </c>
      <c r="W39" s="15">
        <f>G39/F39</f>
        <v>21.333333333333332</v>
      </c>
    </row>
    <row r="40" spans="1:23">
      <c r="A40" s="300">
        <v>17</v>
      </c>
      <c r="B40" s="31" t="s">
        <v>327</v>
      </c>
      <c r="C40" s="54">
        <f t="shared" si="5"/>
        <v>0</v>
      </c>
      <c r="D40" s="54"/>
      <c r="E40" s="54"/>
      <c r="F40" s="54"/>
      <c r="G40" s="54">
        <f t="shared" si="6"/>
        <v>0</v>
      </c>
      <c r="H40" s="54">
        <f t="shared" si="7"/>
        <v>0</v>
      </c>
      <c r="I40" s="54">
        <f t="shared" si="8"/>
        <v>0</v>
      </c>
      <c r="J40" s="54"/>
      <c r="K40" s="54"/>
      <c r="L40" s="54"/>
      <c r="M40" s="54"/>
      <c r="N40" s="54"/>
      <c r="O40" s="54"/>
      <c r="P40" s="54">
        <f t="shared" si="9"/>
        <v>0</v>
      </c>
      <c r="Q40" s="54"/>
      <c r="R40" s="54"/>
      <c r="S40" s="54">
        <f t="shared" si="10"/>
        <v>0</v>
      </c>
      <c r="T40" s="54"/>
      <c r="U40" s="54"/>
      <c r="V40" s="15" t="e">
        <f t="shared" si="11"/>
        <v>#DIV/0!</v>
      </c>
      <c r="W40" s="15" t="e">
        <f t="shared" si="12"/>
        <v>#DIV/0!</v>
      </c>
    </row>
    <row r="41" spans="1:23">
      <c r="A41" s="300"/>
      <c r="B41" s="31" t="s">
        <v>328</v>
      </c>
      <c r="C41" s="54">
        <f t="shared" si="5"/>
        <v>0</v>
      </c>
      <c r="D41" s="54"/>
      <c r="E41" s="54"/>
      <c r="F41" s="54"/>
      <c r="G41" s="54">
        <f t="shared" si="6"/>
        <v>0</v>
      </c>
      <c r="H41" s="54">
        <f t="shared" si="7"/>
        <v>0</v>
      </c>
      <c r="I41" s="54">
        <f t="shared" si="8"/>
        <v>0</v>
      </c>
      <c r="J41" s="54"/>
      <c r="K41" s="54"/>
      <c r="L41" s="54"/>
      <c r="M41" s="54"/>
      <c r="N41" s="54"/>
      <c r="O41" s="54"/>
      <c r="P41" s="54">
        <f t="shared" si="9"/>
        <v>0</v>
      </c>
      <c r="Q41" s="54"/>
      <c r="R41" s="54"/>
      <c r="S41" s="54">
        <f t="shared" si="10"/>
        <v>0</v>
      </c>
      <c r="T41" s="54"/>
      <c r="U41" s="54"/>
      <c r="V41" s="15" t="e">
        <f t="shared" si="11"/>
        <v>#DIV/0!</v>
      </c>
      <c r="W41" s="15" t="e">
        <f t="shared" si="12"/>
        <v>#DIV/0!</v>
      </c>
    </row>
    <row r="42" spans="1:23">
      <c r="A42" s="300"/>
      <c r="B42" s="31" t="s">
        <v>329</v>
      </c>
      <c r="C42" s="54">
        <f t="shared" si="5"/>
        <v>0</v>
      </c>
      <c r="D42" s="54"/>
      <c r="E42" s="54"/>
      <c r="F42" s="54"/>
      <c r="G42" s="54">
        <f t="shared" si="6"/>
        <v>0</v>
      </c>
      <c r="H42" s="54">
        <f t="shared" si="7"/>
        <v>0</v>
      </c>
      <c r="I42" s="54">
        <f t="shared" si="8"/>
        <v>0</v>
      </c>
      <c r="J42" s="54"/>
      <c r="K42" s="54"/>
      <c r="L42" s="54"/>
      <c r="M42" s="54"/>
      <c r="N42" s="54"/>
      <c r="O42" s="54"/>
      <c r="P42" s="54">
        <f t="shared" si="9"/>
        <v>0</v>
      </c>
      <c r="Q42" s="54"/>
      <c r="R42" s="54"/>
      <c r="S42" s="54">
        <f t="shared" si="10"/>
        <v>0</v>
      </c>
      <c r="T42" s="54"/>
      <c r="U42" s="54"/>
      <c r="V42" s="15" t="e">
        <f t="shared" si="11"/>
        <v>#DIV/0!</v>
      </c>
      <c r="W42" s="15" t="e">
        <f t="shared" si="12"/>
        <v>#DIV/0!</v>
      </c>
    </row>
    <row r="43" spans="1:23" ht="14.25" thickBot="1">
      <c r="A43" s="355"/>
      <c r="B43" s="34" t="s">
        <v>330</v>
      </c>
      <c r="C43" s="110">
        <f t="shared" si="5"/>
        <v>0</v>
      </c>
      <c r="D43" s="110"/>
      <c r="E43" s="110"/>
      <c r="F43" s="110"/>
      <c r="G43" s="110">
        <f t="shared" si="6"/>
        <v>0</v>
      </c>
      <c r="H43" s="110">
        <f t="shared" si="7"/>
        <v>0</v>
      </c>
      <c r="I43" s="110">
        <f t="shared" si="8"/>
        <v>0</v>
      </c>
      <c r="J43" s="110"/>
      <c r="K43" s="110"/>
      <c r="L43" s="110"/>
      <c r="M43" s="110"/>
      <c r="N43" s="110"/>
      <c r="O43" s="110"/>
      <c r="P43" s="110">
        <f t="shared" si="9"/>
        <v>0</v>
      </c>
      <c r="Q43" s="110"/>
      <c r="R43" s="110"/>
      <c r="S43" s="110">
        <f t="shared" si="10"/>
        <v>0</v>
      </c>
      <c r="T43" s="110"/>
      <c r="U43" s="110"/>
      <c r="V43" s="26" t="e">
        <f t="shared" si="11"/>
        <v>#DIV/0!</v>
      </c>
      <c r="W43" s="26" t="e">
        <f t="shared" si="12"/>
        <v>#DIV/0!</v>
      </c>
    </row>
    <row r="44" spans="1:23">
      <c r="A44" s="4"/>
      <c r="B44" s="27" t="s">
        <v>345</v>
      </c>
    </row>
  </sheetData>
  <mergeCells count="50">
    <mergeCell ref="P14:P15"/>
    <mergeCell ref="P13:R13"/>
    <mergeCell ref="Q14:Q15"/>
    <mergeCell ref="R14:R15"/>
    <mergeCell ref="W13:W15"/>
    <mergeCell ref="S13:U13"/>
    <mergeCell ref="S14:S15"/>
    <mergeCell ref="T14:T15"/>
    <mergeCell ref="U14:U15"/>
    <mergeCell ref="V13:V15"/>
    <mergeCell ref="F13:F15"/>
    <mergeCell ref="G14:I14"/>
    <mergeCell ref="J14:K14"/>
    <mergeCell ref="L14:M14"/>
    <mergeCell ref="N14:O14"/>
    <mergeCell ref="G13:O13"/>
    <mergeCell ref="A16:A19"/>
    <mergeCell ref="A20:A23"/>
    <mergeCell ref="A24:A27"/>
    <mergeCell ref="A28:A31"/>
    <mergeCell ref="A32:A35"/>
    <mergeCell ref="A40:A43"/>
    <mergeCell ref="A36:A39"/>
    <mergeCell ref="A2:A4"/>
    <mergeCell ref="B2:B4"/>
    <mergeCell ref="C2:E2"/>
    <mergeCell ref="F2:F4"/>
    <mergeCell ref="A13:A15"/>
    <mergeCell ref="B13:B15"/>
    <mergeCell ref="C14:C15"/>
    <mergeCell ref="D14:D15"/>
    <mergeCell ref="E14:E15"/>
    <mergeCell ref="C13:E13"/>
    <mergeCell ref="P2:R2"/>
    <mergeCell ref="S2:U2"/>
    <mergeCell ref="V2:V4"/>
    <mergeCell ref="R3:R4"/>
    <mergeCell ref="S3:S4"/>
    <mergeCell ref="T3:T4"/>
    <mergeCell ref="U3:U4"/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28</v>
      </c>
      <c r="H1" s="36" t="s">
        <v>607</v>
      </c>
      <c r="AB1" s="4" t="s">
        <v>17</v>
      </c>
    </row>
    <row r="2" spans="1:32">
      <c r="A2" s="293" t="s">
        <v>449</v>
      </c>
      <c r="B2" s="287"/>
      <c r="C2" s="287" t="s">
        <v>332</v>
      </c>
      <c r="D2" s="287"/>
      <c r="E2" s="287"/>
      <c r="F2" s="37"/>
      <c r="G2" s="38"/>
      <c r="H2" s="38"/>
      <c r="I2" s="38"/>
      <c r="J2" s="38"/>
      <c r="K2" s="38"/>
      <c r="L2" s="38"/>
      <c r="M2" s="309" t="s">
        <v>410</v>
      </c>
      <c r="N2" s="309"/>
      <c r="O2" s="38"/>
      <c r="P2" s="38"/>
      <c r="Q2" s="38"/>
      <c r="R2" s="38"/>
      <c r="S2" s="38"/>
      <c r="T2" s="5"/>
      <c r="U2" s="287" t="s">
        <v>606</v>
      </c>
      <c r="V2" s="287"/>
      <c r="W2" s="287" t="s">
        <v>362</v>
      </c>
      <c r="X2" s="287"/>
      <c r="Y2" s="287"/>
      <c r="Z2" s="287" t="s">
        <v>336</v>
      </c>
      <c r="AA2" s="287"/>
      <c r="AB2" s="288"/>
      <c r="AC2" s="17"/>
      <c r="AD2" s="17"/>
      <c r="AE2" s="17"/>
      <c r="AF2" s="17"/>
    </row>
    <row r="3" spans="1:32">
      <c r="A3" s="295"/>
      <c r="B3" s="410"/>
      <c r="C3" s="284" t="s">
        <v>346</v>
      </c>
      <c r="D3" s="284" t="s">
        <v>568</v>
      </c>
      <c r="E3" s="284" t="s">
        <v>570</v>
      </c>
      <c r="F3" s="284" t="s">
        <v>331</v>
      </c>
      <c r="G3" s="284"/>
      <c r="H3" s="284"/>
      <c r="I3" s="284"/>
      <c r="J3" s="284"/>
      <c r="K3" s="284"/>
      <c r="L3" s="284"/>
      <c r="M3" s="284" t="s">
        <v>602</v>
      </c>
      <c r="N3" s="289"/>
      <c r="O3" s="286" t="s">
        <v>603</v>
      </c>
      <c r="P3" s="284"/>
      <c r="Q3" s="284" t="s">
        <v>604</v>
      </c>
      <c r="R3" s="284"/>
      <c r="S3" s="284" t="s">
        <v>605</v>
      </c>
      <c r="T3" s="284" t="s">
        <v>358</v>
      </c>
      <c r="U3" s="284" t="s">
        <v>334</v>
      </c>
      <c r="V3" s="284" t="s">
        <v>335</v>
      </c>
      <c r="W3" s="284" t="s">
        <v>346</v>
      </c>
      <c r="X3" s="284" t="s">
        <v>334</v>
      </c>
      <c r="Y3" s="284" t="s">
        <v>335</v>
      </c>
      <c r="Z3" s="284" t="s">
        <v>346</v>
      </c>
      <c r="AA3" s="284" t="s">
        <v>334</v>
      </c>
      <c r="AB3" s="289" t="s">
        <v>335</v>
      </c>
      <c r="AC3" s="17"/>
      <c r="AD3" s="17"/>
      <c r="AE3" s="17"/>
      <c r="AF3" s="17"/>
    </row>
    <row r="4" spans="1:32">
      <c r="A4" s="295"/>
      <c r="B4" s="284"/>
      <c r="C4" s="284"/>
      <c r="D4" s="284"/>
      <c r="E4" s="284"/>
      <c r="F4" s="284" t="s">
        <v>346</v>
      </c>
      <c r="G4" s="284" t="s">
        <v>334</v>
      </c>
      <c r="H4" s="284" t="s">
        <v>335</v>
      </c>
      <c r="I4" s="284" t="s">
        <v>568</v>
      </c>
      <c r="J4" s="284"/>
      <c r="K4" s="284" t="s">
        <v>570</v>
      </c>
      <c r="L4" s="284"/>
      <c r="M4" s="284" t="s">
        <v>334</v>
      </c>
      <c r="N4" s="289" t="s">
        <v>335</v>
      </c>
      <c r="O4" s="286" t="s">
        <v>334</v>
      </c>
      <c r="P4" s="284" t="s">
        <v>335</v>
      </c>
      <c r="Q4" s="284" t="s">
        <v>334</v>
      </c>
      <c r="R4" s="284" t="s">
        <v>335</v>
      </c>
      <c r="S4" s="284"/>
      <c r="T4" s="284"/>
      <c r="U4" s="284"/>
      <c r="V4" s="284"/>
      <c r="W4" s="284"/>
      <c r="X4" s="284"/>
      <c r="Y4" s="284"/>
      <c r="Z4" s="284"/>
      <c r="AA4" s="284"/>
      <c r="AB4" s="289"/>
      <c r="AC4" s="17"/>
      <c r="AD4" s="17"/>
      <c r="AE4" s="17"/>
      <c r="AF4" s="17"/>
    </row>
    <row r="5" spans="1:32">
      <c r="A5" s="342"/>
      <c r="B5" s="284"/>
      <c r="C5" s="284"/>
      <c r="D5" s="284"/>
      <c r="E5" s="284"/>
      <c r="F5" s="284"/>
      <c r="G5" s="284"/>
      <c r="H5" s="284"/>
      <c r="I5" s="9" t="s">
        <v>334</v>
      </c>
      <c r="J5" s="9" t="s">
        <v>335</v>
      </c>
      <c r="K5" s="9" t="s">
        <v>334</v>
      </c>
      <c r="L5" s="9" t="s">
        <v>335</v>
      </c>
      <c r="M5" s="284"/>
      <c r="N5" s="289"/>
      <c r="O5" s="286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9"/>
      <c r="AC5" s="17"/>
      <c r="AD5" s="17"/>
      <c r="AE5" s="17"/>
      <c r="AF5" s="17"/>
    </row>
    <row r="6" spans="1:32" hidden="1">
      <c r="A6" s="52" t="s">
        <v>432</v>
      </c>
      <c r="B6" s="31" t="s">
        <v>327</v>
      </c>
      <c r="C6" s="71">
        <f t="shared" ref="C6:C11" si="0">SUM(D6:E6)</f>
        <v>1</v>
      </c>
      <c r="D6" s="71" t="s">
        <v>673</v>
      </c>
      <c r="E6" s="71">
        <v>1</v>
      </c>
      <c r="F6" s="71">
        <f t="shared" ref="F6:F11" si="1">SUM(G6:H6)</f>
        <v>62</v>
      </c>
      <c r="G6" s="71">
        <f>SUM(I6,K6)</f>
        <v>42</v>
      </c>
      <c r="H6" s="71">
        <f>SUM(J6,L6)</f>
        <v>20</v>
      </c>
      <c r="I6" s="71" t="s">
        <v>673</v>
      </c>
      <c r="J6" s="71" t="s">
        <v>673</v>
      </c>
      <c r="K6" s="71">
        <v>42</v>
      </c>
      <c r="L6" s="71">
        <v>20</v>
      </c>
      <c r="M6" s="71" t="s">
        <v>673</v>
      </c>
      <c r="N6" s="71" t="s">
        <v>673</v>
      </c>
      <c r="O6" s="71">
        <v>42</v>
      </c>
      <c r="P6" s="71">
        <v>20</v>
      </c>
      <c r="Q6" s="71" t="s">
        <v>673</v>
      </c>
      <c r="R6" s="71" t="s">
        <v>673</v>
      </c>
      <c r="S6" s="71">
        <v>62</v>
      </c>
      <c r="T6" s="71" t="s">
        <v>673</v>
      </c>
      <c r="U6" s="71">
        <v>25</v>
      </c>
      <c r="V6" s="71">
        <v>12</v>
      </c>
      <c r="W6" s="71">
        <f t="shared" ref="W6:W12" si="2">SUM(X6:Y6)</f>
        <v>9</v>
      </c>
      <c r="X6" s="71">
        <v>5</v>
      </c>
      <c r="Y6" s="71">
        <v>4</v>
      </c>
      <c r="Z6" s="71" t="s">
        <v>673</v>
      </c>
      <c r="AA6" s="71" t="s">
        <v>673</v>
      </c>
      <c r="AB6" s="71" t="s">
        <v>673</v>
      </c>
      <c r="AC6" s="17"/>
      <c r="AD6" s="17"/>
      <c r="AE6" s="17"/>
      <c r="AF6" s="17"/>
    </row>
    <row r="7" spans="1:32" hidden="1">
      <c r="A7" s="13">
        <v>12</v>
      </c>
      <c r="B7" s="31" t="s">
        <v>327</v>
      </c>
      <c r="C7" s="71">
        <f t="shared" si="0"/>
        <v>2</v>
      </c>
      <c r="D7" s="71" t="s">
        <v>673</v>
      </c>
      <c r="E7" s="71">
        <v>2</v>
      </c>
      <c r="F7" s="71">
        <f t="shared" si="1"/>
        <v>98</v>
      </c>
      <c r="G7" s="71">
        <f>SUM(I7,K7)</f>
        <v>70</v>
      </c>
      <c r="H7" s="71">
        <f>SUM(J7,L7)</f>
        <v>28</v>
      </c>
      <c r="I7" s="71" t="s">
        <v>673</v>
      </c>
      <c r="J7" s="71" t="s">
        <v>673</v>
      </c>
      <c r="K7" s="71">
        <v>70</v>
      </c>
      <c r="L7" s="71">
        <v>28</v>
      </c>
      <c r="M7" s="71" t="s">
        <v>673</v>
      </c>
      <c r="N7" s="71" t="s">
        <v>673</v>
      </c>
      <c r="O7" s="71">
        <v>70</v>
      </c>
      <c r="P7" s="71">
        <v>28</v>
      </c>
      <c r="Q7" s="71" t="s">
        <v>673</v>
      </c>
      <c r="R7" s="71" t="s">
        <v>673</v>
      </c>
      <c r="S7" s="71">
        <v>98</v>
      </c>
      <c r="T7" s="71" t="s">
        <v>673</v>
      </c>
      <c r="U7" s="71">
        <v>32</v>
      </c>
      <c r="V7" s="71">
        <v>16</v>
      </c>
      <c r="W7" s="71">
        <f t="shared" si="2"/>
        <v>15</v>
      </c>
      <c r="X7" s="71">
        <v>11</v>
      </c>
      <c r="Y7" s="71">
        <v>4</v>
      </c>
      <c r="Z7" s="71">
        <f t="shared" ref="Z7:Z12" si="3">SUM(AA7:AB7)</f>
        <v>3</v>
      </c>
      <c r="AA7" s="71">
        <v>2</v>
      </c>
      <c r="AB7" s="71">
        <v>1</v>
      </c>
      <c r="AC7" s="17"/>
      <c r="AD7" s="17"/>
      <c r="AE7" s="17"/>
      <c r="AF7" s="17"/>
    </row>
    <row r="8" spans="1:32" ht="19.5" customHeight="1">
      <c r="A8" s="14" t="s">
        <v>721</v>
      </c>
      <c r="B8" s="31" t="s">
        <v>327</v>
      </c>
      <c r="C8" s="71">
        <f t="shared" si="0"/>
        <v>3</v>
      </c>
      <c r="D8" s="71" t="s">
        <v>673</v>
      </c>
      <c r="E8" s="71">
        <f>SUM(E24:E25)</f>
        <v>3</v>
      </c>
      <c r="F8" s="71">
        <f t="shared" si="1"/>
        <v>482</v>
      </c>
      <c r="G8" s="71">
        <f>SUM(G24:G25)</f>
        <v>129</v>
      </c>
      <c r="H8" s="71">
        <f>SUM(H24:H25)</f>
        <v>353</v>
      </c>
      <c r="I8" s="71" t="s">
        <v>673</v>
      </c>
      <c r="J8" s="71" t="s">
        <v>673</v>
      </c>
      <c r="K8" s="71">
        <f>SUM(K24:K25)</f>
        <v>129</v>
      </c>
      <c r="L8" s="71">
        <f>SUM(L24:L25)</f>
        <v>353</v>
      </c>
      <c r="M8" s="71" t="s">
        <v>673</v>
      </c>
      <c r="N8" s="71" t="s">
        <v>673</v>
      </c>
      <c r="O8" s="71">
        <f>SUM(O24:O25)</f>
        <v>129</v>
      </c>
      <c r="P8" s="71">
        <f>SUM(P24:P25)</f>
        <v>353</v>
      </c>
      <c r="Q8" s="71" t="s">
        <v>673</v>
      </c>
      <c r="R8" s="71" t="s">
        <v>673</v>
      </c>
      <c r="S8" s="71">
        <f>SUM(S24:S25)</f>
        <v>482</v>
      </c>
      <c r="T8" s="71" t="s">
        <v>673</v>
      </c>
      <c r="U8" s="71">
        <f>SUM(U24:U25)</f>
        <v>28</v>
      </c>
      <c r="V8" s="71">
        <f>SUM(V24:V25)</f>
        <v>12</v>
      </c>
      <c r="W8" s="71">
        <f t="shared" si="2"/>
        <v>33</v>
      </c>
      <c r="X8" s="71">
        <f>SUM(X24:X25)</f>
        <v>9</v>
      </c>
      <c r="Y8" s="71">
        <f>SUM(Y24:Y25)</f>
        <v>24</v>
      </c>
      <c r="Z8" s="71">
        <f t="shared" si="3"/>
        <v>11</v>
      </c>
      <c r="AA8" s="71">
        <f>SUM(AA24:AA25)</f>
        <v>6</v>
      </c>
      <c r="AB8" s="71">
        <f>SUM(AB24:AB25)</f>
        <v>5</v>
      </c>
      <c r="AC8" s="17"/>
      <c r="AD8" s="17"/>
      <c r="AE8" s="17"/>
      <c r="AF8" s="17"/>
    </row>
    <row r="9" spans="1:32" ht="19.5" customHeight="1">
      <c r="A9" s="14">
        <v>14</v>
      </c>
      <c r="B9" s="31" t="s">
        <v>327</v>
      </c>
      <c r="C9" s="71">
        <f t="shared" si="0"/>
        <v>3</v>
      </c>
      <c r="D9" s="71" t="s">
        <v>673</v>
      </c>
      <c r="E9" s="71">
        <f>SUM(E26:E27)</f>
        <v>3</v>
      </c>
      <c r="F9" s="71">
        <f t="shared" si="1"/>
        <v>466</v>
      </c>
      <c r="G9" s="71">
        <f>SUM(G26:G27)</f>
        <v>130</v>
      </c>
      <c r="H9" s="71">
        <f>SUM(H26:H27)</f>
        <v>336</v>
      </c>
      <c r="I9" s="71" t="s">
        <v>673</v>
      </c>
      <c r="J9" s="71" t="s">
        <v>673</v>
      </c>
      <c r="K9" s="71">
        <f>SUM(K26:K27)</f>
        <v>130</v>
      </c>
      <c r="L9" s="71">
        <f>SUM(L26:L27)</f>
        <v>336</v>
      </c>
      <c r="M9" s="71" t="s">
        <v>673</v>
      </c>
      <c r="N9" s="71" t="s">
        <v>673</v>
      </c>
      <c r="O9" s="71">
        <f>SUM(O26:O27)</f>
        <v>130</v>
      </c>
      <c r="P9" s="71">
        <f>SUM(P26:P27)</f>
        <v>336</v>
      </c>
      <c r="Q9" s="71" t="s">
        <v>673</v>
      </c>
      <c r="R9" s="71" t="s">
        <v>673</v>
      </c>
      <c r="S9" s="71">
        <f>SUM(S26:S27)</f>
        <v>466</v>
      </c>
      <c r="T9" s="71" t="s">
        <v>673</v>
      </c>
      <c r="U9" s="71">
        <f>SUM(U26:U27)</f>
        <v>53</v>
      </c>
      <c r="V9" s="71">
        <f>SUM(V26:V27)</f>
        <v>24</v>
      </c>
      <c r="W9" s="71">
        <f t="shared" si="2"/>
        <v>31</v>
      </c>
      <c r="X9" s="71">
        <f>SUM(X26:X27)</f>
        <v>8</v>
      </c>
      <c r="Y9" s="71">
        <f>SUM(Y26:Y27)</f>
        <v>23</v>
      </c>
      <c r="Z9" s="71">
        <f t="shared" si="3"/>
        <v>11</v>
      </c>
      <c r="AA9" s="71">
        <f>SUM(AA26:AA27)</f>
        <v>6</v>
      </c>
      <c r="AB9" s="71">
        <f>SUM(AB26:AB27)</f>
        <v>5</v>
      </c>
      <c r="AC9" s="17"/>
      <c r="AD9" s="17"/>
      <c r="AE9" s="17"/>
      <c r="AF9" s="17"/>
    </row>
    <row r="10" spans="1:32" ht="19.5" customHeight="1">
      <c r="A10" s="14">
        <v>15</v>
      </c>
      <c r="B10" s="31" t="s">
        <v>327</v>
      </c>
      <c r="C10" s="71">
        <f t="shared" si="0"/>
        <v>3</v>
      </c>
      <c r="D10" s="71" t="s">
        <v>673</v>
      </c>
      <c r="E10" s="71">
        <f>SUM(E28:E29)</f>
        <v>3</v>
      </c>
      <c r="F10" s="71">
        <f t="shared" si="1"/>
        <v>415</v>
      </c>
      <c r="G10" s="71">
        <f>SUM(G28:G29)</f>
        <v>79</v>
      </c>
      <c r="H10" s="71">
        <f>SUM(H28:H29)</f>
        <v>336</v>
      </c>
      <c r="I10" s="71" t="s">
        <v>673</v>
      </c>
      <c r="J10" s="71" t="s">
        <v>673</v>
      </c>
      <c r="K10" s="71">
        <f>SUM(K28:K29)</f>
        <v>79</v>
      </c>
      <c r="L10" s="71">
        <f>SUM(L28:L29)</f>
        <v>336</v>
      </c>
      <c r="M10" s="71" t="s">
        <v>673</v>
      </c>
      <c r="N10" s="71" t="s">
        <v>673</v>
      </c>
      <c r="O10" s="71">
        <f>SUM(O28:O29)</f>
        <v>79</v>
      </c>
      <c r="P10" s="71">
        <f>SUM(P28:P29)</f>
        <v>336</v>
      </c>
      <c r="Q10" s="71" t="s">
        <v>673</v>
      </c>
      <c r="R10" s="71" t="s">
        <v>673</v>
      </c>
      <c r="S10" s="71">
        <f>SUM(S28:S29)</f>
        <v>415</v>
      </c>
      <c r="T10" s="71" t="s">
        <v>673</v>
      </c>
      <c r="U10" s="71">
        <f>SUM(U28:U29)</f>
        <v>59</v>
      </c>
      <c r="V10" s="71">
        <f>SUM(V28:V29)</f>
        <v>15</v>
      </c>
      <c r="W10" s="71">
        <f t="shared" si="2"/>
        <v>32</v>
      </c>
      <c r="X10" s="71">
        <f>SUM(X28:X29)</f>
        <v>6</v>
      </c>
      <c r="Y10" s="71">
        <f>SUM(Y28:Y29)</f>
        <v>26</v>
      </c>
      <c r="Z10" s="71">
        <f t="shared" si="3"/>
        <v>12</v>
      </c>
      <c r="AA10" s="71">
        <f>SUM(AA28:AA29)</f>
        <v>6</v>
      </c>
      <c r="AB10" s="71">
        <f>SUM(AB28:AB29)</f>
        <v>6</v>
      </c>
      <c r="AC10" s="17"/>
      <c r="AD10" s="17"/>
      <c r="AE10" s="17"/>
      <c r="AF10" s="17"/>
    </row>
    <row r="11" spans="1:32" ht="19.5" customHeight="1">
      <c r="A11" s="14">
        <v>16</v>
      </c>
      <c r="B11" s="31" t="s">
        <v>327</v>
      </c>
      <c r="C11" s="71">
        <f t="shared" si="0"/>
        <v>3</v>
      </c>
      <c r="D11" s="71" t="s">
        <v>673</v>
      </c>
      <c r="E11" s="71">
        <f>SUM(E30:E31)</f>
        <v>3</v>
      </c>
      <c r="F11" s="71">
        <f t="shared" si="1"/>
        <v>355</v>
      </c>
      <c r="G11" s="71">
        <f>SUM(G30:G31)</f>
        <v>70</v>
      </c>
      <c r="H11" s="71">
        <f>SUM(H30:H31)</f>
        <v>285</v>
      </c>
      <c r="I11" s="71" t="s">
        <v>673</v>
      </c>
      <c r="J11" s="71" t="s">
        <v>673</v>
      </c>
      <c r="K11" s="71">
        <f>SUM(K30:K31)</f>
        <v>70</v>
      </c>
      <c r="L11" s="71">
        <f>SUM(L30:L31)</f>
        <v>285</v>
      </c>
      <c r="M11" s="71" t="s">
        <v>673</v>
      </c>
      <c r="N11" s="71" t="s">
        <v>673</v>
      </c>
      <c r="O11" s="71">
        <f>SUM(O30:O31)</f>
        <v>70</v>
      </c>
      <c r="P11" s="71">
        <f>SUM(P30:P31)</f>
        <v>285</v>
      </c>
      <c r="Q11" s="71" t="s">
        <v>673</v>
      </c>
      <c r="R11" s="71" t="s">
        <v>673</v>
      </c>
      <c r="S11" s="71">
        <f>SUM(S30:S31)</f>
        <v>355</v>
      </c>
      <c r="T11" s="71" t="s">
        <v>673</v>
      </c>
      <c r="U11" s="71">
        <f>SUM(U30:U31)</f>
        <v>0</v>
      </c>
      <c r="V11" s="71">
        <f>SUM(V30:V31)</f>
        <v>0</v>
      </c>
      <c r="W11" s="71">
        <f t="shared" si="2"/>
        <v>31</v>
      </c>
      <c r="X11" s="71">
        <f>SUM(X30:X31)</f>
        <v>9</v>
      </c>
      <c r="Y11" s="71">
        <f>SUM(Y30:Y31)</f>
        <v>22</v>
      </c>
      <c r="Z11" s="71">
        <f t="shared" si="3"/>
        <v>12</v>
      </c>
      <c r="AA11" s="71">
        <f>SUM(AA30:AA31)</f>
        <v>6</v>
      </c>
      <c r="AB11" s="71">
        <f>SUM(AB30:AB31)</f>
        <v>6</v>
      </c>
      <c r="AC11" s="17"/>
      <c r="AD11" s="17"/>
      <c r="AE11" s="17"/>
      <c r="AF11" s="17"/>
    </row>
    <row r="12" spans="1:32" ht="19.5" customHeight="1" thickBot="1">
      <c r="A12" s="87">
        <v>17</v>
      </c>
      <c r="B12" s="34" t="s">
        <v>327</v>
      </c>
      <c r="C12" s="76">
        <v>3</v>
      </c>
      <c r="D12" s="76" t="s">
        <v>673</v>
      </c>
      <c r="E12" s="76">
        <v>3</v>
      </c>
      <c r="F12" s="76">
        <v>314</v>
      </c>
      <c r="G12" s="76">
        <v>67</v>
      </c>
      <c r="H12" s="76">
        <v>247</v>
      </c>
      <c r="I12" s="76" t="s">
        <v>673</v>
      </c>
      <c r="J12" s="76" t="s">
        <v>673</v>
      </c>
      <c r="K12" s="76">
        <v>67</v>
      </c>
      <c r="L12" s="76">
        <v>247</v>
      </c>
      <c r="M12" s="76" t="s">
        <v>673</v>
      </c>
      <c r="N12" s="76" t="s">
        <v>673</v>
      </c>
      <c r="O12" s="76">
        <v>67</v>
      </c>
      <c r="P12" s="76">
        <v>247</v>
      </c>
      <c r="Q12" s="76" t="s">
        <v>673</v>
      </c>
      <c r="R12" s="76" t="s">
        <v>673</v>
      </c>
      <c r="S12" s="76">
        <v>314</v>
      </c>
      <c r="T12" s="76" t="s">
        <v>673</v>
      </c>
      <c r="U12" s="76">
        <f>SUM(U32:U33)</f>
        <v>0</v>
      </c>
      <c r="V12" s="76">
        <f>SUM(V32:V33)</f>
        <v>0</v>
      </c>
      <c r="W12" s="76">
        <f t="shared" si="2"/>
        <v>31</v>
      </c>
      <c r="X12" s="76">
        <v>9</v>
      </c>
      <c r="Y12" s="76">
        <v>22</v>
      </c>
      <c r="Z12" s="76">
        <f t="shared" si="3"/>
        <v>10</v>
      </c>
      <c r="AA12" s="76">
        <v>5</v>
      </c>
      <c r="AB12" s="76">
        <v>5</v>
      </c>
      <c r="AC12" s="17"/>
      <c r="AD12" s="17"/>
      <c r="AE12" s="17"/>
      <c r="AF12" s="17"/>
    </row>
    <row r="13" spans="1:32">
      <c r="A13" s="27" t="s">
        <v>345</v>
      </c>
    </row>
    <row r="15" spans="1:32" ht="18" customHeight="1" thickBot="1">
      <c r="A15" s="1" t="s">
        <v>601</v>
      </c>
      <c r="H15" s="36" t="s">
        <v>607</v>
      </c>
    </row>
    <row r="16" spans="1:32">
      <c r="A16" s="298" t="s">
        <v>449</v>
      </c>
      <c r="B16" s="287"/>
      <c r="C16" s="315" t="s">
        <v>332</v>
      </c>
      <c r="D16" s="315"/>
      <c r="E16" s="315"/>
      <c r="F16" s="315" t="s">
        <v>410</v>
      </c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 t="s">
        <v>606</v>
      </c>
      <c r="V16" s="315"/>
      <c r="W16" s="315" t="s">
        <v>362</v>
      </c>
      <c r="X16" s="315"/>
      <c r="Y16" s="315"/>
      <c r="Z16" s="315" t="s">
        <v>336</v>
      </c>
      <c r="AA16" s="315"/>
      <c r="AB16" s="412"/>
      <c r="AC16" s="17"/>
      <c r="AD16" s="17"/>
      <c r="AE16" s="17"/>
      <c r="AF16" s="17"/>
    </row>
    <row r="17" spans="1:32">
      <c r="A17" s="314"/>
      <c r="B17" s="410"/>
      <c r="C17" s="316" t="s">
        <v>346</v>
      </c>
      <c r="D17" s="316" t="s">
        <v>568</v>
      </c>
      <c r="E17" s="316" t="s">
        <v>570</v>
      </c>
      <c r="F17" s="316" t="s">
        <v>331</v>
      </c>
      <c r="G17" s="316"/>
      <c r="H17" s="316"/>
      <c r="I17" s="316"/>
      <c r="J17" s="316"/>
      <c r="K17" s="316"/>
      <c r="L17" s="316"/>
      <c r="M17" s="316" t="s">
        <v>602</v>
      </c>
      <c r="N17" s="316"/>
      <c r="O17" s="316" t="s">
        <v>603</v>
      </c>
      <c r="P17" s="316"/>
      <c r="Q17" s="316" t="s">
        <v>604</v>
      </c>
      <c r="R17" s="316"/>
      <c r="S17" s="316" t="s">
        <v>605</v>
      </c>
      <c r="T17" s="316" t="s">
        <v>358</v>
      </c>
      <c r="U17" s="316" t="s">
        <v>334</v>
      </c>
      <c r="V17" s="316" t="s">
        <v>335</v>
      </c>
      <c r="W17" s="316" t="s">
        <v>346</v>
      </c>
      <c r="X17" s="316" t="s">
        <v>334</v>
      </c>
      <c r="Y17" s="316" t="s">
        <v>335</v>
      </c>
      <c r="Z17" s="316" t="s">
        <v>346</v>
      </c>
      <c r="AA17" s="316" t="s">
        <v>334</v>
      </c>
      <c r="AB17" s="411" t="s">
        <v>335</v>
      </c>
      <c r="AC17" s="17"/>
      <c r="AD17" s="17"/>
      <c r="AE17" s="17"/>
      <c r="AF17" s="17"/>
    </row>
    <row r="18" spans="1:32">
      <c r="A18" s="395"/>
      <c r="B18" s="284"/>
      <c r="C18" s="316"/>
      <c r="D18" s="316"/>
      <c r="E18" s="316"/>
      <c r="F18" s="316" t="s">
        <v>346</v>
      </c>
      <c r="G18" s="316" t="s">
        <v>334</v>
      </c>
      <c r="H18" s="316" t="s">
        <v>335</v>
      </c>
      <c r="I18" s="316" t="s">
        <v>568</v>
      </c>
      <c r="J18" s="316"/>
      <c r="K18" s="316" t="s">
        <v>570</v>
      </c>
      <c r="L18" s="316"/>
      <c r="M18" s="316" t="s">
        <v>334</v>
      </c>
      <c r="N18" s="316" t="s">
        <v>335</v>
      </c>
      <c r="O18" s="316" t="s">
        <v>334</v>
      </c>
      <c r="P18" s="316" t="s">
        <v>335</v>
      </c>
      <c r="Q18" s="316" t="s">
        <v>334</v>
      </c>
      <c r="R18" s="316" t="s">
        <v>335</v>
      </c>
      <c r="S18" s="316"/>
      <c r="T18" s="316"/>
      <c r="U18" s="316"/>
      <c r="V18" s="316"/>
      <c r="W18" s="316"/>
      <c r="X18" s="316"/>
      <c r="Y18" s="316"/>
      <c r="Z18" s="316"/>
      <c r="AA18" s="316"/>
      <c r="AB18" s="411"/>
      <c r="AC18" s="17"/>
      <c r="AD18" s="17"/>
      <c r="AE18" s="17"/>
      <c r="AF18" s="17"/>
    </row>
    <row r="19" spans="1:32">
      <c r="A19" s="299"/>
      <c r="B19" s="284"/>
      <c r="C19" s="316"/>
      <c r="D19" s="316"/>
      <c r="E19" s="316"/>
      <c r="F19" s="316"/>
      <c r="G19" s="316"/>
      <c r="H19" s="316"/>
      <c r="I19" s="28" t="s">
        <v>334</v>
      </c>
      <c r="J19" s="28" t="s">
        <v>335</v>
      </c>
      <c r="K19" s="28" t="s">
        <v>334</v>
      </c>
      <c r="L19" s="28" t="s">
        <v>335</v>
      </c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411"/>
      <c r="AC19" s="17"/>
      <c r="AD19" s="17"/>
      <c r="AE19" s="17"/>
      <c r="AF19" s="17"/>
    </row>
    <row r="20" spans="1:32">
      <c r="A20" s="304" t="s">
        <v>432</v>
      </c>
      <c r="B20" s="31" t="s">
        <v>327</v>
      </c>
      <c r="C20" s="71">
        <f>SUM(D20:E20)</f>
        <v>1</v>
      </c>
      <c r="D20" s="71" t="s">
        <v>673</v>
      </c>
      <c r="E20" s="71">
        <v>1</v>
      </c>
      <c r="F20" s="71">
        <f>SUM(G20:H20)</f>
        <v>62</v>
      </c>
      <c r="G20" s="71">
        <f>SUM(I20,K20)</f>
        <v>42</v>
      </c>
      <c r="H20" s="71">
        <f>SUM(J20,L20)</f>
        <v>20</v>
      </c>
      <c r="I20" s="71" t="s">
        <v>673</v>
      </c>
      <c r="J20" s="71" t="s">
        <v>673</v>
      </c>
      <c r="K20" s="71">
        <v>42</v>
      </c>
      <c r="L20" s="71">
        <v>20</v>
      </c>
      <c r="M20" s="71" t="s">
        <v>673</v>
      </c>
      <c r="N20" s="71" t="s">
        <v>673</v>
      </c>
      <c r="O20" s="71">
        <v>42</v>
      </c>
      <c r="P20" s="71">
        <v>20</v>
      </c>
      <c r="Q20" s="71" t="s">
        <v>673</v>
      </c>
      <c r="R20" s="71" t="s">
        <v>673</v>
      </c>
      <c r="S20" s="71">
        <v>62</v>
      </c>
      <c r="T20" s="71" t="s">
        <v>673</v>
      </c>
      <c r="U20" s="71">
        <v>25</v>
      </c>
      <c r="V20" s="71">
        <v>12</v>
      </c>
      <c r="W20" s="71">
        <f>SUM(X20:Y20)</f>
        <v>9</v>
      </c>
      <c r="X20" s="71">
        <v>5</v>
      </c>
      <c r="Y20" s="71">
        <v>4</v>
      </c>
      <c r="Z20" s="71" t="s">
        <v>673</v>
      </c>
      <c r="AA20" s="71" t="s">
        <v>673</v>
      </c>
      <c r="AB20" s="71" t="s">
        <v>673</v>
      </c>
      <c r="AC20" s="17"/>
      <c r="AD20" s="17"/>
      <c r="AE20" s="17"/>
      <c r="AF20" s="17"/>
    </row>
    <row r="21" spans="1:32">
      <c r="A21" s="304"/>
      <c r="B21" s="31" t="s">
        <v>328</v>
      </c>
      <c r="C21" s="71">
        <f t="shared" ref="C21:C33" si="4">SUM(D21:E21)</f>
        <v>1</v>
      </c>
      <c r="D21" s="71" t="s">
        <v>58</v>
      </c>
      <c r="E21" s="71">
        <v>1</v>
      </c>
      <c r="F21" s="71">
        <f t="shared" ref="F21:F33" si="5">SUM(G21:H21)</f>
        <v>356</v>
      </c>
      <c r="G21" s="71">
        <f t="shared" ref="G21:G33" si="6">SUM(I21,K21)</f>
        <v>19</v>
      </c>
      <c r="H21" s="71">
        <f t="shared" ref="H21:H33" si="7">SUM(J21,L21)</f>
        <v>337</v>
      </c>
      <c r="I21" s="71" t="s">
        <v>58</v>
      </c>
      <c r="J21" s="71" t="s">
        <v>58</v>
      </c>
      <c r="K21" s="71">
        <v>19</v>
      </c>
      <c r="L21" s="71">
        <v>337</v>
      </c>
      <c r="M21" s="71" t="s">
        <v>58</v>
      </c>
      <c r="N21" s="71" t="s">
        <v>58</v>
      </c>
      <c r="O21" s="71">
        <v>19</v>
      </c>
      <c r="P21" s="71">
        <v>337</v>
      </c>
      <c r="Q21" s="71" t="s">
        <v>58</v>
      </c>
      <c r="R21" s="71" t="s">
        <v>58</v>
      </c>
      <c r="S21" s="71">
        <v>356</v>
      </c>
      <c r="T21" s="71" t="s">
        <v>58</v>
      </c>
      <c r="U21" s="71"/>
      <c r="V21" s="71"/>
      <c r="W21" s="71">
        <f t="shared" ref="W21:W33" si="8">SUM(X21:Y21)</f>
        <v>17</v>
      </c>
      <c r="X21" s="71">
        <v>1</v>
      </c>
      <c r="Y21" s="71">
        <v>16</v>
      </c>
      <c r="Z21" s="71">
        <f t="shared" ref="Z21:Z33" si="9">SUM(AA21:AB21)</f>
        <v>11</v>
      </c>
      <c r="AA21" s="71">
        <v>5</v>
      </c>
      <c r="AB21" s="71">
        <v>6</v>
      </c>
      <c r="AC21" s="17"/>
      <c r="AD21" s="17"/>
      <c r="AE21" s="17"/>
      <c r="AF21" s="17"/>
    </row>
    <row r="22" spans="1:32">
      <c r="A22" s="300">
        <v>12</v>
      </c>
      <c r="B22" s="31" t="s">
        <v>327</v>
      </c>
      <c r="C22" s="71">
        <f t="shared" si="4"/>
        <v>2</v>
      </c>
      <c r="D22" s="71" t="s">
        <v>673</v>
      </c>
      <c r="E22" s="71">
        <v>2</v>
      </c>
      <c r="F22" s="71">
        <f t="shared" si="5"/>
        <v>98</v>
      </c>
      <c r="G22" s="71">
        <f t="shared" si="6"/>
        <v>70</v>
      </c>
      <c r="H22" s="71">
        <f t="shared" si="7"/>
        <v>28</v>
      </c>
      <c r="I22" s="71" t="s">
        <v>673</v>
      </c>
      <c r="J22" s="71" t="s">
        <v>673</v>
      </c>
      <c r="K22" s="71">
        <v>70</v>
      </c>
      <c r="L22" s="71">
        <v>28</v>
      </c>
      <c r="M22" s="71" t="s">
        <v>673</v>
      </c>
      <c r="N22" s="71" t="s">
        <v>673</v>
      </c>
      <c r="O22" s="71">
        <v>70</v>
      </c>
      <c r="P22" s="71">
        <v>28</v>
      </c>
      <c r="Q22" s="71" t="s">
        <v>673</v>
      </c>
      <c r="R22" s="71" t="s">
        <v>673</v>
      </c>
      <c r="S22" s="71">
        <v>98</v>
      </c>
      <c r="T22" s="71" t="s">
        <v>673</v>
      </c>
      <c r="U22" s="71">
        <v>32</v>
      </c>
      <c r="V22" s="71">
        <v>16</v>
      </c>
      <c r="W22" s="71">
        <f t="shared" si="8"/>
        <v>15</v>
      </c>
      <c r="X22" s="71">
        <v>11</v>
      </c>
      <c r="Y22" s="71">
        <v>4</v>
      </c>
      <c r="Z22" s="71">
        <f t="shared" si="9"/>
        <v>3</v>
      </c>
      <c r="AA22" s="71">
        <v>2</v>
      </c>
      <c r="AB22" s="71">
        <v>1</v>
      </c>
      <c r="AC22" s="17"/>
      <c r="AD22" s="17"/>
      <c r="AE22" s="17"/>
      <c r="AF22" s="17"/>
    </row>
    <row r="23" spans="1:32">
      <c r="A23" s="300"/>
      <c r="B23" s="31" t="s">
        <v>328</v>
      </c>
      <c r="C23" s="71">
        <f t="shared" si="4"/>
        <v>1</v>
      </c>
      <c r="D23" s="71" t="s">
        <v>58</v>
      </c>
      <c r="E23" s="71">
        <v>1</v>
      </c>
      <c r="F23" s="71">
        <f t="shared" si="5"/>
        <v>344</v>
      </c>
      <c r="G23" s="71">
        <f t="shared" si="6"/>
        <v>18</v>
      </c>
      <c r="H23" s="71">
        <f t="shared" si="7"/>
        <v>326</v>
      </c>
      <c r="I23" s="71" t="s">
        <v>58</v>
      </c>
      <c r="J23" s="71" t="s">
        <v>58</v>
      </c>
      <c r="K23" s="71">
        <v>18</v>
      </c>
      <c r="L23" s="71">
        <v>326</v>
      </c>
      <c r="M23" s="71" t="s">
        <v>58</v>
      </c>
      <c r="N23" s="71" t="s">
        <v>58</v>
      </c>
      <c r="O23" s="71">
        <v>18</v>
      </c>
      <c r="P23" s="71">
        <v>326</v>
      </c>
      <c r="Q23" s="71" t="s">
        <v>58</v>
      </c>
      <c r="R23" s="71" t="s">
        <v>58</v>
      </c>
      <c r="S23" s="71">
        <v>344</v>
      </c>
      <c r="T23" s="71" t="s">
        <v>58</v>
      </c>
      <c r="U23" s="71"/>
      <c r="V23" s="71"/>
      <c r="W23" s="71">
        <f t="shared" si="8"/>
        <v>18</v>
      </c>
      <c r="X23" s="71">
        <v>1</v>
      </c>
      <c r="Y23" s="71">
        <v>17</v>
      </c>
      <c r="Z23" s="71">
        <f t="shared" si="9"/>
        <v>10</v>
      </c>
      <c r="AA23" s="71">
        <v>5</v>
      </c>
      <c r="AB23" s="71">
        <v>5</v>
      </c>
      <c r="AC23" s="17"/>
      <c r="AD23" s="17"/>
      <c r="AE23" s="17"/>
      <c r="AF23" s="17"/>
    </row>
    <row r="24" spans="1:32">
      <c r="A24" s="300">
        <v>13</v>
      </c>
      <c r="B24" s="31" t="s">
        <v>327</v>
      </c>
      <c r="C24" s="71">
        <f t="shared" si="4"/>
        <v>2</v>
      </c>
      <c r="D24" s="71" t="s">
        <v>673</v>
      </c>
      <c r="E24" s="71">
        <v>2</v>
      </c>
      <c r="F24" s="71">
        <f t="shared" si="5"/>
        <v>144</v>
      </c>
      <c r="G24" s="71">
        <f t="shared" si="6"/>
        <v>108</v>
      </c>
      <c r="H24" s="71">
        <f t="shared" si="7"/>
        <v>36</v>
      </c>
      <c r="I24" s="71" t="s">
        <v>673</v>
      </c>
      <c r="J24" s="71" t="s">
        <v>673</v>
      </c>
      <c r="K24" s="71">
        <v>108</v>
      </c>
      <c r="L24" s="71">
        <v>36</v>
      </c>
      <c r="M24" s="71" t="s">
        <v>673</v>
      </c>
      <c r="N24" s="71" t="s">
        <v>673</v>
      </c>
      <c r="O24" s="71">
        <v>108</v>
      </c>
      <c r="P24" s="71">
        <v>36</v>
      </c>
      <c r="Q24" s="71" t="s">
        <v>673</v>
      </c>
      <c r="R24" s="71" t="s">
        <v>673</v>
      </c>
      <c r="S24" s="71">
        <v>144</v>
      </c>
      <c r="T24" s="71" t="s">
        <v>673</v>
      </c>
      <c r="U24" s="71">
        <v>28</v>
      </c>
      <c r="V24" s="71">
        <v>12</v>
      </c>
      <c r="W24" s="71">
        <f t="shared" si="8"/>
        <v>14</v>
      </c>
      <c r="X24" s="71">
        <v>8</v>
      </c>
      <c r="Y24" s="71">
        <v>6</v>
      </c>
      <c r="Z24" s="71">
        <f t="shared" si="9"/>
        <v>2</v>
      </c>
      <c r="AA24" s="71">
        <v>1</v>
      </c>
      <c r="AB24" s="71">
        <v>1</v>
      </c>
      <c r="AC24" s="17"/>
      <c r="AD24" s="17"/>
      <c r="AE24" s="17"/>
      <c r="AF24" s="17"/>
    </row>
    <row r="25" spans="1:32">
      <c r="A25" s="300"/>
      <c r="B25" s="31" t="s">
        <v>328</v>
      </c>
      <c r="C25" s="71">
        <f t="shared" si="4"/>
        <v>1</v>
      </c>
      <c r="D25" s="71" t="s">
        <v>58</v>
      </c>
      <c r="E25" s="71">
        <v>1</v>
      </c>
      <c r="F25" s="71">
        <f t="shared" si="5"/>
        <v>338</v>
      </c>
      <c r="G25" s="71">
        <f t="shared" si="6"/>
        <v>21</v>
      </c>
      <c r="H25" s="71">
        <f t="shared" si="7"/>
        <v>317</v>
      </c>
      <c r="I25" s="71" t="s">
        <v>58</v>
      </c>
      <c r="J25" s="71" t="s">
        <v>58</v>
      </c>
      <c r="K25" s="71">
        <v>21</v>
      </c>
      <c r="L25" s="71">
        <v>317</v>
      </c>
      <c r="M25" s="71" t="s">
        <v>58</v>
      </c>
      <c r="N25" s="71" t="s">
        <v>58</v>
      </c>
      <c r="O25" s="71">
        <v>21</v>
      </c>
      <c r="P25" s="71">
        <v>317</v>
      </c>
      <c r="Q25" s="71" t="s">
        <v>58</v>
      </c>
      <c r="R25" s="71" t="s">
        <v>58</v>
      </c>
      <c r="S25" s="71">
        <v>338</v>
      </c>
      <c r="T25" s="71" t="s">
        <v>58</v>
      </c>
      <c r="U25" s="71"/>
      <c r="V25" s="71"/>
      <c r="W25" s="71">
        <f t="shared" si="8"/>
        <v>19</v>
      </c>
      <c r="X25" s="71">
        <v>1</v>
      </c>
      <c r="Y25" s="71">
        <v>18</v>
      </c>
      <c r="Z25" s="71">
        <f t="shared" si="9"/>
        <v>9</v>
      </c>
      <c r="AA25" s="71">
        <v>5</v>
      </c>
      <c r="AB25" s="71">
        <v>4</v>
      </c>
      <c r="AC25" s="17"/>
      <c r="AD25" s="17"/>
      <c r="AE25" s="17"/>
      <c r="AF25" s="17"/>
    </row>
    <row r="26" spans="1:32">
      <c r="A26" s="300">
        <v>14</v>
      </c>
      <c r="B26" s="31" t="s">
        <v>327</v>
      </c>
      <c r="C26" s="71">
        <f t="shared" si="4"/>
        <v>2</v>
      </c>
      <c r="D26" s="71" t="s">
        <v>673</v>
      </c>
      <c r="E26" s="71">
        <v>2</v>
      </c>
      <c r="F26" s="71">
        <f t="shared" si="5"/>
        <v>131</v>
      </c>
      <c r="G26" s="71">
        <f t="shared" si="6"/>
        <v>107</v>
      </c>
      <c r="H26" s="71">
        <f t="shared" si="7"/>
        <v>24</v>
      </c>
      <c r="I26" s="71" t="s">
        <v>673</v>
      </c>
      <c r="J26" s="71" t="s">
        <v>673</v>
      </c>
      <c r="K26" s="71">
        <v>107</v>
      </c>
      <c r="L26" s="71">
        <v>24</v>
      </c>
      <c r="M26" s="71" t="s">
        <v>673</v>
      </c>
      <c r="N26" s="71" t="s">
        <v>673</v>
      </c>
      <c r="O26" s="71">
        <v>107</v>
      </c>
      <c r="P26" s="71">
        <v>24</v>
      </c>
      <c r="Q26" s="71" t="s">
        <v>673</v>
      </c>
      <c r="R26" s="71" t="s">
        <v>673</v>
      </c>
      <c r="S26" s="71">
        <v>131</v>
      </c>
      <c r="T26" s="71" t="s">
        <v>673</v>
      </c>
      <c r="U26" s="71">
        <v>53</v>
      </c>
      <c r="V26" s="71">
        <v>24</v>
      </c>
      <c r="W26" s="71">
        <f t="shared" si="8"/>
        <v>12</v>
      </c>
      <c r="X26" s="71">
        <v>7</v>
      </c>
      <c r="Y26" s="71">
        <v>5</v>
      </c>
      <c r="Z26" s="71">
        <f t="shared" si="9"/>
        <v>2</v>
      </c>
      <c r="AA26" s="71">
        <v>1</v>
      </c>
      <c r="AB26" s="71">
        <v>1</v>
      </c>
      <c r="AC26" s="17"/>
      <c r="AD26" s="17"/>
      <c r="AE26" s="17"/>
      <c r="AF26" s="17"/>
    </row>
    <row r="27" spans="1:32">
      <c r="A27" s="300"/>
      <c r="B27" s="31" t="s">
        <v>328</v>
      </c>
      <c r="C27" s="71">
        <f t="shared" si="4"/>
        <v>1</v>
      </c>
      <c r="D27" s="71" t="s">
        <v>58</v>
      </c>
      <c r="E27" s="71">
        <v>1</v>
      </c>
      <c r="F27" s="71">
        <f t="shared" si="5"/>
        <v>335</v>
      </c>
      <c r="G27" s="71">
        <f t="shared" si="6"/>
        <v>23</v>
      </c>
      <c r="H27" s="71">
        <f t="shared" si="7"/>
        <v>312</v>
      </c>
      <c r="I27" s="71" t="s">
        <v>58</v>
      </c>
      <c r="J27" s="71" t="s">
        <v>58</v>
      </c>
      <c r="K27" s="71">
        <v>23</v>
      </c>
      <c r="L27" s="71">
        <v>312</v>
      </c>
      <c r="M27" s="71" t="s">
        <v>58</v>
      </c>
      <c r="N27" s="71" t="s">
        <v>58</v>
      </c>
      <c r="O27" s="71">
        <v>23</v>
      </c>
      <c r="P27" s="71">
        <v>312</v>
      </c>
      <c r="Q27" s="71" t="s">
        <v>58</v>
      </c>
      <c r="R27" s="71" t="s">
        <v>58</v>
      </c>
      <c r="S27" s="71">
        <v>335</v>
      </c>
      <c r="T27" s="71" t="s">
        <v>58</v>
      </c>
      <c r="U27" s="71"/>
      <c r="V27" s="71"/>
      <c r="W27" s="71">
        <f t="shared" si="8"/>
        <v>19</v>
      </c>
      <c r="X27" s="71">
        <v>1</v>
      </c>
      <c r="Y27" s="71">
        <v>18</v>
      </c>
      <c r="Z27" s="71">
        <f t="shared" si="9"/>
        <v>9</v>
      </c>
      <c r="AA27" s="71">
        <v>5</v>
      </c>
      <c r="AB27" s="71">
        <v>4</v>
      </c>
      <c r="AC27" s="17"/>
      <c r="AD27" s="17"/>
      <c r="AE27" s="17"/>
      <c r="AF27" s="17"/>
    </row>
    <row r="28" spans="1:32">
      <c r="A28" s="300">
        <v>15</v>
      </c>
      <c r="B28" s="31" t="s">
        <v>327</v>
      </c>
      <c r="C28" s="71">
        <f t="shared" si="4"/>
        <v>2</v>
      </c>
      <c r="D28" s="71" t="s">
        <v>673</v>
      </c>
      <c r="E28" s="71">
        <v>2</v>
      </c>
      <c r="F28" s="71">
        <f t="shared" si="5"/>
        <v>67</v>
      </c>
      <c r="G28" s="71">
        <f t="shared" si="6"/>
        <v>48</v>
      </c>
      <c r="H28" s="71">
        <f t="shared" si="7"/>
        <v>19</v>
      </c>
      <c r="I28" s="71" t="s">
        <v>673</v>
      </c>
      <c r="J28" s="71" t="s">
        <v>673</v>
      </c>
      <c r="K28" s="71">
        <v>48</v>
      </c>
      <c r="L28" s="71">
        <v>19</v>
      </c>
      <c r="M28" s="71" t="s">
        <v>673</v>
      </c>
      <c r="N28" s="71" t="s">
        <v>673</v>
      </c>
      <c r="O28" s="71">
        <v>48</v>
      </c>
      <c r="P28" s="71">
        <v>19</v>
      </c>
      <c r="Q28" s="71" t="s">
        <v>673</v>
      </c>
      <c r="R28" s="71" t="s">
        <v>673</v>
      </c>
      <c r="S28" s="71">
        <v>67</v>
      </c>
      <c r="T28" s="71" t="s">
        <v>673</v>
      </c>
      <c r="U28" s="71">
        <v>59</v>
      </c>
      <c r="V28" s="71">
        <v>15</v>
      </c>
      <c r="W28" s="71">
        <f t="shared" si="8"/>
        <v>13</v>
      </c>
      <c r="X28" s="71">
        <v>5</v>
      </c>
      <c r="Y28" s="71">
        <v>8</v>
      </c>
      <c r="Z28" s="71">
        <f t="shared" si="9"/>
        <v>2</v>
      </c>
      <c r="AA28" s="71">
        <v>1</v>
      </c>
      <c r="AB28" s="71">
        <v>1</v>
      </c>
      <c r="AC28" s="17"/>
      <c r="AD28" s="17"/>
      <c r="AE28" s="17"/>
      <c r="AF28" s="17"/>
    </row>
    <row r="29" spans="1:32">
      <c r="A29" s="300"/>
      <c r="B29" s="31" t="s">
        <v>328</v>
      </c>
      <c r="C29" s="71">
        <f t="shared" si="4"/>
        <v>1</v>
      </c>
      <c r="D29" s="71" t="s">
        <v>58</v>
      </c>
      <c r="E29" s="71">
        <v>1</v>
      </c>
      <c r="F29" s="71">
        <f t="shared" si="5"/>
        <v>348</v>
      </c>
      <c r="G29" s="71">
        <f t="shared" si="6"/>
        <v>31</v>
      </c>
      <c r="H29" s="71">
        <f t="shared" si="7"/>
        <v>317</v>
      </c>
      <c r="I29" s="71" t="s">
        <v>58</v>
      </c>
      <c r="J29" s="71" t="s">
        <v>58</v>
      </c>
      <c r="K29" s="71">
        <v>31</v>
      </c>
      <c r="L29" s="71">
        <v>317</v>
      </c>
      <c r="M29" s="71" t="s">
        <v>58</v>
      </c>
      <c r="N29" s="71" t="s">
        <v>58</v>
      </c>
      <c r="O29" s="71">
        <v>31</v>
      </c>
      <c r="P29" s="71">
        <v>317</v>
      </c>
      <c r="Q29" s="71" t="s">
        <v>58</v>
      </c>
      <c r="R29" s="71" t="s">
        <v>58</v>
      </c>
      <c r="S29" s="71">
        <v>348</v>
      </c>
      <c r="T29" s="71" t="s">
        <v>58</v>
      </c>
      <c r="U29" s="71"/>
      <c r="V29" s="71"/>
      <c r="W29" s="71">
        <f t="shared" si="8"/>
        <v>19</v>
      </c>
      <c r="X29" s="71">
        <v>1</v>
      </c>
      <c r="Y29" s="71">
        <v>18</v>
      </c>
      <c r="Z29" s="71">
        <f t="shared" si="9"/>
        <v>10</v>
      </c>
      <c r="AA29" s="71">
        <v>5</v>
      </c>
      <c r="AB29" s="71">
        <v>5</v>
      </c>
      <c r="AC29" s="17"/>
      <c r="AD29" s="17"/>
      <c r="AE29" s="17"/>
      <c r="AF29" s="17"/>
    </row>
    <row r="30" spans="1:32">
      <c r="A30" s="300">
        <v>16</v>
      </c>
      <c r="B30" s="31" t="s">
        <v>327</v>
      </c>
      <c r="C30" s="71">
        <f>SUM(D30:E30)</f>
        <v>2</v>
      </c>
      <c r="D30" s="71" t="s">
        <v>673</v>
      </c>
      <c r="E30" s="71">
        <v>2</v>
      </c>
      <c r="F30" s="71">
        <f>SUM(G30:H30)</f>
        <v>49</v>
      </c>
      <c r="G30" s="71">
        <f>SUM(I30,K30)</f>
        <v>35</v>
      </c>
      <c r="H30" s="71">
        <f>SUM(J30,L30)</f>
        <v>14</v>
      </c>
      <c r="I30" s="71" t="s">
        <v>673</v>
      </c>
      <c r="J30" s="71" t="s">
        <v>673</v>
      </c>
      <c r="K30" s="71">
        <v>35</v>
      </c>
      <c r="L30" s="71">
        <v>14</v>
      </c>
      <c r="M30" s="71" t="s">
        <v>673</v>
      </c>
      <c r="N30" s="71" t="s">
        <v>673</v>
      </c>
      <c r="O30" s="71">
        <v>35</v>
      </c>
      <c r="P30" s="71">
        <v>14</v>
      </c>
      <c r="Q30" s="71" t="s">
        <v>673</v>
      </c>
      <c r="R30" s="71" t="s">
        <v>673</v>
      </c>
      <c r="S30" s="71">
        <v>49</v>
      </c>
      <c r="T30" s="71" t="s">
        <v>673</v>
      </c>
      <c r="U30" s="71"/>
      <c r="V30" s="71"/>
      <c r="W30" s="71">
        <f>SUM(X30:Y30)</f>
        <v>12</v>
      </c>
      <c r="X30" s="71">
        <v>8</v>
      </c>
      <c r="Y30" s="71">
        <v>4</v>
      </c>
      <c r="Z30" s="71">
        <f>SUM(AA30:AB30)</f>
        <v>2</v>
      </c>
      <c r="AA30" s="71">
        <v>1</v>
      </c>
      <c r="AB30" s="71">
        <v>1</v>
      </c>
      <c r="AC30" s="17"/>
      <c r="AD30" s="17"/>
      <c r="AE30" s="17"/>
      <c r="AF30" s="17"/>
    </row>
    <row r="31" spans="1:32">
      <c r="A31" s="300"/>
      <c r="B31" s="31" t="s">
        <v>328</v>
      </c>
      <c r="C31" s="71">
        <f>SUM(D31:E31)</f>
        <v>1</v>
      </c>
      <c r="D31" s="71" t="s">
        <v>58</v>
      </c>
      <c r="E31" s="71">
        <v>1</v>
      </c>
      <c r="F31" s="71">
        <f>SUM(G31:H31)</f>
        <v>306</v>
      </c>
      <c r="G31" s="71">
        <f>SUM(I31,K31)</f>
        <v>35</v>
      </c>
      <c r="H31" s="71">
        <f>SUM(J31,L31)</f>
        <v>271</v>
      </c>
      <c r="I31" s="71" t="s">
        <v>58</v>
      </c>
      <c r="J31" s="71" t="s">
        <v>58</v>
      </c>
      <c r="K31" s="71">
        <v>35</v>
      </c>
      <c r="L31" s="71">
        <v>271</v>
      </c>
      <c r="M31" s="71" t="s">
        <v>58</v>
      </c>
      <c r="N31" s="71" t="s">
        <v>58</v>
      </c>
      <c r="O31" s="71">
        <v>35</v>
      </c>
      <c r="P31" s="71">
        <v>271</v>
      </c>
      <c r="Q31" s="71" t="s">
        <v>58</v>
      </c>
      <c r="R31" s="71" t="s">
        <v>58</v>
      </c>
      <c r="S31" s="71">
        <v>306</v>
      </c>
      <c r="T31" s="71" t="s">
        <v>58</v>
      </c>
      <c r="U31" s="71"/>
      <c r="V31" s="71"/>
      <c r="W31" s="71">
        <f>SUM(X31:Y31)</f>
        <v>19</v>
      </c>
      <c r="X31" s="71">
        <v>1</v>
      </c>
      <c r="Y31" s="71">
        <v>18</v>
      </c>
      <c r="Z31" s="71">
        <f>SUM(AA31:AB31)</f>
        <v>10</v>
      </c>
      <c r="AA31" s="71">
        <v>5</v>
      </c>
      <c r="AB31" s="71">
        <v>5</v>
      </c>
      <c r="AC31" s="17"/>
      <c r="AD31" s="17"/>
      <c r="AE31" s="17"/>
      <c r="AF31" s="17"/>
    </row>
    <row r="32" spans="1:32">
      <c r="A32" s="300">
        <v>17</v>
      </c>
      <c r="B32" s="31" t="s">
        <v>327</v>
      </c>
      <c r="C32" s="71">
        <f t="shared" si="4"/>
        <v>0</v>
      </c>
      <c r="D32" s="71"/>
      <c r="E32" s="71"/>
      <c r="F32" s="71">
        <f t="shared" si="5"/>
        <v>0</v>
      </c>
      <c r="G32" s="71">
        <f t="shared" si="6"/>
        <v>0</v>
      </c>
      <c r="H32" s="71">
        <f t="shared" si="7"/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 t="s">
        <v>673</v>
      </c>
      <c r="U32" s="71"/>
      <c r="V32" s="71"/>
      <c r="W32" s="71">
        <f t="shared" si="8"/>
        <v>0</v>
      </c>
      <c r="X32" s="71"/>
      <c r="Y32" s="71"/>
      <c r="Z32" s="71">
        <f t="shared" si="9"/>
        <v>0</v>
      </c>
      <c r="AA32" s="71"/>
      <c r="AB32" s="71"/>
      <c r="AC32" s="17"/>
      <c r="AD32" s="17"/>
      <c r="AE32" s="17"/>
      <c r="AF32" s="17"/>
    </row>
    <row r="33" spans="1:32" ht="14.25" thickBot="1">
      <c r="A33" s="355"/>
      <c r="B33" s="34" t="s">
        <v>328</v>
      </c>
      <c r="C33" s="76">
        <f t="shared" si="4"/>
        <v>0</v>
      </c>
      <c r="D33" s="76"/>
      <c r="E33" s="76"/>
      <c r="F33" s="76">
        <f t="shared" si="5"/>
        <v>0</v>
      </c>
      <c r="G33" s="76">
        <f t="shared" si="6"/>
        <v>0</v>
      </c>
      <c r="H33" s="76">
        <f t="shared" si="7"/>
        <v>0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 t="s">
        <v>58</v>
      </c>
      <c r="U33" s="76"/>
      <c r="V33" s="76"/>
      <c r="W33" s="76">
        <f t="shared" si="8"/>
        <v>0</v>
      </c>
      <c r="X33" s="76"/>
      <c r="Y33" s="76"/>
      <c r="Z33" s="76">
        <f t="shared" si="9"/>
        <v>0</v>
      </c>
      <c r="AA33" s="76"/>
      <c r="AB33" s="76"/>
      <c r="AC33" s="17"/>
      <c r="AD33" s="17"/>
      <c r="AE33" s="17"/>
      <c r="AF33" s="17"/>
    </row>
    <row r="34" spans="1:32">
      <c r="A34" s="4"/>
      <c r="B34" s="27" t="s">
        <v>345</v>
      </c>
    </row>
  </sheetData>
  <mergeCells count="77">
    <mergeCell ref="C16:E16"/>
    <mergeCell ref="T3:T5"/>
    <mergeCell ref="U2:V2"/>
    <mergeCell ref="V3:V5"/>
    <mergeCell ref="N4:N5"/>
    <mergeCell ref="O4:O5"/>
    <mergeCell ref="S17:S19"/>
    <mergeCell ref="T17:T19"/>
    <mergeCell ref="U17:U19"/>
    <mergeCell ref="V17:V19"/>
    <mergeCell ref="M2:N2"/>
    <mergeCell ref="U16:V16"/>
    <mergeCell ref="F16:T16"/>
    <mergeCell ref="AB17:AB19"/>
    <mergeCell ref="Z16:AB16"/>
    <mergeCell ref="W16:Y16"/>
    <mergeCell ref="W17:W19"/>
    <mergeCell ref="X17:X19"/>
    <mergeCell ref="Y17:Y19"/>
    <mergeCell ref="Z17:Z19"/>
    <mergeCell ref="AA17:AA19"/>
    <mergeCell ref="M17:N17"/>
    <mergeCell ref="O17:P17"/>
    <mergeCell ref="Q17:R17"/>
    <mergeCell ref="M18:M19"/>
    <mergeCell ref="N18:N19"/>
    <mergeCell ref="O18:O19"/>
    <mergeCell ref="P18:P19"/>
    <mergeCell ref="Q18:Q19"/>
    <mergeCell ref="R18:R19"/>
    <mergeCell ref="F18:F19"/>
    <mergeCell ref="F17:L17"/>
    <mergeCell ref="G18:G19"/>
    <mergeCell ref="H18:H19"/>
    <mergeCell ref="I18:J18"/>
    <mergeCell ref="K18:L18"/>
    <mergeCell ref="A28:A29"/>
    <mergeCell ref="A32:A33"/>
    <mergeCell ref="A30:A31"/>
    <mergeCell ref="C17:C19"/>
    <mergeCell ref="D17:D19"/>
    <mergeCell ref="E17:E19"/>
    <mergeCell ref="A16:A19"/>
    <mergeCell ref="B16:B19"/>
    <mergeCell ref="A20:A21"/>
    <mergeCell ref="A22:A23"/>
    <mergeCell ref="A24:A25"/>
    <mergeCell ref="A26:A27"/>
    <mergeCell ref="A2:A5"/>
    <mergeCell ref="B2:B5"/>
    <mergeCell ref="C2:E2"/>
    <mergeCell ref="S3:S5"/>
    <mergeCell ref="F4:F5"/>
    <mergeCell ref="G4:G5"/>
    <mergeCell ref="H4:H5"/>
    <mergeCell ref="I4:J4"/>
    <mergeCell ref="K4:L4"/>
    <mergeCell ref="M4:M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29</v>
      </c>
      <c r="P1" s="4" t="s">
        <v>364</v>
      </c>
    </row>
    <row r="2" spans="1:16" ht="23.25" customHeight="1">
      <c r="A2" s="290" t="s">
        <v>449</v>
      </c>
      <c r="B2" s="389" t="s">
        <v>332</v>
      </c>
      <c r="C2" s="389" t="s">
        <v>610</v>
      </c>
      <c r="D2" s="305" t="s">
        <v>609</v>
      </c>
      <c r="E2" s="287"/>
      <c r="F2" s="287"/>
      <c r="G2" s="413" t="s">
        <v>107</v>
      </c>
      <c r="H2" s="287" t="s">
        <v>613</v>
      </c>
      <c r="I2" s="287"/>
      <c r="J2" s="287"/>
      <c r="K2" s="287"/>
      <c r="L2" s="287"/>
      <c r="M2" s="287" t="s">
        <v>616</v>
      </c>
      <c r="N2" s="287"/>
      <c r="O2" s="287"/>
      <c r="P2" s="288"/>
    </row>
    <row r="3" spans="1:16" ht="23.25" customHeight="1">
      <c r="A3" s="286"/>
      <c r="B3" s="377"/>
      <c r="C3" s="377"/>
      <c r="D3" s="284"/>
      <c r="E3" s="284"/>
      <c r="F3" s="284"/>
      <c r="G3" s="311"/>
      <c r="H3" s="284" t="s">
        <v>331</v>
      </c>
      <c r="I3" s="284" t="s">
        <v>611</v>
      </c>
      <c r="J3" s="284"/>
      <c r="K3" s="284" t="s">
        <v>612</v>
      </c>
      <c r="L3" s="284"/>
      <c r="M3" s="284" t="s">
        <v>331</v>
      </c>
      <c r="N3" s="414" t="s">
        <v>672</v>
      </c>
      <c r="O3" s="285" t="s">
        <v>614</v>
      </c>
      <c r="P3" s="320" t="s">
        <v>615</v>
      </c>
    </row>
    <row r="4" spans="1:16" ht="23.25" customHeight="1">
      <c r="A4" s="286"/>
      <c r="B4" s="377"/>
      <c r="C4" s="377"/>
      <c r="D4" s="9" t="s">
        <v>331</v>
      </c>
      <c r="E4" s="9" t="s">
        <v>334</v>
      </c>
      <c r="F4" s="9" t="s">
        <v>335</v>
      </c>
      <c r="G4" s="311"/>
      <c r="H4" s="284"/>
      <c r="I4" s="9" t="s">
        <v>334</v>
      </c>
      <c r="J4" s="9" t="s">
        <v>335</v>
      </c>
      <c r="K4" s="9" t="s">
        <v>334</v>
      </c>
      <c r="L4" s="9" t="s">
        <v>335</v>
      </c>
      <c r="M4" s="284"/>
      <c r="N4" s="410"/>
      <c r="O4" s="284"/>
      <c r="P4" s="289"/>
    </row>
    <row r="5" spans="1:16" ht="21.75" hidden="1" customHeight="1">
      <c r="A5" s="13" t="s">
        <v>608</v>
      </c>
      <c r="B5" s="120">
        <v>1</v>
      </c>
      <c r="C5" s="54">
        <v>1</v>
      </c>
      <c r="D5" s="54">
        <f>SUM(E5:F5)</f>
        <v>16</v>
      </c>
      <c r="E5" s="54">
        <v>15</v>
      </c>
      <c r="F5" s="54">
        <v>1</v>
      </c>
      <c r="G5" s="54">
        <v>15</v>
      </c>
      <c r="H5" s="54">
        <f>SUM(I5:L5)</f>
        <v>334</v>
      </c>
      <c r="I5" s="54">
        <v>86</v>
      </c>
      <c r="J5" s="54">
        <v>65</v>
      </c>
      <c r="K5" s="54">
        <v>103</v>
      </c>
      <c r="L5" s="54">
        <v>80</v>
      </c>
      <c r="M5" s="54">
        <f>SUM(N5:P5)</f>
        <v>193</v>
      </c>
      <c r="N5" s="54">
        <v>127</v>
      </c>
      <c r="O5" s="54">
        <v>11</v>
      </c>
      <c r="P5" s="54">
        <v>55</v>
      </c>
    </row>
    <row r="6" spans="1:16" ht="24" customHeight="1">
      <c r="A6" s="54" t="s">
        <v>721</v>
      </c>
      <c r="B6" s="121">
        <v>1</v>
      </c>
      <c r="C6" s="54">
        <v>1</v>
      </c>
      <c r="D6" s="54">
        <f>SUM(E6:F6)</f>
        <v>14</v>
      </c>
      <c r="E6" s="54">
        <v>14</v>
      </c>
      <c r="F6" s="54">
        <v>0</v>
      </c>
      <c r="G6" s="54">
        <v>12</v>
      </c>
      <c r="H6" s="54">
        <f>SUM(I6:L6)</f>
        <v>249</v>
      </c>
      <c r="I6" s="54">
        <v>46</v>
      </c>
      <c r="J6" s="54">
        <v>59</v>
      </c>
      <c r="K6" s="54">
        <v>84</v>
      </c>
      <c r="L6" s="54">
        <v>60</v>
      </c>
      <c r="M6" s="54">
        <f>SUM(N6:P6)</f>
        <v>127</v>
      </c>
      <c r="N6" s="54">
        <v>96</v>
      </c>
      <c r="O6" s="54">
        <v>6</v>
      </c>
      <c r="P6" s="54">
        <v>25</v>
      </c>
    </row>
    <row r="7" spans="1:16" ht="24" customHeight="1">
      <c r="A7" s="54">
        <v>14</v>
      </c>
      <c r="B7" s="121">
        <v>1</v>
      </c>
      <c r="C7" s="54">
        <v>2</v>
      </c>
      <c r="D7" s="54">
        <f>SUM(E7:F7)</f>
        <v>15</v>
      </c>
      <c r="E7" s="54">
        <v>15</v>
      </c>
      <c r="F7" s="54">
        <v>0</v>
      </c>
      <c r="G7" s="54">
        <v>12</v>
      </c>
      <c r="H7" s="54">
        <f>SUM(I7:L7)</f>
        <v>278</v>
      </c>
      <c r="I7" s="54">
        <v>91</v>
      </c>
      <c r="J7" s="54">
        <v>85</v>
      </c>
      <c r="K7" s="54">
        <v>45</v>
      </c>
      <c r="L7" s="54">
        <v>57</v>
      </c>
      <c r="M7" s="54">
        <f>SUM(N7:P7)</f>
        <v>89</v>
      </c>
      <c r="N7" s="54">
        <v>62</v>
      </c>
      <c r="O7" s="54">
        <v>0</v>
      </c>
      <c r="P7" s="54">
        <v>27</v>
      </c>
    </row>
    <row r="8" spans="1:16" ht="24" customHeight="1">
      <c r="A8" s="54">
        <v>15</v>
      </c>
      <c r="B8" s="121">
        <v>1</v>
      </c>
      <c r="C8" s="54">
        <v>2</v>
      </c>
      <c r="D8" s="54">
        <f>SUM(E8:F8)</f>
        <v>15</v>
      </c>
      <c r="E8" s="54">
        <v>15</v>
      </c>
      <c r="F8" s="54">
        <v>0</v>
      </c>
      <c r="G8" s="54">
        <v>11</v>
      </c>
      <c r="H8" s="54">
        <f>SUM(I8:L8)</f>
        <v>294</v>
      </c>
      <c r="I8" s="54">
        <v>63</v>
      </c>
      <c r="J8" s="54">
        <v>65</v>
      </c>
      <c r="K8" s="54">
        <v>84</v>
      </c>
      <c r="L8" s="54">
        <v>82</v>
      </c>
      <c r="M8" s="54">
        <f>SUM(N8:P8)</f>
        <v>151</v>
      </c>
      <c r="N8" s="54">
        <v>98</v>
      </c>
      <c r="O8" s="54">
        <v>4</v>
      </c>
      <c r="P8" s="54">
        <v>49</v>
      </c>
    </row>
    <row r="9" spans="1:16" ht="24" customHeight="1">
      <c r="A9" s="54">
        <v>16</v>
      </c>
      <c r="B9" s="121">
        <v>1</v>
      </c>
      <c r="C9" s="54">
        <v>2</v>
      </c>
      <c r="D9" s="54">
        <f>SUM(E9:F9)</f>
        <v>17</v>
      </c>
      <c r="E9" s="54">
        <v>17</v>
      </c>
      <c r="F9" s="54">
        <v>0</v>
      </c>
      <c r="G9" s="54">
        <v>9</v>
      </c>
      <c r="H9" s="54">
        <f>SUM(I9:L9)</f>
        <v>261</v>
      </c>
      <c r="I9" s="54">
        <v>58</v>
      </c>
      <c r="J9" s="54">
        <v>81</v>
      </c>
      <c r="K9" s="54">
        <v>62</v>
      </c>
      <c r="L9" s="54">
        <v>60</v>
      </c>
      <c r="M9" s="54">
        <v>107</v>
      </c>
      <c r="N9" s="54">
        <v>72</v>
      </c>
      <c r="O9" s="54">
        <v>2</v>
      </c>
      <c r="P9" s="54">
        <v>33</v>
      </c>
    </row>
    <row r="10" spans="1:16" ht="24" customHeight="1" thickBot="1">
      <c r="A10" s="110">
        <v>17</v>
      </c>
      <c r="B10" s="109">
        <v>1</v>
      </c>
      <c r="C10" s="110">
        <v>2</v>
      </c>
      <c r="D10" s="110">
        <v>18</v>
      </c>
      <c r="E10" s="110">
        <v>16</v>
      </c>
      <c r="F10" s="110">
        <v>2</v>
      </c>
      <c r="G10" s="110">
        <v>9</v>
      </c>
      <c r="H10" s="110">
        <v>248</v>
      </c>
      <c r="I10" s="110">
        <v>58</v>
      </c>
      <c r="J10" s="110">
        <v>58</v>
      </c>
      <c r="K10" s="110">
        <v>57</v>
      </c>
      <c r="L10" s="110">
        <v>69</v>
      </c>
      <c r="M10" s="110">
        <v>107</v>
      </c>
      <c r="N10" s="110">
        <v>74</v>
      </c>
      <c r="O10" s="110">
        <v>7</v>
      </c>
      <c r="P10" s="110">
        <v>26</v>
      </c>
    </row>
    <row r="11" spans="1:16" ht="16.5" customHeight="1">
      <c r="A11" s="27" t="s">
        <v>617</v>
      </c>
    </row>
  </sheetData>
  <mergeCells count="14">
    <mergeCell ref="I3:J3"/>
    <mergeCell ref="K3:L3"/>
    <mergeCell ref="H2:L2"/>
    <mergeCell ref="M2:P2"/>
    <mergeCell ref="M3:M4"/>
    <mergeCell ref="O3:O4"/>
    <mergeCell ref="P3:P4"/>
    <mergeCell ref="N3:N4"/>
    <mergeCell ref="B2:B4"/>
    <mergeCell ref="C2:C4"/>
    <mergeCell ref="D2:F3"/>
    <mergeCell ref="A2:A4"/>
    <mergeCell ref="G2:G4"/>
    <mergeCell ref="H3:H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30</v>
      </c>
      <c r="H1" s="36" t="s">
        <v>619</v>
      </c>
      <c r="P1" s="4" t="s">
        <v>441</v>
      </c>
    </row>
    <row r="2" spans="1:16" ht="13.5" customHeight="1">
      <c r="A2" s="293" t="s">
        <v>450</v>
      </c>
      <c r="B2" s="116"/>
      <c r="C2" s="116" t="s">
        <v>758</v>
      </c>
      <c r="D2" s="116" t="s">
        <v>759</v>
      </c>
      <c r="E2" s="116" t="s">
        <v>760</v>
      </c>
      <c r="F2" s="116" t="s">
        <v>761</v>
      </c>
      <c r="G2" s="116" t="s">
        <v>762</v>
      </c>
      <c r="H2" s="116" t="s">
        <v>763</v>
      </c>
      <c r="I2" s="116" t="s">
        <v>764</v>
      </c>
      <c r="J2" s="116" t="s">
        <v>765</v>
      </c>
      <c r="K2" s="116" t="s">
        <v>766</v>
      </c>
      <c r="L2" s="116" t="s">
        <v>767</v>
      </c>
      <c r="M2" s="116" t="s">
        <v>768</v>
      </c>
      <c r="N2" s="116" t="s">
        <v>769</v>
      </c>
      <c r="O2" s="116" t="s">
        <v>770</v>
      </c>
      <c r="P2" s="407" t="s">
        <v>476</v>
      </c>
    </row>
    <row r="3" spans="1:16" ht="22.5" customHeight="1">
      <c r="A3" s="295"/>
      <c r="B3" s="380" t="s">
        <v>331</v>
      </c>
      <c r="C3" s="400" t="s">
        <v>451</v>
      </c>
      <c r="D3" s="400" t="s">
        <v>452</v>
      </c>
      <c r="E3" s="400" t="s">
        <v>453</v>
      </c>
      <c r="F3" s="400" t="s">
        <v>454</v>
      </c>
      <c r="G3" s="400" t="s">
        <v>455</v>
      </c>
      <c r="H3" s="400" t="s">
        <v>456</v>
      </c>
      <c r="I3" s="404" t="s">
        <v>477</v>
      </c>
      <c r="J3" s="403" t="s">
        <v>457</v>
      </c>
      <c r="K3" s="403" t="s">
        <v>106</v>
      </c>
      <c r="L3" s="403" t="s">
        <v>472</v>
      </c>
      <c r="M3" s="408" t="s">
        <v>473</v>
      </c>
      <c r="N3" s="408" t="s">
        <v>474</v>
      </c>
      <c r="O3" s="400" t="s">
        <v>475</v>
      </c>
      <c r="P3" s="378"/>
    </row>
    <row r="4" spans="1:16" ht="22.5" customHeight="1">
      <c r="A4" s="295"/>
      <c r="B4" s="380"/>
      <c r="C4" s="400"/>
      <c r="D4" s="400"/>
      <c r="E4" s="400"/>
      <c r="F4" s="400"/>
      <c r="G4" s="400"/>
      <c r="H4" s="400"/>
      <c r="I4" s="405"/>
      <c r="J4" s="400"/>
      <c r="K4" s="400"/>
      <c r="L4" s="400"/>
      <c r="M4" s="408"/>
      <c r="N4" s="408"/>
      <c r="O4" s="400"/>
      <c r="P4" s="378"/>
    </row>
    <row r="5" spans="1:16" ht="21.75" customHeight="1">
      <c r="A5" s="342"/>
      <c r="B5" s="381"/>
      <c r="C5" s="399"/>
      <c r="D5" s="399"/>
      <c r="E5" s="399"/>
      <c r="F5" s="399"/>
      <c r="G5" s="399"/>
      <c r="H5" s="399"/>
      <c r="I5" s="406"/>
      <c r="J5" s="399"/>
      <c r="K5" s="399"/>
      <c r="L5" s="399"/>
      <c r="M5" s="409"/>
      <c r="N5" s="409"/>
      <c r="O5" s="399"/>
      <c r="P5" s="378"/>
    </row>
    <row r="6" spans="1:16" ht="0.75" hidden="1" customHeight="1">
      <c r="A6" s="122" t="s">
        <v>618</v>
      </c>
      <c r="B6" s="123">
        <f>SUM(C6:P6)</f>
        <v>91</v>
      </c>
      <c r="C6" s="56" t="s">
        <v>415</v>
      </c>
      <c r="D6" s="56" t="s">
        <v>415</v>
      </c>
      <c r="E6" s="56" t="s">
        <v>415</v>
      </c>
      <c r="F6" s="56" t="s">
        <v>415</v>
      </c>
      <c r="G6" s="56">
        <v>5</v>
      </c>
      <c r="H6" s="56">
        <v>41</v>
      </c>
      <c r="I6" s="56" t="s">
        <v>415</v>
      </c>
      <c r="J6" s="56">
        <v>3</v>
      </c>
      <c r="K6" s="56">
        <v>15</v>
      </c>
      <c r="L6" s="56">
        <v>1</v>
      </c>
      <c r="M6" s="56" t="s">
        <v>415</v>
      </c>
      <c r="N6" s="56">
        <v>24</v>
      </c>
      <c r="O6" s="56">
        <v>2</v>
      </c>
      <c r="P6" s="56" t="s">
        <v>415</v>
      </c>
    </row>
    <row r="7" spans="1:16" ht="21.75" customHeight="1">
      <c r="A7" s="122" t="s">
        <v>727</v>
      </c>
      <c r="B7" s="123">
        <f>SUM(C7:P7)</f>
        <v>138</v>
      </c>
      <c r="C7" s="56" t="s">
        <v>415</v>
      </c>
      <c r="D7" s="56" t="s">
        <v>415</v>
      </c>
      <c r="E7" s="56" t="s">
        <v>415</v>
      </c>
      <c r="F7" s="56" t="s">
        <v>415</v>
      </c>
      <c r="G7" s="56">
        <v>10</v>
      </c>
      <c r="H7" s="56">
        <v>59</v>
      </c>
      <c r="I7" s="56" t="s">
        <v>415</v>
      </c>
      <c r="J7" s="56">
        <v>2</v>
      </c>
      <c r="K7" s="56">
        <v>21</v>
      </c>
      <c r="L7" s="56">
        <v>5</v>
      </c>
      <c r="M7" s="56">
        <v>2</v>
      </c>
      <c r="N7" s="56">
        <v>25</v>
      </c>
      <c r="O7" s="56">
        <v>4</v>
      </c>
      <c r="P7" s="56">
        <v>10</v>
      </c>
    </row>
    <row r="8" spans="1:16" ht="21.75" customHeight="1">
      <c r="A8" s="49">
        <v>14</v>
      </c>
      <c r="B8" s="123">
        <v>86</v>
      </c>
      <c r="C8" s="56" t="s">
        <v>415</v>
      </c>
      <c r="D8" s="56" t="s">
        <v>415</v>
      </c>
      <c r="E8" s="56" t="s">
        <v>415</v>
      </c>
      <c r="F8" s="56" t="s">
        <v>415</v>
      </c>
      <c r="G8" s="56">
        <v>3</v>
      </c>
      <c r="H8" s="56">
        <v>22</v>
      </c>
      <c r="I8" s="56" t="s">
        <v>415</v>
      </c>
      <c r="J8" s="56">
        <v>3</v>
      </c>
      <c r="K8" s="56">
        <v>18</v>
      </c>
      <c r="L8" s="56">
        <v>6</v>
      </c>
      <c r="M8" s="56" t="s">
        <v>415</v>
      </c>
      <c r="N8" s="56">
        <v>15</v>
      </c>
      <c r="O8" s="56">
        <v>2</v>
      </c>
      <c r="P8" s="56">
        <v>17</v>
      </c>
    </row>
    <row r="9" spans="1:16" ht="21.75" customHeight="1">
      <c r="A9" s="49">
        <v>15</v>
      </c>
      <c r="B9" s="123">
        <f>SUM(C9:P9)</f>
        <v>67</v>
      </c>
      <c r="C9" s="56" t="s">
        <v>415</v>
      </c>
      <c r="D9" s="56" t="s">
        <v>415</v>
      </c>
      <c r="E9" s="56" t="s">
        <v>415</v>
      </c>
      <c r="F9" s="56" t="s">
        <v>415</v>
      </c>
      <c r="G9" s="56">
        <v>1</v>
      </c>
      <c r="H9" s="56">
        <v>31</v>
      </c>
      <c r="I9" s="56" t="s">
        <v>415</v>
      </c>
      <c r="J9" s="56">
        <v>3</v>
      </c>
      <c r="K9" s="56">
        <v>10</v>
      </c>
      <c r="L9" s="56">
        <v>1</v>
      </c>
      <c r="M9" s="56" t="s">
        <v>415</v>
      </c>
      <c r="N9" s="56">
        <v>10</v>
      </c>
      <c r="O9" s="56">
        <v>1</v>
      </c>
      <c r="P9" s="56">
        <v>10</v>
      </c>
    </row>
    <row r="10" spans="1:16" ht="21.75" customHeight="1">
      <c r="A10" s="49">
        <v>16</v>
      </c>
      <c r="B10" s="123">
        <f>SUM(C10:P10)</f>
        <v>124</v>
      </c>
      <c r="C10" s="56" t="s">
        <v>415</v>
      </c>
      <c r="D10" s="56" t="s">
        <v>415</v>
      </c>
      <c r="E10" s="56" t="s">
        <v>415</v>
      </c>
      <c r="F10" s="56" t="s">
        <v>415</v>
      </c>
      <c r="G10" s="56">
        <v>5</v>
      </c>
      <c r="H10" s="56">
        <v>37</v>
      </c>
      <c r="I10" s="56" t="s">
        <v>415</v>
      </c>
      <c r="J10" s="56">
        <v>8</v>
      </c>
      <c r="K10" s="56">
        <v>34</v>
      </c>
      <c r="L10" s="56">
        <v>2</v>
      </c>
      <c r="M10" s="56" t="s">
        <v>415</v>
      </c>
      <c r="N10" s="56">
        <v>21</v>
      </c>
      <c r="O10" s="56">
        <v>1</v>
      </c>
      <c r="P10" s="56">
        <v>16</v>
      </c>
    </row>
    <row r="11" spans="1:16" ht="21.75" customHeight="1" thickBot="1">
      <c r="A11" s="124">
        <v>17</v>
      </c>
      <c r="B11" s="25">
        <v>84</v>
      </c>
      <c r="C11" s="76" t="s">
        <v>415</v>
      </c>
      <c r="D11" s="76" t="s">
        <v>415</v>
      </c>
      <c r="E11" s="76" t="s">
        <v>415</v>
      </c>
      <c r="F11" s="76" t="s">
        <v>415</v>
      </c>
      <c r="G11" s="76" t="s">
        <v>415</v>
      </c>
      <c r="H11" s="76">
        <v>23</v>
      </c>
      <c r="I11" s="76" t="s">
        <v>415</v>
      </c>
      <c r="J11" s="76">
        <v>5</v>
      </c>
      <c r="K11" s="76">
        <v>13</v>
      </c>
      <c r="L11" s="76">
        <v>1</v>
      </c>
      <c r="M11" s="76" t="s">
        <v>415</v>
      </c>
      <c r="N11" s="76">
        <v>25</v>
      </c>
      <c r="O11" s="76">
        <v>1</v>
      </c>
      <c r="P11" s="76">
        <v>16</v>
      </c>
    </row>
    <row r="12" spans="1:16">
      <c r="A12" s="27" t="s">
        <v>15</v>
      </c>
      <c r="B12" s="27"/>
    </row>
    <row r="13" spans="1:16">
      <c r="A13" s="27" t="s">
        <v>617</v>
      </c>
      <c r="B13" s="27"/>
    </row>
  </sheetData>
  <mergeCells count="16">
    <mergeCell ref="N3:N5"/>
    <mergeCell ref="O3:O5"/>
    <mergeCell ref="I3:I5"/>
    <mergeCell ref="J3:J5"/>
    <mergeCell ref="K3:K5"/>
    <mergeCell ref="L3:L5"/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625" style="3" customWidth="1"/>
    <col min="3" max="5" width="4.375" style="3" customWidth="1"/>
    <col min="6" max="12" width="4.5" style="3" customWidth="1"/>
    <col min="13" max="15" width="4.875" style="3" customWidth="1"/>
    <col min="16" max="17" width="4" style="3" customWidth="1"/>
    <col min="18" max="21" width="6.125" style="3" customWidth="1"/>
    <col min="22" max="31" width="6.5" style="3" customWidth="1"/>
    <col min="32" max="16384" width="9" style="3"/>
  </cols>
  <sheetData>
    <row r="1" spans="1:31" ht="21" customHeight="1" thickBot="1">
      <c r="A1" s="1" t="s">
        <v>22</v>
      </c>
      <c r="J1" s="194" t="s">
        <v>413</v>
      </c>
      <c r="AE1" s="4" t="s">
        <v>364</v>
      </c>
    </row>
    <row r="2" spans="1:31" ht="12.75" customHeight="1">
      <c r="A2" s="292" t="s">
        <v>112</v>
      </c>
      <c r="B2" s="293"/>
      <c r="C2" s="288" t="s">
        <v>362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290"/>
      <c r="R2" s="312" t="s">
        <v>352</v>
      </c>
      <c r="S2" s="290" t="s">
        <v>336</v>
      </c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8"/>
    </row>
    <row r="3" spans="1:31" ht="12.75" customHeight="1">
      <c r="A3" s="294"/>
      <c r="B3" s="295"/>
      <c r="C3" s="284" t="s">
        <v>331</v>
      </c>
      <c r="D3" s="284"/>
      <c r="E3" s="284"/>
      <c r="F3" s="284" t="s">
        <v>351</v>
      </c>
      <c r="G3" s="284" t="s">
        <v>349</v>
      </c>
      <c r="H3" s="284"/>
      <c r="I3" s="284" t="s">
        <v>350</v>
      </c>
      <c r="J3" s="284"/>
      <c r="K3" s="284" t="s">
        <v>363</v>
      </c>
      <c r="L3" s="284"/>
      <c r="M3" s="310" t="s">
        <v>353</v>
      </c>
      <c r="N3" s="310" t="s">
        <v>354</v>
      </c>
      <c r="O3" s="306" t="s">
        <v>676</v>
      </c>
      <c r="P3" s="289" t="s">
        <v>361</v>
      </c>
      <c r="Q3" s="286"/>
      <c r="R3" s="313"/>
      <c r="S3" s="286" t="s">
        <v>331</v>
      </c>
      <c r="T3" s="284"/>
      <c r="U3" s="284"/>
      <c r="V3" s="284" t="s">
        <v>359</v>
      </c>
      <c r="W3" s="284"/>
      <c r="X3" s="284"/>
      <c r="Y3" s="284"/>
      <c r="Z3" s="284" t="s">
        <v>360</v>
      </c>
      <c r="AA3" s="284"/>
      <c r="AB3" s="284"/>
      <c r="AC3" s="284"/>
      <c r="AD3" s="284"/>
      <c r="AE3" s="289"/>
    </row>
    <row r="4" spans="1:31" ht="12.75" customHeight="1">
      <c r="A4" s="294"/>
      <c r="B4" s="295"/>
      <c r="C4" s="284" t="s">
        <v>346</v>
      </c>
      <c r="D4" s="284" t="s">
        <v>334</v>
      </c>
      <c r="E4" s="284" t="s">
        <v>335</v>
      </c>
      <c r="F4" s="284"/>
      <c r="G4" s="284" t="s">
        <v>334</v>
      </c>
      <c r="H4" s="284" t="s">
        <v>335</v>
      </c>
      <c r="I4" s="284" t="s">
        <v>334</v>
      </c>
      <c r="J4" s="284" t="s">
        <v>335</v>
      </c>
      <c r="K4" s="284" t="s">
        <v>334</v>
      </c>
      <c r="L4" s="284" t="s">
        <v>335</v>
      </c>
      <c r="M4" s="311"/>
      <c r="N4" s="311"/>
      <c r="O4" s="307"/>
      <c r="P4" s="284" t="s">
        <v>334</v>
      </c>
      <c r="Q4" s="284" t="s">
        <v>335</v>
      </c>
      <c r="R4" s="313"/>
      <c r="S4" s="286" t="s">
        <v>346</v>
      </c>
      <c r="T4" s="284" t="s">
        <v>334</v>
      </c>
      <c r="U4" s="284" t="s">
        <v>335</v>
      </c>
      <c r="V4" s="284" t="s">
        <v>355</v>
      </c>
      <c r="W4" s="284"/>
      <c r="X4" s="284" t="s">
        <v>356</v>
      </c>
      <c r="Y4" s="284"/>
      <c r="Z4" s="284" t="s">
        <v>357</v>
      </c>
      <c r="AA4" s="284"/>
      <c r="AB4" s="284" t="s">
        <v>355</v>
      </c>
      <c r="AC4" s="284"/>
      <c r="AD4" s="284" t="s">
        <v>358</v>
      </c>
      <c r="AE4" s="289"/>
    </row>
    <row r="5" spans="1:31" ht="12.75" customHeight="1">
      <c r="A5" s="296"/>
      <c r="B5" s="297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311"/>
      <c r="N5" s="311"/>
      <c r="O5" s="308"/>
      <c r="P5" s="284"/>
      <c r="Q5" s="284"/>
      <c r="R5" s="313"/>
      <c r="S5" s="286"/>
      <c r="T5" s="284"/>
      <c r="U5" s="284"/>
      <c r="V5" s="9" t="s">
        <v>334</v>
      </c>
      <c r="W5" s="9" t="s">
        <v>335</v>
      </c>
      <c r="X5" s="9" t="s">
        <v>334</v>
      </c>
      <c r="Y5" s="9" t="s">
        <v>335</v>
      </c>
      <c r="Z5" s="9" t="s">
        <v>334</v>
      </c>
      <c r="AA5" s="9" t="s">
        <v>335</v>
      </c>
      <c r="AB5" s="9" t="s">
        <v>334</v>
      </c>
      <c r="AC5" s="9" t="s">
        <v>335</v>
      </c>
      <c r="AD5" s="9" t="s">
        <v>334</v>
      </c>
      <c r="AE5" s="11" t="s">
        <v>335</v>
      </c>
    </row>
    <row r="6" spans="1:31" ht="21" hidden="1" customHeight="1">
      <c r="A6" s="52" t="s">
        <v>412</v>
      </c>
      <c r="B6" s="31" t="s">
        <v>327</v>
      </c>
      <c r="C6" s="16">
        <f>SUM(F6:Q6)</f>
        <v>166</v>
      </c>
      <c r="D6" s="16">
        <v>114</v>
      </c>
      <c r="E6" s="16">
        <v>52</v>
      </c>
      <c r="F6" s="16">
        <v>4</v>
      </c>
      <c r="G6" s="16">
        <v>5</v>
      </c>
      <c r="H6" s="16" t="s">
        <v>673</v>
      </c>
      <c r="I6" s="16">
        <v>98</v>
      </c>
      <c r="J6" s="16">
        <v>41</v>
      </c>
      <c r="K6" s="16">
        <v>2</v>
      </c>
      <c r="L6" s="16" t="s">
        <v>673</v>
      </c>
      <c r="M6" s="16">
        <v>4</v>
      </c>
      <c r="N6" s="16">
        <v>3</v>
      </c>
      <c r="O6" s="16"/>
      <c r="P6" s="16">
        <v>5</v>
      </c>
      <c r="Q6" s="16">
        <v>4</v>
      </c>
      <c r="R6" s="39" t="e">
        <f>#REF!/'198.基'!C6</f>
        <v>#REF!</v>
      </c>
      <c r="S6" s="16">
        <f>SUM(V6:AE6)</f>
        <v>38</v>
      </c>
      <c r="T6" s="16">
        <f t="shared" ref="T6:U10" si="0">SUM(V6,X6,Z6,AB6,AD6)</f>
        <v>13</v>
      </c>
      <c r="U6" s="16">
        <f t="shared" si="0"/>
        <v>25</v>
      </c>
      <c r="V6" s="16">
        <v>2</v>
      </c>
      <c r="W6" s="16">
        <v>3</v>
      </c>
      <c r="X6" s="16" t="s">
        <v>673</v>
      </c>
      <c r="Y6" s="16">
        <v>4</v>
      </c>
      <c r="Z6" s="16" t="s">
        <v>673</v>
      </c>
      <c r="AA6" s="16" t="s">
        <v>673</v>
      </c>
      <c r="AB6" s="16">
        <v>2</v>
      </c>
      <c r="AC6" s="16">
        <v>8</v>
      </c>
      <c r="AD6" s="16">
        <v>9</v>
      </c>
      <c r="AE6" s="16">
        <v>10</v>
      </c>
    </row>
    <row r="7" spans="1:31" ht="21" customHeight="1">
      <c r="A7" s="300" t="s">
        <v>721</v>
      </c>
      <c r="B7" s="301"/>
      <c r="C7" s="16">
        <f>SUM(F7:Q7)</f>
        <v>249</v>
      </c>
      <c r="D7" s="16">
        <f>SUM(D31:D34)</f>
        <v>174</v>
      </c>
      <c r="E7" s="16">
        <f t="shared" ref="E7:Q7" si="1">SUM(E31:E34)</f>
        <v>75</v>
      </c>
      <c r="F7" s="16">
        <f t="shared" si="1"/>
        <v>7</v>
      </c>
      <c r="G7" s="16">
        <f t="shared" si="1"/>
        <v>9</v>
      </c>
      <c r="H7" s="16">
        <f t="shared" si="1"/>
        <v>0</v>
      </c>
      <c r="I7" s="16">
        <f t="shared" si="1"/>
        <v>147</v>
      </c>
      <c r="J7" s="16">
        <f t="shared" si="1"/>
        <v>57</v>
      </c>
      <c r="K7" s="16">
        <f t="shared" si="1"/>
        <v>1</v>
      </c>
      <c r="L7" s="16">
        <f t="shared" si="1"/>
        <v>0</v>
      </c>
      <c r="M7" s="16">
        <f t="shared" si="1"/>
        <v>7</v>
      </c>
      <c r="N7" s="16">
        <f t="shared" si="1"/>
        <v>4</v>
      </c>
      <c r="O7" s="16" t="s">
        <v>60</v>
      </c>
      <c r="P7" s="16">
        <f t="shared" si="1"/>
        <v>10</v>
      </c>
      <c r="Q7" s="16">
        <f t="shared" si="1"/>
        <v>7</v>
      </c>
      <c r="R7" s="39" t="e">
        <f>#REF!/'198.基'!C7</f>
        <v>#REF!</v>
      </c>
      <c r="S7" s="16">
        <f>SUM(V7:AE7)</f>
        <v>63</v>
      </c>
      <c r="T7" s="16">
        <f t="shared" si="0"/>
        <v>20</v>
      </c>
      <c r="U7" s="16">
        <f t="shared" si="0"/>
        <v>43</v>
      </c>
      <c r="V7" s="16">
        <f t="shared" ref="V7:AE7" si="2">SUM(V31:V34)</f>
        <v>3</v>
      </c>
      <c r="W7" s="16">
        <f t="shared" si="2"/>
        <v>5</v>
      </c>
      <c r="X7" s="16">
        <f t="shared" si="2"/>
        <v>0</v>
      </c>
      <c r="Y7" s="16">
        <f t="shared" si="2"/>
        <v>6</v>
      </c>
      <c r="Z7" s="16">
        <f t="shared" si="2"/>
        <v>1</v>
      </c>
      <c r="AA7" s="16">
        <f t="shared" si="2"/>
        <v>2</v>
      </c>
      <c r="AB7" s="16">
        <f t="shared" si="2"/>
        <v>2</v>
      </c>
      <c r="AC7" s="16">
        <f t="shared" si="2"/>
        <v>9</v>
      </c>
      <c r="AD7" s="16">
        <f t="shared" si="2"/>
        <v>14</v>
      </c>
      <c r="AE7" s="16">
        <f t="shared" si="2"/>
        <v>21</v>
      </c>
    </row>
    <row r="8" spans="1:31" ht="21" customHeight="1">
      <c r="A8" s="300">
        <v>14</v>
      </c>
      <c r="B8" s="301"/>
      <c r="C8" s="16">
        <f>SUM(F8:Q8)</f>
        <v>235</v>
      </c>
      <c r="D8" s="16">
        <f>SUM(D35:D38)</f>
        <v>160</v>
      </c>
      <c r="E8" s="16">
        <f t="shared" ref="E8:Q8" si="3">SUM(E35:E38)</f>
        <v>75</v>
      </c>
      <c r="F8" s="16">
        <f t="shared" si="3"/>
        <v>7</v>
      </c>
      <c r="G8" s="16">
        <f t="shared" si="3"/>
        <v>9</v>
      </c>
      <c r="H8" s="16">
        <f t="shared" si="3"/>
        <v>0</v>
      </c>
      <c r="I8" s="16">
        <f t="shared" si="3"/>
        <v>137</v>
      </c>
      <c r="J8" s="16">
        <f t="shared" si="3"/>
        <v>60</v>
      </c>
      <c r="K8" s="16">
        <f t="shared" si="3"/>
        <v>1</v>
      </c>
      <c r="L8" s="16">
        <f t="shared" si="3"/>
        <v>0</v>
      </c>
      <c r="M8" s="16">
        <f t="shared" si="3"/>
        <v>7</v>
      </c>
      <c r="N8" s="16">
        <f t="shared" si="3"/>
        <v>3</v>
      </c>
      <c r="O8" s="16" t="s">
        <v>60</v>
      </c>
      <c r="P8" s="16">
        <f t="shared" si="3"/>
        <v>6</v>
      </c>
      <c r="Q8" s="16">
        <f t="shared" si="3"/>
        <v>5</v>
      </c>
      <c r="R8" s="39" t="e">
        <f>#REF!/'198.基'!C8</f>
        <v>#REF!</v>
      </c>
      <c r="S8" s="16">
        <f>SUM(V8:AE8)</f>
        <v>61</v>
      </c>
      <c r="T8" s="16">
        <f t="shared" si="0"/>
        <v>18</v>
      </c>
      <c r="U8" s="16">
        <f t="shared" si="0"/>
        <v>43</v>
      </c>
      <c r="V8" s="16">
        <f t="shared" ref="V8:AE8" si="4">SUM(V35:V38)</f>
        <v>2</v>
      </c>
      <c r="W8" s="16">
        <f t="shared" si="4"/>
        <v>6</v>
      </c>
      <c r="X8" s="16">
        <f t="shared" si="4"/>
        <v>1</v>
      </c>
      <c r="Y8" s="16">
        <f t="shared" si="4"/>
        <v>4</v>
      </c>
      <c r="Z8" s="16">
        <f t="shared" si="4"/>
        <v>1</v>
      </c>
      <c r="AA8" s="16">
        <f t="shared" si="4"/>
        <v>2</v>
      </c>
      <c r="AB8" s="16">
        <f t="shared" si="4"/>
        <v>2</v>
      </c>
      <c r="AC8" s="16">
        <f t="shared" si="4"/>
        <v>9</v>
      </c>
      <c r="AD8" s="16">
        <f t="shared" si="4"/>
        <v>12</v>
      </c>
      <c r="AE8" s="16">
        <f t="shared" si="4"/>
        <v>22</v>
      </c>
    </row>
    <row r="9" spans="1:31" ht="21" customHeight="1">
      <c r="A9" s="300">
        <v>15</v>
      </c>
      <c r="B9" s="301"/>
      <c r="C9" s="16">
        <f>SUM(F9:Q9)</f>
        <v>230</v>
      </c>
      <c r="D9" s="16">
        <f>SUM(D39:D42)</f>
        <v>157</v>
      </c>
      <c r="E9" s="16">
        <f t="shared" ref="E9:Q9" si="5">SUM(E39:E42)</f>
        <v>73</v>
      </c>
      <c r="F9" s="16">
        <f t="shared" si="5"/>
        <v>7</v>
      </c>
      <c r="G9" s="16">
        <f t="shared" si="5"/>
        <v>8</v>
      </c>
      <c r="H9" s="16">
        <f t="shared" si="5"/>
        <v>0</v>
      </c>
      <c r="I9" s="16">
        <f t="shared" si="5"/>
        <v>132</v>
      </c>
      <c r="J9" s="16">
        <f t="shared" si="5"/>
        <v>56</v>
      </c>
      <c r="K9" s="16">
        <f t="shared" si="5"/>
        <v>3</v>
      </c>
      <c r="L9" s="16">
        <f t="shared" si="5"/>
        <v>0</v>
      </c>
      <c r="M9" s="16">
        <f t="shared" si="5"/>
        <v>7</v>
      </c>
      <c r="N9" s="16">
        <f t="shared" si="5"/>
        <v>3</v>
      </c>
      <c r="O9" s="16" t="s">
        <v>60</v>
      </c>
      <c r="P9" s="16">
        <f t="shared" si="5"/>
        <v>7</v>
      </c>
      <c r="Q9" s="16">
        <f t="shared" si="5"/>
        <v>7</v>
      </c>
      <c r="R9" s="39" t="e">
        <f>#REF!/'198.基'!C9</f>
        <v>#REF!</v>
      </c>
      <c r="S9" s="16">
        <f>SUM(V9:AE9)</f>
        <v>66</v>
      </c>
      <c r="T9" s="16">
        <f t="shared" si="0"/>
        <v>22</v>
      </c>
      <c r="U9" s="16">
        <f t="shared" si="0"/>
        <v>44</v>
      </c>
      <c r="V9" s="16">
        <f t="shared" ref="V9:AE9" si="6">SUM(V39:V42)</f>
        <v>2</v>
      </c>
      <c r="W9" s="16">
        <f t="shared" si="6"/>
        <v>6</v>
      </c>
      <c r="X9" s="16">
        <f t="shared" si="6"/>
        <v>1</v>
      </c>
      <c r="Y9" s="16">
        <f t="shared" si="6"/>
        <v>4</v>
      </c>
      <c r="Z9" s="16">
        <f t="shared" si="6"/>
        <v>1</v>
      </c>
      <c r="AA9" s="16">
        <f t="shared" si="6"/>
        <v>4</v>
      </c>
      <c r="AB9" s="16">
        <f t="shared" si="6"/>
        <v>4</v>
      </c>
      <c r="AC9" s="16">
        <f t="shared" si="6"/>
        <v>9</v>
      </c>
      <c r="AD9" s="16">
        <f t="shared" si="6"/>
        <v>14</v>
      </c>
      <c r="AE9" s="16">
        <f t="shared" si="6"/>
        <v>21</v>
      </c>
    </row>
    <row r="10" spans="1:31" ht="21" customHeight="1">
      <c r="A10" s="300">
        <v>16</v>
      </c>
      <c r="B10" s="301"/>
      <c r="C10" s="16">
        <f>SUM(F10:Q10)</f>
        <v>229</v>
      </c>
      <c r="D10" s="16">
        <f>SUM(D43:D46)</f>
        <v>151</v>
      </c>
      <c r="E10" s="16">
        <f t="shared" ref="E10:Q10" si="7">SUM(E43:E46)</f>
        <v>78</v>
      </c>
      <c r="F10" s="16">
        <f t="shared" si="7"/>
        <v>7</v>
      </c>
      <c r="G10" s="16">
        <f t="shared" si="7"/>
        <v>8</v>
      </c>
      <c r="H10" s="16">
        <f t="shared" si="7"/>
        <v>0</v>
      </c>
      <c r="I10" s="16">
        <f t="shared" si="7"/>
        <v>125</v>
      </c>
      <c r="J10" s="16">
        <f t="shared" si="7"/>
        <v>62</v>
      </c>
      <c r="K10" s="16">
        <f t="shared" si="7"/>
        <v>3</v>
      </c>
      <c r="L10" s="16">
        <f t="shared" si="7"/>
        <v>0</v>
      </c>
      <c r="M10" s="16">
        <f t="shared" si="7"/>
        <v>7</v>
      </c>
      <c r="N10" s="16">
        <f t="shared" si="7"/>
        <v>4</v>
      </c>
      <c r="O10" s="16" t="s">
        <v>60</v>
      </c>
      <c r="P10" s="16">
        <f t="shared" si="7"/>
        <v>8</v>
      </c>
      <c r="Q10" s="16">
        <f t="shared" si="7"/>
        <v>5</v>
      </c>
      <c r="R10" s="39" t="e">
        <f>#REF!/'198.基'!C10</f>
        <v>#REF!</v>
      </c>
      <c r="S10" s="16">
        <f>SUM(V10:AE10)</f>
        <v>59</v>
      </c>
      <c r="T10" s="16">
        <f t="shared" si="0"/>
        <v>18</v>
      </c>
      <c r="U10" s="16">
        <f t="shared" si="0"/>
        <v>41</v>
      </c>
      <c r="V10" s="16">
        <f t="shared" ref="V10:AE10" si="8">SUM(V43:V46)</f>
        <v>1</v>
      </c>
      <c r="W10" s="16">
        <f t="shared" si="8"/>
        <v>7</v>
      </c>
      <c r="X10" s="16">
        <f t="shared" si="8"/>
        <v>1</v>
      </c>
      <c r="Y10" s="16">
        <f t="shared" si="8"/>
        <v>4</v>
      </c>
      <c r="Z10" s="16">
        <f t="shared" si="8"/>
        <v>1</v>
      </c>
      <c r="AA10" s="16">
        <f t="shared" si="8"/>
        <v>4</v>
      </c>
      <c r="AB10" s="16">
        <f t="shared" si="8"/>
        <v>3</v>
      </c>
      <c r="AC10" s="16">
        <f t="shared" si="8"/>
        <v>9</v>
      </c>
      <c r="AD10" s="16">
        <f t="shared" si="8"/>
        <v>12</v>
      </c>
      <c r="AE10" s="16">
        <f t="shared" si="8"/>
        <v>17</v>
      </c>
    </row>
    <row r="11" spans="1:31" ht="21" customHeight="1">
      <c r="A11" s="300">
        <v>17</v>
      </c>
      <c r="B11" s="301"/>
      <c r="C11" s="16">
        <f>SUM(C13:C20)</f>
        <v>229</v>
      </c>
      <c r="D11" s="16">
        <f t="shared" ref="D11:AE11" si="9">SUM(D13:D20)</f>
        <v>157</v>
      </c>
      <c r="E11" s="16">
        <f t="shared" si="9"/>
        <v>72</v>
      </c>
      <c r="F11" s="16">
        <f t="shared" si="9"/>
        <v>7</v>
      </c>
      <c r="G11" s="16">
        <f t="shared" si="9"/>
        <v>8</v>
      </c>
      <c r="H11" s="16">
        <f t="shared" si="9"/>
        <v>0</v>
      </c>
      <c r="I11" s="16">
        <f t="shared" si="9"/>
        <v>129</v>
      </c>
      <c r="J11" s="16">
        <f t="shared" si="9"/>
        <v>55</v>
      </c>
      <c r="K11" s="16">
        <f t="shared" si="9"/>
        <v>4</v>
      </c>
      <c r="L11" s="16">
        <f t="shared" si="9"/>
        <v>0</v>
      </c>
      <c r="M11" s="16">
        <f t="shared" si="9"/>
        <v>8</v>
      </c>
      <c r="N11" s="16">
        <f t="shared" si="9"/>
        <v>2</v>
      </c>
      <c r="O11" s="16" t="s">
        <v>415</v>
      </c>
      <c r="P11" s="16">
        <f t="shared" si="9"/>
        <v>9</v>
      </c>
      <c r="Q11" s="16">
        <f t="shared" si="9"/>
        <v>7</v>
      </c>
      <c r="R11" s="39">
        <v>15</v>
      </c>
      <c r="S11" s="16">
        <f t="shared" si="9"/>
        <v>62</v>
      </c>
      <c r="T11" s="16">
        <f t="shared" si="9"/>
        <v>18</v>
      </c>
      <c r="U11" s="16">
        <f t="shared" si="9"/>
        <v>44</v>
      </c>
      <c r="V11" s="16">
        <f t="shared" si="9"/>
        <v>1</v>
      </c>
      <c r="W11" s="16">
        <f t="shared" si="9"/>
        <v>7</v>
      </c>
      <c r="X11" s="16">
        <f t="shared" si="9"/>
        <v>0</v>
      </c>
      <c r="Y11" s="16">
        <f t="shared" si="9"/>
        <v>6</v>
      </c>
      <c r="Z11" s="16">
        <f t="shared" si="9"/>
        <v>2</v>
      </c>
      <c r="AA11" s="16">
        <f t="shared" si="9"/>
        <v>2</v>
      </c>
      <c r="AB11" s="16">
        <f t="shared" si="9"/>
        <v>3</v>
      </c>
      <c r="AC11" s="16">
        <f t="shared" si="9"/>
        <v>9</v>
      </c>
      <c r="AD11" s="16">
        <f t="shared" si="9"/>
        <v>12</v>
      </c>
      <c r="AE11" s="16">
        <f t="shared" si="9"/>
        <v>20</v>
      </c>
    </row>
    <row r="12" spans="1:31">
      <c r="A12" s="17"/>
      <c r="B12" s="47"/>
      <c r="C12" s="16">
        <f>SUM(C13:C20)</f>
        <v>229</v>
      </c>
      <c r="D12" s="16">
        <f t="shared" ref="D12:Q12" si="10">SUM(D13:D20)</f>
        <v>157</v>
      </c>
      <c r="E12" s="16">
        <f t="shared" si="10"/>
        <v>72</v>
      </c>
      <c r="F12" s="16">
        <f t="shared" si="10"/>
        <v>7</v>
      </c>
      <c r="G12" s="16">
        <f t="shared" si="10"/>
        <v>8</v>
      </c>
      <c r="H12" s="16">
        <f t="shared" si="10"/>
        <v>0</v>
      </c>
      <c r="I12" s="16">
        <f t="shared" si="10"/>
        <v>129</v>
      </c>
      <c r="J12" s="16">
        <f t="shared" si="10"/>
        <v>55</v>
      </c>
      <c r="K12" s="16">
        <f t="shared" si="10"/>
        <v>4</v>
      </c>
      <c r="L12" s="16">
        <f t="shared" si="10"/>
        <v>0</v>
      </c>
      <c r="M12" s="16">
        <f t="shared" si="10"/>
        <v>8</v>
      </c>
      <c r="N12" s="16">
        <f t="shared" si="10"/>
        <v>2</v>
      </c>
      <c r="O12" s="16" t="s">
        <v>415</v>
      </c>
      <c r="P12" s="16">
        <f t="shared" si="10"/>
        <v>9</v>
      </c>
      <c r="Q12" s="16">
        <f t="shared" si="10"/>
        <v>7</v>
      </c>
      <c r="R12" s="16">
        <f t="shared" ref="R12:AE12" si="11">SUM(R13:R20)</f>
        <v>119.39999999999999</v>
      </c>
      <c r="S12" s="16">
        <f t="shared" si="11"/>
        <v>62</v>
      </c>
      <c r="T12" s="16">
        <f t="shared" si="11"/>
        <v>18</v>
      </c>
      <c r="U12" s="16">
        <f t="shared" si="11"/>
        <v>44</v>
      </c>
      <c r="V12" s="16">
        <f t="shared" si="11"/>
        <v>1</v>
      </c>
      <c r="W12" s="16">
        <f t="shared" si="11"/>
        <v>7</v>
      </c>
      <c r="X12" s="16">
        <f t="shared" si="11"/>
        <v>0</v>
      </c>
      <c r="Y12" s="16">
        <f t="shared" si="11"/>
        <v>6</v>
      </c>
      <c r="Z12" s="16">
        <f t="shared" si="11"/>
        <v>2</v>
      </c>
      <c r="AA12" s="16">
        <f t="shared" si="11"/>
        <v>2</v>
      </c>
      <c r="AB12" s="16">
        <f t="shared" si="11"/>
        <v>3</v>
      </c>
      <c r="AC12" s="16">
        <f t="shared" si="11"/>
        <v>9</v>
      </c>
      <c r="AD12" s="16">
        <f t="shared" si="11"/>
        <v>12</v>
      </c>
      <c r="AE12" s="16">
        <f t="shared" si="11"/>
        <v>20</v>
      </c>
    </row>
    <row r="13" spans="1:31" ht="21" customHeight="1">
      <c r="A13" s="20" t="s">
        <v>401</v>
      </c>
      <c r="B13" s="49" t="s">
        <v>409</v>
      </c>
      <c r="C13" s="16">
        <f>SUM(F13:Q13)</f>
        <v>53</v>
      </c>
      <c r="D13" s="16">
        <v>37</v>
      </c>
      <c r="E13" s="16">
        <v>16</v>
      </c>
      <c r="F13" s="16">
        <v>1</v>
      </c>
      <c r="G13" s="16">
        <v>1</v>
      </c>
      <c r="H13" s="16">
        <v>0</v>
      </c>
      <c r="I13" s="16">
        <v>33</v>
      </c>
      <c r="J13" s="16">
        <v>13</v>
      </c>
      <c r="K13" s="16">
        <v>0</v>
      </c>
      <c r="L13" s="16">
        <v>0</v>
      </c>
      <c r="M13" s="16">
        <v>1</v>
      </c>
      <c r="N13" s="16">
        <v>1</v>
      </c>
      <c r="O13" s="16" t="s">
        <v>61</v>
      </c>
      <c r="P13" s="16">
        <v>2</v>
      </c>
      <c r="Q13" s="16">
        <v>1</v>
      </c>
      <c r="R13" s="39">
        <v>14.5</v>
      </c>
      <c r="S13" s="16">
        <f t="shared" ref="S13:S20" si="12">SUM(V13:AE13)</f>
        <v>8</v>
      </c>
      <c r="T13" s="16">
        <f>SUM(V13,X13,Z13,AB13,AD13)</f>
        <v>3</v>
      </c>
      <c r="U13" s="16">
        <f>SUM(W13,Y13,AA13,AC13,AE13)</f>
        <v>5</v>
      </c>
      <c r="V13" s="16">
        <v>1</v>
      </c>
      <c r="W13" s="16">
        <v>1</v>
      </c>
      <c r="X13" s="16">
        <v>0</v>
      </c>
      <c r="Y13" s="16">
        <v>2</v>
      </c>
      <c r="Z13" s="16">
        <v>0</v>
      </c>
      <c r="AA13" s="16">
        <v>0</v>
      </c>
      <c r="AB13" s="16">
        <v>0</v>
      </c>
      <c r="AC13" s="16">
        <v>1</v>
      </c>
      <c r="AD13" s="16">
        <v>2</v>
      </c>
      <c r="AE13" s="17">
        <v>1</v>
      </c>
    </row>
    <row r="14" spans="1:31" ht="21" customHeight="1">
      <c r="A14" s="20" t="s">
        <v>339</v>
      </c>
      <c r="B14" s="18" t="s">
        <v>46</v>
      </c>
      <c r="C14" s="16">
        <f t="shared" ref="C14:C20" si="13">SUM(F14:Q14)</f>
        <v>38</v>
      </c>
      <c r="D14" s="16">
        <v>23</v>
      </c>
      <c r="E14" s="16">
        <v>15</v>
      </c>
      <c r="F14" s="16">
        <v>1</v>
      </c>
      <c r="G14" s="16">
        <v>1</v>
      </c>
      <c r="H14" s="16">
        <v>0</v>
      </c>
      <c r="I14" s="16">
        <v>18</v>
      </c>
      <c r="J14" s="16">
        <v>10</v>
      </c>
      <c r="K14" s="16">
        <v>0</v>
      </c>
      <c r="L14" s="16">
        <v>0</v>
      </c>
      <c r="M14" s="16">
        <v>1</v>
      </c>
      <c r="N14" s="16">
        <v>1</v>
      </c>
      <c r="O14" s="16" t="s">
        <v>56</v>
      </c>
      <c r="P14" s="16">
        <v>3</v>
      </c>
      <c r="Q14" s="16">
        <v>3</v>
      </c>
      <c r="R14" s="39">
        <v>15.2</v>
      </c>
      <c r="S14" s="16">
        <f t="shared" si="12"/>
        <v>7</v>
      </c>
      <c r="T14" s="16">
        <f t="shared" ref="T14:T20" si="14">SUM(V14,X14,Z14,AB14,AD14)</f>
        <v>2</v>
      </c>
      <c r="U14" s="16">
        <f t="shared" ref="U14:U20" si="15">SUM(W14,Y14,AA14,AC14,AE14)</f>
        <v>5</v>
      </c>
      <c r="V14" s="16">
        <v>0</v>
      </c>
      <c r="W14" s="16">
        <v>1</v>
      </c>
      <c r="X14" s="16">
        <v>0</v>
      </c>
      <c r="Y14" s="16">
        <v>2</v>
      </c>
      <c r="Z14" s="16">
        <v>0</v>
      </c>
      <c r="AA14" s="16">
        <v>0</v>
      </c>
      <c r="AB14" s="16">
        <v>0</v>
      </c>
      <c r="AC14" s="16">
        <v>1</v>
      </c>
      <c r="AD14" s="16">
        <v>2</v>
      </c>
      <c r="AE14" s="17">
        <v>1</v>
      </c>
    </row>
    <row r="15" spans="1:31" ht="21" customHeight="1">
      <c r="A15" s="20" t="s">
        <v>340</v>
      </c>
      <c r="B15" s="18" t="s">
        <v>43</v>
      </c>
      <c r="C15" s="16">
        <f t="shared" si="13"/>
        <v>28</v>
      </c>
      <c r="D15" s="16">
        <v>18</v>
      </c>
      <c r="E15" s="16">
        <v>10</v>
      </c>
      <c r="F15" s="16">
        <v>1</v>
      </c>
      <c r="G15" s="16">
        <v>1</v>
      </c>
      <c r="H15" s="16">
        <v>0</v>
      </c>
      <c r="I15" s="16">
        <v>16</v>
      </c>
      <c r="J15" s="16">
        <v>8</v>
      </c>
      <c r="K15" s="16">
        <v>0</v>
      </c>
      <c r="L15" s="16">
        <v>0</v>
      </c>
      <c r="M15" s="16">
        <v>1</v>
      </c>
      <c r="N15" s="16">
        <v>0</v>
      </c>
      <c r="O15" s="16" t="s">
        <v>55</v>
      </c>
      <c r="P15" s="16">
        <v>0</v>
      </c>
      <c r="Q15" s="16">
        <v>1</v>
      </c>
      <c r="R15" s="39">
        <v>16.899999999999999</v>
      </c>
      <c r="S15" s="16">
        <f t="shared" si="12"/>
        <v>5</v>
      </c>
      <c r="T15" s="16">
        <f t="shared" si="14"/>
        <v>3</v>
      </c>
      <c r="U15" s="16">
        <f t="shared" si="15"/>
        <v>2</v>
      </c>
      <c r="V15" s="16">
        <v>0</v>
      </c>
      <c r="W15" s="16">
        <v>1</v>
      </c>
      <c r="X15" s="16">
        <v>0</v>
      </c>
      <c r="Y15" s="16">
        <v>0</v>
      </c>
      <c r="Z15" s="16">
        <v>1</v>
      </c>
      <c r="AA15" s="16">
        <v>0</v>
      </c>
      <c r="AB15" s="16">
        <v>0</v>
      </c>
      <c r="AC15" s="16">
        <v>1</v>
      </c>
      <c r="AD15" s="16">
        <v>2</v>
      </c>
      <c r="AE15" s="16">
        <v>0</v>
      </c>
    </row>
    <row r="16" spans="1:31" ht="21" customHeight="1">
      <c r="A16" s="20" t="s">
        <v>341</v>
      </c>
      <c r="B16" s="18" t="s">
        <v>42</v>
      </c>
      <c r="C16" s="16">
        <f t="shared" si="13"/>
        <v>19</v>
      </c>
      <c r="D16" s="16">
        <v>12</v>
      </c>
      <c r="E16" s="16">
        <v>7</v>
      </c>
      <c r="F16" s="16">
        <v>1</v>
      </c>
      <c r="G16" s="16">
        <v>1</v>
      </c>
      <c r="H16" s="16">
        <v>0</v>
      </c>
      <c r="I16" s="16">
        <v>10</v>
      </c>
      <c r="J16" s="16">
        <v>5</v>
      </c>
      <c r="K16" s="16">
        <v>0</v>
      </c>
      <c r="L16" s="16">
        <v>0</v>
      </c>
      <c r="M16" s="16">
        <v>1</v>
      </c>
      <c r="N16" s="16">
        <v>0</v>
      </c>
      <c r="O16" s="16" t="s">
        <v>54</v>
      </c>
      <c r="P16" s="16">
        <v>0</v>
      </c>
      <c r="Q16" s="16">
        <v>1</v>
      </c>
      <c r="R16" s="39">
        <v>16.399999999999999</v>
      </c>
      <c r="S16" s="16">
        <f t="shared" si="12"/>
        <v>3</v>
      </c>
      <c r="T16" s="16">
        <f t="shared" si="14"/>
        <v>2</v>
      </c>
      <c r="U16" s="16">
        <f t="shared" si="15"/>
        <v>1</v>
      </c>
      <c r="V16" s="16">
        <v>0</v>
      </c>
      <c r="W16" s="16">
        <v>1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2</v>
      </c>
      <c r="AE16" s="16">
        <v>0</v>
      </c>
    </row>
    <row r="17" spans="1:31" ht="21" customHeight="1">
      <c r="A17" s="50" t="s">
        <v>402</v>
      </c>
      <c r="B17" s="18" t="s">
        <v>671</v>
      </c>
      <c r="C17" s="16">
        <f t="shared" si="13"/>
        <v>23</v>
      </c>
      <c r="D17" s="16">
        <v>18</v>
      </c>
      <c r="E17" s="16">
        <v>5</v>
      </c>
      <c r="F17" s="16">
        <v>0</v>
      </c>
      <c r="G17" s="16">
        <v>1</v>
      </c>
      <c r="H17" s="16">
        <v>0</v>
      </c>
      <c r="I17" s="16">
        <v>13</v>
      </c>
      <c r="J17" s="16">
        <v>4</v>
      </c>
      <c r="K17" s="16">
        <v>4</v>
      </c>
      <c r="L17" s="16">
        <v>0</v>
      </c>
      <c r="M17" s="16">
        <v>1</v>
      </c>
      <c r="N17" s="16">
        <v>0</v>
      </c>
      <c r="O17" s="16" t="s">
        <v>673</v>
      </c>
      <c r="P17" s="16">
        <v>0</v>
      </c>
      <c r="Q17" s="16">
        <v>0</v>
      </c>
      <c r="R17" s="39">
        <v>15.1</v>
      </c>
      <c r="S17" s="16">
        <f t="shared" si="12"/>
        <v>23</v>
      </c>
      <c r="T17" s="16">
        <f t="shared" si="14"/>
        <v>4</v>
      </c>
      <c r="U17" s="16">
        <f t="shared" si="15"/>
        <v>19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3</v>
      </c>
      <c r="AC17" s="16">
        <v>4</v>
      </c>
      <c r="AD17" s="16">
        <v>1</v>
      </c>
      <c r="AE17" s="17">
        <v>15</v>
      </c>
    </row>
    <row r="18" spans="1:31" ht="21" customHeight="1">
      <c r="A18" s="20" t="s">
        <v>343</v>
      </c>
      <c r="B18" s="18" t="s">
        <v>48</v>
      </c>
      <c r="C18" s="16">
        <f t="shared" si="13"/>
        <v>29</v>
      </c>
      <c r="D18" s="16">
        <v>20</v>
      </c>
      <c r="E18" s="16">
        <v>9</v>
      </c>
      <c r="F18" s="16">
        <v>1</v>
      </c>
      <c r="G18" s="16">
        <v>1</v>
      </c>
      <c r="H18" s="16">
        <v>0</v>
      </c>
      <c r="I18" s="16">
        <v>17</v>
      </c>
      <c r="J18" s="16">
        <v>8</v>
      </c>
      <c r="K18" s="16">
        <v>0</v>
      </c>
      <c r="L18" s="16">
        <v>0</v>
      </c>
      <c r="M18" s="16">
        <v>1</v>
      </c>
      <c r="N18" s="16">
        <v>0</v>
      </c>
      <c r="O18" s="16" t="s">
        <v>58</v>
      </c>
      <c r="P18" s="16">
        <v>1</v>
      </c>
      <c r="Q18" s="16">
        <v>0</v>
      </c>
      <c r="R18" s="39">
        <v>15</v>
      </c>
      <c r="S18" s="16">
        <f t="shared" si="12"/>
        <v>6</v>
      </c>
      <c r="T18" s="16">
        <f t="shared" si="14"/>
        <v>1</v>
      </c>
      <c r="U18" s="16">
        <f t="shared" si="15"/>
        <v>5</v>
      </c>
      <c r="V18" s="16">
        <v>0</v>
      </c>
      <c r="W18" s="16">
        <v>1</v>
      </c>
      <c r="X18" s="16">
        <v>0</v>
      </c>
      <c r="Y18" s="16">
        <v>1</v>
      </c>
      <c r="Z18" s="16">
        <v>0</v>
      </c>
      <c r="AA18" s="16">
        <v>1</v>
      </c>
      <c r="AB18" s="16">
        <v>0</v>
      </c>
      <c r="AC18" s="16">
        <v>1</v>
      </c>
      <c r="AD18" s="16">
        <v>1</v>
      </c>
      <c r="AE18" s="16">
        <v>1</v>
      </c>
    </row>
    <row r="19" spans="1:31" ht="21" customHeight="1">
      <c r="A19" s="20" t="s">
        <v>342</v>
      </c>
      <c r="B19" s="18" t="s">
        <v>47</v>
      </c>
      <c r="C19" s="16">
        <f t="shared" si="13"/>
        <v>15</v>
      </c>
      <c r="D19" s="16">
        <v>12</v>
      </c>
      <c r="E19" s="16">
        <v>3</v>
      </c>
      <c r="F19" s="16">
        <v>1</v>
      </c>
      <c r="G19" s="16">
        <v>1</v>
      </c>
      <c r="H19" s="16">
        <v>0</v>
      </c>
      <c r="I19" s="16">
        <v>8</v>
      </c>
      <c r="J19" s="16">
        <v>2</v>
      </c>
      <c r="K19" s="16">
        <v>0</v>
      </c>
      <c r="L19" s="16">
        <v>0</v>
      </c>
      <c r="M19" s="16">
        <v>1</v>
      </c>
      <c r="N19" s="16">
        <v>0</v>
      </c>
      <c r="O19" s="16" t="s">
        <v>59</v>
      </c>
      <c r="P19" s="16">
        <v>2</v>
      </c>
      <c r="Q19" s="16">
        <v>0</v>
      </c>
      <c r="R19" s="39">
        <v>13.3</v>
      </c>
      <c r="S19" s="16">
        <f t="shared" si="12"/>
        <v>4</v>
      </c>
      <c r="T19" s="16">
        <f t="shared" si="14"/>
        <v>1</v>
      </c>
      <c r="U19" s="16">
        <f t="shared" si="15"/>
        <v>3</v>
      </c>
      <c r="V19" s="16">
        <v>0</v>
      </c>
      <c r="W19" s="16">
        <v>1</v>
      </c>
      <c r="X19" s="16">
        <v>0</v>
      </c>
      <c r="Y19" s="16">
        <v>0</v>
      </c>
      <c r="Z19" s="16">
        <v>0</v>
      </c>
      <c r="AA19" s="16">
        <v>1</v>
      </c>
      <c r="AB19" s="16">
        <v>0</v>
      </c>
      <c r="AC19" s="16">
        <v>0</v>
      </c>
      <c r="AD19" s="16">
        <v>1</v>
      </c>
      <c r="AE19" s="17">
        <v>1</v>
      </c>
    </row>
    <row r="20" spans="1:31" ht="21" customHeight="1" thickBot="1">
      <c r="A20" s="22" t="s">
        <v>403</v>
      </c>
      <c r="B20" s="23" t="s">
        <v>62</v>
      </c>
      <c r="C20" s="25">
        <f t="shared" si="13"/>
        <v>24</v>
      </c>
      <c r="D20" s="25">
        <v>17</v>
      </c>
      <c r="E20" s="25">
        <v>7</v>
      </c>
      <c r="F20" s="25">
        <v>1</v>
      </c>
      <c r="G20" s="25">
        <v>1</v>
      </c>
      <c r="H20" s="25">
        <v>0</v>
      </c>
      <c r="I20" s="25">
        <v>14</v>
      </c>
      <c r="J20" s="25">
        <v>5</v>
      </c>
      <c r="K20" s="25">
        <v>0</v>
      </c>
      <c r="L20" s="25">
        <v>0</v>
      </c>
      <c r="M20" s="25">
        <v>1</v>
      </c>
      <c r="N20" s="25">
        <v>0</v>
      </c>
      <c r="O20" s="25" t="s">
        <v>4</v>
      </c>
      <c r="P20" s="25">
        <v>1</v>
      </c>
      <c r="Q20" s="25">
        <v>1</v>
      </c>
      <c r="R20" s="40">
        <v>13</v>
      </c>
      <c r="S20" s="25">
        <f t="shared" si="12"/>
        <v>6</v>
      </c>
      <c r="T20" s="25">
        <f t="shared" si="14"/>
        <v>2</v>
      </c>
      <c r="U20" s="25">
        <f t="shared" si="15"/>
        <v>4</v>
      </c>
      <c r="V20" s="25">
        <v>0</v>
      </c>
      <c r="W20" s="25">
        <v>1</v>
      </c>
      <c r="X20" s="25">
        <v>0</v>
      </c>
      <c r="Y20" s="25">
        <v>1</v>
      </c>
      <c r="Z20" s="25">
        <v>1</v>
      </c>
      <c r="AA20" s="25">
        <v>0</v>
      </c>
      <c r="AB20" s="25">
        <v>0</v>
      </c>
      <c r="AC20" s="25">
        <v>1</v>
      </c>
      <c r="AD20" s="25">
        <v>1</v>
      </c>
      <c r="AE20" s="55">
        <v>1</v>
      </c>
    </row>
    <row r="21" spans="1:31">
      <c r="A21" s="27" t="s">
        <v>345</v>
      </c>
    </row>
    <row r="22" spans="1:31" ht="14.25" thickBot="1">
      <c r="A22" s="1" t="s">
        <v>414</v>
      </c>
      <c r="H22" s="36" t="s">
        <v>413</v>
      </c>
      <c r="AE22" s="41" t="s">
        <v>422</v>
      </c>
    </row>
    <row r="23" spans="1:31" ht="12.75" customHeight="1">
      <c r="A23" s="298" t="s">
        <v>338</v>
      </c>
      <c r="B23" s="315"/>
      <c r="C23" s="288" t="s">
        <v>362</v>
      </c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290"/>
      <c r="R23" s="317" t="s">
        <v>352</v>
      </c>
      <c r="S23" s="287" t="s">
        <v>336</v>
      </c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8"/>
    </row>
    <row r="24" spans="1:31" ht="12.75" customHeight="1">
      <c r="A24" s="314"/>
      <c r="B24" s="316"/>
      <c r="C24" s="284" t="s">
        <v>331</v>
      </c>
      <c r="D24" s="284"/>
      <c r="E24" s="284"/>
      <c r="F24" s="284" t="s">
        <v>351</v>
      </c>
      <c r="G24" s="284" t="s">
        <v>349</v>
      </c>
      <c r="H24" s="284"/>
      <c r="I24" s="284" t="s">
        <v>350</v>
      </c>
      <c r="J24" s="284"/>
      <c r="K24" s="284" t="s">
        <v>363</v>
      </c>
      <c r="L24" s="284"/>
      <c r="M24" s="319" t="s">
        <v>353</v>
      </c>
      <c r="N24" s="319" t="s">
        <v>354</v>
      </c>
      <c r="O24" s="42"/>
      <c r="P24" s="289" t="s">
        <v>361</v>
      </c>
      <c r="Q24" s="286"/>
      <c r="R24" s="318"/>
      <c r="S24" s="284" t="s">
        <v>331</v>
      </c>
      <c r="T24" s="284"/>
      <c r="U24" s="284"/>
      <c r="V24" s="284" t="s">
        <v>359</v>
      </c>
      <c r="W24" s="284"/>
      <c r="X24" s="284"/>
      <c r="Y24" s="284"/>
      <c r="Z24" s="284" t="s">
        <v>360</v>
      </c>
      <c r="AA24" s="284"/>
      <c r="AB24" s="284"/>
      <c r="AC24" s="284"/>
      <c r="AD24" s="284"/>
      <c r="AE24" s="289"/>
    </row>
    <row r="25" spans="1:31" ht="12.75" customHeight="1">
      <c r="A25" s="299"/>
      <c r="B25" s="316"/>
      <c r="C25" s="284" t="s">
        <v>346</v>
      </c>
      <c r="D25" s="284" t="s">
        <v>334</v>
      </c>
      <c r="E25" s="284" t="s">
        <v>335</v>
      </c>
      <c r="F25" s="284"/>
      <c r="G25" s="284" t="s">
        <v>334</v>
      </c>
      <c r="H25" s="284" t="s">
        <v>335</v>
      </c>
      <c r="I25" s="284" t="s">
        <v>334</v>
      </c>
      <c r="J25" s="284" t="s">
        <v>335</v>
      </c>
      <c r="K25" s="284" t="s">
        <v>334</v>
      </c>
      <c r="L25" s="284" t="s">
        <v>335</v>
      </c>
      <c r="M25" s="318"/>
      <c r="N25" s="318"/>
      <c r="O25" s="10"/>
      <c r="P25" s="284" t="s">
        <v>334</v>
      </c>
      <c r="Q25" s="284" t="s">
        <v>335</v>
      </c>
      <c r="R25" s="318"/>
      <c r="S25" s="284" t="s">
        <v>346</v>
      </c>
      <c r="T25" s="284" t="s">
        <v>334</v>
      </c>
      <c r="U25" s="284" t="s">
        <v>335</v>
      </c>
      <c r="V25" s="284" t="s">
        <v>355</v>
      </c>
      <c r="W25" s="284"/>
      <c r="X25" s="284" t="s">
        <v>356</v>
      </c>
      <c r="Y25" s="284"/>
      <c r="Z25" s="284" t="s">
        <v>357</v>
      </c>
      <c r="AA25" s="284"/>
      <c r="AB25" s="284" t="s">
        <v>355</v>
      </c>
      <c r="AC25" s="284"/>
      <c r="AD25" s="284" t="s">
        <v>358</v>
      </c>
      <c r="AE25" s="289"/>
    </row>
    <row r="26" spans="1:31" ht="12.75" customHeight="1">
      <c r="A26" s="299"/>
      <c r="B26" s="316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318"/>
      <c r="N26" s="318"/>
      <c r="O26" s="10"/>
      <c r="P26" s="284"/>
      <c r="Q26" s="284"/>
      <c r="R26" s="318"/>
      <c r="S26" s="284"/>
      <c r="T26" s="284"/>
      <c r="U26" s="284"/>
      <c r="V26" s="9" t="s">
        <v>334</v>
      </c>
      <c r="W26" s="9" t="s">
        <v>335</v>
      </c>
      <c r="X26" s="9" t="s">
        <v>334</v>
      </c>
      <c r="Y26" s="9" t="s">
        <v>335</v>
      </c>
      <c r="Z26" s="9" t="s">
        <v>334</v>
      </c>
      <c r="AA26" s="9" t="s">
        <v>335</v>
      </c>
      <c r="AB26" s="9" t="s">
        <v>334</v>
      </c>
      <c r="AC26" s="9" t="s">
        <v>335</v>
      </c>
      <c r="AD26" s="9" t="s">
        <v>334</v>
      </c>
      <c r="AE26" s="11" t="s">
        <v>335</v>
      </c>
    </row>
    <row r="27" spans="1:31">
      <c r="A27" s="304" t="s">
        <v>412</v>
      </c>
      <c r="B27" s="31" t="s">
        <v>327</v>
      </c>
      <c r="C27" s="16">
        <f>SUM(F27:Q27)</f>
        <v>166</v>
      </c>
      <c r="D27" s="16">
        <v>114</v>
      </c>
      <c r="E27" s="16">
        <v>52</v>
      </c>
      <c r="F27" s="16">
        <v>4</v>
      </c>
      <c r="G27" s="16">
        <v>5</v>
      </c>
      <c r="H27" s="16" t="s">
        <v>673</v>
      </c>
      <c r="I27" s="16">
        <v>98</v>
      </c>
      <c r="J27" s="16">
        <v>41</v>
      </c>
      <c r="K27" s="16">
        <v>2</v>
      </c>
      <c r="L27" s="16" t="s">
        <v>673</v>
      </c>
      <c r="M27" s="16">
        <v>4</v>
      </c>
      <c r="N27" s="16">
        <v>3</v>
      </c>
      <c r="O27" s="16"/>
      <c r="P27" s="16">
        <v>5</v>
      </c>
      <c r="Q27" s="16">
        <v>4</v>
      </c>
      <c r="R27" s="39" t="e">
        <f>#REF!/'198.基'!C27</f>
        <v>#REF!</v>
      </c>
      <c r="S27" s="16">
        <f>SUM(V27:AE27)</f>
        <v>38</v>
      </c>
      <c r="T27" s="16">
        <f>SUM(V27,X27,Z27,AB27,AD27)</f>
        <v>13</v>
      </c>
      <c r="U27" s="16">
        <f>SUM(W27,Y27,AA27,AC27,AE27)</f>
        <v>25</v>
      </c>
      <c r="V27" s="16">
        <v>2</v>
      </c>
      <c r="W27" s="16">
        <v>3</v>
      </c>
      <c r="X27" s="16" t="s">
        <v>673</v>
      </c>
      <c r="Y27" s="16">
        <v>4</v>
      </c>
      <c r="Z27" s="16" t="s">
        <v>673</v>
      </c>
      <c r="AA27" s="16" t="s">
        <v>673</v>
      </c>
      <c r="AB27" s="16">
        <v>2</v>
      </c>
      <c r="AC27" s="16">
        <v>8</v>
      </c>
      <c r="AD27" s="16">
        <v>9</v>
      </c>
      <c r="AE27" s="16">
        <v>10</v>
      </c>
    </row>
    <row r="28" spans="1:31">
      <c r="A28" s="304"/>
      <c r="B28" s="31" t="s">
        <v>328</v>
      </c>
      <c r="C28" s="16">
        <f t="shared" ref="C28:C47" si="16">SUM(F28:Q28)</f>
        <v>35</v>
      </c>
      <c r="D28" s="16">
        <v>26</v>
      </c>
      <c r="E28" s="16">
        <v>9</v>
      </c>
      <c r="F28" s="16">
        <v>1</v>
      </c>
      <c r="G28" s="16">
        <v>1</v>
      </c>
      <c r="H28" s="16" t="s">
        <v>58</v>
      </c>
      <c r="I28" s="16">
        <v>22</v>
      </c>
      <c r="J28" s="16">
        <v>8</v>
      </c>
      <c r="K28" s="16" t="s">
        <v>58</v>
      </c>
      <c r="L28" s="16" t="s">
        <v>58</v>
      </c>
      <c r="M28" s="16">
        <v>1</v>
      </c>
      <c r="N28" s="16" t="s">
        <v>58</v>
      </c>
      <c r="O28" s="16"/>
      <c r="P28" s="16">
        <v>2</v>
      </c>
      <c r="Q28" s="16" t="s">
        <v>58</v>
      </c>
      <c r="R28" s="39" t="e">
        <f>#REF!/'198.基'!C28</f>
        <v>#REF!</v>
      </c>
      <c r="S28" s="16">
        <f t="shared" ref="S28:S47" si="17">SUM(V28:AE28)</f>
        <v>5</v>
      </c>
      <c r="T28" s="16">
        <f t="shared" ref="T28:T47" si="18">SUM(V28,X28,Z28,AB28,AD28)</f>
        <v>1</v>
      </c>
      <c r="U28" s="16">
        <f t="shared" ref="U28:U47" si="19">SUM(W28,Y28,AA28,AC28,AE28)</f>
        <v>4</v>
      </c>
      <c r="V28" s="16" t="s">
        <v>58</v>
      </c>
      <c r="W28" s="16">
        <v>1</v>
      </c>
      <c r="X28" s="16" t="s">
        <v>58</v>
      </c>
      <c r="Y28" s="16">
        <v>1</v>
      </c>
      <c r="Z28" s="16" t="s">
        <v>58</v>
      </c>
      <c r="AA28" s="16" t="s">
        <v>58</v>
      </c>
      <c r="AB28" s="16" t="s">
        <v>58</v>
      </c>
      <c r="AC28" s="16">
        <v>1</v>
      </c>
      <c r="AD28" s="16">
        <v>1</v>
      </c>
      <c r="AE28" s="17">
        <v>1</v>
      </c>
    </row>
    <row r="29" spans="1:31">
      <c r="A29" s="304"/>
      <c r="B29" s="31" t="s">
        <v>329</v>
      </c>
      <c r="C29" s="16">
        <f t="shared" si="16"/>
        <v>21</v>
      </c>
      <c r="D29" s="16">
        <v>14</v>
      </c>
      <c r="E29" s="16">
        <v>7</v>
      </c>
      <c r="F29" s="16">
        <v>1</v>
      </c>
      <c r="G29" s="16">
        <v>1</v>
      </c>
      <c r="H29" s="16" t="s">
        <v>59</v>
      </c>
      <c r="I29" s="16">
        <v>12</v>
      </c>
      <c r="J29" s="16">
        <v>6</v>
      </c>
      <c r="K29" s="16" t="s">
        <v>59</v>
      </c>
      <c r="L29" s="16" t="s">
        <v>59</v>
      </c>
      <c r="M29" s="16">
        <v>1</v>
      </c>
      <c r="N29" s="16" t="s">
        <v>59</v>
      </c>
      <c r="O29" s="16"/>
      <c r="P29" s="16" t="s">
        <v>59</v>
      </c>
      <c r="Q29" s="16" t="s">
        <v>59</v>
      </c>
      <c r="R29" s="39" t="e">
        <f>#REF!/'198.基'!C29</f>
        <v>#REF!</v>
      </c>
      <c r="S29" s="16">
        <f t="shared" si="17"/>
        <v>4</v>
      </c>
      <c r="T29" s="16">
        <f t="shared" si="18"/>
        <v>2</v>
      </c>
      <c r="U29" s="16">
        <f t="shared" si="19"/>
        <v>2</v>
      </c>
      <c r="V29" s="16">
        <v>1</v>
      </c>
      <c r="W29" s="16" t="s">
        <v>59</v>
      </c>
      <c r="X29" s="16" t="s">
        <v>59</v>
      </c>
      <c r="Y29" s="16" t="s">
        <v>59</v>
      </c>
      <c r="Z29" s="16" t="s">
        <v>59</v>
      </c>
      <c r="AA29" s="16">
        <v>1</v>
      </c>
      <c r="AB29" s="16" t="s">
        <v>59</v>
      </c>
      <c r="AC29" s="16" t="s">
        <v>59</v>
      </c>
      <c r="AD29" s="16">
        <v>1</v>
      </c>
      <c r="AE29" s="17">
        <v>1</v>
      </c>
    </row>
    <row r="30" spans="1:31">
      <c r="A30" s="304"/>
      <c r="B30" s="31" t="s">
        <v>330</v>
      </c>
      <c r="C30" s="16">
        <f t="shared" si="16"/>
        <v>25</v>
      </c>
      <c r="D30" s="16">
        <v>16</v>
      </c>
      <c r="E30" s="16">
        <v>9</v>
      </c>
      <c r="F30" s="16">
        <v>1</v>
      </c>
      <c r="G30" s="16">
        <v>1</v>
      </c>
      <c r="H30" s="16" t="s">
        <v>4</v>
      </c>
      <c r="I30" s="16">
        <v>14</v>
      </c>
      <c r="J30" s="16">
        <v>7</v>
      </c>
      <c r="K30" s="16" t="s">
        <v>4</v>
      </c>
      <c r="L30" s="16" t="s">
        <v>4</v>
      </c>
      <c r="M30" s="16">
        <v>1</v>
      </c>
      <c r="N30" s="16" t="s">
        <v>4</v>
      </c>
      <c r="O30" s="16"/>
      <c r="P30" s="16" t="s">
        <v>4</v>
      </c>
      <c r="Q30" s="16">
        <v>1</v>
      </c>
      <c r="R30" s="39" t="e">
        <f>#REF!/'198.基'!C30</f>
        <v>#REF!</v>
      </c>
      <c r="S30" s="16">
        <f t="shared" si="17"/>
        <v>15</v>
      </c>
      <c r="T30" s="16">
        <f t="shared" si="18"/>
        <v>3</v>
      </c>
      <c r="U30" s="16">
        <f t="shared" si="19"/>
        <v>12</v>
      </c>
      <c r="V30" s="16" t="s">
        <v>4</v>
      </c>
      <c r="W30" s="16">
        <v>1</v>
      </c>
      <c r="X30" s="16" t="s">
        <v>4</v>
      </c>
      <c r="Y30" s="16">
        <v>1</v>
      </c>
      <c r="Z30" s="16">
        <v>1</v>
      </c>
      <c r="AA30" s="16" t="s">
        <v>4</v>
      </c>
      <c r="AB30" s="16" t="s">
        <v>4</v>
      </c>
      <c r="AC30" s="16">
        <v>1</v>
      </c>
      <c r="AD30" s="16">
        <v>2</v>
      </c>
      <c r="AE30" s="17">
        <v>9</v>
      </c>
    </row>
    <row r="31" spans="1:31">
      <c r="A31" s="300">
        <v>13</v>
      </c>
      <c r="B31" s="31" t="s">
        <v>327</v>
      </c>
      <c r="C31" s="16">
        <f t="shared" si="16"/>
        <v>169</v>
      </c>
      <c r="D31" s="16">
        <v>116</v>
      </c>
      <c r="E31" s="16">
        <v>53</v>
      </c>
      <c r="F31" s="16">
        <v>4</v>
      </c>
      <c r="G31" s="16">
        <v>6</v>
      </c>
      <c r="H31" s="16" t="s">
        <v>673</v>
      </c>
      <c r="I31" s="16">
        <v>99</v>
      </c>
      <c r="J31" s="16">
        <v>40</v>
      </c>
      <c r="K31" s="16">
        <v>1</v>
      </c>
      <c r="L31" s="16" t="s">
        <v>673</v>
      </c>
      <c r="M31" s="16">
        <v>4</v>
      </c>
      <c r="N31" s="16">
        <v>4</v>
      </c>
      <c r="O31" s="16"/>
      <c r="P31" s="16">
        <v>6</v>
      </c>
      <c r="Q31" s="16">
        <v>5</v>
      </c>
      <c r="R31" s="39" t="e">
        <f>#REF!/'198.基'!C31</f>
        <v>#REF!</v>
      </c>
      <c r="S31" s="16">
        <f t="shared" si="17"/>
        <v>38</v>
      </c>
      <c r="T31" s="16">
        <f t="shared" si="18"/>
        <v>14</v>
      </c>
      <c r="U31" s="16">
        <f t="shared" si="19"/>
        <v>24</v>
      </c>
      <c r="V31" s="16">
        <v>2</v>
      </c>
      <c r="W31" s="16">
        <v>3</v>
      </c>
      <c r="X31" s="16" t="s">
        <v>673</v>
      </c>
      <c r="Y31" s="16">
        <v>4</v>
      </c>
      <c r="Z31" s="16" t="s">
        <v>673</v>
      </c>
      <c r="AA31" s="16" t="s">
        <v>673</v>
      </c>
      <c r="AB31" s="16">
        <v>2</v>
      </c>
      <c r="AC31" s="16">
        <v>7</v>
      </c>
      <c r="AD31" s="16">
        <v>10</v>
      </c>
      <c r="AE31" s="16">
        <v>10</v>
      </c>
    </row>
    <row r="32" spans="1:31">
      <c r="A32" s="300"/>
      <c r="B32" s="31" t="s">
        <v>328</v>
      </c>
      <c r="C32" s="16">
        <f t="shared" si="16"/>
        <v>36</v>
      </c>
      <c r="D32" s="16">
        <v>27</v>
      </c>
      <c r="E32" s="16">
        <v>9</v>
      </c>
      <c r="F32" s="16">
        <v>1</v>
      </c>
      <c r="G32" s="16">
        <v>1</v>
      </c>
      <c r="H32" s="16" t="s">
        <v>58</v>
      </c>
      <c r="I32" s="16">
        <v>23</v>
      </c>
      <c r="J32" s="16">
        <v>7</v>
      </c>
      <c r="K32" s="16" t="s">
        <v>58</v>
      </c>
      <c r="L32" s="16" t="s">
        <v>58</v>
      </c>
      <c r="M32" s="16">
        <v>1</v>
      </c>
      <c r="N32" s="16" t="s">
        <v>58</v>
      </c>
      <c r="O32" s="16"/>
      <c r="P32" s="16">
        <v>2</v>
      </c>
      <c r="Q32" s="16">
        <v>1</v>
      </c>
      <c r="R32" s="39" t="e">
        <f>#REF!/'198.基'!C32</f>
        <v>#REF!</v>
      </c>
      <c r="S32" s="16">
        <f t="shared" si="17"/>
        <v>5</v>
      </c>
      <c r="T32" s="16">
        <f t="shared" si="18"/>
        <v>1</v>
      </c>
      <c r="U32" s="16">
        <f t="shared" si="19"/>
        <v>4</v>
      </c>
      <c r="V32" s="16" t="s">
        <v>58</v>
      </c>
      <c r="W32" s="16">
        <v>1</v>
      </c>
      <c r="X32" s="16" t="s">
        <v>58</v>
      </c>
      <c r="Y32" s="16">
        <v>1</v>
      </c>
      <c r="Z32" s="16" t="s">
        <v>58</v>
      </c>
      <c r="AA32" s="16" t="s">
        <v>58</v>
      </c>
      <c r="AB32" s="16" t="s">
        <v>58</v>
      </c>
      <c r="AC32" s="16">
        <v>1</v>
      </c>
      <c r="AD32" s="16">
        <v>1</v>
      </c>
      <c r="AE32" s="17">
        <v>1</v>
      </c>
    </row>
    <row r="33" spans="1:31">
      <c r="A33" s="300"/>
      <c r="B33" s="31" t="s">
        <v>329</v>
      </c>
      <c r="C33" s="16">
        <f t="shared" si="16"/>
        <v>19</v>
      </c>
      <c r="D33" s="16">
        <v>14</v>
      </c>
      <c r="E33" s="16">
        <v>5</v>
      </c>
      <c r="F33" s="16">
        <v>1</v>
      </c>
      <c r="G33" s="16">
        <v>1</v>
      </c>
      <c r="H33" s="16" t="s">
        <v>59</v>
      </c>
      <c r="I33" s="16">
        <v>12</v>
      </c>
      <c r="J33" s="16">
        <v>3</v>
      </c>
      <c r="K33" s="16" t="s">
        <v>59</v>
      </c>
      <c r="L33" s="16" t="s">
        <v>59</v>
      </c>
      <c r="M33" s="16">
        <v>1</v>
      </c>
      <c r="N33" s="16" t="s">
        <v>59</v>
      </c>
      <c r="O33" s="16"/>
      <c r="P33" s="16" t="s">
        <v>59</v>
      </c>
      <c r="Q33" s="16">
        <v>1</v>
      </c>
      <c r="R33" s="39" t="e">
        <f>#REF!/'198.基'!C33</f>
        <v>#REF!</v>
      </c>
      <c r="S33" s="16">
        <f t="shared" si="17"/>
        <v>5</v>
      </c>
      <c r="T33" s="16">
        <f t="shared" si="18"/>
        <v>2</v>
      </c>
      <c r="U33" s="16">
        <f t="shared" si="19"/>
        <v>3</v>
      </c>
      <c r="V33" s="16">
        <v>1</v>
      </c>
      <c r="W33" s="16" t="s">
        <v>59</v>
      </c>
      <c r="X33" s="16" t="s">
        <v>59</v>
      </c>
      <c r="Y33" s="16" t="s">
        <v>59</v>
      </c>
      <c r="Z33" s="16" t="s">
        <v>59</v>
      </c>
      <c r="AA33" s="16">
        <v>2</v>
      </c>
      <c r="AB33" s="16" t="s">
        <v>59</v>
      </c>
      <c r="AC33" s="16" t="s">
        <v>59</v>
      </c>
      <c r="AD33" s="16">
        <v>1</v>
      </c>
      <c r="AE33" s="17">
        <v>1</v>
      </c>
    </row>
    <row r="34" spans="1:31">
      <c r="A34" s="300"/>
      <c r="B34" s="31" t="s">
        <v>330</v>
      </c>
      <c r="C34" s="16">
        <f t="shared" si="16"/>
        <v>25</v>
      </c>
      <c r="D34" s="16">
        <v>17</v>
      </c>
      <c r="E34" s="16">
        <v>8</v>
      </c>
      <c r="F34" s="16">
        <v>1</v>
      </c>
      <c r="G34" s="16">
        <v>1</v>
      </c>
      <c r="H34" s="16" t="s">
        <v>4</v>
      </c>
      <c r="I34" s="16">
        <v>13</v>
      </c>
      <c r="J34" s="16">
        <v>7</v>
      </c>
      <c r="K34" s="16" t="s">
        <v>4</v>
      </c>
      <c r="L34" s="16" t="s">
        <v>4</v>
      </c>
      <c r="M34" s="16">
        <v>1</v>
      </c>
      <c r="N34" s="16" t="s">
        <v>4</v>
      </c>
      <c r="O34" s="16"/>
      <c r="P34" s="16">
        <v>2</v>
      </c>
      <c r="Q34" s="16" t="s">
        <v>4</v>
      </c>
      <c r="R34" s="39" t="e">
        <f>#REF!/'198.基'!C34</f>
        <v>#REF!</v>
      </c>
      <c r="S34" s="16">
        <f t="shared" si="17"/>
        <v>15</v>
      </c>
      <c r="T34" s="16">
        <f t="shared" si="18"/>
        <v>3</v>
      </c>
      <c r="U34" s="16">
        <f t="shared" si="19"/>
        <v>12</v>
      </c>
      <c r="V34" s="16" t="s">
        <v>4</v>
      </c>
      <c r="W34" s="16">
        <v>1</v>
      </c>
      <c r="X34" s="16" t="s">
        <v>4</v>
      </c>
      <c r="Y34" s="16">
        <v>1</v>
      </c>
      <c r="Z34" s="16">
        <v>1</v>
      </c>
      <c r="AA34" s="16" t="s">
        <v>4</v>
      </c>
      <c r="AB34" s="16" t="s">
        <v>4</v>
      </c>
      <c r="AC34" s="16">
        <v>1</v>
      </c>
      <c r="AD34" s="16">
        <v>2</v>
      </c>
      <c r="AE34" s="17">
        <v>9</v>
      </c>
    </row>
    <row r="35" spans="1:31">
      <c r="A35" s="300">
        <v>14</v>
      </c>
      <c r="B35" s="31" t="s">
        <v>327</v>
      </c>
      <c r="C35" s="16">
        <f t="shared" si="16"/>
        <v>160</v>
      </c>
      <c r="D35" s="16">
        <v>105</v>
      </c>
      <c r="E35" s="16">
        <v>55</v>
      </c>
      <c r="F35" s="16">
        <v>4</v>
      </c>
      <c r="G35" s="16">
        <v>6</v>
      </c>
      <c r="H35" s="16" t="s">
        <v>673</v>
      </c>
      <c r="I35" s="16">
        <v>91</v>
      </c>
      <c r="J35" s="16">
        <v>44</v>
      </c>
      <c r="K35" s="16">
        <v>1</v>
      </c>
      <c r="L35" s="16" t="s">
        <v>673</v>
      </c>
      <c r="M35" s="16">
        <v>4</v>
      </c>
      <c r="N35" s="16">
        <v>3</v>
      </c>
      <c r="O35" s="16"/>
      <c r="P35" s="16">
        <v>3</v>
      </c>
      <c r="Q35" s="16">
        <v>4</v>
      </c>
      <c r="R35" s="39" t="e">
        <f>#REF!/'198.基'!C35</f>
        <v>#REF!</v>
      </c>
      <c r="S35" s="16">
        <f t="shared" si="17"/>
        <v>36</v>
      </c>
      <c r="T35" s="16">
        <f t="shared" si="18"/>
        <v>11</v>
      </c>
      <c r="U35" s="16">
        <f t="shared" si="19"/>
        <v>25</v>
      </c>
      <c r="V35" s="16">
        <v>1</v>
      </c>
      <c r="W35" s="16">
        <v>4</v>
      </c>
      <c r="X35" s="16" t="s">
        <v>673</v>
      </c>
      <c r="Y35" s="16">
        <v>3</v>
      </c>
      <c r="Z35" s="16" t="s">
        <v>673</v>
      </c>
      <c r="AA35" s="16" t="s">
        <v>673</v>
      </c>
      <c r="AB35" s="16">
        <v>2</v>
      </c>
      <c r="AC35" s="16">
        <v>7</v>
      </c>
      <c r="AD35" s="16">
        <v>8</v>
      </c>
      <c r="AE35" s="16">
        <v>11</v>
      </c>
    </row>
    <row r="36" spans="1:31">
      <c r="A36" s="300"/>
      <c r="B36" s="31" t="s">
        <v>328</v>
      </c>
      <c r="C36" s="16">
        <f t="shared" si="16"/>
        <v>33</v>
      </c>
      <c r="D36" s="16">
        <v>26</v>
      </c>
      <c r="E36" s="16">
        <v>7</v>
      </c>
      <c r="F36" s="16">
        <v>1</v>
      </c>
      <c r="G36" s="16">
        <v>1</v>
      </c>
      <c r="H36" s="16" t="s">
        <v>58</v>
      </c>
      <c r="I36" s="16">
        <v>22</v>
      </c>
      <c r="J36" s="16">
        <v>6</v>
      </c>
      <c r="K36" s="16" t="s">
        <v>58</v>
      </c>
      <c r="L36" s="16" t="s">
        <v>58</v>
      </c>
      <c r="M36" s="16">
        <v>1</v>
      </c>
      <c r="N36" s="16" t="s">
        <v>58</v>
      </c>
      <c r="O36" s="16"/>
      <c r="P36" s="16">
        <v>2</v>
      </c>
      <c r="Q36" s="16" t="s">
        <v>58</v>
      </c>
      <c r="R36" s="39" t="e">
        <f>#REF!/'198.基'!C36</f>
        <v>#REF!</v>
      </c>
      <c r="S36" s="16">
        <f t="shared" si="17"/>
        <v>5</v>
      </c>
      <c r="T36" s="16">
        <f t="shared" si="18"/>
        <v>2</v>
      </c>
      <c r="U36" s="16">
        <f t="shared" si="19"/>
        <v>3</v>
      </c>
      <c r="V36" s="16" t="s">
        <v>58</v>
      </c>
      <c r="W36" s="16">
        <v>1</v>
      </c>
      <c r="X36" s="16">
        <v>1</v>
      </c>
      <c r="Y36" s="16" t="s">
        <v>58</v>
      </c>
      <c r="Z36" s="16" t="s">
        <v>58</v>
      </c>
      <c r="AA36" s="16" t="s">
        <v>58</v>
      </c>
      <c r="AB36" s="16" t="s">
        <v>58</v>
      </c>
      <c r="AC36" s="16">
        <v>1</v>
      </c>
      <c r="AD36" s="16">
        <v>1</v>
      </c>
      <c r="AE36" s="17">
        <v>1</v>
      </c>
    </row>
    <row r="37" spans="1:31">
      <c r="A37" s="300"/>
      <c r="B37" s="31" t="s">
        <v>329</v>
      </c>
      <c r="C37" s="16">
        <f t="shared" si="16"/>
        <v>19</v>
      </c>
      <c r="D37" s="16">
        <v>15</v>
      </c>
      <c r="E37" s="16">
        <v>4</v>
      </c>
      <c r="F37" s="16">
        <v>1</v>
      </c>
      <c r="G37" s="16">
        <v>1</v>
      </c>
      <c r="H37" s="16" t="s">
        <v>59</v>
      </c>
      <c r="I37" s="16">
        <v>13</v>
      </c>
      <c r="J37" s="16">
        <v>2</v>
      </c>
      <c r="K37" s="16" t="s">
        <v>59</v>
      </c>
      <c r="L37" s="16" t="s">
        <v>59</v>
      </c>
      <c r="M37" s="16">
        <v>1</v>
      </c>
      <c r="N37" s="16" t="s">
        <v>59</v>
      </c>
      <c r="O37" s="16"/>
      <c r="P37" s="16" t="s">
        <v>59</v>
      </c>
      <c r="Q37" s="16">
        <v>1</v>
      </c>
      <c r="R37" s="39" t="e">
        <f>#REF!/'198.基'!C37</f>
        <v>#REF!</v>
      </c>
      <c r="S37" s="16">
        <f t="shared" si="17"/>
        <v>5</v>
      </c>
      <c r="T37" s="16">
        <f t="shared" si="18"/>
        <v>2</v>
      </c>
      <c r="U37" s="16">
        <f t="shared" si="19"/>
        <v>3</v>
      </c>
      <c r="V37" s="16">
        <v>1</v>
      </c>
      <c r="W37" s="16" t="s">
        <v>59</v>
      </c>
      <c r="X37" s="16" t="s">
        <v>59</v>
      </c>
      <c r="Y37" s="16" t="s">
        <v>59</v>
      </c>
      <c r="Z37" s="16" t="s">
        <v>59</v>
      </c>
      <c r="AA37" s="16">
        <v>2</v>
      </c>
      <c r="AB37" s="16" t="s">
        <v>59</v>
      </c>
      <c r="AC37" s="16" t="s">
        <v>59</v>
      </c>
      <c r="AD37" s="16">
        <v>1</v>
      </c>
      <c r="AE37" s="17">
        <v>1</v>
      </c>
    </row>
    <row r="38" spans="1:31">
      <c r="A38" s="300"/>
      <c r="B38" s="31" t="s">
        <v>330</v>
      </c>
      <c r="C38" s="16">
        <f t="shared" si="16"/>
        <v>23</v>
      </c>
      <c r="D38" s="16">
        <v>14</v>
      </c>
      <c r="E38" s="16">
        <v>9</v>
      </c>
      <c r="F38" s="16">
        <v>1</v>
      </c>
      <c r="G38" s="16">
        <v>1</v>
      </c>
      <c r="H38" s="16" t="s">
        <v>4</v>
      </c>
      <c r="I38" s="16">
        <v>11</v>
      </c>
      <c r="J38" s="16">
        <v>8</v>
      </c>
      <c r="K38" s="16" t="s">
        <v>4</v>
      </c>
      <c r="L38" s="16" t="s">
        <v>4</v>
      </c>
      <c r="M38" s="16">
        <v>1</v>
      </c>
      <c r="N38" s="16" t="s">
        <v>4</v>
      </c>
      <c r="O38" s="16"/>
      <c r="P38" s="16">
        <v>1</v>
      </c>
      <c r="Q38" s="16" t="s">
        <v>4</v>
      </c>
      <c r="R38" s="39" t="e">
        <f>#REF!/'198.基'!C38</f>
        <v>#REF!</v>
      </c>
      <c r="S38" s="16">
        <f t="shared" si="17"/>
        <v>15</v>
      </c>
      <c r="T38" s="16">
        <f t="shared" si="18"/>
        <v>3</v>
      </c>
      <c r="U38" s="16">
        <f t="shared" si="19"/>
        <v>12</v>
      </c>
      <c r="V38" s="16" t="s">
        <v>4</v>
      </c>
      <c r="W38" s="16">
        <v>1</v>
      </c>
      <c r="X38" s="16" t="s">
        <v>4</v>
      </c>
      <c r="Y38" s="16">
        <v>1</v>
      </c>
      <c r="Z38" s="16">
        <v>1</v>
      </c>
      <c r="AA38" s="16" t="s">
        <v>4</v>
      </c>
      <c r="AB38" s="16" t="s">
        <v>4</v>
      </c>
      <c r="AC38" s="16">
        <v>1</v>
      </c>
      <c r="AD38" s="16">
        <v>2</v>
      </c>
      <c r="AE38" s="17">
        <v>9</v>
      </c>
    </row>
    <row r="39" spans="1:31">
      <c r="A39" s="300">
        <v>15</v>
      </c>
      <c r="B39" s="31" t="s">
        <v>327</v>
      </c>
      <c r="C39" s="16">
        <f t="shared" si="16"/>
        <v>161</v>
      </c>
      <c r="D39" s="16">
        <v>107</v>
      </c>
      <c r="E39" s="16">
        <v>54</v>
      </c>
      <c r="F39" s="16">
        <v>4</v>
      </c>
      <c r="G39" s="16">
        <v>5</v>
      </c>
      <c r="H39" s="16" t="s">
        <v>673</v>
      </c>
      <c r="I39" s="16">
        <v>91</v>
      </c>
      <c r="J39" s="16">
        <v>42</v>
      </c>
      <c r="K39" s="16">
        <v>3</v>
      </c>
      <c r="L39" s="16" t="s">
        <v>673</v>
      </c>
      <c r="M39" s="16">
        <v>4</v>
      </c>
      <c r="N39" s="16">
        <v>3</v>
      </c>
      <c r="O39" s="16"/>
      <c r="P39" s="16">
        <v>4</v>
      </c>
      <c r="Q39" s="16">
        <v>5</v>
      </c>
      <c r="R39" s="39" t="e">
        <f>#REF!/'198.基'!C39</f>
        <v>#REF!</v>
      </c>
      <c r="S39" s="16">
        <f t="shared" si="17"/>
        <v>40</v>
      </c>
      <c r="T39" s="16">
        <f t="shared" si="18"/>
        <v>13</v>
      </c>
      <c r="U39" s="16">
        <f t="shared" si="19"/>
        <v>27</v>
      </c>
      <c r="V39" s="16">
        <v>1</v>
      </c>
      <c r="W39" s="16">
        <v>4</v>
      </c>
      <c r="X39" s="16" t="s">
        <v>673</v>
      </c>
      <c r="Y39" s="16">
        <v>3</v>
      </c>
      <c r="Z39" s="16" t="s">
        <v>673</v>
      </c>
      <c r="AA39" s="16" t="s">
        <v>673</v>
      </c>
      <c r="AB39" s="16">
        <v>4</v>
      </c>
      <c r="AC39" s="16">
        <v>7</v>
      </c>
      <c r="AD39" s="16">
        <v>8</v>
      </c>
      <c r="AE39" s="16">
        <v>13</v>
      </c>
    </row>
    <row r="40" spans="1:31">
      <c r="A40" s="300"/>
      <c r="B40" s="31" t="s">
        <v>328</v>
      </c>
      <c r="C40" s="16">
        <f t="shared" si="16"/>
        <v>31</v>
      </c>
      <c r="D40" s="16">
        <v>24</v>
      </c>
      <c r="E40" s="16">
        <v>7</v>
      </c>
      <c r="F40" s="16">
        <v>1</v>
      </c>
      <c r="G40" s="16">
        <v>1</v>
      </c>
      <c r="H40" s="16" t="s">
        <v>58</v>
      </c>
      <c r="I40" s="16">
        <v>20</v>
      </c>
      <c r="J40" s="16">
        <v>5</v>
      </c>
      <c r="K40" s="16" t="s">
        <v>58</v>
      </c>
      <c r="L40" s="16" t="s">
        <v>58</v>
      </c>
      <c r="M40" s="16">
        <v>1</v>
      </c>
      <c r="N40" s="16" t="s">
        <v>58</v>
      </c>
      <c r="O40" s="16"/>
      <c r="P40" s="16">
        <v>2</v>
      </c>
      <c r="Q40" s="16">
        <v>1</v>
      </c>
      <c r="R40" s="39" t="e">
        <f>#REF!/'198.基'!C40</f>
        <v>#REF!</v>
      </c>
      <c r="S40" s="16">
        <f t="shared" si="17"/>
        <v>6</v>
      </c>
      <c r="T40" s="16">
        <f t="shared" si="18"/>
        <v>2</v>
      </c>
      <c r="U40" s="16">
        <f t="shared" si="19"/>
        <v>4</v>
      </c>
      <c r="V40" s="16" t="s">
        <v>58</v>
      </c>
      <c r="W40" s="16">
        <v>1</v>
      </c>
      <c r="X40" s="16">
        <v>1</v>
      </c>
      <c r="Y40" s="16" t="s">
        <v>58</v>
      </c>
      <c r="Z40" s="16" t="s">
        <v>58</v>
      </c>
      <c r="AA40" s="16">
        <v>1</v>
      </c>
      <c r="AB40" s="16" t="s">
        <v>58</v>
      </c>
      <c r="AC40" s="16">
        <v>1</v>
      </c>
      <c r="AD40" s="16">
        <v>1</v>
      </c>
      <c r="AE40" s="17">
        <v>1</v>
      </c>
    </row>
    <row r="41" spans="1:31">
      <c r="A41" s="300"/>
      <c r="B41" s="31" t="s">
        <v>329</v>
      </c>
      <c r="C41" s="16">
        <f t="shared" si="16"/>
        <v>16</v>
      </c>
      <c r="D41" s="16">
        <v>13</v>
      </c>
      <c r="E41" s="16">
        <v>3</v>
      </c>
      <c r="F41" s="16">
        <v>1</v>
      </c>
      <c r="G41" s="16">
        <v>1</v>
      </c>
      <c r="H41" s="16" t="s">
        <v>59</v>
      </c>
      <c r="I41" s="16">
        <v>11</v>
      </c>
      <c r="J41" s="16">
        <v>2</v>
      </c>
      <c r="K41" s="16" t="s">
        <v>59</v>
      </c>
      <c r="L41" s="16" t="s">
        <v>59</v>
      </c>
      <c r="M41" s="16">
        <v>1</v>
      </c>
      <c r="N41" s="16" t="s">
        <v>59</v>
      </c>
      <c r="O41" s="16"/>
      <c r="P41" s="16" t="s">
        <v>59</v>
      </c>
      <c r="Q41" s="16" t="s">
        <v>59</v>
      </c>
      <c r="R41" s="39" t="e">
        <f>#REF!/'198.基'!C41</f>
        <v>#REF!</v>
      </c>
      <c r="S41" s="16">
        <f t="shared" si="17"/>
        <v>6</v>
      </c>
      <c r="T41" s="16">
        <f t="shared" si="18"/>
        <v>2</v>
      </c>
      <c r="U41" s="16">
        <f t="shared" si="19"/>
        <v>4</v>
      </c>
      <c r="V41" s="16">
        <v>1</v>
      </c>
      <c r="W41" s="16" t="s">
        <v>59</v>
      </c>
      <c r="X41" s="16" t="s">
        <v>59</v>
      </c>
      <c r="Y41" s="16" t="s">
        <v>59</v>
      </c>
      <c r="Z41" s="16" t="s">
        <v>59</v>
      </c>
      <c r="AA41" s="16">
        <v>3</v>
      </c>
      <c r="AB41" s="16" t="s">
        <v>59</v>
      </c>
      <c r="AC41" s="16" t="s">
        <v>59</v>
      </c>
      <c r="AD41" s="16">
        <v>1</v>
      </c>
      <c r="AE41" s="17">
        <v>1</v>
      </c>
    </row>
    <row r="42" spans="1:31">
      <c r="A42" s="300"/>
      <c r="B42" s="31" t="s">
        <v>330</v>
      </c>
      <c r="C42" s="16">
        <f t="shared" si="16"/>
        <v>22</v>
      </c>
      <c r="D42" s="16">
        <v>13</v>
      </c>
      <c r="E42" s="16">
        <v>9</v>
      </c>
      <c r="F42" s="16">
        <v>1</v>
      </c>
      <c r="G42" s="16">
        <v>1</v>
      </c>
      <c r="H42" s="16" t="s">
        <v>4</v>
      </c>
      <c r="I42" s="16">
        <v>10</v>
      </c>
      <c r="J42" s="16">
        <v>7</v>
      </c>
      <c r="K42" s="16" t="s">
        <v>4</v>
      </c>
      <c r="L42" s="16" t="s">
        <v>4</v>
      </c>
      <c r="M42" s="16">
        <v>1</v>
      </c>
      <c r="N42" s="16" t="s">
        <v>4</v>
      </c>
      <c r="O42" s="16"/>
      <c r="P42" s="16">
        <v>1</v>
      </c>
      <c r="Q42" s="16">
        <v>1</v>
      </c>
      <c r="R42" s="39" t="e">
        <f>#REF!/'198.基'!C42</f>
        <v>#REF!</v>
      </c>
      <c r="S42" s="16">
        <f t="shared" si="17"/>
        <v>14</v>
      </c>
      <c r="T42" s="16">
        <f t="shared" si="18"/>
        <v>5</v>
      </c>
      <c r="U42" s="16">
        <f t="shared" si="19"/>
        <v>9</v>
      </c>
      <c r="V42" s="16" t="s">
        <v>4</v>
      </c>
      <c r="W42" s="16">
        <v>1</v>
      </c>
      <c r="X42" s="16" t="s">
        <v>4</v>
      </c>
      <c r="Y42" s="16">
        <v>1</v>
      </c>
      <c r="Z42" s="16">
        <v>1</v>
      </c>
      <c r="AA42" s="16" t="s">
        <v>4</v>
      </c>
      <c r="AB42" s="16" t="s">
        <v>4</v>
      </c>
      <c r="AC42" s="16">
        <v>1</v>
      </c>
      <c r="AD42" s="16">
        <v>4</v>
      </c>
      <c r="AE42" s="17">
        <v>6</v>
      </c>
    </row>
    <row r="43" spans="1:31">
      <c r="A43" s="300">
        <v>16</v>
      </c>
      <c r="B43" s="31" t="s">
        <v>327</v>
      </c>
      <c r="C43" s="16">
        <f t="shared" si="16"/>
        <v>159</v>
      </c>
      <c r="D43" s="16">
        <v>102</v>
      </c>
      <c r="E43" s="16">
        <v>57</v>
      </c>
      <c r="F43" s="16">
        <v>4</v>
      </c>
      <c r="G43" s="16">
        <v>5</v>
      </c>
      <c r="H43" s="16" t="s">
        <v>673</v>
      </c>
      <c r="I43" s="16">
        <v>85</v>
      </c>
      <c r="J43" s="16">
        <v>45</v>
      </c>
      <c r="K43" s="16">
        <v>3</v>
      </c>
      <c r="L43" s="16" t="s">
        <v>673</v>
      </c>
      <c r="M43" s="16">
        <v>4</v>
      </c>
      <c r="N43" s="16">
        <v>3</v>
      </c>
      <c r="O43" s="16"/>
      <c r="P43" s="16">
        <v>5</v>
      </c>
      <c r="Q43" s="16">
        <v>5</v>
      </c>
      <c r="R43" s="39" t="e">
        <f>#REF!/'198.基'!C43</f>
        <v>#REF!</v>
      </c>
      <c r="S43" s="16">
        <f t="shared" si="17"/>
        <v>41</v>
      </c>
      <c r="T43" s="16">
        <f t="shared" si="18"/>
        <v>13</v>
      </c>
      <c r="U43" s="16">
        <f t="shared" si="19"/>
        <v>28</v>
      </c>
      <c r="V43" s="16">
        <v>1</v>
      </c>
      <c r="W43" s="16">
        <v>4</v>
      </c>
      <c r="X43" s="16" t="s">
        <v>673</v>
      </c>
      <c r="Y43" s="16">
        <v>3</v>
      </c>
      <c r="Z43" s="16" t="s">
        <v>673</v>
      </c>
      <c r="AA43" s="16" t="s">
        <v>673</v>
      </c>
      <c r="AB43" s="16">
        <v>3</v>
      </c>
      <c r="AC43" s="16">
        <v>7</v>
      </c>
      <c r="AD43" s="16">
        <v>9</v>
      </c>
      <c r="AE43" s="16">
        <v>14</v>
      </c>
    </row>
    <row r="44" spans="1:31">
      <c r="A44" s="300"/>
      <c r="B44" s="31" t="s">
        <v>328</v>
      </c>
      <c r="C44" s="16">
        <f t="shared" si="16"/>
        <v>30</v>
      </c>
      <c r="D44" s="16">
        <v>23</v>
      </c>
      <c r="E44" s="16">
        <v>7</v>
      </c>
      <c r="F44" s="16">
        <v>1</v>
      </c>
      <c r="G44" s="16">
        <v>1</v>
      </c>
      <c r="H44" s="16" t="s">
        <v>58</v>
      </c>
      <c r="I44" s="16">
        <v>20</v>
      </c>
      <c r="J44" s="16">
        <v>6</v>
      </c>
      <c r="K44" s="16" t="s">
        <v>58</v>
      </c>
      <c r="L44" s="16" t="s">
        <v>58</v>
      </c>
      <c r="M44" s="16">
        <v>1</v>
      </c>
      <c r="N44" s="16" t="s">
        <v>58</v>
      </c>
      <c r="O44" s="16"/>
      <c r="P44" s="16">
        <v>1</v>
      </c>
      <c r="Q44" s="16" t="s">
        <v>58</v>
      </c>
      <c r="R44" s="39" t="e">
        <f>#REF!/'198.基'!C44</f>
        <v>#REF!</v>
      </c>
      <c r="S44" s="16">
        <f t="shared" si="17"/>
        <v>7</v>
      </c>
      <c r="T44" s="16">
        <f t="shared" si="18"/>
        <v>2</v>
      </c>
      <c r="U44" s="16">
        <f t="shared" si="19"/>
        <v>5</v>
      </c>
      <c r="V44" s="16" t="s">
        <v>58</v>
      </c>
      <c r="W44" s="16">
        <v>1</v>
      </c>
      <c r="X44" s="16">
        <v>1</v>
      </c>
      <c r="Y44" s="16" t="s">
        <v>58</v>
      </c>
      <c r="Z44" s="16" t="s">
        <v>58</v>
      </c>
      <c r="AA44" s="16">
        <v>2</v>
      </c>
      <c r="AB44" s="16" t="s">
        <v>58</v>
      </c>
      <c r="AC44" s="16">
        <v>1</v>
      </c>
      <c r="AD44" s="16">
        <v>1</v>
      </c>
      <c r="AE44" s="17">
        <v>1</v>
      </c>
    </row>
    <row r="45" spans="1:31">
      <c r="A45" s="300"/>
      <c r="B45" s="31" t="s">
        <v>329</v>
      </c>
      <c r="C45" s="16">
        <f t="shared" si="16"/>
        <v>17</v>
      </c>
      <c r="D45" s="16">
        <v>13</v>
      </c>
      <c r="E45" s="16">
        <v>4</v>
      </c>
      <c r="F45" s="16">
        <v>1</v>
      </c>
      <c r="G45" s="16">
        <v>1</v>
      </c>
      <c r="H45" s="16" t="s">
        <v>59</v>
      </c>
      <c r="I45" s="16">
        <v>10</v>
      </c>
      <c r="J45" s="16">
        <v>3</v>
      </c>
      <c r="K45" s="16" t="s">
        <v>59</v>
      </c>
      <c r="L45" s="16" t="s">
        <v>59</v>
      </c>
      <c r="M45" s="16">
        <v>1</v>
      </c>
      <c r="N45" s="16" t="s">
        <v>59</v>
      </c>
      <c r="O45" s="16"/>
      <c r="P45" s="16">
        <v>1</v>
      </c>
      <c r="Q45" s="16" t="s">
        <v>59</v>
      </c>
      <c r="R45" s="39" t="e">
        <f>#REF!/'198.基'!C45</f>
        <v>#REF!</v>
      </c>
      <c r="S45" s="16">
        <f t="shared" si="17"/>
        <v>5</v>
      </c>
      <c r="T45" s="16">
        <f t="shared" si="18"/>
        <v>1</v>
      </c>
      <c r="U45" s="16">
        <f t="shared" si="19"/>
        <v>4</v>
      </c>
      <c r="V45" s="16" t="s">
        <v>59</v>
      </c>
      <c r="W45" s="16">
        <v>1</v>
      </c>
      <c r="X45" s="16" t="s">
        <v>59</v>
      </c>
      <c r="Y45" s="16" t="s">
        <v>59</v>
      </c>
      <c r="Z45" s="16" t="s">
        <v>59</v>
      </c>
      <c r="AA45" s="16">
        <v>2</v>
      </c>
      <c r="AB45" s="16" t="s">
        <v>59</v>
      </c>
      <c r="AC45" s="16" t="s">
        <v>59</v>
      </c>
      <c r="AD45" s="16">
        <v>1</v>
      </c>
      <c r="AE45" s="17">
        <v>1</v>
      </c>
    </row>
    <row r="46" spans="1:31">
      <c r="A46" s="300"/>
      <c r="B46" s="31" t="s">
        <v>330</v>
      </c>
      <c r="C46" s="16">
        <f t="shared" si="16"/>
        <v>23</v>
      </c>
      <c r="D46" s="16">
        <v>13</v>
      </c>
      <c r="E46" s="16">
        <v>10</v>
      </c>
      <c r="F46" s="16">
        <v>1</v>
      </c>
      <c r="G46" s="16">
        <v>1</v>
      </c>
      <c r="H46" s="16" t="s">
        <v>4</v>
      </c>
      <c r="I46" s="16">
        <v>10</v>
      </c>
      <c r="J46" s="16">
        <v>8</v>
      </c>
      <c r="K46" s="16" t="s">
        <v>4</v>
      </c>
      <c r="L46" s="16" t="s">
        <v>4</v>
      </c>
      <c r="M46" s="16">
        <v>1</v>
      </c>
      <c r="N46" s="16">
        <v>1</v>
      </c>
      <c r="O46" s="16"/>
      <c r="P46" s="16">
        <v>1</v>
      </c>
      <c r="Q46" s="16" t="s">
        <v>4</v>
      </c>
      <c r="R46" s="39" t="e">
        <f>#REF!/'198.基'!C46</f>
        <v>#REF!</v>
      </c>
      <c r="S46" s="16">
        <f t="shared" si="17"/>
        <v>6</v>
      </c>
      <c r="T46" s="16">
        <f t="shared" si="18"/>
        <v>2</v>
      </c>
      <c r="U46" s="16">
        <f t="shared" si="19"/>
        <v>4</v>
      </c>
      <c r="V46" s="16" t="s">
        <v>4</v>
      </c>
      <c r="W46" s="16">
        <v>1</v>
      </c>
      <c r="X46" s="16" t="s">
        <v>4</v>
      </c>
      <c r="Y46" s="16">
        <v>1</v>
      </c>
      <c r="Z46" s="16">
        <v>1</v>
      </c>
      <c r="AA46" s="16" t="s">
        <v>4</v>
      </c>
      <c r="AB46" s="16" t="s">
        <v>4</v>
      </c>
      <c r="AC46" s="16">
        <v>1</v>
      </c>
      <c r="AD46" s="16">
        <v>1</v>
      </c>
      <c r="AE46" s="17">
        <v>1</v>
      </c>
    </row>
    <row r="47" spans="1:31" ht="24" customHeight="1">
      <c r="A47" s="13">
        <v>17</v>
      </c>
      <c r="B47" s="31" t="s">
        <v>327</v>
      </c>
      <c r="C47" s="16">
        <f t="shared" si="16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9" t="e">
        <f>#REF!/'198.基'!C47</f>
        <v>#REF!</v>
      </c>
      <c r="S47" s="16">
        <f t="shared" si="17"/>
        <v>0</v>
      </c>
      <c r="T47" s="16">
        <f t="shared" si="18"/>
        <v>0</v>
      </c>
      <c r="U47" s="16">
        <f t="shared" si="19"/>
        <v>0</v>
      </c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1:31">
      <c r="A48" s="17"/>
      <c r="B48" s="19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9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7"/>
    </row>
    <row r="49" spans="1:31">
      <c r="A49" s="17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9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7"/>
    </row>
    <row r="50" spans="1:31">
      <c r="A50" s="20" t="s">
        <v>401</v>
      </c>
      <c r="B50" s="54" t="s">
        <v>409</v>
      </c>
      <c r="C50" s="16">
        <f>SUM(F50:Q50)</f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9"/>
      <c r="S50" s="16">
        <f t="shared" ref="S50:S57" si="20">SUM(V50:AE50)</f>
        <v>0</v>
      </c>
      <c r="T50" s="16">
        <f>SUM(V50,X50,Z50,AB50,AD50)</f>
        <v>0</v>
      </c>
      <c r="U50" s="16">
        <f>SUM(W50,Y50,AA50,AC50,AE50)</f>
        <v>0</v>
      </c>
      <c r="V50" s="16"/>
      <c r="W50" s="16"/>
      <c r="X50" s="16"/>
      <c r="Y50" s="16"/>
      <c r="Z50" s="16"/>
      <c r="AA50" s="16"/>
      <c r="AB50" s="16"/>
      <c r="AC50" s="16"/>
      <c r="AD50" s="16"/>
      <c r="AE50" s="17"/>
    </row>
    <row r="51" spans="1:31">
      <c r="A51" s="20" t="s">
        <v>339</v>
      </c>
      <c r="B51" s="19" t="s">
        <v>46</v>
      </c>
      <c r="C51" s="16">
        <f t="shared" ref="C51:C57" si="21">SUM(F51:Q51)</f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9"/>
      <c r="S51" s="16">
        <f t="shared" si="20"/>
        <v>0</v>
      </c>
      <c r="T51" s="16">
        <f t="shared" ref="T51:T57" si="22">SUM(V51,X51,Z51,AB51,AD51)</f>
        <v>0</v>
      </c>
      <c r="U51" s="16">
        <f t="shared" ref="U51:U57" si="23">SUM(W51,Y51,AA51,AC51,AE51)</f>
        <v>0</v>
      </c>
      <c r="V51" s="16"/>
      <c r="W51" s="16"/>
      <c r="X51" s="16"/>
      <c r="Y51" s="16"/>
      <c r="Z51" s="16"/>
      <c r="AA51" s="16"/>
      <c r="AB51" s="16"/>
      <c r="AC51" s="16"/>
      <c r="AD51" s="16"/>
      <c r="AE51" s="17"/>
    </row>
    <row r="52" spans="1:31">
      <c r="A52" s="20" t="s">
        <v>340</v>
      </c>
      <c r="B52" s="19" t="s">
        <v>43</v>
      </c>
      <c r="C52" s="16">
        <f t="shared" si="21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9"/>
      <c r="S52" s="16">
        <f t="shared" si="20"/>
        <v>0</v>
      </c>
      <c r="T52" s="16">
        <f t="shared" si="22"/>
        <v>0</v>
      </c>
      <c r="U52" s="16">
        <f t="shared" si="23"/>
        <v>0</v>
      </c>
      <c r="V52" s="16"/>
      <c r="W52" s="16"/>
      <c r="X52" s="16"/>
      <c r="Y52" s="16"/>
      <c r="Z52" s="16"/>
      <c r="AA52" s="16"/>
      <c r="AB52" s="16"/>
      <c r="AC52" s="16"/>
      <c r="AD52" s="16"/>
      <c r="AE52" s="17"/>
    </row>
    <row r="53" spans="1:31">
      <c r="A53" s="20" t="s">
        <v>341</v>
      </c>
      <c r="B53" s="19" t="s">
        <v>42</v>
      </c>
      <c r="C53" s="16">
        <f t="shared" si="21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39"/>
      <c r="S53" s="16">
        <f t="shared" si="20"/>
        <v>0</v>
      </c>
      <c r="T53" s="16">
        <f t="shared" si="22"/>
        <v>0</v>
      </c>
      <c r="U53" s="16">
        <f t="shared" si="23"/>
        <v>0</v>
      </c>
      <c r="V53" s="16"/>
      <c r="W53" s="16"/>
      <c r="X53" s="16"/>
      <c r="Y53" s="16"/>
      <c r="Z53" s="16"/>
      <c r="AA53" s="16"/>
      <c r="AB53" s="16"/>
      <c r="AC53" s="16"/>
      <c r="AD53" s="16"/>
      <c r="AE53" s="17"/>
    </row>
    <row r="54" spans="1:31">
      <c r="A54" s="50" t="s">
        <v>402</v>
      </c>
      <c r="B54" s="19" t="s">
        <v>671</v>
      </c>
      <c r="C54" s="16">
        <f t="shared" si="21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39"/>
      <c r="S54" s="16">
        <f t="shared" si="20"/>
        <v>0</v>
      </c>
      <c r="T54" s="16">
        <f t="shared" si="22"/>
        <v>0</v>
      </c>
      <c r="U54" s="16">
        <f t="shared" si="23"/>
        <v>0</v>
      </c>
      <c r="V54" s="16"/>
      <c r="W54" s="16"/>
      <c r="X54" s="16"/>
      <c r="Y54" s="16"/>
      <c r="Z54" s="16"/>
      <c r="AA54" s="16"/>
      <c r="AB54" s="16"/>
      <c r="AC54" s="16"/>
      <c r="AD54" s="16"/>
      <c r="AE54" s="17"/>
    </row>
    <row r="55" spans="1:31">
      <c r="A55" s="20" t="s">
        <v>343</v>
      </c>
      <c r="B55" s="19" t="s">
        <v>48</v>
      </c>
      <c r="C55" s="16">
        <f t="shared" si="21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39"/>
      <c r="S55" s="16">
        <f t="shared" si="20"/>
        <v>0</v>
      </c>
      <c r="T55" s="16">
        <f t="shared" si="22"/>
        <v>0</v>
      </c>
      <c r="U55" s="16">
        <f t="shared" si="23"/>
        <v>0</v>
      </c>
      <c r="V55" s="16"/>
      <c r="W55" s="16"/>
      <c r="X55" s="16"/>
      <c r="Y55" s="16"/>
      <c r="Z55" s="16"/>
      <c r="AA55" s="16"/>
      <c r="AB55" s="16"/>
      <c r="AC55" s="16"/>
      <c r="AD55" s="16"/>
      <c r="AE55" s="17"/>
    </row>
    <row r="56" spans="1:31">
      <c r="A56" s="20" t="s">
        <v>342</v>
      </c>
      <c r="B56" s="19" t="s">
        <v>47</v>
      </c>
      <c r="C56" s="16">
        <f t="shared" si="21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39"/>
      <c r="S56" s="16">
        <f t="shared" si="20"/>
        <v>0</v>
      </c>
      <c r="T56" s="16">
        <f t="shared" si="22"/>
        <v>0</v>
      </c>
      <c r="U56" s="16">
        <f t="shared" si="23"/>
        <v>0</v>
      </c>
      <c r="V56" s="16"/>
      <c r="W56" s="16"/>
      <c r="X56" s="16"/>
      <c r="Y56" s="16"/>
      <c r="Z56" s="16"/>
      <c r="AA56" s="16"/>
      <c r="AB56" s="16"/>
      <c r="AC56" s="16"/>
      <c r="AD56" s="16"/>
      <c r="AE56" s="17"/>
    </row>
    <row r="57" spans="1:31" ht="14.25" thickBot="1">
      <c r="A57" s="22" t="s">
        <v>403</v>
      </c>
      <c r="B57" s="43" t="s">
        <v>62</v>
      </c>
      <c r="C57" s="25">
        <f t="shared" si="21"/>
        <v>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40"/>
      <c r="S57" s="25">
        <f t="shared" si="20"/>
        <v>0</v>
      </c>
      <c r="T57" s="25">
        <f t="shared" si="22"/>
        <v>0</v>
      </c>
      <c r="U57" s="25">
        <f t="shared" si="23"/>
        <v>0</v>
      </c>
      <c r="V57" s="25"/>
      <c r="W57" s="25"/>
      <c r="X57" s="25"/>
      <c r="Y57" s="25"/>
      <c r="Z57" s="25"/>
      <c r="AA57" s="25"/>
      <c r="AB57" s="25"/>
      <c r="AC57" s="25"/>
      <c r="AD57" s="25"/>
      <c r="AE57" s="55"/>
    </row>
    <row r="58" spans="1:31">
      <c r="B58" s="27" t="s">
        <v>345</v>
      </c>
    </row>
  </sheetData>
  <mergeCells count="80">
    <mergeCell ref="Z25:AA25"/>
    <mergeCell ref="AB25:AC25"/>
    <mergeCell ref="AD25:AE25"/>
    <mergeCell ref="T25:T26"/>
    <mergeCell ref="U25:U26"/>
    <mergeCell ref="V25:W25"/>
    <mergeCell ref="X25:Y25"/>
    <mergeCell ref="V24:Y24"/>
    <mergeCell ref="Z24:AE24"/>
    <mergeCell ref="C25:C26"/>
    <mergeCell ref="D25:D26"/>
    <mergeCell ref="E25:E26"/>
    <mergeCell ref="G25:G26"/>
    <mergeCell ref="H25:H26"/>
    <mergeCell ref="I25:I26"/>
    <mergeCell ref="J25:J26"/>
    <mergeCell ref="S25:S26"/>
    <mergeCell ref="S23:AE23"/>
    <mergeCell ref="C24:E24"/>
    <mergeCell ref="F24:F26"/>
    <mergeCell ref="G24:H24"/>
    <mergeCell ref="I24:J24"/>
    <mergeCell ref="K24:L24"/>
    <mergeCell ref="M24:M26"/>
    <mergeCell ref="N24:N26"/>
    <mergeCell ref="P24:Q24"/>
    <mergeCell ref="S24:U24"/>
    <mergeCell ref="A43:A46"/>
    <mergeCell ref="C23:Q23"/>
    <mergeCell ref="K25:K26"/>
    <mergeCell ref="L25:L26"/>
    <mergeCell ref="P25:P26"/>
    <mergeCell ref="Q25:Q26"/>
    <mergeCell ref="A23:A26"/>
    <mergeCell ref="B23:B26"/>
    <mergeCell ref="A27:A30"/>
    <mergeCell ref="A31:A34"/>
    <mergeCell ref="R2:R5"/>
    <mergeCell ref="L4:L5"/>
    <mergeCell ref="P4:P5"/>
    <mergeCell ref="Q4:Q5"/>
    <mergeCell ref="A35:A38"/>
    <mergeCell ref="A39:A42"/>
    <mergeCell ref="R23:R26"/>
    <mergeCell ref="S2:AE2"/>
    <mergeCell ref="C3:E3"/>
    <mergeCell ref="F3:F5"/>
    <mergeCell ref="G3:H3"/>
    <mergeCell ref="I3:J3"/>
    <mergeCell ref="K3:L3"/>
    <mergeCell ref="M3:M5"/>
    <mergeCell ref="N3:N5"/>
    <mergeCell ref="P3:Q3"/>
    <mergeCell ref="S3:U3"/>
    <mergeCell ref="V3:Y3"/>
    <mergeCell ref="Z3:AE3"/>
    <mergeCell ref="C4:C5"/>
    <mergeCell ref="D4:D5"/>
    <mergeCell ref="E4:E5"/>
    <mergeCell ref="G4:G5"/>
    <mergeCell ref="H4:H5"/>
    <mergeCell ref="I4:I5"/>
    <mergeCell ref="J4:J5"/>
    <mergeCell ref="K4:K5"/>
    <mergeCell ref="X4:Y4"/>
    <mergeCell ref="Z4:AA4"/>
    <mergeCell ref="AB4:AC4"/>
    <mergeCell ref="AD4:AE4"/>
    <mergeCell ref="S4:S5"/>
    <mergeCell ref="T4:T5"/>
    <mergeCell ref="U4:U5"/>
    <mergeCell ref="V4:W4"/>
    <mergeCell ref="A11:B11"/>
    <mergeCell ref="A2:B5"/>
    <mergeCell ref="O3:O5"/>
    <mergeCell ref="A7:B7"/>
    <mergeCell ref="A8:B8"/>
    <mergeCell ref="A9:B9"/>
    <mergeCell ref="A10:B10"/>
    <mergeCell ref="C2:Q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31</v>
      </c>
      <c r="E1" s="36" t="s">
        <v>639</v>
      </c>
      <c r="M1" s="4" t="s">
        <v>641</v>
      </c>
    </row>
    <row r="2" spans="1:21" ht="18.75" customHeight="1" thickBot="1">
      <c r="A2" s="290" t="s">
        <v>449</v>
      </c>
      <c r="B2" s="287" t="s">
        <v>344</v>
      </c>
      <c r="C2" s="287"/>
      <c r="D2" s="287"/>
      <c r="E2" s="287"/>
      <c r="F2" s="287"/>
      <c r="G2" s="287" t="s">
        <v>409</v>
      </c>
      <c r="H2" s="287"/>
      <c r="I2" s="287"/>
      <c r="J2" s="287"/>
      <c r="K2" s="287"/>
      <c r="L2" s="423" t="s">
        <v>637</v>
      </c>
      <c r="M2" s="426" t="s">
        <v>638</v>
      </c>
      <c r="R2" s="196" t="s">
        <v>647</v>
      </c>
      <c r="U2" s="4" t="s">
        <v>646</v>
      </c>
    </row>
    <row r="3" spans="1:21" ht="18.75" customHeight="1">
      <c r="A3" s="286"/>
      <c r="B3" s="284" t="s">
        <v>620</v>
      </c>
      <c r="C3" s="284" t="s">
        <v>623</v>
      </c>
      <c r="D3" s="284"/>
      <c r="E3" s="284"/>
      <c r="F3" s="429" t="s">
        <v>624</v>
      </c>
      <c r="G3" s="284" t="s">
        <v>620</v>
      </c>
      <c r="H3" s="284" t="s">
        <v>623</v>
      </c>
      <c r="I3" s="284"/>
      <c r="J3" s="284"/>
      <c r="K3" s="429" t="s">
        <v>624</v>
      </c>
      <c r="L3" s="424"/>
      <c r="M3" s="427"/>
      <c r="O3" s="353" t="s">
        <v>449</v>
      </c>
      <c r="P3" s="287" t="s">
        <v>623</v>
      </c>
      <c r="Q3" s="287"/>
      <c r="R3" s="287"/>
      <c r="S3" s="423" t="s">
        <v>624</v>
      </c>
      <c r="T3" s="423" t="s">
        <v>644</v>
      </c>
      <c r="U3" s="431" t="s">
        <v>645</v>
      </c>
    </row>
    <row r="4" spans="1:21" ht="18.75" customHeight="1">
      <c r="A4" s="286"/>
      <c r="B4" s="284"/>
      <c r="C4" s="9" t="s">
        <v>331</v>
      </c>
      <c r="D4" s="9" t="s">
        <v>621</v>
      </c>
      <c r="E4" s="9" t="s">
        <v>622</v>
      </c>
      <c r="F4" s="430"/>
      <c r="G4" s="284"/>
      <c r="H4" s="9" t="s">
        <v>331</v>
      </c>
      <c r="I4" s="9" t="s">
        <v>696</v>
      </c>
      <c r="J4" s="9" t="s">
        <v>622</v>
      </c>
      <c r="K4" s="430"/>
      <c r="L4" s="425"/>
      <c r="M4" s="428"/>
      <c r="O4" s="354"/>
      <c r="P4" s="9" t="s">
        <v>331</v>
      </c>
      <c r="Q4" s="9" t="s">
        <v>621</v>
      </c>
      <c r="R4" s="9" t="s">
        <v>622</v>
      </c>
      <c r="S4" s="425"/>
      <c r="T4" s="425"/>
      <c r="U4" s="432"/>
    </row>
    <row r="5" spans="1:21" ht="15" hidden="1" customHeight="1">
      <c r="A5" s="125" t="s">
        <v>571</v>
      </c>
      <c r="B5" s="71">
        <v>5</v>
      </c>
      <c r="C5" s="71">
        <f t="shared" ref="C5:C11" si="0">SUM(D5:E5)</f>
        <v>2292</v>
      </c>
      <c r="D5" s="71">
        <v>2183</v>
      </c>
      <c r="E5" s="71">
        <v>109</v>
      </c>
      <c r="F5" s="71">
        <v>4100</v>
      </c>
      <c r="G5" s="71">
        <v>2</v>
      </c>
      <c r="H5" s="71">
        <f t="shared" ref="H5:H11" si="1">SUM(I5:J5)</f>
        <v>1193</v>
      </c>
      <c r="I5" s="71">
        <v>1110</v>
      </c>
      <c r="J5" s="71">
        <v>83</v>
      </c>
      <c r="K5" s="71">
        <v>4600</v>
      </c>
      <c r="L5" s="71">
        <v>216</v>
      </c>
      <c r="M5" s="71">
        <v>17</v>
      </c>
      <c r="O5" s="125" t="s">
        <v>571</v>
      </c>
      <c r="P5" s="71">
        <f t="shared" ref="P5:P10" si="2">SUM(Q5:R5)</f>
        <v>551</v>
      </c>
      <c r="Q5" s="71">
        <v>515</v>
      </c>
      <c r="R5" s="71">
        <v>36</v>
      </c>
      <c r="S5" s="71">
        <v>4100</v>
      </c>
      <c r="T5" s="71">
        <v>213</v>
      </c>
      <c r="U5" s="71">
        <v>4</v>
      </c>
    </row>
    <row r="6" spans="1:21" hidden="1">
      <c r="A6" s="125" t="s">
        <v>608</v>
      </c>
      <c r="B6" s="71">
        <v>5</v>
      </c>
      <c r="C6" s="71">
        <f t="shared" si="0"/>
        <v>2287</v>
      </c>
      <c r="D6" s="71">
        <v>2176</v>
      </c>
      <c r="E6" s="71">
        <v>111</v>
      </c>
      <c r="F6" s="71">
        <v>4100</v>
      </c>
      <c r="G6" s="71">
        <v>2</v>
      </c>
      <c r="H6" s="71">
        <f t="shared" si="1"/>
        <v>1159</v>
      </c>
      <c r="I6" s="71">
        <v>1089</v>
      </c>
      <c r="J6" s="71">
        <v>70</v>
      </c>
      <c r="K6" s="71">
        <v>4600</v>
      </c>
      <c r="L6" s="71">
        <v>215</v>
      </c>
      <c r="M6" s="71">
        <v>17</v>
      </c>
      <c r="O6" s="49">
        <v>12</v>
      </c>
      <c r="P6" s="71">
        <f t="shared" si="2"/>
        <v>535</v>
      </c>
      <c r="Q6" s="71">
        <v>498</v>
      </c>
      <c r="R6" s="71">
        <v>37</v>
      </c>
      <c r="S6" s="71">
        <v>4100</v>
      </c>
      <c r="T6" s="71">
        <v>213</v>
      </c>
      <c r="U6" s="71">
        <v>4</v>
      </c>
    </row>
    <row r="7" spans="1:21" ht="19.5" customHeight="1">
      <c r="A7" s="125" t="s">
        <v>721</v>
      </c>
      <c r="B7" s="153">
        <v>5</v>
      </c>
      <c r="C7" s="30">
        <f t="shared" si="0"/>
        <v>2316</v>
      </c>
      <c r="D7" s="30">
        <v>2200</v>
      </c>
      <c r="E7" s="30">
        <v>116</v>
      </c>
      <c r="F7" s="30">
        <v>4100</v>
      </c>
      <c r="G7" s="30">
        <v>2</v>
      </c>
      <c r="H7" s="30">
        <f t="shared" si="1"/>
        <v>1211</v>
      </c>
      <c r="I7" s="30">
        <v>1122</v>
      </c>
      <c r="J7" s="30">
        <v>89</v>
      </c>
      <c r="K7" s="30">
        <v>4600</v>
      </c>
      <c r="L7" s="30">
        <v>213</v>
      </c>
      <c r="M7" s="30">
        <v>17</v>
      </c>
      <c r="O7" s="125" t="s">
        <v>721</v>
      </c>
      <c r="P7" s="204">
        <f t="shared" si="2"/>
        <v>514</v>
      </c>
      <c r="Q7" s="205">
        <v>479</v>
      </c>
      <c r="R7" s="205">
        <v>35</v>
      </c>
      <c r="S7" s="205">
        <v>4100</v>
      </c>
      <c r="T7" s="205">
        <v>202</v>
      </c>
      <c r="U7" s="205">
        <v>4</v>
      </c>
    </row>
    <row r="8" spans="1:21" ht="19.5" customHeight="1">
      <c r="A8" s="49">
        <v>14</v>
      </c>
      <c r="B8" s="154">
        <v>5</v>
      </c>
      <c r="C8" s="16">
        <f t="shared" si="0"/>
        <v>2328</v>
      </c>
      <c r="D8" s="16">
        <v>2208</v>
      </c>
      <c r="E8" s="16">
        <v>120</v>
      </c>
      <c r="F8" s="16">
        <v>4100</v>
      </c>
      <c r="G8" s="16">
        <v>2</v>
      </c>
      <c r="H8" s="16">
        <f t="shared" si="1"/>
        <v>1158</v>
      </c>
      <c r="I8" s="16">
        <v>1074</v>
      </c>
      <c r="J8" s="16">
        <v>84</v>
      </c>
      <c r="K8" s="16">
        <v>4600</v>
      </c>
      <c r="L8" s="16">
        <v>202</v>
      </c>
      <c r="M8" s="16">
        <v>17</v>
      </c>
      <c r="O8" s="49">
        <v>14</v>
      </c>
      <c r="P8" s="154">
        <f t="shared" si="2"/>
        <v>487</v>
      </c>
      <c r="Q8" s="16">
        <v>452</v>
      </c>
      <c r="R8" s="16">
        <v>35</v>
      </c>
      <c r="S8" s="16">
        <v>4100</v>
      </c>
      <c r="T8" s="16">
        <v>202</v>
      </c>
      <c r="U8" s="16">
        <v>4</v>
      </c>
    </row>
    <row r="9" spans="1:21" ht="19.5" customHeight="1">
      <c r="A9" s="49">
        <v>15</v>
      </c>
      <c r="B9" s="154">
        <v>5</v>
      </c>
      <c r="C9" s="16">
        <f t="shared" si="0"/>
        <v>2369</v>
      </c>
      <c r="D9" s="16">
        <v>2244</v>
      </c>
      <c r="E9" s="16">
        <v>125</v>
      </c>
      <c r="F9" s="16">
        <v>4100</v>
      </c>
      <c r="G9" s="16">
        <v>2</v>
      </c>
      <c r="H9" s="16">
        <f t="shared" si="1"/>
        <v>1146</v>
      </c>
      <c r="I9" s="16">
        <v>1059</v>
      </c>
      <c r="J9" s="16">
        <v>87</v>
      </c>
      <c r="K9" s="16">
        <v>4600</v>
      </c>
      <c r="L9" s="16">
        <v>202</v>
      </c>
      <c r="M9" s="16">
        <v>17</v>
      </c>
      <c r="O9" s="49">
        <v>15</v>
      </c>
      <c r="P9" s="154">
        <f t="shared" si="2"/>
        <v>480</v>
      </c>
      <c r="Q9" s="16">
        <v>446</v>
      </c>
      <c r="R9" s="16">
        <v>34</v>
      </c>
      <c r="S9" s="16">
        <v>4100</v>
      </c>
      <c r="T9" s="16">
        <v>202</v>
      </c>
      <c r="U9" s="16">
        <v>4</v>
      </c>
    </row>
    <row r="10" spans="1:21" ht="19.5" customHeight="1">
      <c r="A10" s="49">
        <v>16</v>
      </c>
      <c r="B10" s="154">
        <v>5</v>
      </c>
      <c r="C10" s="16">
        <f t="shared" si="0"/>
        <v>2350</v>
      </c>
      <c r="D10" s="16">
        <v>2219</v>
      </c>
      <c r="E10" s="16">
        <v>131</v>
      </c>
      <c r="F10" s="16">
        <v>4100</v>
      </c>
      <c r="G10" s="16">
        <v>2</v>
      </c>
      <c r="H10" s="16">
        <f t="shared" si="1"/>
        <v>1163</v>
      </c>
      <c r="I10" s="16">
        <v>1080</v>
      </c>
      <c r="J10" s="16">
        <v>83</v>
      </c>
      <c r="K10" s="16">
        <v>4600</v>
      </c>
      <c r="L10" s="16">
        <v>202</v>
      </c>
      <c r="M10" s="16">
        <v>17</v>
      </c>
      <c r="O10" s="49">
        <v>16</v>
      </c>
      <c r="P10" s="154">
        <f t="shared" si="2"/>
        <v>477</v>
      </c>
      <c r="Q10" s="21">
        <v>446</v>
      </c>
      <c r="R10" s="21">
        <v>31</v>
      </c>
      <c r="S10" s="16">
        <v>4100</v>
      </c>
      <c r="T10" s="21">
        <v>202</v>
      </c>
      <c r="U10" s="21">
        <v>4</v>
      </c>
    </row>
    <row r="11" spans="1:21" ht="19.5" customHeight="1" thickBot="1">
      <c r="A11" s="110">
        <v>17</v>
      </c>
      <c r="B11" s="155">
        <v>5</v>
      </c>
      <c r="C11" s="25">
        <f t="shared" si="0"/>
        <v>2399</v>
      </c>
      <c r="D11" s="25">
        <v>2265</v>
      </c>
      <c r="E11" s="25">
        <v>134</v>
      </c>
      <c r="F11" s="25">
        <v>4100</v>
      </c>
      <c r="G11" s="25">
        <v>2</v>
      </c>
      <c r="H11" s="25">
        <f t="shared" si="1"/>
        <v>1164</v>
      </c>
      <c r="I11" s="25">
        <v>1079</v>
      </c>
      <c r="J11" s="25">
        <v>85</v>
      </c>
      <c r="K11" s="25">
        <v>4600</v>
      </c>
      <c r="L11" s="25">
        <v>202</v>
      </c>
      <c r="M11" s="25">
        <v>17</v>
      </c>
      <c r="O11" s="124">
        <v>17</v>
      </c>
      <c r="P11" s="155">
        <f>SUM(Q11:R11)</f>
        <v>455</v>
      </c>
      <c r="Q11" s="25">
        <v>424</v>
      </c>
      <c r="R11" s="25">
        <v>31</v>
      </c>
      <c r="S11" s="25">
        <v>4100</v>
      </c>
      <c r="T11" s="25">
        <v>202</v>
      </c>
      <c r="U11" s="25">
        <v>4</v>
      </c>
    </row>
    <row r="12" spans="1:21">
      <c r="A12" s="27" t="s">
        <v>640</v>
      </c>
      <c r="O12" s="27" t="s">
        <v>399</v>
      </c>
      <c r="Q12" s="71"/>
      <c r="R12" s="71"/>
      <c r="S12" s="71"/>
      <c r="T12" s="71"/>
      <c r="U12" s="71"/>
    </row>
    <row r="13" spans="1:21" ht="18.75" customHeight="1" thickBot="1">
      <c r="A13" s="1"/>
      <c r="E13" s="36" t="s">
        <v>642</v>
      </c>
      <c r="M13" s="4" t="s">
        <v>641</v>
      </c>
    </row>
    <row r="14" spans="1:21" ht="18.75" customHeight="1">
      <c r="A14" s="290" t="s">
        <v>449</v>
      </c>
      <c r="B14" s="287" t="s">
        <v>344</v>
      </c>
      <c r="C14" s="287"/>
      <c r="D14" s="287"/>
      <c r="E14" s="287"/>
      <c r="F14" s="287"/>
      <c r="G14" s="287" t="s">
        <v>409</v>
      </c>
      <c r="H14" s="287"/>
      <c r="I14" s="287"/>
      <c r="J14" s="287"/>
      <c r="K14" s="287"/>
      <c r="L14" s="423" t="s">
        <v>637</v>
      </c>
      <c r="M14" s="426" t="s">
        <v>638</v>
      </c>
    </row>
    <row r="15" spans="1:21" ht="18.75" customHeight="1">
      <c r="A15" s="286"/>
      <c r="B15" s="284" t="s">
        <v>620</v>
      </c>
      <c r="C15" s="284" t="s">
        <v>623</v>
      </c>
      <c r="D15" s="284"/>
      <c r="E15" s="284"/>
      <c r="F15" s="429" t="s">
        <v>624</v>
      </c>
      <c r="G15" s="284" t="s">
        <v>620</v>
      </c>
      <c r="H15" s="284" t="s">
        <v>623</v>
      </c>
      <c r="I15" s="284"/>
      <c r="J15" s="284"/>
      <c r="K15" s="429" t="s">
        <v>624</v>
      </c>
      <c r="L15" s="424"/>
      <c r="M15" s="427"/>
    </row>
    <row r="16" spans="1:21" ht="18.75" customHeight="1">
      <c r="A16" s="286"/>
      <c r="B16" s="284"/>
      <c r="C16" s="9" t="s">
        <v>331</v>
      </c>
      <c r="D16" s="9" t="s">
        <v>621</v>
      </c>
      <c r="E16" s="9" t="s">
        <v>622</v>
      </c>
      <c r="F16" s="430"/>
      <c r="G16" s="284"/>
      <c r="H16" s="9" t="s">
        <v>331</v>
      </c>
      <c r="I16" s="9" t="s">
        <v>696</v>
      </c>
      <c r="J16" s="9" t="s">
        <v>622</v>
      </c>
      <c r="K16" s="430"/>
      <c r="L16" s="425"/>
      <c r="M16" s="428"/>
    </row>
    <row r="17" spans="1:13" hidden="1">
      <c r="A17" s="125" t="s">
        <v>571</v>
      </c>
      <c r="B17" s="71">
        <v>4</v>
      </c>
      <c r="C17" s="71">
        <f t="shared" ref="C17:C23" si="3">SUM(D17:E17)</f>
        <v>1713</v>
      </c>
      <c r="D17" s="71">
        <v>1626</v>
      </c>
      <c r="E17" s="71">
        <v>87</v>
      </c>
      <c r="F17" s="71">
        <v>4100</v>
      </c>
      <c r="G17" s="71">
        <v>2</v>
      </c>
      <c r="H17" s="71">
        <f t="shared" ref="H17:H23" si="4">SUM(I17:J17)</f>
        <v>1217</v>
      </c>
      <c r="I17" s="71">
        <v>1141</v>
      </c>
      <c r="J17" s="71">
        <v>76</v>
      </c>
      <c r="K17" s="71">
        <v>4600</v>
      </c>
      <c r="L17" s="71">
        <v>216</v>
      </c>
      <c r="M17" s="71">
        <v>14</v>
      </c>
    </row>
    <row r="18" spans="1:13" hidden="1">
      <c r="A18" s="125" t="s">
        <v>608</v>
      </c>
      <c r="B18" s="71">
        <v>4</v>
      </c>
      <c r="C18" s="71">
        <f t="shared" si="3"/>
        <v>1720</v>
      </c>
      <c r="D18" s="71">
        <v>1628</v>
      </c>
      <c r="E18" s="71">
        <v>92</v>
      </c>
      <c r="F18" s="71">
        <v>4100</v>
      </c>
      <c r="G18" s="71">
        <v>2</v>
      </c>
      <c r="H18" s="71">
        <f t="shared" si="4"/>
        <v>1223</v>
      </c>
      <c r="I18" s="71">
        <v>1146</v>
      </c>
      <c r="J18" s="71">
        <v>77</v>
      </c>
      <c r="K18" s="71">
        <v>4600</v>
      </c>
      <c r="L18" s="71">
        <v>215</v>
      </c>
      <c r="M18" s="71">
        <v>14</v>
      </c>
    </row>
    <row r="19" spans="1:13" ht="19.5" customHeight="1">
      <c r="A19" s="125" t="s">
        <v>721</v>
      </c>
      <c r="B19" s="153">
        <v>4</v>
      </c>
      <c r="C19" s="30">
        <f t="shared" si="3"/>
        <v>1699</v>
      </c>
      <c r="D19" s="30">
        <v>1604</v>
      </c>
      <c r="E19" s="30">
        <v>95</v>
      </c>
      <c r="F19" s="30">
        <v>4100</v>
      </c>
      <c r="G19" s="30">
        <v>2</v>
      </c>
      <c r="H19" s="30">
        <f t="shared" si="4"/>
        <v>1192</v>
      </c>
      <c r="I19" s="30">
        <v>1112</v>
      </c>
      <c r="J19" s="30">
        <v>80</v>
      </c>
      <c r="K19" s="30">
        <v>4600</v>
      </c>
      <c r="L19" s="30">
        <v>213</v>
      </c>
      <c r="M19" s="30">
        <v>14</v>
      </c>
    </row>
    <row r="20" spans="1:13" ht="19.5" customHeight="1">
      <c r="A20" s="49">
        <v>14</v>
      </c>
      <c r="B20" s="154">
        <v>4</v>
      </c>
      <c r="C20" s="16">
        <f t="shared" si="3"/>
        <v>1705</v>
      </c>
      <c r="D20" s="16">
        <v>1608</v>
      </c>
      <c r="E20" s="16">
        <v>97</v>
      </c>
      <c r="F20" s="16">
        <v>4100</v>
      </c>
      <c r="G20" s="16">
        <v>2</v>
      </c>
      <c r="H20" s="16">
        <f t="shared" si="4"/>
        <v>1186</v>
      </c>
      <c r="I20" s="16">
        <v>1111</v>
      </c>
      <c r="J20" s="16">
        <v>75</v>
      </c>
      <c r="K20" s="16">
        <v>4600</v>
      </c>
      <c r="L20" s="16">
        <v>202</v>
      </c>
      <c r="M20" s="16">
        <v>14</v>
      </c>
    </row>
    <row r="21" spans="1:13" ht="19.5" customHeight="1">
      <c r="A21" s="49">
        <v>15</v>
      </c>
      <c r="B21" s="154">
        <v>4</v>
      </c>
      <c r="C21" s="16">
        <f t="shared" si="3"/>
        <v>1728</v>
      </c>
      <c r="D21" s="16">
        <v>1628</v>
      </c>
      <c r="E21" s="16">
        <v>100</v>
      </c>
      <c r="F21" s="16">
        <v>4100</v>
      </c>
      <c r="G21" s="16">
        <v>2</v>
      </c>
      <c r="H21" s="16">
        <f t="shared" si="4"/>
        <v>1140</v>
      </c>
      <c r="I21" s="16">
        <v>1067</v>
      </c>
      <c r="J21" s="16">
        <v>73</v>
      </c>
      <c r="K21" s="16">
        <v>4600</v>
      </c>
      <c r="L21" s="16">
        <v>202</v>
      </c>
      <c r="M21" s="16">
        <v>14</v>
      </c>
    </row>
    <row r="22" spans="1:13" ht="19.5" customHeight="1">
      <c r="A22" s="49">
        <v>16</v>
      </c>
      <c r="B22" s="154">
        <v>4</v>
      </c>
      <c r="C22" s="16">
        <f t="shared" si="3"/>
        <v>1788</v>
      </c>
      <c r="D22" s="16">
        <v>1686</v>
      </c>
      <c r="E22" s="16">
        <v>102</v>
      </c>
      <c r="F22" s="16">
        <v>4100</v>
      </c>
      <c r="G22" s="16">
        <v>2</v>
      </c>
      <c r="H22" s="16">
        <f t="shared" si="4"/>
        <v>1124</v>
      </c>
      <c r="I22" s="16">
        <v>1052</v>
      </c>
      <c r="J22" s="16">
        <v>72</v>
      </c>
      <c r="K22" s="16">
        <v>4600</v>
      </c>
      <c r="L22" s="16">
        <v>202</v>
      </c>
      <c r="M22" s="16">
        <v>14</v>
      </c>
    </row>
    <row r="23" spans="1:13" ht="19.5" customHeight="1" thickBot="1">
      <c r="A23" s="110">
        <v>17</v>
      </c>
      <c r="B23" s="155">
        <v>4</v>
      </c>
      <c r="C23" s="25">
        <f t="shared" si="3"/>
        <v>1819</v>
      </c>
      <c r="D23" s="25">
        <v>1716</v>
      </c>
      <c r="E23" s="25">
        <v>103</v>
      </c>
      <c r="F23" s="25">
        <v>4100</v>
      </c>
      <c r="G23" s="25">
        <v>2</v>
      </c>
      <c r="H23" s="25">
        <f t="shared" si="4"/>
        <v>1126</v>
      </c>
      <c r="I23" s="25">
        <v>1050</v>
      </c>
      <c r="J23" s="25">
        <v>76</v>
      </c>
      <c r="K23" s="25">
        <v>4600</v>
      </c>
      <c r="L23" s="25">
        <v>202</v>
      </c>
      <c r="M23" s="25">
        <v>14</v>
      </c>
    </row>
    <row r="24" spans="1:13">
      <c r="A24" s="27" t="s">
        <v>643</v>
      </c>
    </row>
    <row r="25" spans="1:13" ht="18.75" customHeight="1" thickBot="1">
      <c r="A25" s="1"/>
      <c r="E25" s="36" t="s">
        <v>702</v>
      </c>
      <c r="M25" s="4" t="s">
        <v>641</v>
      </c>
    </row>
    <row r="26" spans="1:13" ht="18.75" customHeight="1">
      <c r="A26" s="290" t="s">
        <v>449</v>
      </c>
      <c r="B26" s="287" t="s">
        <v>344</v>
      </c>
      <c r="C26" s="287"/>
      <c r="D26" s="287"/>
      <c r="E26" s="287"/>
      <c r="F26" s="287"/>
      <c r="G26" s="287" t="s">
        <v>409</v>
      </c>
      <c r="H26" s="287"/>
      <c r="I26" s="287"/>
      <c r="J26" s="287"/>
      <c r="K26" s="287"/>
      <c r="L26" s="423" t="s">
        <v>637</v>
      </c>
      <c r="M26" s="426" t="s">
        <v>638</v>
      </c>
    </row>
    <row r="27" spans="1:13" ht="18.75" customHeight="1">
      <c r="A27" s="286"/>
      <c r="B27" s="284" t="s">
        <v>620</v>
      </c>
      <c r="C27" s="284" t="s">
        <v>623</v>
      </c>
      <c r="D27" s="284"/>
      <c r="E27" s="284"/>
      <c r="F27" s="429" t="s">
        <v>624</v>
      </c>
      <c r="G27" s="284" t="s">
        <v>620</v>
      </c>
      <c r="H27" s="284" t="s">
        <v>623</v>
      </c>
      <c r="I27" s="284"/>
      <c r="J27" s="284"/>
      <c r="K27" s="429" t="s">
        <v>624</v>
      </c>
      <c r="L27" s="424"/>
      <c r="M27" s="427"/>
    </row>
    <row r="28" spans="1:13" ht="18.75" customHeight="1">
      <c r="A28" s="286"/>
      <c r="B28" s="284"/>
      <c r="C28" s="9" t="s">
        <v>331</v>
      </c>
      <c r="D28" s="9" t="s">
        <v>621</v>
      </c>
      <c r="E28" s="9" t="s">
        <v>622</v>
      </c>
      <c r="F28" s="430"/>
      <c r="G28" s="284"/>
      <c r="H28" s="9" t="s">
        <v>331</v>
      </c>
      <c r="I28" s="9" t="s">
        <v>696</v>
      </c>
      <c r="J28" s="9" t="s">
        <v>622</v>
      </c>
      <c r="K28" s="430"/>
      <c r="L28" s="425"/>
      <c r="M28" s="428"/>
    </row>
    <row r="29" spans="1:13" hidden="1">
      <c r="A29" s="125" t="s">
        <v>571</v>
      </c>
      <c r="B29" s="71"/>
      <c r="C29" s="71">
        <f t="shared" ref="C29:C35" si="5">SUM(D29:E29)</f>
        <v>0</v>
      </c>
      <c r="D29" s="71"/>
      <c r="E29" s="71"/>
      <c r="F29" s="71"/>
      <c r="G29" s="71"/>
      <c r="H29" s="71">
        <f t="shared" ref="H29:H35" si="6">SUM(I29:J29)</f>
        <v>0</v>
      </c>
      <c r="I29" s="71"/>
      <c r="J29" s="71"/>
      <c r="K29" s="71"/>
      <c r="L29" s="71"/>
      <c r="M29" s="71"/>
    </row>
    <row r="30" spans="1:13" hidden="1">
      <c r="A30" s="125" t="s">
        <v>608</v>
      </c>
      <c r="B30" s="71"/>
      <c r="C30" s="71">
        <f t="shared" si="5"/>
        <v>0</v>
      </c>
      <c r="D30" s="71"/>
      <c r="E30" s="71"/>
      <c r="F30" s="71"/>
      <c r="G30" s="71"/>
      <c r="H30" s="71">
        <f t="shared" si="6"/>
        <v>0</v>
      </c>
      <c r="I30" s="71"/>
      <c r="J30" s="71"/>
      <c r="K30" s="71"/>
      <c r="L30" s="71"/>
      <c r="M30" s="71"/>
    </row>
    <row r="31" spans="1:13" ht="19.5" customHeight="1">
      <c r="A31" s="125" t="s">
        <v>721</v>
      </c>
      <c r="B31" s="153">
        <v>4</v>
      </c>
      <c r="C31" s="30">
        <f t="shared" si="5"/>
        <v>977</v>
      </c>
      <c r="D31" s="30">
        <v>899</v>
      </c>
      <c r="E31" s="30">
        <v>78</v>
      </c>
      <c r="F31" s="30">
        <v>4000</v>
      </c>
      <c r="G31" s="30">
        <v>1</v>
      </c>
      <c r="H31" s="30">
        <f t="shared" si="6"/>
        <v>589</v>
      </c>
      <c r="I31" s="30">
        <v>548</v>
      </c>
      <c r="J31" s="30">
        <v>41</v>
      </c>
      <c r="K31" s="30">
        <v>4500</v>
      </c>
      <c r="L31" s="30">
        <v>216</v>
      </c>
      <c r="M31" s="30">
        <v>9</v>
      </c>
    </row>
    <row r="32" spans="1:13" ht="19.5" customHeight="1">
      <c r="A32" s="49">
        <v>14</v>
      </c>
      <c r="B32" s="154">
        <v>4</v>
      </c>
      <c r="C32" s="16">
        <f t="shared" si="5"/>
        <v>983</v>
      </c>
      <c r="D32" s="16">
        <v>906</v>
      </c>
      <c r="E32" s="16">
        <v>77</v>
      </c>
      <c r="F32" s="16">
        <v>4000</v>
      </c>
      <c r="G32" s="16">
        <v>1</v>
      </c>
      <c r="H32" s="16">
        <f t="shared" si="6"/>
        <v>557</v>
      </c>
      <c r="I32" s="16">
        <v>518</v>
      </c>
      <c r="J32" s="16">
        <v>39</v>
      </c>
      <c r="K32" s="16">
        <v>4500</v>
      </c>
      <c r="L32" s="16">
        <v>204</v>
      </c>
      <c r="M32" s="16">
        <v>9</v>
      </c>
    </row>
    <row r="33" spans="1:13" ht="19.5" customHeight="1">
      <c r="A33" s="49">
        <v>15</v>
      </c>
      <c r="B33" s="154">
        <v>4</v>
      </c>
      <c r="C33" s="16">
        <f t="shared" si="5"/>
        <v>980</v>
      </c>
      <c r="D33" s="16">
        <v>914</v>
      </c>
      <c r="E33" s="16">
        <v>66</v>
      </c>
      <c r="F33" s="16">
        <v>4100</v>
      </c>
      <c r="G33" s="16">
        <v>1</v>
      </c>
      <c r="H33" s="16">
        <f t="shared" si="6"/>
        <v>492</v>
      </c>
      <c r="I33" s="16">
        <v>467</v>
      </c>
      <c r="J33" s="16">
        <v>25</v>
      </c>
      <c r="K33" s="16">
        <v>4600</v>
      </c>
      <c r="L33" s="16">
        <v>202</v>
      </c>
      <c r="M33" s="16">
        <v>9</v>
      </c>
    </row>
    <row r="34" spans="1:13" ht="19.5" customHeight="1">
      <c r="A34" s="49">
        <v>16</v>
      </c>
      <c r="B34" s="154">
        <v>4</v>
      </c>
      <c r="C34" s="16">
        <f t="shared" si="5"/>
        <v>988</v>
      </c>
      <c r="D34" s="16">
        <v>920</v>
      </c>
      <c r="E34" s="16">
        <v>68</v>
      </c>
      <c r="F34" s="16">
        <v>4100</v>
      </c>
      <c r="G34" s="16">
        <v>1</v>
      </c>
      <c r="H34" s="16">
        <f t="shared" si="6"/>
        <v>474</v>
      </c>
      <c r="I34" s="16">
        <v>449</v>
      </c>
      <c r="J34" s="16">
        <v>25</v>
      </c>
      <c r="K34" s="16">
        <v>4600</v>
      </c>
      <c r="L34" s="16">
        <v>202</v>
      </c>
      <c r="M34" s="16">
        <v>9</v>
      </c>
    </row>
    <row r="35" spans="1:13" ht="19.5" customHeight="1" thickBot="1">
      <c r="A35" s="110">
        <v>17</v>
      </c>
      <c r="B35" s="155">
        <v>4</v>
      </c>
      <c r="C35" s="25">
        <f t="shared" si="5"/>
        <v>979</v>
      </c>
      <c r="D35" s="25">
        <v>911</v>
      </c>
      <c r="E35" s="25">
        <v>68</v>
      </c>
      <c r="F35" s="25">
        <v>4100</v>
      </c>
      <c r="G35" s="25">
        <v>1</v>
      </c>
      <c r="H35" s="25">
        <f t="shared" si="6"/>
        <v>459</v>
      </c>
      <c r="I35" s="25">
        <v>435</v>
      </c>
      <c r="J35" s="25">
        <v>24</v>
      </c>
      <c r="K35" s="25">
        <v>4600</v>
      </c>
      <c r="L35" s="25">
        <v>202</v>
      </c>
      <c r="M35" s="25">
        <v>9</v>
      </c>
    </row>
    <row r="36" spans="1:13">
      <c r="A36" s="27" t="s">
        <v>701</v>
      </c>
    </row>
    <row r="37" spans="1:13" ht="18.75" customHeight="1" thickBot="1">
      <c r="A37" s="1"/>
      <c r="E37" s="36" t="s">
        <v>695</v>
      </c>
      <c r="M37" s="4" t="s">
        <v>641</v>
      </c>
    </row>
    <row r="38" spans="1:13" ht="18.75" customHeight="1">
      <c r="A38" s="290" t="s">
        <v>449</v>
      </c>
      <c r="B38" s="287" t="s">
        <v>344</v>
      </c>
      <c r="C38" s="287"/>
      <c r="D38" s="287"/>
      <c r="E38" s="287"/>
      <c r="F38" s="287"/>
      <c r="G38" s="287" t="s">
        <v>409</v>
      </c>
      <c r="H38" s="287"/>
      <c r="I38" s="287"/>
      <c r="J38" s="287"/>
      <c r="K38" s="287"/>
      <c r="L38" s="423" t="s">
        <v>637</v>
      </c>
      <c r="M38" s="426" t="s">
        <v>638</v>
      </c>
    </row>
    <row r="39" spans="1:13" ht="18.75" customHeight="1">
      <c r="A39" s="286"/>
      <c r="B39" s="284" t="s">
        <v>620</v>
      </c>
      <c r="C39" s="284" t="s">
        <v>623</v>
      </c>
      <c r="D39" s="284"/>
      <c r="E39" s="284"/>
      <c r="F39" s="429" t="s">
        <v>624</v>
      </c>
      <c r="G39" s="284" t="s">
        <v>620</v>
      </c>
      <c r="H39" s="284" t="s">
        <v>623</v>
      </c>
      <c r="I39" s="284"/>
      <c r="J39" s="284"/>
      <c r="K39" s="429" t="s">
        <v>624</v>
      </c>
      <c r="L39" s="424"/>
      <c r="M39" s="427"/>
    </row>
    <row r="40" spans="1:13" ht="18.75" customHeight="1">
      <c r="A40" s="286"/>
      <c r="B40" s="284"/>
      <c r="C40" s="9" t="s">
        <v>331</v>
      </c>
      <c r="D40" s="9" t="s">
        <v>621</v>
      </c>
      <c r="E40" s="9" t="s">
        <v>622</v>
      </c>
      <c r="F40" s="430"/>
      <c r="G40" s="284"/>
      <c r="H40" s="9" t="s">
        <v>331</v>
      </c>
      <c r="I40" s="9" t="s">
        <v>696</v>
      </c>
      <c r="J40" s="9" t="s">
        <v>622</v>
      </c>
      <c r="K40" s="430"/>
      <c r="L40" s="425"/>
      <c r="M40" s="428"/>
    </row>
    <row r="41" spans="1:13" hidden="1">
      <c r="A41" s="125" t="s">
        <v>571</v>
      </c>
      <c r="B41" s="71"/>
      <c r="C41" s="71">
        <f t="shared" ref="C41:C47" si="7">SUM(D41:E41)</f>
        <v>0</v>
      </c>
      <c r="D41" s="71"/>
      <c r="E41" s="71"/>
      <c r="F41" s="71"/>
      <c r="G41" s="71"/>
      <c r="H41" s="71">
        <f t="shared" ref="H41:H47" si="8">SUM(I41:J41)</f>
        <v>0</v>
      </c>
      <c r="I41" s="71"/>
      <c r="J41" s="71"/>
      <c r="K41" s="71"/>
      <c r="L41" s="71"/>
      <c r="M41" s="71"/>
    </row>
    <row r="42" spans="1:13" hidden="1">
      <c r="A42" s="125" t="s">
        <v>608</v>
      </c>
      <c r="B42" s="71"/>
      <c r="C42" s="71">
        <f t="shared" si="7"/>
        <v>0</v>
      </c>
      <c r="D42" s="71"/>
      <c r="E42" s="71"/>
      <c r="F42" s="71"/>
      <c r="G42" s="71"/>
      <c r="H42" s="71">
        <f t="shared" si="8"/>
        <v>0</v>
      </c>
      <c r="I42" s="71"/>
      <c r="J42" s="71"/>
      <c r="K42" s="71"/>
      <c r="L42" s="71"/>
      <c r="M42" s="71"/>
    </row>
    <row r="43" spans="1:13" ht="19.5" customHeight="1">
      <c r="A43" s="125" t="s">
        <v>721</v>
      </c>
      <c r="B43" s="153">
        <v>1</v>
      </c>
      <c r="C43" s="30">
        <f t="shared" si="7"/>
        <v>459</v>
      </c>
      <c r="D43" s="30">
        <v>434</v>
      </c>
      <c r="E43" s="30">
        <v>25</v>
      </c>
      <c r="F43" s="30">
        <v>4200</v>
      </c>
      <c r="G43" s="30">
        <v>1</v>
      </c>
      <c r="H43" s="30">
        <f t="shared" si="8"/>
        <v>312</v>
      </c>
      <c r="I43" s="30">
        <v>289</v>
      </c>
      <c r="J43" s="30">
        <v>23</v>
      </c>
      <c r="K43" s="30">
        <v>4600</v>
      </c>
      <c r="L43" s="30">
        <v>215</v>
      </c>
      <c r="M43" s="30">
        <v>4</v>
      </c>
    </row>
    <row r="44" spans="1:13" ht="19.5" customHeight="1">
      <c r="A44" s="49">
        <v>14</v>
      </c>
      <c r="B44" s="154">
        <v>1</v>
      </c>
      <c r="C44" s="16">
        <f t="shared" si="7"/>
        <v>434</v>
      </c>
      <c r="D44" s="16">
        <v>410</v>
      </c>
      <c r="E44" s="16">
        <v>24</v>
      </c>
      <c r="F44" s="16">
        <v>4200</v>
      </c>
      <c r="G44" s="16">
        <v>1</v>
      </c>
      <c r="H44" s="16">
        <f t="shared" si="8"/>
        <v>297</v>
      </c>
      <c r="I44" s="16">
        <v>274</v>
      </c>
      <c r="J44" s="16">
        <v>23</v>
      </c>
      <c r="K44" s="16">
        <v>4600</v>
      </c>
      <c r="L44" s="16">
        <v>207</v>
      </c>
      <c r="M44" s="16">
        <v>4</v>
      </c>
    </row>
    <row r="45" spans="1:13" ht="19.5" customHeight="1">
      <c r="A45" s="49">
        <v>15</v>
      </c>
      <c r="B45" s="154">
        <v>1</v>
      </c>
      <c r="C45" s="16">
        <f t="shared" si="7"/>
        <v>416</v>
      </c>
      <c r="D45" s="16">
        <v>394</v>
      </c>
      <c r="E45" s="16">
        <v>22</v>
      </c>
      <c r="F45" s="16">
        <v>4200</v>
      </c>
      <c r="G45" s="16">
        <v>1</v>
      </c>
      <c r="H45" s="16">
        <f t="shared" si="8"/>
        <v>281</v>
      </c>
      <c r="I45" s="16">
        <v>259</v>
      </c>
      <c r="J45" s="16">
        <v>22</v>
      </c>
      <c r="K45" s="16">
        <v>4600</v>
      </c>
      <c r="L45" s="16">
        <v>208</v>
      </c>
      <c r="M45" s="16">
        <v>5</v>
      </c>
    </row>
    <row r="46" spans="1:13" ht="19.5" customHeight="1">
      <c r="A46" s="49">
        <v>16</v>
      </c>
      <c r="B46" s="154">
        <v>1</v>
      </c>
      <c r="C46" s="16">
        <f t="shared" si="7"/>
        <v>418</v>
      </c>
      <c r="D46" s="16">
        <v>395</v>
      </c>
      <c r="E46" s="16">
        <v>23</v>
      </c>
      <c r="F46" s="16">
        <v>4200</v>
      </c>
      <c r="G46" s="16">
        <v>1</v>
      </c>
      <c r="H46" s="16">
        <f t="shared" si="8"/>
        <v>274</v>
      </c>
      <c r="I46" s="16">
        <v>253</v>
      </c>
      <c r="J46" s="16">
        <v>21</v>
      </c>
      <c r="K46" s="16">
        <v>4600</v>
      </c>
      <c r="L46" s="16">
        <v>207</v>
      </c>
      <c r="M46" s="16">
        <v>5</v>
      </c>
    </row>
    <row r="47" spans="1:13" ht="19.5" customHeight="1" thickBot="1">
      <c r="A47" s="110">
        <v>17</v>
      </c>
      <c r="B47" s="155">
        <v>1</v>
      </c>
      <c r="C47" s="25">
        <f t="shared" si="7"/>
        <v>413</v>
      </c>
      <c r="D47" s="25">
        <v>390</v>
      </c>
      <c r="E47" s="25">
        <v>23</v>
      </c>
      <c r="F47" s="25">
        <v>4100</v>
      </c>
      <c r="G47" s="25">
        <v>1</v>
      </c>
      <c r="H47" s="25">
        <f t="shared" si="8"/>
        <v>242</v>
      </c>
      <c r="I47" s="25">
        <v>221</v>
      </c>
      <c r="J47" s="25">
        <v>21</v>
      </c>
      <c r="K47" s="25">
        <v>4600</v>
      </c>
      <c r="L47" s="25">
        <v>208</v>
      </c>
      <c r="M47" s="25">
        <v>5</v>
      </c>
    </row>
    <row r="48" spans="1:13" ht="15" customHeight="1">
      <c r="A48" s="112" t="s">
        <v>699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13">
      <c r="A49" s="27" t="s">
        <v>697</v>
      </c>
    </row>
    <row r="50" spans="1:13" ht="18.75" customHeight="1" thickBot="1">
      <c r="A50" s="1"/>
      <c r="E50" s="36" t="s">
        <v>694</v>
      </c>
      <c r="M50" s="4" t="s">
        <v>641</v>
      </c>
    </row>
    <row r="51" spans="1:13" ht="18.75" customHeight="1">
      <c r="A51" s="419" t="s">
        <v>449</v>
      </c>
      <c r="B51" s="287" t="s">
        <v>344</v>
      </c>
      <c r="C51" s="287"/>
      <c r="D51" s="287"/>
      <c r="E51" s="287"/>
      <c r="F51" s="287"/>
      <c r="G51" s="287" t="s">
        <v>409</v>
      </c>
      <c r="H51" s="287"/>
      <c r="I51" s="287"/>
      <c r="J51" s="287"/>
      <c r="K51" s="287"/>
      <c r="L51" s="421" t="s">
        <v>637</v>
      </c>
      <c r="M51" s="415" t="s">
        <v>638</v>
      </c>
    </row>
    <row r="52" spans="1:13" ht="18.75" customHeight="1">
      <c r="A52" s="420"/>
      <c r="B52" s="284" t="s">
        <v>620</v>
      </c>
      <c r="C52" s="284" t="s">
        <v>623</v>
      </c>
      <c r="D52" s="284"/>
      <c r="E52" s="284"/>
      <c r="F52" s="417" t="s">
        <v>624</v>
      </c>
      <c r="G52" s="284" t="s">
        <v>620</v>
      </c>
      <c r="H52" s="284" t="s">
        <v>623</v>
      </c>
      <c r="I52" s="284"/>
      <c r="J52" s="284"/>
      <c r="K52" s="417" t="s">
        <v>624</v>
      </c>
      <c r="L52" s="422"/>
      <c r="M52" s="416"/>
    </row>
    <row r="53" spans="1:13" ht="18.75" customHeight="1">
      <c r="A53" s="420"/>
      <c r="B53" s="284"/>
      <c r="C53" s="9" t="s">
        <v>331</v>
      </c>
      <c r="D53" s="9" t="s">
        <v>621</v>
      </c>
      <c r="E53" s="9" t="s">
        <v>622</v>
      </c>
      <c r="F53" s="418"/>
      <c r="G53" s="284"/>
      <c r="H53" s="9" t="s">
        <v>331</v>
      </c>
      <c r="I53" s="9" t="s">
        <v>696</v>
      </c>
      <c r="J53" s="9" t="s">
        <v>622</v>
      </c>
      <c r="K53" s="418"/>
      <c r="L53" s="422"/>
      <c r="M53" s="416"/>
    </row>
    <row r="54" spans="1:13" hidden="1">
      <c r="A54" s="125" t="s">
        <v>571</v>
      </c>
      <c r="B54" s="71"/>
      <c r="C54" s="71">
        <f t="shared" ref="C54:C60" si="9">SUM(D54:E54)</f>
        <v>0</v>
      </c>
      <c r="D54" s="71"/>
      <c r="E54" s="71"/>
      <c r="F54" s="71"/>
      <c r="G54" s="71"/>
      <c r="H54" s="71">
        <f t="shared" ref="H54:H60" si="10">SUM(I54:J54)</f>
        <v>0</v>
      </c>
      <c r="I54" s="71"/>
      <c r="J54" s="71"/>
      <c r="K54" s="71"/>
      <c r="L54" s="71"/>
      <c r="M54" s="71"/>
    </row>
    <row r="55" spans="1:13" hidden="1">
      <c r="A55" s="125" t="s">
        <v>608</v>
      </c>
      <c r="B55" s="71"/>
      <c r="C55" s="71">
        <f t="shared" si="9"/>
        <v>0</v>
      </c>
      <c r="D55" s="71"/>
      <c r="E55" s="71"/>
      <c r="F55" s="71"/>
      <c r="G55" s="71"/>
      <c r="H55" s="71">
        <f t="shared" si="10"/>
        <v>0</v>
      </c>
      <c r="I55" s="71"/>
      <c r="J55" s="71"/>
      <c r="K55" s="71"/>
      <c r="L55" s="71"/>
      <c r="M55" s="71"/>
    </row>
    <row r="56" spans="1:13" ht="19.5" customHeight="1">
      <c r="A56" s="125" t="s">
        <v>721</v>
      </c>
      <c r="B56" s="200" t="s">
        <v>67</v>
      </c>
      <c r="C56" s="201" t="s">
        <v>68</v>
      </c>
      <c r="D56" s="201" t="s">
        <v>69</v>
      </c>
      <c r="E56" s="201" t="s">
        <v>70</v>
      </c>
      <c r="F56" s="201" t="s">
        <v>71</v>
      </c>
      <c r="G56" s="201" t="s">
        <v>72</v>
      </c>
      <c r="H56" s="201" t="s">
        <v>73</v>
      </c>
      <c r="I56" s="201" t="s">
        <v>74</v>
      </c>
      <c r="J56" s="201" t="s">
        <v>75</v>
      </c>
      <c r="K56" s="201" t="s">
        <v>76</v>
      </c>
      <c r="L56" s="201" t="s">
        <v>77</v>
      </c>
      <c r="M56" s="201" t="s">
        <v>78</v>
      </c>
    </row>
    <row r="57" spans="1:13" ht="19.5" customHeight="1">
      <c r="A57" s="49">
        <v>14</v>
      </c>
      <c r="B57" s="202" t="s">
        <v>67</v>
      </c>
      <c r="C57" s="203" t="s">
        <v>79</v>
      </c>
      <c r="D57" s="203" t="s">
        <v>80</v>
      </c>
      <c r="E57" s="203" t="s">
        <v>81</v>
      </c>
      <c r="F57" s="203" t="s">
        <v>71</v>
      </c>
      <c r="G57" s="203" t="s">
        <v>72</v>
      </c>
      <c r="H57" s="203" t="s">
        <v>82</v>
      </c>
      <c r="I57" s="203" t="s">
        <v>83</v>
      </c>
      <c r="J57" s="203" t="s">
        <v>84</v>
      </c>
      <c r="K57" s="203" t="s">
        <v>76</v>
      </c>
      <c r="L57" s="203" t="s">
        <v>85</v>
      </c>
      <c r="M57" s="203" t="s">
        <v>78</v>
      </c>
    </row>
    <row r="58" spans="1:13" ht="19.5" customHeight="1">
      <c r="A58" s="49">
        <v>15</v>
      </c>
      <c r="B58" s="202" t="s">
        <v>67</v>
      </c>
      <c r="C58" s="203" t="s">
        <v>86</v>
      </c>
      <c r="D58" s="203" t="s">
        <v>69</v>
      </c>
      <c r="E58" s="203" t="s">
        <v>81</v>
      </c>
      <c r="F58" s="203" t="s">
        <v>71</v>
      </c>
      <c r="G58" s="203" t="s">
        <v>72</v>
      </c>
      <c r="H58" s="203" t="s">
        <v>87</v>
      </c>
      <c r="I58" s="203" t="s">
        <v>88</v>
      </c>
      <c r="J58" s="203" t="s">
        <v>89</v>
      </c>
      <c r="K58" s="203" t="s">
        <v>76</v>
      </c>
      <c r="L58" s="203" t="s">
        <v>90</v>
      </c>
      <c r="M58" s="203" t="s">
        <v>78</v>
      </c>
    </row>
    <row r="59" spans="1:13" ht="19.5" customHeight="1">
      <c r="A59" s="49">
        <v>16</v>
      </c>
      <c r="B59" s="154">
        <v>4</v>
      </c>
      <c r="C59" s="16">
        <f t="shared" si="9"/>
        <v>661</v>
      </c>
      <c r="D59" s="16">
        <v>599</v>
      </c>
      <c r="E59" s="16">
        <v>62</v>
      </c>
      <c r="F59" s="16">
        <v>4100</v>
      </c>
      <c r="G59" s="16">
        <v>1</v>
      </c>
      <c r="H59" s="16">
        <f t="shared" si="10"/>
        <v>343</v>
      </c>
      <c r="I59" s="16">
        <v>314</v>
      </c>
      <c r="J59" s="16">
        <v>29</v>
      </c>
      <c r="K59" s="16">
        <v>4600</v>
      </c>
      <c r="L59" s="16">
        <v>205</v>
      </c>
      <c r="M59" s="16">
        <v>9</v>
      </c>
    </row>
    <row r="60" spans="1:13" ht="19.5" customHeight="1" thickBot="1">
      <c r="A60" s="110">
        <v>17</v>
      </c>
      <c r="B60" s="155">
        <v>4</v>
      </c>
      <c r="C60" s="25">
        <f t="shared" si="9"/>
        <v>653</v>
      </c>
      <c r="D60" s="25">
        <v>595</v>
      </c>
      <c r="E60" s="25">
        <v>58</v>
      </c>
      <c r="F60" s="25">
        <v>4100</v>
      </c>
      <c r="G60" s="25">
        <v>1</v>
      </c>
      <c r="H60" s="25">
        <f t="shared" si="10"/>
        <v>341</v>
      </c>
      <c r="I60" s="25">
        <v>313</v>
      </c>
      <c r="J60" s="25">
        <v>28</v>
      </c>
      <c r="K60" s="25">
        <v>4600</v>
      </c>
      <c r="L60" s="25">
        <v>205</v>
      </c>
      <c r="M60" s="25">
        <v>9</v>
      </c>
    </row>
    <row r="61" spans="1:13">
      <c r="A61" s="433" t="s">
        <v>38</v>
      </c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434"/>
      <c r="M61" s="434"/>
    </row>
    <row r="62" spans="1:13">
      <c r="A62" s="27" t="s">
        <v>39</v>
      </c>
    </row>
    <row r="63" spans="1:13">
      <c r="A63" s="27" t="s">
        <v>700</v>
      </c>
    </row>
    <row r="64" spans="1:13">
      <c r="A64" s="27" t="s">
        <v>698</v>
      </c>
    </row>
  </sheetData>
  <mergeCells count="61"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  <mergeCell ref="M14:M16"/>
    <mergeCell ref="B15:B16"/>
    <mergeCell ref="C15:E15"/>
    <mergeCell ref="F15:F16"/>
    <mergeCell ref="G15:G16"/>
    <mergeCell ref="H15:J15"/>
    <mergeCell ref="K15:K16"/>
    <mergeCell ref="L14:L16"/>
    <mergeCell ref="P3:R3"/>
    <mergeCell ref="S3:S4"/>
    <mergeCell ref="O3:O4"/>
    <mergeCell ref="T3:T4"/>
    <mergeCell ref="L2:L4"/>
    <mergeCell ref="G3:G4"/>
    <mergeCell ref="H3:J3"/>
    <mergeCell ref="K3:K4"/>
    <mergeCell ref="G2:K2"/>
    <mergeCell ref="U3:U4"/>
    <mergeCell ref="A26:A28"/>
    <mergeCell ref="B26:F26"/>
    <mergeCell ref="G26:K26"/>
    <mergeCell ref="L26:L28"/>
    <mergeCell ref="M26:M28"/>
    <mergeCell ref="B27:B28"/>
    <mergeCell ref="C27:E27"/>
    <mergeCell ref="F27:F28"/>
    <mergeCell ref="G27:G28"/>
    <mergeCell ref="H39:J39"/>
    <mergeCell ref="K39:K40"/>
    <mergeCell ref="H27:J27"/>
    <mergeCell ref="K27:K28"/>
    <mergeCell ref="A38:A40"/>
    <mergeCell ref="B38:F38"/>
    <mergeCell ref="G38:K38"/>
    <mergeCell ref="A51:A53"/>
    <mergeCell ref="B51:F51"/>
    <mergeCell ref="G51:K51"/>
    <mergeCell ref="L51:L53"/>
    <mergeCell ref="L38:L40"/>
    <mergeCell ref="M38:M40"/>
    <mergeCell ref="B39:B40"/>
    <mergeCell ref="C39:E39"/>
    <mergeCell ref="F39:F40"/>
    <mergeCell ref="G39:G40"/>
    <mergeCell ref="M51:M53"/>
    <mergeCell ref="B52:B53"/>
    <mergeCell ref="C52:E52"/>
    <mergeCell ref="F52:F53"/>
    <mergeCell ref="G52:G53"/>
    <mergeCell ref="H52:J52"/>
    <mergeCell ref="K52:K5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32</v>
      </c>
      <c r="H1" s="4" t="s">
        <v>653</v>
      </c>
    </row>
    <row r="2" spans="1:8" ht="18.75" customHeight="1">
      <c r="A2" s="353" t="s">
        <v>449</v>
      </c>
      <c r="B2" s="287" t="s">
        <v>648</v>
      </c>
      <c r="C2" s="287" t="s">
        <v>651</v>
      </c>
      <c r="D2" s="287"/>
      <c r="E2" s="287"/>
      <c r="F2" s="287" t="s">
        <v>652</v>
      </c>
      <c r="G2" s="287"/>
      <c r="H2" s="288"/>
    </row>
    <row r="3" spans="1:8" ht="18.75" customHeight="1">
      <c r="A3" s="354"/>
      <c r="B3" s="284"/>
      <c r="C3" s="9" t="s">
        <v>331</v>
      </c>
      <c r="D3" s="9" t="s">
        <v>649</v>
      </c>
      <c r="E3" s="9" t="s">
        <v>650</v>
      </c>
      <c r="F3" s="9" t="s">
        <v>331</v>
      </c>
      <c r="G3" s="9" t="s">
        <v>649</v>
      </c>
      <c r="H3" s="11" t="s">
        <v>650</v>
      </c>
    </row>
    <row r="4" spans="1:8" hidden="1">
      <c r="A4" s="125" t="s">
        <v>571</v>
      </c>
      <c r="B4" s="127">
        <v>288</v>
      </c>
      <c r="C4" s="71">
        <f>SUM(D4:E4)</f>
        <v>10289</v>
      </c>
      <c r="D4" s="71">
        <v>7552</v>
      </c>
      <c r="E4" s="71">
        <v>2737</v>
      </c>
      <c r="F4" s="71">
        <f>SUM(G4:H4)</f>
        <v>2152</v>
      </c>
      <c r="G4" s="71">
        <v>1766</v>
      </c>
      <c r="H4" s="71">
        <v>386</v>
      </c>
    </row>
    <row r="5" spans="1:8" ht="15" hidden="1" customHeight="1">
      <c r="A5" s="49" t="s">
        <v>608</v>
      </c>
      <c r="B5" s="128">
        <v>283</v>
      </c>
      <c r="C5" s="63">
        <f>SUM(D5:E5)</f>
        <v>9732</v>
      </c>
      <c r="D5" s="63">
        <v>6992</v>
      </c>
      <c r="E5" s="63">
        <v>2740</v>
      </c>
      <c r="F5" s="63">
        <f>SUM(G5:H5)</f>
        <v>2036</v>
      </c>
      <c r="G5" s="63">
        <v>1635</v>
      </c>
      <c r="H5" s="129">
        <v>401</v>
      </c>
    </row>
    <row r="6" spans="1:8" ht="19.5" customHeight="1">
      <c r="A6" s="125" t="s">
        <v>721</v>
      </c>
      <c r="B6" s="204">
        <v>306</v>
      </c>
      <c r="C6" s="205">
        <v>9121</v>
      </c>
      <c r="D6" s="205">
        <v>6790</v>
      </c>
      <c r="E6" s="205">
        <v>2331</v>
      </c>
      <c r="F6" s="205">
        <v>1915</v>
      </c>
      <c r="G6" s="205">
        <v>1599</v>
      </c>
      <c r="H6" s="205">
        <v>316</v>
      </c>
    </row>
    <row r="7" spans="1:8" ht="19.5" customHeight="1">
      <c r="A7" s="49">
        <v>14</v>
      </c>
      <c r="B7" s="154">
        <v>306</v>
      </c>
      <c r="C7" s="16">
        <v>9511</v>
      </c>
      <c r="D7" s="16">
        <v>6209</v>
      </c>
      <c r="E7" s="16">
        <v>3302</v>
      </c>
      <c r="F7" s="16">
        <v>1885</v>
      </c>
      <c r="G7" s="16">
        <v>1452</v>
      </c>
      <c r="H7" s="16">
        <v>433</v>
      </c>
    </row>
    <row r="8" spans="1:8" ht="19.5" customHeight="1">
      <c r="A8" s="49">
        <v>15</v>
      </c>
      <c r="B8" s="154">
        <v>307</v>
      </c>
      <c r="C8" s="16">
        <v>9273</v>
      </c>
      <c r="D8" s="16">
        <v>6217</v>
      </c>
      <c r="E8" s="16">
        <v>3056</v>
      </c>
      <c r="F8" s="16">
        <v>1852</v>
      </c>
      <c r="G8" s="16">
        <v>1459</v>
      </c>
      <c r="H8" s="16">
        <v>393</v>
      </c>
    </row>
    <row r="9" spans="1:8" ht="19.5" customHeight="1">
      <c r="A9" s="49">
        <v>16</v>
      </c>
      <c r="B9" s="154">
        <v>306</v>
      </c>
      <c r="C9" s="16">
        <v>8275</v>
      </c>
      <c r="D9" s="16">
        <v>5869</v>
      </c>
      <c r="E9" s="16">
        <v>2406</v>
      </c>
      <c r="F9" s="16">
        <v>1727</v>
      </c>
      <c r="G9" s="16">
        <v>1383</v>
      </c>
      <c r="H9" s="16">
        <v>344</v>
      </c>
    </row>
    <row r="10" spans="1:8" ht="19.5" customHeight="1" thickBot="1">
      <c r="A10" s="124">
        <v>17</v>
      </c>
      <c r="B10" s="155">
        <v>304</v>
      </c>
      <c r="C10" s="25">
        <v>9474</v>
      </c>
      <c r="D10" s="25">
        <v>5410</v>
      </c>
      <c r="E10" s="25">
        <v>4064</v>
      </c>
      <c r="F10" s="25">
        <v>1916</v>
      </c>
      <c r="G10" s="25">
        <v>1293</v>
      </c>
      <c r="H10" s="25">
        <v>623</v>
      </c>
    </row>
    <row r="11" spans="1:8" ht="16.5" customHeight="1">
      <c r="A11" s="27" t="s">
        <v>654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33</v>
      </c>
      <c r="F1" s="36" t="s">
        <v>50</v>
      </c>
      <c r="L1" s="4" t="s">
        <v>709</v>
      </c>
      <c r="Q1" s="36" t="s">
        <v>51</v>
      </c>
      <c r="U1" s="4" t="s">
        <v>709</v>
      </c>
      <c r="W1" s="36" t="s">
        <v>52</v>
      </c>
      <c r="X1" s="1"/>
      <c r="Y1" s="130"/>
      <c r="Z1" s="1"/>
      <c r="AA1" s="36" t="s">
        <v>757</v>
      </c>
      <c r="AB1" s="1"/>
      <c r="AC1" s="1"/>
      <c r="AD1" s="130"/>
      <c r="AE1" s="36" t="s">
        <v>91</v>
      </c>
    </row>
    <row r="2" spans="1:33" ht="16.5" customHeight="1">
      <c r="A2" s="437" t="s">
        <v>710</v>
      </c>
      <c r="B2" s="353"/>
      <c r="C2" s="287" t="s">
        <v>711</v>
      </c>
      <c r="D2" s="287"/>
      <c r="E2" s="287"/>
      <c r="F2" s="287" t="s">
        <v>732</v>
      </c>
      <c r="G2" s="287"/>
      <c r="H2" s="287"/>
      <c r="I2" s="287" t="s">
        <v>733</v>
      </c>
      <c r="J2" s="287"/>
      <c r="K2" s="287"/>
      <c r="L2" s="291" t="s">
        <v>714</v>
      </c>
      <c r="N2" s="437" t="s">
        <v>710</v>
      </c>
      <c r="O2" s="287" t="s">
        <v>711</v>
      </c>
      <c r="P2" s="287"/>
      <c r="Q2" s="287"/>
      <c r="R2" s="287" t="s">
        <v>733</v>
      </c>
      <c r="S2" s="287"/>
      <c r="T2" s="287"/>
      <c r="U2" s="291" t="s">
        <v>714</v>
      </c>
      <c r="W2" s="38" t="s">
        <v>449</v>
      </c>
      <c r="X2" s="291" t="s">
        <v>741</v>
      </c>
      <c r="Y2" s="435"/>
      <c r="AA2" s="38" t="s">
        <v>710</v>
      </c>
      <c r="AB2" s="291" t="s">
        <v>92</v>
      </c>
      <c r="AC2" s="435"/>
      <c r="AD2" s="7"/>
      <c r="AE2" s="38" t="s">
        <v>710</v>
      </c>
      <c r="AF2" s="291" t="s">
        <v>92</v>
      </c>
      <c r="AG2" s="435"/>
    </row>
    <row r="3" spans="1:33">
      <c r="A3" s="438"/>
      <c r="B3" s="342"/>
      <c r="C3" s="9" t="s">
        <v>717</v>
      </c>
      <c r="D3" s="9" t="s">
        <v>718</v>
      </c>
      <c r="E3" s="9" t="s">
        <v>716</v>
      </c>
      <c r="F3" s="9" t="s">
        <v>717</v>
      </c>
      <c r="G3" s="9" t="s">
        <v>718</v>
      </c>
      <c r="H3" s="9" t="s">
        <v>716</v>
      </c>
      <c r="I3" s="9" t="s">
        <v>717</v>
      </c>
      <c r="J3" s="9" t="s">
        <v>718</v>
      </c>
      <c r="K3" s="9" t="s">
        <v>716</v>
      </c>
      <c r="L3" s="320"/>
      <c r="N3" s="438"/>
      <c r="O3" s="9" t="s">
        <v>717</v>
      </c>
      <c r="P3" s="9" t="s">
        <v>718</v>
      </c>
      <c r="Q3" s="9" t="s">
        <v>716</v>
      </c>
      <c r="R3" s="9" t="s">
        <v>717</v>
      </c>
      <c r="S3" s="9" t="s">
        <v>718</v>
      </c>
      <c r="T3" s="9" t="s">
        <v>716</v>
      </c>
      <c r="U3" s="320"/>
      <c r="W3" s="131"/>
      <c r="X3" s="132"/>
      <c r="Y3" s="4" t="s">
        <v>742</v>
      </c>
      <c r="AA3" s="125"/>
      <c r="AB3" s="132"/>
      <c r="AC3" s="4" t="s">
        <v>742</v>
      </c>
      <c r="AD3" s="17"/>
      <c r="AE3" s="131"/>
      <c r="AF3" s="132"/>
      <c r="AG3" s="4" t="s">
        <v>742</v>
      </c>
    </row>
    <row r="4" spans="1:33" ht="19.5" customHeight="1">
      <c r="A4" s="436" t="s">
        <v>719</v>
      </c>
      <c r="B4" s="354"/>
      <c r="C4" s="133">
        <v>2569</v>
      </c>
      <c r="D4" s="112">
        <v>794</v>
      </c>
      <c r="E4" s="133">
        <v>3363</v>
      </c>
      <c r="F4" s="21" t="s">
        <v>634</v>
      </c>
      <c r="G4" s="21" t="s">
        <v>634</v>
      </c>
      <c r="H4" s="21" t="s">
        <v>634</v>
      </c>
      <c r="I4" s="112">
        <v>94</v>
      </c>
      <c r="J4" s="112">
        <v>435</v>
      </c>
      <c r="K4" s="112">
        <v>529</v>
      </c>
      <c r="L4" s="133">
        <v>3892</v>
      </c>
      <c r="N4" s="125" t="s">
        <v>719</v>
      </c>
      <c r="O4" s="133">
        <v>1874</v>
      </c>
      <c r="P4" s="112">
        <v>565</v>
      </c>
      <c r="Q4" s="133">
        <v>2439</v>
      </c>
      <c r="R4" s="112">
        <v>673</v>
      </c>
      <c r="S4" s="112">
        <v>643</v>
      </c>
      <c r="T4" s="133">
        <v>1316</v>
      </c>
      <c r="U4" s="133">
        <v>3755</v>
      </c>
      <c r="W4" s="13" t="s">
        <v>721</v>
      </c>
      <c r="X4" s="444">
        <v>78540</v>
      </c>
      <c r="Y4" s="445"/>
      <c r="AA4" s="14" t="s">
        <v>719</v>
      </c>
      <c r="AB4" s="137">
        <v>1406</v>
      </c>
      <c r="AC4" s="17"/>
      <c r="AE4" s="85" t="s">
        <v>719</v>
      </c>
      <c r="AF4" s="441">
        <v>1922</v>
      </c>
      <c r="AG4" s="442"/>
    </row>
    <row r="5" spans="1:33" ht="19.5" customHeight="1">
      <c r="A5" s="436">
        <v>14</v>
      </c>
      <c r="B5" s="354"/>
      <c r="C5" s="133">
        <v>2236</v>
      </c>
      <c r="D5" s="112">
        <v>822</v>
      </c>
      <c r="E5" s="133">
        <v>3058</v>
      </c>
      <c r="F5" s="21" t="s">
        <v>634</v>
      </c>
      <c r="G5" s="21" t="s">
        <v>634</v>
      </c>
      <c r="H5" s="21" t="s">
        <v>634</v>
      </c>
      <c r="I5" s="112">
        <v>18</v>
      </c>
      <c r="J5" s="112">
        <v>345</v>
      </c>
      <c r="K5" s="112">
        <v>363</v>
      </c>
      <c r="L5" s="133">
        <v>3421</v>
      </c>
      <c r="N5" s="49">
        <v>14</v>
      </c>
      <c r="O5" s="133">
        <v>1391</v>
      </c>
      <c r="P5" s="112">
        <v>860</v>
      </c>
      <c r="Q5" s="133">
        <v>2251</v>
      </c>
      <c r="R5" s="112">
        <v>495</v>
      </c>
      <c r="S5" s="112">
        <v>519</v>
      </c>
      <c r="T5" s="133">
        <v>1014</v>
      </c>
      <c r="U5" s="133">
        <v>3265</v>
      </c>
      <c r="W5" s="54">
        <v>14</v>
      </c>
      <c r="X5" s="444">
        <v>68351</v>
      </c>
      <c r="Y5" s="445"/>
      <c r="AA5" s="49">
        <v>14</v>
      </c>
      <c r="AB5" s="137">
        <v>1390</v>
      </c>
      <c r="AC5" s="17"/>
      <c r="AE5" s="54">
        <v>14</v>
      </c>
      <c r="AF5" s="441">
        <v>2157</v>
      </c>
      <c r="AG5" s="442"/>
    </row>
    <row r="6" spans="1:33" ht="19.5" customHeight="1">
      <c r="A6" s="436">
        <v>15</v>
      </c>
      <c r="B6" s="354"/>
      <c r="C6" s="133">
        <v>2106</v>
      </c>
      <c r="D6" s="112">
        <v>943</v>
      </c>
      <c r="E6" s="133">
        <v>3049</v>
      </c>
      <c r="F6" s="21" t="s">
        <v>634</v>
      </c>
      <c r="G6" s="21" t="s">
        <v>634</v>
      </c>
      <c r="H6" s="21" t="s">
        <v>634</v>
      </c>
      <c r="I6" s="112">
        <v>7</v>
      </c>
      <c r="J6" s="112">
        <v>193</v>
      </c>
      <c r="K6" s="112">
        <v>200</v>
      </c>
      <c r="L6" s="133">
        <v>3249</v>
      </c>
      <c r="N6" s="49">
        <v>15</v>
      </c>
      <c r="O6" s="133">
        <v>2008</v>
      </c>
      <c r="P6" s="133">
        <v>1275</v>
      </c>
      <c r="Q6" s="133">
        <v>3283</v>
      </c>
      <c r="R6" s="112">
        <v>720</v>
      </c>
      <c r="S6" s="112">
        <v>816</v>
      </c>
      <c r="T6" s="133">
        <v>1536</v>
      </c>
      <c r="U6" s="133">
        <v>4819</v>
      </c>
      <c r="W6" s="54">
        <v>15</v>
      </c>
      <c r="X6" s="444">
        <v>74893</v>
      </c>
      <c r="Y6" s="445"/>
      <c r="AA6" s="49">
        <v>15</v>
      </c>
      <c r="AB6" s="137">
        <v>1383</v>
      </c>
      <c r="AC6" s="134"/>
      <c r="AE6" s="54">
        <v>15</v>
      </c>
      <c r="AF6" s="441">
        <v>2157</v>
      </c>
      <c r="AG6" s="442"/>
    </row>
    <row r="7" spans="1:33" ht="19.5" customHeight="1">
      <c r="A7" s="436">
        <v>16</v>
      </c>
      <c r="B7" s="354"/>
      <c r="C7" s="133">
        <v>1735</v>
      </c>
      <c r="D7" s="112">
        <v>532</v>
      </c>
      <c r="E7" s="133">
        <v>2267</v>
      </c>
      <c r="F7" s="21" t="s">
        <v>634</v>
      </c>
      <c r="G7" s="21" t="s">
        <v>634</v>
      </c>
      <c r="H7" s="21" t="s">
        <v>634</v>
      </c>
      <c r="I7" s="112">
        <v>2</v>
      </c>
      <c r="J7" s="112">
        <v>74</v>
      </c>
      <c r="K7" s="112">
        <v>76</v>
      </c>
      <c r="L7" s="133">
        <v>2343</v>
      </c>
      <c r="N7" s="49">
        <v>16</v>
      </c>
      <c r="O7" s="112">
        <v>929</v>
      </c>
      <c r="P7" s="133">
        <v>1388</v>
      </c>
      <c r="Q7" s="133">
        <v>2317</v>
      </c>
      <c r="R7" s="112">
        <v>296</v>
      </c>
      <c r="S7" s="112">
        <v>868</v>
      </c>
      <c r="T7" s="133">
        <v>1164</v>
      </c>
      <c r="U7" s="133">
        <v>3481</v>
      </c>
      <c r="W7" s="54">
        <v>16</v>
      </c>
      <c r="X7" s="444">
        <v>76384</v>
      </c>
      <c r="Y7" s="445"/>
      <c r="AA7" s="49">
        <v>16</v>
      </c>
      <c r="AB7" s="137">
        <v>1248</v>
      </c>
      <c r="AC7" s="134"/>
      <c r="AD7" s="134"/>
      <c r="AE7" s="54">
        <v>16</v>
      </c>
      <c r="AF7" s="441">
        <v>2051</v>
      </c>
      <c r="AG7" s="442"/>
    </row>
    <row r="8" spans="1:33" ht="19.5" customHeight="1" thickBot="1">
      <c r="A8" s="439">
        <v>17</v>
      </c>
      <c r="B8" s="440"/>
      <c r="C8" s="135">
        <v>1431</v>
      </c>
      <c r="D8" s="115">
        <v>682</v>
      </c>
      <c r="E8" s="135">
        <v>2113</v>
      </c>
      <c r="F8" s="115">
        <v>25</v>
      </c>
      <c r="G8" s="115">
        <v>425</v>
      </c>
      <c r="H8" s="115">
        <v>450</v>
      </c>
      <c r="I8" s="115">
        <v>31</v>
      </c>
      <c r="J8" s="115">
        <v>2</v>
      </c>
      <c r="K8" s="115">
        <v>33</v>
      </c>
      <c r="L8" s="135">
        <v>2596</v>
      </c>
      <c r="N8" s="124">
        <v>17</v>
      </c>
      <c r="O8" s="115">
        <v>976</v>
      </c>
      <c r="P8" s="135">
        <v>1109</v>
      </c>
      <c r="Q8" s="135">
        <v>2085</v>
      </c>
      <c r="R8" s="115">
        <v>290</v>
      </c>
      <c r="S8" s="115">
        <v>724</v>
      </c>
      <c r="T8" s="135">
        <v>1014</v>
      </c>
      <c r="U8" s="135">
        <v>3099</v>
      </c>
      <c r="W8" s="110">
        <v>17</v>
      </c>
      <c r="X8" s="448">
        <v>79054</v>
      </c>
      <c r="Y8" s="449"/>
      <c r="AA8" s="124">
        <v>17</v>
      </c>
      <c r="AB8" s="24">
        <v>781</v>
      </c>
      <c r="AC8" s="110"/>
      <c r="AD8" s="54"/>
      <c r="AE8" s="110">
        <v>17</v>
      </c>
      <c r="AF8" s="459">
        <v>3233</v>
      </c>
      <c r="AG8" s="460"/>
    </row>
    <row r="9" spans="1:33" ht="15.75" customHeight="1">
      <c r="A9" s="27" t="s">
        <v>93</v>
      </c>
      <c r="N9" s="27" t="s">
        <v>738</v>
      </c>
      <c r="W9" s="27" t="s">
        <v>726</v>
      </c>
      <c r="Y9" s="16"/>
      <c r="AA9" s="27" t="s">
        <v>737</v>
      </c>
      <c r="AE9" s="27" t="s">
        <v>736</v>
      </c>
    </row>
    <row r="10" spans="1:33" ht="19.5" customHeight="1" thickBot="1">
      <c r="A10" s="27" t="s">
        <v>734</v>
      </c>
      <c r="Q10" s="36" t="s">
        <v>94</v>
      </c>
      <c r="U10" s="4" t="s">
        <v>709</v>
      </c>
    </row>
    <row r="11" spans="1:33">
      <c r="A11" s="27"/>
      <c r="N11" s="437" t="s">
        <v>710</v>
      </c>
      <c r="O11" s="287" t="s">
        <v>711</v>
      </c>
      <c r="P11" s="287"/>
      <c r="Q11" s="287"/>
      <c r="R11" s="287" t="s">
        <v>739</v>
      </c>
      <c r="S11" s="287"/>
      <c r="T11" s="287"/>
      <c r="U11" s="291" t="s">
        <v>714</v>
      </c>
    </row>
    <row r="12" spans="1:33" ht="16.5" customHeight="1" thickBot="1">
      <c r="A12" s="1" t="s">
        <v>95</v>
      </c>
      <c r="F12" s="36" t="s">
        <v>96</v>
      </c>
      <c r="L12" s="4" t="s">
        <v>709</v>
      </c>
      <c r="N12" s="464"/>
      <c r="O12" s="9" t="s">
        <v>717</v>
      </c>
      <c r="P12" s="9" t="s">
        <v>718</v>
      </c>
      <c r="Q12" s="9" t="s">
        <v>716</v>
      </c>
      <c r="R12" s="9" t="s">
        <v>717</v>
      </c>
      <c r="S12" s="9" t="s">
        <v>718</v>
      </c>
      <c r="T12" s="9" t="s">
        <v>716</v>
      </c>
      <c r="U12" s="320"/>
    </row>
    <row r="13" spans="1:33" ht="19.5" customHeight="1">
      <c r="A13" s="437" t="s">
        <v>710</v>
      </c>
      <c r="B13" s="353"/>
      <c r="C13" s="287" t="s">
        <v>711</v>
      </c>
      <c r="D13" s="287"/>
      <c r="E13" s="287"/>
      <c r="F13" s="287" t="s">
        <v>732</v>
      </c>
      <c r="G13" s="287"/>
      <c r="H13" s="287"/>
      <c r="I13" s="287" t="s">
        <v>733</v>
      </c>
      <c r="J13" s="287"/>
      <c r="K13" s="287"/>
      <c r="L13" s="291" t="s">
        <v>714</v>
      </c>
      <c r="N13" s="125" t="s">
        <v>719</v>
      </c>
      <c r="O13" s="112">
        <v>419</v>
      </c>
      <c r="P13" s="21" t="s">
        <v>634</v>
      </c>
      <c r="Q13" s="112">
        <v>419</v>
      </c>
      <c r="R13" s="21" t="s">
        <v>634</v>
      </c>
      <c r="S13" s="21" t="s">
        <v>634</v>
      </c>
      <c r="T13" s="21" t="s">
        <v>634</v>
      </c>
      <c r="U13" s="112">
        <v>419</v>
      </c>
    </row>
    <row r="14" spans="1:33" ht="19.5" customHeight="1">
      <c r="A14" s="438"/>
      <c r="B14" s="342"/>
      <c r="C14" s="9" t="s">
        <v>717</v>
      </c>
      <c r="D14" s="9" t="s">
        <v>718</v>
      </c>
      <c r="E14" s="9" t="s">
        <v>716</v>
      </c>
      <c r="F14" s="9" t="s">
        <v>717</v>
      </c>
      <c r="G14" s="9" t="s">
        <v>718</v>
      </c>
      <c r="H14" s="9" t="s">
        <v>716</v>
      </c>
      <c r="I14" s="9" t="s">
        <v>717</v>
      </c>
      <c r="J14" s="9" t="s">
        <v>718</v>
      </c>
      <c r="K14" s="9" t="s">
        <v>716</v>
      </c>
      <c r="L14" s="320"/>
      <c r="N14" s="49">
        <v>14</v>
      </c>
      <c r="O14" s="112">
        <v>340</v>
      </c>
      <c r="P14" s="21" t="s">
        <v>634</v>
      </c>
      <c r="Q14" s="112">
        <v>340</v>
      </c>
      <c r="R14" s="21">
        <v>4</v>
      </c>
      <c r="S14" s="21" t="s">
        <v>634</v>
      </c>
      <c r="T14" s="21">
        <v>4</v>
      </c>
      <c r="U14" s="112">
        <v>344</v>
      </c>
    </row>
    <row r="15" spans="1:33" ht="19.5" customHeight="1">
      <c r="A15" s="436" t="s">
        <v>719</v>
      </c>
      <c r="B15" s="354"/>
      <c r="C15" s="133">
        <v>3604</v>
      </c>
      <c r="D15" s="112">
        <v>933</v>
      </c>
      <c r="E15" s="133">
        <v>4537</v>
      </c>
      <c r="F15" s="21" t="s">
        <v>634</v>
      </c>
      <c r="G15" s="21" t="s">
        <v>634</v>
      </c>
      <c r="H15" s="21" t="s">
        <v>634</v>
      </c>
      <c r="I15" s="112">
        <v>103</v>
      </c>
      <c r="J15" s="112">
        <v>526</v>
      </c>
      <c r="K15" s="112">
        <v>629</v>
      </c>
      <c r="L15" s="133">
        <v>5166</v>
      </c>
      <c r="N15" s="49">
        <v>15</v>
      </c>
      <c r="O15" s="112">
        <v>467</v>
      </c>
      <c r="P15" s="21" t="s">
        <v>634</v>
      </c>
      <c r="Q15" s="112">
        <v>467</v>
      </c>
      <c r="R15" s="21">
        <v>6</v>
      </c>
      <c r="S15" s="21" t="s">
        <v>634</v>
      </c>
      <c r="T15" s="21">
        <v>6</v>
      </c>
      <c r="U15" s="112">
        <v>473</v>
      </c>
    </row>
    <row r="16" spans="1:33" ht="19.5" customHeight="1">
      <c r="A16" s="436">
        <v>14</v>
      </c>
      <c r="B16" s="354"/>
      <c r="C16" s="133">
        <v>4240</v>
      </c>
      <c r="D16" s="133">
        <v>1203</v>
      </c>
      <c r="E16" s="133">
        <v>5443</v>
      </c>
      <c r="F16" s="21" t="s">
        <v>634</v>
      </c>
      <c r="G16" s="21" t="s">
        <v>634</v>
      </c>
      <c r="H16" s="21" t="s">
        <v>634</v>
      </c>
      <c r="I16" s="112">
        <v>22</v>
      </c>
      <c r="J16" s="112">
        <v>395</v>
      </c>
      <c r="K16" s="112">
        <v>417</v>
      </c>
      <c r="L16" s="133">
        <v>5860</v>
      </c>
      <c r="N16" s="49">
        <v>16</v>
      </c>
      <c r="O16" s="112">
        <v>377</v>
      </c>
      <c r="P16" s="21" t="s">
        <v>634</v>
      </c>
      <c r="Q16" s="112">
        <v>377</v>
      </c>
      <c r="R16" s="21">
        <v>1</v>
      </c>
      <c r="S16" s="21" t="s">
        <v>634</v>
      </c>
      <c r="T16" s="21">
        <v>1</v>
      </c>
      <c r="U16" s="112">
        <v>378</v>
      </c>
    </row>
    <row r="17" spans="1:23" ht="19.5" customHeight="1" thickBot="1">
      <c r="A17" s="436">
        <v>15</v>
      </c>
      <c r="B17" s="354"/>
      <c r="C17" s="133">
        <v>3286</v>
      </c>
      <c r="D17" s="133">
        <v>1263</v>
      </c>
      <c r="E17" s="133">
        <v>4549</v>
      </c>
      <c r="F17" s="21" t="s">
        <v>634</v>
      </c>
      <c r="G17" s="21" t="s">
        <v>634</v>
      </c>
      <c r="H17" s="21" t="s">
        <v>634</v>
      </c>
      <c r="I17" s="112">
        <v>25</v>
      </c>
      <c r="J17" s="112">
        <v>193</v>
      </c>
      <c r="K17" s="112">
        <v>218</v>
      </c>
      <c r="L17" s="133">
        <v>4767</v>
      </c>
      <c r="N17" s="124">
        <v>17</v>
      </c>
      <c r="O17" s="115">
        <v>343</v>
      </c>
      <c r="P17" s="24" t="s">
        <v>634</v>
      </c>
      <c r="Q17" s="115">
        <v>343</v>
      </c>
      <c r="R17" s="24">
        <v>4</v>
      </c>
      <c r="S17" s="24" t="s">
        <v>634</v>
      </c>
      <c r="T17" s="24">
        <v>4</v>
      </c>
      <c r="U17" s="115">
        <v>347</v>
      </c>
    </row>
    <row r="18" spans="1:23" ht="19.5" customHeight="1">
      <c r="A18" s="436">
        <v>16</v>
      </c>
      <c r="B18" s="354"/>
      <c r="C18" s="133">
        <v>2570</v>
      </c>
      <c r="D18" s="112">
        <v>666</v>
      </c>
      <c r="E18" s="133">
        <v>3236</v>
      </c>
      <c r="F18" s="21" t="s">
        <v>634</v>
      </c>
      <c r="G18" s="21" t="s">
        <v>634</v>
      </c>
      <c r="H18" s="21" t="s">
        <v>634</v>
      </c>
      <c r="I18" s="112">
        <v>7</v>
      </c>
      <c r="J18" s="112">
        <v>203</v>
      </c>
      <c r="K18" s="112">
        <v>210</v>
      </c>
      <c r="L18" s="133">
        <v>3446</v>
      </c>
      <c r="N18" s="27" t="s">
        <v>740</v>
      </c>
    </row>
    <row r="19" spans="1:23" ht="19.5" customHeight="1" thickBot="1">
      <c r="A19" s="439">
        <v>17</v>
      </c>
      <c r="B19" s="440"/>
      <c r="C19" s="135">
        <v>2906</v>
      </c>
      <c r="D19" s="135">
        <v>1027</v>
      </c>
      <c r="E19" s="135">
        <v>3933</v>
      </c>
      <c r="F19" s="115">
        <v>36</v>
      </c>
      <c r="G19" s="115">
        <v>389</v>
      </c>
      <c r="H19" s="115">
        <v>425</v>
      </c>
      <c r="I19" s="115">
        <v>95</v>
      </c>
      <c r="J19" s="115">
        <v>2</v>
      </c>
      <c r="K19" s="115">
        <v>97</v>
      </c>
      <c r="L19" s="135">
        <v>4455</v>
      </c>
      <c r="W19" s="4"/>
    </row>
    <row r="20" spans="1:23">
      <c r="A20" s="27" t="s">
        <v>97</v>
      </c>
      <c r="W20" s="7"/>
    </row>
    <row r="21" spans="1:23">
      <c r="A21" s="27" t="s">
        <v>735</v>
      </c>
      <c r="W21" s="17"/>
    </row>
    <row r="22" spans="1:23" ht="14.25" thickBot="1">
      <c r="L22" s="16" t="s">
        <v>625</v>
      </c>
      <c r="W22" s="134"/>
    </row>
    <row r="23" spans="1:23" ht="19.5" customHeight="1">
      <c r="A23" s="450" t="s">
        <v>98</v>
      </c>
      <c r="B23" s="443" t="s">
        <v>710</v>
      </c>
      <c r="C23" s="443" t="s">
        <v>626</v>
      </c>
      <c r="D23" s="443" t="s">
        <v>627</v>
      </c>
      <c r="E23" s="446" t="s">
        <v>628</v>
      </c>
      <c r="F23" s="443" t="s">
        <v>629</v>
      </c>
      <c r="G23" s="446" t="s">
        <v>630</v>
      </c>
      <c r="H23" s="443" t="s">
        <v>631</v>
      </c>
      <c r="I23" s="443" t="s">
        <v>632</v>
      </c>
      <c r="J23" s="446" t="s">
        <v>633</v>
      </c>
      <c r="K23" s="461" t="s">
        <v>99</v>
      </c>
      <c r="L23" s="462" t="s">
        <v>715</v>
      </c>
      <c r="W23" s="134"/>
    </row>
    <row r="24" spans="1:23" ht="19.5" customHeight="1">
      <c r="A24" s="451"/>
      <c r="B24" s="410"/>
      <c r="C24" s="410"/>
      <c r="D24" s="410"/>
      <c r="E24" s="447"/>
      <c r="F24" s="410"/>
      <c r="G24" s="447"/>
      <c r="H24" s="410"/>
      <c r="I24" s="410"/>
      <c r="J24" s="447"/>
      <c r="K24" s="308"/>
      <c r="L24" s="463"/>
      <c r="W24" s="134"/>
    </row>
    <row r="25" spans="1:23" ht="16.5" customHeight="1">
      <c r="A25" s="452" t="s">
        <v>49</v>
      </c>
      <c r="B25" s="136" t="s">
        <v>719</v>
      </c>
      <c r="C25" s="137">
        <v>6481</v>
      </c>
      <c r="D25" s="21" t="s">
        <v>634</v>
      </c>
      <c r="E25" s="21" t="s">
        <v>634</v>
      </c>
      <c r="F25" s="21">
        <v>15</v>
      </c>
      <c r="G25" s="21">
        <v>6</v>
      </c>
      <c r="H25" s="21">
        <v>1</v>
      </c>
      <c r="I25" s="21">
        <v>13</v>
      </c>
      <c r="J25" s="137">
        <v>4908</v>
      </c>
      <c r="K25" s="137">
        <v>1379</v>
      </c>
      <c r="L25" s="21">
        <v>159</v>
      </c>
      <c r="W25" s="134"/>
    </row>
    <row r="26" spans="1:23" ht="16.5" customHeight="1">
      <c r="A26" s="453"/>
      <c r="B26" s="138">
        <v>14</v>
      </c>
      <c r="C26" s="137">
        <v>5959</v>
      </c>
      <c r="D26" s="21">
        <v>8</v>
      </c>
      <c r="E26" s="21">
        <v>2</v>
      </c>
      <c r="F26" s="21">
        <v>10</v>
      </c>
      <c r="G26" s="21">
        <v>50</v>
      </c>
      <c r="H26" s="21">
        <v>1</v>
      </c>
      <c r="I26" s="21">
        <v>17</v>
      </c>
      <c r="J26" s="137">
        <v>1383</v>
      </c>
      <c r="K26" s="137">
        <v>1465</v>
      </c>
      <c r="L26" s="137">
        <v>3023</v>
      </c>
      <c r="W26" s="134"/>
    </row>
    <row r="27" spans="1:23" ht="16.5" customHeight="1">
      <c r="A27" s="453"/>
      <c r="B27" s="138">
        <v>15</v>
      </c>
      <c r="C27" s="137">
        <v>6511</v>
      </c>
      <c r="D27" s="21">
        <v>10</v>
      </c>
      <c r="E27" s="21" t="s">
        <v>634</v>
      </c>
      <c r="F27" s="21">
        <v>3</v>
      </c>
      <c r="G27" s="21">
        <v>45</v>
      </c>
      <c r="H27" s="21">
        <v>5</v>
      </c>
      <c r="I27" s="21">
        <v>27</v>
      </c>
      <c r="J27" s="137">
        <v>1412</v>
      </c>
      <c r="K27" s="137">
        <v>1569</v>
      </c>
      <c r="L27" s="137">
        <v>3440</v>
      </c>
    </row>
    <row r="28" spans="1:23" ht="16.5" customHeight="1">
      <c r="A28" s="453"/>
      <c r="B28" s="138">
        <v>16</v>
      </c>
      <c r="C28" s="137">
        <v>5554</v>
      </c>
      <c r="D28" s="21">
        <v>2</v>
      </c>
      <c r="E28" s="21">
        <v>3</v>
      </c>
      <c r="F28" s="21">
        <v>10</v>
      </c>
      <c r="G28" s="21">
        <v>63</v>
      </c>
      <c r="H28" s="21">
        <v>2</v>
      </c>
      <c r="I28" s="21">
        <v>41</v>
      </c>
      <c r="J28" s="137">
        <v>1417</v>
      </c>
      <c r="K28" s="137">
        <v>1466</v>
      </c>
      <c r="L28" s="137">
        <v>2550</v>
      </c>
    </row>
    <row r="29" spans="1:23" ht="16.5" customHeight="1">
      <c r="A29" s="454"/>
      <c r="B29" s="119">
        <v>17</v>
      </c>
      <c r="C29" s="139">
        <v>5931</v>
      </c>
      <c r="D29" s="140">
        <v>4</v>
      </c>
      <c r="E29" s="140" t="s">
        <v>634</v>
      </c>
      <c r="F29" s="140">
        <v>25</v>
      </c>
      <c r="G29" s="140">
        <v>51</v>
      </c>
      <c r="H29" s="140">
        <v>3</v>
      </c>
      <c r="I29" s="140">
        <v>30</v>
      </c>
      <c r="J29" s="139">
        <v>2290</v>
      </c>
      <c r="K29" s="139">
        <v>1529</v>
      </c>
      <c r="L29" s="139">
        <v>1999</v>
      </c>
    </row>
    <row r="30" spans="1:23" ht="17.25" customHeight="1">
      <c r="A30" s="27" t="s">
        <v>102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23" ht="16.5" customHeight="1">
      <c r="A31" s="452" t="s">
        <v>100</v>
      </c>
      <c r="B31" s="136" t="s">
        <v>719</v>
      </c>
      <c r="C31" s="32" t="s">
        <v>634</v>
      </c>
      <c r="D31" s="32" t="s">
        <v>634</v>
      </c>
      <c r="E31" s="32" t="s">
        <v>634</v>
      </c>
      <c r="F31" s="32" t="s">
        <v>634</v>
      </c>
      <c r="G31" s="32" t="s">
        <v>634</v>
      </c>
      <c r="H31" s="32" t="s">
        <v>634</v>
      </c>
      <c r="I31" s="32" t="s">
        <v>634</v>
      </c>
      <c r="J31" s="32" t="s">
        <v>634</v>
      </c>
      <c r="K31" s="32" t="s">
        <v>634</v>
      </c>
      <c r="L31" s="32" t="s">
        <v>634</v>
      </c>
    </row>
    <row r="32" spans="1:23" ht="16.5" customHeight="1">
      <c r="A32" s="453"/>
      <c r="B32" s="138">
        <v>14</v>
      </c>
      <c r="C32" s="21" t="s">
        <v>634</v>
      </c>
      <c r="D32" s="21" t="s">
        <v>634</v>
      </c>
      <c r="E32" s="21" t="s">
        <v>634</v>
      </c>
      <c r="F32" s="21" t="s">
        <v>634</v>
      </c>
      <c r="G32" s="21" t="s">
        <v>634</v>
      </c>
      <c r="H32" s="21" t="s">
        <v>634</v>
      </c>
      <c r="I32" s="21" t="s">
        <v>634</v>
      </c>
      <c r="J32" s="21" t="s">
        <v>634</v>
      </c>
      <c r="K32" s="21" t="s">
        <v>634</v>
      </c>
      <c r="L32" s="21" t="s">
        <v>634</v>
      </c>
    </row>
    <row r="33" spans="1:22" ht="16.5" customHeight="1">
      <c r="A33" s="453"/>
      <c r="B33" s="138">
        <v>15</v>
      </c>
      <c r="C33" s="21" t="s">
        <v>634</v>
      </c>
      <c r="D33" s="21" t="s">
        <v>634</v>
      </c>
      <c r="E33" s="21" t="s">
        <v>634</v>
      </c>
      <c r="F33" s="21" t="s">
        <v>634</v>
      </c>
      <c r="G33" s="21" t="s">
        <v>634</v>
      </c>
      <c r="H33" s="21" t="s">
        <v>634</v>
      </c>
      <c r="I33" s="21" t="s">
        <v>634</v>
      </c>
      <c r="J33" s="21" t="s">
        <v>634</v>
      </c>
      <c r="K33" s="21" t="s">
        <v>634</v>
      </c>
      <c r="L33" s="21" t="s">
        <v>634</v>
      </c>
    </row>
    <row r="34" spans="1:22" ht="16.5" customHeight="1">
      <c r="A34" s="453"/>
      <c r="B34" s="138">
        <v>16</v>
      </c>
      <c r="C34" s="133">
        <v>1289</v>
      </c>
      <c r="D34" s="112">
        <v>13</v>
      </c>
      <c r="E34" s="21" t="s">
        <v>634</v>
      </c>
      <c r="F34" s="21">
        <v>8</v>
      </c>
      <c r="G34" s="21">
        <v>22</v>
      </c>
      <c r="H34" s="21">
        <v>2</v>
      </c>
      <c r="I34" s="21">
        <v>11</v>
      </c>
      <c r="J34" s="21">
        <v>732</v>
      </c>
      <c r="K34" s="21" t="s">
        <v>634</v>
      </c>
      <c r="L34" s="21">
        <v>501</v>
      </c>
    </row>
    <row r="35" spans="1:22" ht="16.5" customHeight="1">
      <c r="A35" s="454"/>
      <c r="B35" s="119">
        <v>17</v>
      </c>
      <c r="C35" s="141">
        <v>2304</v>
      </c>
      <c r="D35" s="142">
        <v>21</v>
      </c>
      <c r="E35" s="140" t="s">
        <v>634</v>
      </c>
      <c r="F35" s="140">
        <v>19</v>
      </c>
      <c r="G35" s="140">
        <v>34</v>
      </c>
      <c r="H35" s="140">
        <v>2</v>
      </c>
      <c r="I35" s="140">
        <v>14</v>
      </c>
      <c r="J35" s="139">
        <v>1407</v>
      </c>
      <c r="K35" s="140" t="s">
        <v>634</v>
      </c>
      <c r="L35" s="140">
        <v>807</v>
      </c>
    </row>
    <row r="36" spans="1:22" ht="17.25" customHeight="1">
      <c r="A36" s="27" t="s">
        <v>103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22" ht="16.5" customHeight="1">
      <c r="A37" s="458" t="s">
        <v>743</v>
      </c>
      <c r="B37" s="136" t="s">
        <v>719</v>
      </c>
      <c r="C37" s="32">
        <v>484</v>
      </c>
      <c r="D37" s="32">
        <v>43</v>
      </c>
      <c r="E37" s="32">
        <v>23</v>
      </c>
      <c r="F37" s="32">
        <v>7</v>
      </c>
      <c r="G37" s="32">
        <v>16</v>
      </c>
      <c r="H37" s="32">
        <v>1</v>
      </c>
      <c r="I37" s="32">
        <v>25</v>
      </c>
      <c r="J37" s="32">
        <v>70</v>
      </c>
      <c r="K37" s="32">
        <v>1</v>
      </c>
      <c r="L37" s="32">
        <v>298</v>
      </c>
    </row>
    <row r="38" spans="1:22" ht="16.5" customHeight="1">
      <c r="A38" s="453"/>
      <c r="B38" s="138">
        <v>14</v>
      </c>
      <c r="C38" s="21">
        <v>437</v>
      </c>
      <c r="D38" s="21">
        <v>40</v>
      </c>
      <c r="E38" s="21">
        <v>33</v>
      </c>
      <c r="F38" s="21">
        <v>4</v>
      </c>
      <c r="G38" s="21">
        <v>8</v>
      </c>
      <c r="H38" s="21">
        <v>1</v>
      </c>
      <c r="I38" s="21">
        <v>15</v>
      </c>
      <c r="J38" s="21">
        <v>8</v>
      </c>
      <c r="K38" s="21">
        <v>3</v>
      </c>
      <c r="L38" s="21">
        <v>325</v>
      </c>
    </row>
    <row r="39" spans="1:22" ht="16.5" customHeight="1">
      <c r="A39" s="453"/>
      <c r="B39" s="138">
        <v>15</v>
      </c>
      <c r="C39" s="21">
        <v>552</v>
      </c>
      <c r="D39" s="21">
        <v>36</v>
      </c>
      <c r="E39" s="21">
        <v>24</v>
      </c>
      <c r="F39" s="21">
        <v>4</v>
      </c>
      <c r="G39" s="21">
        <v>12</v>
      </c>
      <c r="H39" s="21" t="s">
        <v>634</v>
      </c>
      <c r="I39" s="21">
        <v>12</v>
      </c>
      <c r="J39" s="21">
        <v>104</v>
      </c>
      <c r="K39" s="21">
        <v>3</v>
      </c>
      <c r="L39" s="21">
        <v>357</v>
      </c>
    </row>
    <row r="40" spans="1:22" ht="16.5" customHeight="1">
      <c r="A40" s="453"/>
      <c r="B40" s="138">
        <v>16</v>
      </c>
      <c r="C40" s="21">
        <v>473</v>
      </c>
      <c r="D40" s="21">
        <v>38</v>
      </c>
      <c r="E40" s="21">
        <v>24</v>
      </c>
      <c r="F40" s="21">
        <v>5</v>
      </c>
      <c r="G40" s="21">
        <v>13</v>
      </c>
      <c r="H40" s="21">
        <v>1</v>
      </c>
      <c r="I40" s="21">
        <v>10</v>
      </c>
      <c r="J40" s="21">
        <v>29</v>
      </c>
      <c r="K40" s="21">
        <v>3</v>
      </c>
      <c r="L40" s="21">
        <v>350</v>
      </c>
    </row>
    <row r="41" spans="1:22" ht="16.5" customHeight="1">
      <c r="A41" s="454"/>
      <c r="B41" s="119">
        <v>17</v>
      </c>
      <c r="C41" s="140">
        <v>410</v>
      </c>
      <c r="D41" s="140">
        <v>29</v>
      </c>
      <c r="E41" s="140">
        <v>19</v>
      </c>
      <c r="F41" s="140">
        <v>3</v>
      </c>
      <c r="G41" s="140">
        <v>21</v>
      </c>
      <c r="H41" s="140">
        <v>4</v>
      </c>
      <c r="I41" s="140">
        <v>14</v>
      </c>
      <c r="J41" s="140">
        <v>16</v>
      </c>
      <c r="K41" s="140" t="s">
        <v>634</v>
      </c>
      <c r="L41" s="140">
        <v>304</v>
      </c>
    </row>
    <row r="42" spans="1:22" ht="16.5" customHeight="1">
      <c r="A42" s="455" t="s">
        <v>636</v>
      </c>
      <c r="B42" s="136" t="s">
        <v>719</v>
      </c>
      <c r="C42" s="32" t="s">
        <v>634</v>
      </c>
      <c r="D42" s="32" t="s">
        <v>634</v>
      </c>
      <c r="E42" s="32" t="s">
        <v>634</v>
      </c>
      <c r="F42" s="32" t="s">
        <v>634</v>
      </c>
      <c r="G42" s="32" t="s">
        <v>634</v>
      </c>
      <c r="H42" s="32" t="s">
        <v>634</v>
      </c>
      <c r="I42" s="32" t="s">
        <v>634</v>
      </c>
      <c r="J42" s="32" t="s">
        <v>634</v>
      </c>
      <c r="K42" s="32" t="s">
        <v>634</v>
      </c>
      <c r="L42" s="32" t="s">
        <v>634</v>
      </c>
    </row>
    <row r="43" spans="1:22" ht="16.5" customHeight="1">
      <c r="A43" s="456"/>
      <c r="B43" s="138">
        <v>14</v>
      </c>
      <c r="C43" s="21" t="s">
        <v>634</v>
      </c>
      <c r="D43" s="21" t="s">
        <v>634</v>
      </c>
      <c r="E43" s="21" t="s">
        <v>634</v>
      </c>
      <c r="F43" s="21" t="s">
        <v>634</v>
      </c>
      <c r="G43" s="21" t="s">
        <v>634</v>
      </c>
      <c r="H43" s="21" t="s">
        <v>634</v>
      </c>
      <c r="I43" s="21" t="s">
        <v>634</v>
      </c>
      <c r="J43" s="21" t="s">
        <v>634</v>
      </c>
      <c r="K43" s="21" t="s">
        <v>634</v>
      </c>
      <c r="L43" s="21" t="s">
        <v>634</v>
      </c>
    </row>
    <row r="44" spans="1:22" ht="16.5" customHeight="1">
      <c r="A44" s="456"/>
      <c r="B44" s="138">
        <v>15</v>
      </c>
      <c r="C44" s="21">
        <v>157</v>
      </c>
      <c r="D44" s="21">
        <v>7</v>
      </c>
      <c r="E44" s="21">
        <v>1</v>
      </c>
      <c r="F44" s="21">
        <v>3</v>
      </c>
      <c r="G44" s="21" t="s">
        <v>634</v>
      </c>
      <c r="H44" s="21">
        <v>1</v>
      </c>
      <c r="I44" s="21">
        <v>4</v>
      </c>
      <c r="J44" s="21">
        <v>14</v>
      </c>
      <c r="K44" s="21" t="s">
        <v>634</v>
      </c>
      <c r="L44" s="21">
        <v>127</v>
      </c>
    </row>
    <row r="45" spans="1:22" ht="16.5" customHeight="1">
      <c r="A45" s="456"/>
      <c r="B45" s="138">
        <v>16</v>
      </c>
      <c r="C45" s="21">
        <v>318</v>
      </c>
      <c r="D45" s="21">
        <v>5</v>
      </c>
      <c r="E45" s="21">
        <v>2</v>
      </c>
      <c r="F45" s="21">
        <v>3</v>
      </c>
      <c r="G45" s="21">
        <v>1</v>
      </c>
      <c r="H45" s="21">
        <v>4</v>
      </c>
      <c r="I45" s="21">
        <v>5</v>
      </c>
      <c r="J45" s="21">
        <v>7</v>
      </c>
      <c r="K45" s="21" t="s">
        <v>634</v>
      </c>
      <c r="L45" s="21">
        <v>291</v>
      </c>
    </row>
    <row r="46" spans="1:22" ht="16.5" customHeight="1" thickBot="1">
      <c r="A46" s="457"/>
      <c r="B46" s="143">
        <v>17</v>
      </c>
      <c r="C46" s="24">
        <v>366</v>
      </c>
      <c r="D46" s="24">
        <v>18</v>
      </c>
      <c r="E46" s="24">
        <v>3</v>
      </c>
      <c r="F46" s="24">
        <v>1</v>
      </c>
      <c r="G46" s="24">
        <v>1</v>
      </c>
      <c r="H46" s="24" t="s">
        <v>634</v>
      </c>
      <c r="I46" s="24">
        <v>4</v>
      </c>
      <c r="J46" s="24">
        <v>7</v>
      </c>
      <c r="K46" s="24" t="s">
        <v>634</v>
      </c>
      <c r="L46" s="24">
        <v>332</v>
      </c>
      <c r="N46" s="144"/>
      <c r="P46" s="16"/>
      <c r="Q46" s="16"/>
      <c r="R46" s="16"/>
      <c r="S46" s="16"/>
      <c r="T46" s="16"/>
      <c r="U46" s="16"/>
      <c r="V46" s="16"/>
    </row>
    <row r="47" spans="1:22" ht="14.25" customHeight="1">
      <c r="A47" s="27" t="s">
        <v>101</v>
      </c>
    </row>
    <row r="48" spans="1:22" ht="18" customHeight="1">
      <c r="A48" s="27" t="s">
        <v>635</v>
      </c>
    </row>
    <row r="50" spans="2:24">
      <c r="W50" s="145"/>
    </row>
    <row r="51" spans="2:24">
      <c r="K51" s="145"/>
    </row>
    <row r="52" spans="2:24">
      <c r="X52" s="146"/>
    </row>
    <row r="53" spans="2:24">
      <c r="B53" s="146"/>
      <c r="C53" s="146"/>
      <c r="D53" s="146"/>
      <c r="H53" s="146"/>
      <c r="I53" s="146"/>
      <c r="J53" s="146"/>
      <c r="K53" s="146"/>
      <c r="X53" s="146"/>
    </row>
    <row r="54" spans="2:24">
      <c r="B54" s="146"/>
      <c r="C54" s="146"/>
      <c r="D54" s="146"/>
      <c r="J54" s="146"/>
      <c r="K54" s="146"/>
      <c r="X54" s="146"/>
    </row>
    <row r="55" spans="2:24">
      <c r="B55" s="146"/>
      <c r="C55" s="146"/>
      <c r="D55" s="146"/>
      <c r="H55" s="146"/>
      <c r="J55" s="146"/>
      <c r="K55" s="146"/>
      <c r="X55" s="146"/>
    </row>
    <row r="56" spans="2:24">
      <c r="B56" s="146"/>
      <c r="C56" s="146"/>
      <c r="D56" s="146"/>
      <c r="J56" s="146"/>
      <c r="K56" s="146"/>
      <c r="X56" s="146"/>
    </row>
    <row r="57" spans="2:24">
      <c r="B57" s="146"/>
      <c r="C57" s="146"/>
      <c r="D57" s="146"/>
      <c r="J57" s="146"/>
      <c r="K57" s="146"/>
    </row>
    <row r="59" spans="2:24" ht="14.25" customHeight="1">
      <c r="M59" s="4"/>
    </row>
    <row r="60" spans="2:24" ht="13.5" customHeight="1">
      <c r="B60" s="5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7"/>
    </row>
    <row r="61" spans="2:24" ht="15.75" customHeight="1">
      <c r="M61" s="54"/>
    </row>
    <row r="62" spans="2:24" ht="18" customHeight="1">
      <c r="M62" s="16"/>
    </row>
    <row r="63" spans="2:24" ht="18" customHeight="1">
      <c r="M63" s="16"/>
    </row>
    <row r="64" spans="2:24" ht="18" customHeight="1">
      <c r="M64" s="16"/>
    </row>
    <row r="65" spans="13:13" ht="18" customHeight="1">
      <c r="M65" s="16"/>
    </row>
    <row r="66" spans="13:13" ht="18" customHeight="1">
      <c r="M66" s="16"/>
    </row>
    <row r="67" spans="13:13">
      <c r="M67" s="16"/>
    </row>
    <row r="68" spans="13:13">
      <c r="M68" s="16"/>
    </row>
  </sheetData>
  <mergeCells count="57">
    <mergeCell ref="AF8:AG8"/>
    <mergeCell ref="U11:U12"/>
    <mergeCell ref="K23:K24"/>
    <mergeCell ref="L23:L24"/>
    <mergeCell ref="I13:K13"/>
    <mergeCell ref="N11:N12"/>
    <mergeCell ref="A42:A46"/>
    <mergeCell ref="D23:D24"/>
    <mergeCell ref="A31:A35"/>
    <mergeCell ref="A37:A41"/>
    <mergeCell ref="A19:B19"/>
    <mergeCell ref="A18:B18"/>
    <mergeCell ref="E23:E24"/>
    <mergeCell ref="A23:A24"/>
    <mergeCell ref="F23:F24"/>
    <mergeCell ref="A25:A29"/>
    <mergeCell ref="C23:C24"/>
    <mergeCell ref="A16:B16"/>
    <mergeCell ref="B23:B24"/>
    <mergeCell ref="A17:B17"/>
    <mergeCell ref="F2:H2"/>
    <mergeCell ref="I2:K2"/>
    <mergeCell ref="G23:G24"/>
    <mergeCell ref="X2:Y2"/>
    <mergeCell ref="X4:Y4"/>
    <mergeCell ref="X5:Y5"/>
    <mergeCell ref="L2:L3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34</v>
      </c>
      <c r="H1" s="4" t="s">
        <v>115</v>
      </c>
      <c r="N1" s="4"/>
    </row>
    <row r="2" spans="1:14" ht="13.5" customHeight="1">
      <c r="A2" s="292" t="s">
        <v>449</v>
      </c>
      <c r="B2" s="293"/>
      <c r="C2" s="287" t="s">
        <v>691</v>
      </c>
      <c r="D2" s="287"/>
      <c r="E2" s="287"/>
      <c r="F2" s="287"/>
      <c r="G2" s="287" t="s">
        <v>680</v>
      </c>
      <c r="H2" s="291" t="s">
        <v>681</v>
      </c>
      <c r="I2" s="290" t="s">
        <v>687</v>
      </c>
      <c r="J2" s="287"/>
      <c r="K2" s="287" t="s">
        <v>688</v>
      </c>
      <c r="L2" s="287"/>
      <c r="M2" s="305" t="s">
        <v>113</v>
      </c>
      <c r="N2" s="465" t="s">
        <v>690</v>
      </c>
    </row>
    <row r="3" spans="1:14">
      <c r="A3" s="296"/>
      <c r="B3" s="297"/>
      <c r="C3" s="9" t="s">
        <v>331</v>
      </c>
      <c r="D3" s="9" t="s">
        <v>677</v>
      </c>
      <c r="E3" s="9" t="s">
        <v>678</v>
      </c>
      <c r="F3" s="9" t="s">
        <v>679</v>
      </c>
      <c r="G3" s="284"/>
      <c r="H3" s="289"/>
      <c r="I3" s="8" t="s">
        <v>682</v>
      </c>
      <c r="J3" s="9" t="s">
        <v>683</v>
      </c>
      <c r="K3" s="9" t="s">
        <v>684</v>
      </c>
      <c r="L3" s="9" t="s">
        <v>685</v>
      </c>
      <c r="M3" s="284"/>
      <c r="N3" s="466"/>
    </row>
    <row r="4" spans="1:14" ht="24" hidden="1" customHeight="1">
      <c r="A4" s="13" t="s">
        <v>686</v>
      </c>
      <c r="B4" s="31" t="s">
        <v>327</v>
      </c>
      <c r="C4" s="56">
        <f>SUM(D4:F4)</f>
        <v>54</v>
      </c>
      <c r="D4" s="56">
        <v>17</v>
      </c>
      <c r="E4" s="56">
        <v>31</v>
      </c>
      <c r="F4" s="56">
        <v>6</v>
      </c>
      <c r="G4" s="56">
        <v>2</v>
      </c>
      <c r="H4" s="56">
        <v>8</v>
      </c>
      <c r="I4" s="56">
        <v>0</v>
      </c>
      <c r="J4" s="56">
        <v>54</v>
      </c>
      <c r="K4" s="56">
        <v>22</v>
      </c>
      <c r="L4" s="56">
        <v>32</v>
      </c>
      <c r="M4" s="147" t="s">
        <v>692</v>
      </c>
      <c r="N4" s="56">
        <v>261710</v>
      </c>
    </row>
    <row r="5" spans="1:14" ht="24" hidden="1" customHeight="1">
      <c r="A5" s="13" t="s">
        <v>729</v>
      </c>
      <c r="B5" s="31" t="s">
        <v>327</v>
      </c>
      <c r="C5" s="56">
        <f t="shared" ref="C5:C10" si="0">SUM(D5:F5)</f>
        <v>53</v>
      </c>
      <c r="D5" s="56">
        <v>13</v>
      </c>
      <c r="E5" s="56">
        <v>34</v>
      </c>
      <c r="F5" s="56">
        <v>6</v>
      </c>
      <c r="G5" s="56">
        <v>0</v>
      </c>
      <c r="H5" s="56">
        <v>10</v>
      </c>
      <c r="I5" s="56">
        <v>0</v>
      </c>
      <c r="J5" s="56">
        <v>53</v>
      </c>
      <c r="K5" s="56">
        <v>25</v>
      </c>
      <c r="L5" s="56">
        <v>28</v>
      </c>
      <c r="M5" s="56">
        <v>69163</v>
      </c>
      <c r="N5" s="56">
        <v>256851</v>
      </c>
    </row>
    <row r="6" spans="1:14" ht="18" customHeight="1">
      <c r="A6" s="300" t="s">
        <v>730</v>
      </c>
      <c r="B6" s="301"/>
      <c r="C6" s="127">
        <f t="shared" si="0"/>
        <v>41</v>
      </c>
      <c r="D6" s="56">
        <f>SUM(D24:D27)</f>
        <v>15</v>
      </c>
      <c r="E6" s="56">
        <f t="shared" ref="E6:N6" si="1">SUM(E24:E27)</f>
        <v>24</v>
      </c>
      <c r="F6" s="56">
        <f t="shared" si="1"/>
        <v>2</v>
      </c>
      <c r="G6" s="56">
        <f t="shared" si="1"/>
        <v>3</v>
      </c>
      <c r="H6" s="56">
        <f t="shared" si="1"/>
        <v>11</v>
      </c>
      <c r="I6" s="56">
        <f t="shared" si="1"/>
        <v>0</v>
      </c>
      <c r="J6" s="56">
        <f t="shared" si="1"/>
        <v>41</v>
      </c>
      <c r="K6" s="56">
        <f t="shared" si="1"/>
        <v>20</v>
      </c>
      <c r="L6" s="56">
        <f t="shared" si="1"/>
        <v>21</v>
      </c>
      <c r="M6" s="56">
        <v>22248</v>
      </c>
      <c r="N6" s="56">
        <f t="shared" si="1"/>
        <v>227069</v>
      </c>
    </row>
    <row r="7" spans="1:14" ht="18" customHeight="1">
      <c r="A7" s="300">
        <v>14</v>
      </c>
      <c r="B7" s="301"/>
      <c r="C7" s="127">
        <f t="shared" si="0"/>
        <v>74</v>
      </c>
      <c r="D7" s="56">
        <f>SUM(D28:D31)</f>
        <v>20</v>
      </c>
      <c r="E7" s="56">
        <f t="shared" ref="E7:N7" si="2">SUM(E28:E31)</f>
        <v>49</v>
      </c>
      <c r="F7" s="56">
        <f t="shared" si="2"/>
        <v>5</v>
      </c>
      <c r="G7" s="56">
        <f t="shared" si="2"/>
        <v>0</v>
      </c>
      <c r="H7" s="56">
        <f t="shared" si="2"/>
        <v>8</v>
      </c>
      <c r="I7" s="56">
        <f t="shared" si="2"/>
        <v>0</v>
      </c>
      <c r="J7" s="56">
        <f t="shared" si="2"/>
        <v>81</v>
      </c>
      <c r="K7" s="56">
        <f t="shared" si="2"/>
        <v>37</v>
      </c>
      <c r="L7" s="56">
        <f t="shared" si="2"/>
        <v>44</v>
      </c>
      <c r="M7" s="56">
        <f t="shared" si="2"/>
        <v>84599</v>
      </c>
      <c r="N7" s="56">
        <f t="shared" si="2"/>
        <v>190361</v>
      </c>
    </row>
    <row r="8" spans="1:14" ht="18" customHeight="1">
      <c r="A8" s="300">
        <v>15</v>
      </c>
      <c r="B8" s="301"/>
      <c r="C8" s="127">
        <f t="shared" si="0"/>
        <v>87</v>
      </c>
      <c r="D8" s="56">
        <f>SUM(D32:D35)</f>
        <v>20</v>
      </c>
      <c r="E8" s="56">
        <f t="shared" ref="E8:N8" si="3">SUM(E32:E35)</f>
        <v>43</v>
      </c>
      <c r="F8" s="56">
        <f t="shared" si="3"/>
        <v>24</v>
      </c>
      <c r="G8" s="56">
        <f t="shared" si="3"/>
        <v>0</v>
      </c>
      <c r="H8" s="56">
        <f t="shared" si="3"/>
        <v>7</v>
      </c>
      <c r="I8" s="56">
        <f t="shared" si="3"/>
        <v>0</v>
      </c>
      <c r="J8" s="56">
        <f t="shared" si="3"/>
        <v>86</v>
      </c>
      <c r="K8" s="56">
        <f t="shared" si="3"/>
        <v>32</v>
      </c>
      <c r="L8" s="56">
        <f t="shared" si="3"/>
        <v>54</v>
      </c>
      <c r="M8" s="56">
        <f t="shared" si="3"/>
        <v>38458</v>
      </c>
      <c r="N8" s="56">
        <f t="shared" si="3"/>
        <v>149540</v>
      </c>
    </row>
    <row r="9" spans="1:14" ht="18" customHeight="1">
      <c r="A9" s="301">
        <v>16</v>
      </c>
      <c r="B9" s="301"/>
      <c r="C9" s="56">
        <f t="shared" si="0"/>
        <v>74</v>
      </c>
      <c r="D9" s="56">
        <f>SUM(D36:D39)</f>
        <v>23</v>
      </c>
      <c r="E9" s="56">
        <f t="shared" ref="E9:N9" si="4">SUM(E36:E39)</f>
        <v>25</v>
      </c>
      <c r="F9" s="56">
        <f t="shared" si="4"/>
        <v>26</v>
      </c>
      <c r="G9" s="56">
        <f t="shared" si="4"/>
        <v>0</v>
      </c>
      <c r="H9" s="56">
        <f t="shared" si="4"/>
        <v>10</v>
      </c>
      <c r="I9" s="56">
        <f t="shared" si="4"/>
        <v>0</v>
      </c>
      <c r="J9" s="56">
        <f t="shared" si="4"/>
        <v>74</v>
      </c>
      <c r="K9" s="56">
        <f t="shared" si="4"/>
        <v>39</v>
      </c>
      <c r="L9" s="56">
        <f t="shared" si="4"/>
        <v>35</v>
      </c>
      <c r="M9" s="56">
        <f t="shared" si="4"/>
        <v>126927</v>
      </c>
      <c r="N9" s="56">
        <f t="shared" si="4"/>
        <v>131420</v>
      </c>
    </row>
    <row r="10" spans="1:14" ht="18" customHeight="1" thickBot="1">
      <c r="A10" s="355">
        <v>17</v>
      </c>
      <c r="B10" s="323"/>
      <c r="C10" s="76">
        <f t="shared" si="0"/>
        <v>80</v>
      </c>
      <c r="D10" s="76">
        <f>SUM(D40)</f>
        <v>14</v>
      </c>
      <c r="E10" s="76">
        <f t="shared" ref="E10:N10" si="5">SUM(E40)</f>
        <v>47</v>
      </c>
      <c r="F10" s="76">
        <f t="shared" si="5"/>
        <v>19</v>
      </c>
      <c r="G10" s="76">
        <f t="shared" si="5"/>
        <v>1</v>
      </c>
      <c r="H10" s="76">
        <f t="shared" si="5"/>
        <v>7</v>
      </c>
      <c r="I10" s="76">
        <f t="shared" si="5"/>
        <v>0</v>
      </c>
      <c r="J10" s="76">
        <f t="shared" si="5"/>
        <v>80</v>
      </c>
      <c r="K10" s="76">
        <f t="shared" si="5"/>
        <v>42</v>
      </c>
      <c r="L10" s="76">
        <f t="shared" si="5"/>
        <v>38</v>
      </c>
      <c r="M10" s="76">
        <f t="shared" si="5"/>
        <v>34907</v>
      </c>
      <c r="N10" s="76">
        <f t="shared" si="5"/>
        <v>134928</v>
      </c>
    </row>
    <row r="11" spans="1:14" ht="15" customHeight="1">
      <c r="A11" s="27"/>
      <c r="B11" s="98"/>
      <c r="I11" s="27" t="s">
        <v>654</v>
      </c>
    </row>
    <row r="13" spans="1:14" ht="18.75" customHeight="1" thickBot="1">
      <c r="A13" s="1" t="s">
        <v>13</v>
      </c>
      <c r="N13" s="41" t="s">
        <v>693</v>
      </c>
    </row>
    <row r="14" spans="1:14" ht="13.5" customHeight="1">
      <c r="A14" s="467" t="s">
        <v>449</v>
      </c>
      <c r="B14" s="287"/>
      <c r="C14" s="287" t="s">
        <v>691</v>
      </c>
      <c r="D14" s="287"/>
      <c r="E14" s="287"/>
      <c r="F14" s="287"/>
      <c r="G14" s="287" t="s">
        <v>680</v>
      </c>
      <c r="H14" s="305" t="s">
        <v>681</v>
      </c>
      <c r="I14" s="287" t="s">
        <v>687</v>
      </c>
      <c r="J14" s="287"/>
      <c r="K14" s="287" t="s">
        <v>688</v>
      </c>
      <c r="L14" s="287"/>
      <c r="M14" s="305" t="s">
        <v>689</v>
      </c>
      <c r="N14" s="465" t="s">
        <v>690</v>
      </c>
    </row>
    <row r="15" spans="1:14">
      <c r="A15" s="468"/>
      <c r="B15" s="284"/>
      <c r="C15" s="9" t="s">
        <v>331</v>
      </c>
      <c r="D15" s="9" t="s">
        <v>677</v>
      </c>
      <c r="E15" s="9" t="s">
        <v>678</v>
      </c>
      <c r="F15" s="9" t="s">
        <v>679</v>
      </c>
      <c r="G15" s="284"/>
      <c r="H15" s="284"/>
      <c r="I15" s="9" t="s">
        <v>682</v>
      </c>
      <c r="J15" s="9" t="s">
        <v>683</v>
      </c>
      <c r="K15" s="9" t="s">
        <v>684</v>
      </c>
      <c r="L15" s="9" t="s">
        <v>685</v>
      </c>
      <c r="M15" s="284"/>
      <c r="N15" s="466"/>
    </row>
    <row r="16" spans="1:14" ht="24" hidden="1" customHeight="1">
      <c r="A16" s="303" t="s">
        <v>686</v>
      </c>
      <c r="B16" s="31" t="s">
        <v>327</v>
      </c>
      <c r="C16" s="56">
        <f t="shared" ref="C16:C23" si="6">SUM(D16:F16)</f>
        <v>54</v>
      </c>
      <c r="D16" s="56">
        <v>17</v>
      </c>
      <c r="E16" s="56">
        <v>31</v>
      </c>
      <c r="F16" s="56">
        <v>6</v>
      </c>
      <c r="G16" s="56">
        <v>2</v>
      </c>
      <c r="H16" s="56">
        <v>8</v>
      </c>
      <c r="I16" s="56">
        <v>0</v>
      </c>
      <c r="J16" s="56">
        <v>54</v>
      </c>
      <c r="K16" s="56">
        <v>22</v>
      </c>
      <c r="L16" s="56">
        <v>32</v>
      </c>
      <c r="M16" s="147" t="s">
        <v>692</v>
      </c>
      <c r="N16" s="56">
        <v>261710</v>
      </c>
    </row>
    <row r="17" spans="1:14" ht="24" hidden="1" customHeight="1">
      <c r="A17" s="301"/>
      <c r="B17" s="31" t="s">
        <v>328</v>
      </c>
      <c r="C17" s="56">
        <f t="shared" si="6"/>
        <v>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24" hidden="1" customHeight="1">
      <c r="A18" s="301"/>
      <c r="B18" s="31" t="s">
        <v>329</v>
      </c>
      <c r="C18" s="56">
        <f t="shared" si="6"/>
        <v>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hidden="1" customHeight="1">
      <c r="A19" s="301"/>
      <c r="B19" s="31" t="s">
        <v>330</v>
      </c>
      <c r="C19" s="56">
        <f t="shared" si="6"/>
        <v>0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hidden="1" customHeight="1">
      <c r="A20" s="301" t="s">
        <v>729</v>
      </c>
      <c r="B20" s="31" t="s">
        <v>327</v>
      </c>
      <c r="C20" s="56">
        <f t="shared" si="6"/>
        <v>53</v>
      </c>
      <c r="D20" s="56">
        <v>13</v>
      </c>
      <c r="E20" s="56">
        <v>34</v>
      </c>
      <c r="F20" s="56">
        <v>6</v>
      </c>
      <c r="G20" s="56">
        <v>0</v>
      </c>
      <c r="H20" s="56">
        <v>10</v>
      </c>
      <c r="I20" s="56">
        <v>0</v>
      </c>
      <c r="J20" s="56">
        <v>53</v>
      </c>
      <c r="K20" s="56">
        <v>25</v>
      </c>
      <c r="L20" s="56">
        <v>28</v>
      </c>
      <c r="M20" s="56">
        <v>69163</v>
      </c>
      <c r="N20" s="56">
        <v>256851</v>
      </c>
    </row>
    <row r="21" spans="1:14" ht="24" hidden="1" customHeight="1">
      <c r="A21" s="301"/>
      <c r="B21" s="31" t="s">
        <v>328</v>
      </c>
      <c r="C21" s="56">
        <f t="shared" si="6"/>
        <v>0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24" hidden="1" customHeight="1">
      <c r="A22" s="301"/>
      <c r="B22" s="31" t="s">
        <v>329</v>
      </c>
      <c r="C22" s="56">
        <f t="shared" si="6"/>
        <v>0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24" hidden="1" customHeight="1">
      <c r="A23" s="301"/>
      <c r="B23" s="31" t="s">
        <v>330</v>
      </c>
      <c r="C23" s="56">
        <f t="shared" si="6"/>
        <v>0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24" customHeight="1">
      <c r="A24" s="301" t="s">
        <v>730</v>
      </c>
      <c r="B24" s="31" t="s">
        <v>327</v>
      </c>
      <c r="C24" s="148">
        <v>41</v>
      </c>
      <c r="D24" s="63">
        <v>15</v>
      </c>
      <c r="E24" s="63">
        <v>24</v>
      </c>
      <c r="F24" s="63">
        <v>2</v>
      </c>
      <c r="G24" s="63">
        <v>3</v>
      </c>
      <c r="H24" s="63">
        <v>11</v>
      </c>
      <c r="I24" s="63">
        <v>0</v>
      </c>
      <c r="J24" s="63">
        <v>41</v>
      </c>
      <c r="K24" s="63">
        <v>20</v>
      </c>
      <c r="L24" s="63">
        <v>21</v>
      </c>
      <c r="M24" s="149" t="s">
        <v>480</v>
      </c>
      <c r="N24" s="129">
        <v>227069</v>
      </c>
    </row>
    <row r="25" spans="1:14" ht="24" customHeight="1">
      <c r="A25" s="301"/>
      <c r="B25" s="31" t="s">
        <v>328</v>
      </c>
      <c r="C25" s="148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129">
        <v>0</v>
      </c>
    </row>
    <row r="26" spans="1:14" ht="24" customHeight="1">
      <c r="A26" s="301"/>
      <c r="B26" s="31" t="s">
        <v>329</v>
      </c>
      <c r="C26" s="148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129">
        <v>0</v>
      </c>
    </row>
    <row r="27" spans="1:14" ht="24" customHeight="1">
      <c r="A27" s="301"/>
      <c r="B27" s="31" t="s">
        <v>330</v>
      </c>
      <c r="C27" s="148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129">
        <v>0</v>
      </c>
    </row>
    <row r="28" spans="1:14" ht="24" customHeight="1">
      <c r="A28" s="301">
        <v>14</v>
      </c>
      <c r="B28" s="31" t="s">
        <v>327</v>
      </c>
      <c r="C28" s="148">
        <v>74</v>
      </c>
      <c r="D28" s="63">
        <v>20</v>
      </c>
      <c r="E28" s="63">
        <v>49</v>
      </c>
      <c r="F28" s="63">
        <v>5</v>
      </c>
      <c r="G28" s="63">
        <v>0</v>
      </c>
      <c r="H28" s="63">
        <v>8</v>
      </c>
      <c r="I28" s="63">
        <v>0</v>
      </c>
      <c r="J28" s="63">
        <v>81</v>
      </c>
      <c r="K28" s="63">
        <v>37</v>
      </c>
      <c r="L28" s="63">
        <v>44</v>
      </c>
      <c r="M28" s="63">
        <v>84599</v>
      </c>
      <c r="N28" s="129">
        <v>190361</v>
      </c>
    </row>
    <row r="29" spans="1:14" ht="24" customHeight="1">
      <c r="A29" s="301"/>
      <c r="B29" s="31" t="s">
        <v>328</v>
      </c>
      <c r="C29" s="148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129">
        <v>0</v>
      </c>
    </row>
    <row r="30" spans="1:14" ht="24" customHeight="1">
      <c r="A30" s="301"/>
      <c r="B30" s="31" t="s">
        <v>329</v>
      </c>
      <c r="C30" s="148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129">
        <v>0</v>
      </c>
    </row>
    <row r="31" spans="1:14" ht="24" customHeight="1">
      <c r="A31" s="301"/>
      <c r="B31" s="31" t="s">
        <v>330</v>
      </c>
      <c r="C31" s="148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129">
        <v>0</v>
      </c>
    </row>
    <row r="32" spans="1:14" ht="24" customHeight="1">
      <c r="A32" s="301">
        <v>15</v>
      </c>
      <c r="B32" s="31" t="s">
        <v>327</v>
      </c>
      <c r="C32" s="148">
        <v>84</v>
      </c>
      <c r="D32" s="63">
        <v>19</v>
      </c>
      <c r="E32" s="63">
        <v>41</v>
      </c>
      <c r="F32" s="63">
        <v>24</v>
      </c>
      <c r="G32" s="63">
        <v>0</v>
      </c>
      <c r="H32" s="63">
        <v>7</v>
      </c>
      <c r="I32" s="63">
        <v>0</v>
      </c>
      <c r="J32" s="63">
        <v>84</v>
      </c>
      <c r="K32" s="63">
        <v>31</v>
      </c>
      <c r="L32" s="63">
        <v>53</v>
      </c>
      <c r="M32" s="63">
        <v>37581</v>
      </c>
      <c r="N32" s="129">
        <v>141818</v>
      </c>
    </row>
    <row r="33" spans="1:14" ht="24" customHeight="1">
      <c r="A33" s="301"/>
      <c r="B33" s="31" t="s">
        <v>328</v>
      </c>
      <c r="C33" s="148">
        <v>2</v>
      </c>
      <c r="D33" s="63">
        <v>0</v>
      </c>
      <c r="E33" s="63">
        <v>2</v>
      </c>
      <c r="F33" s="63">
        <v>0</v>
      </c>
      <c r="G33" s="63">
        <v>0</v>
      </c>
      <c r="H33" s="63">
        <v>0</v>
      </c>
      <c r="I33" s="63">
        <v>0</v>
      </c>
      <c r="J33" s="63">
        <v>2</v>
      </c>
      <c r="K33" s="63">
        <v>1</v>
      </c>
      <c r="L33" s="63">
        <v>1</v>
      </c>
      <c r="M33" s="63">
        <v>6</v>
      </c>
      <c r="N33" s="129">
        <v>333</v>
      </c>
    </row>
    <row r="34" spans="1:14" ht="24" customHeight="1">
      <c r="A34" s="301"/>
      <c r="B34" s="31" t="s">
        <v>329</v>
      </c>
      <c r="C34" s="148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129">
        <v>0</v>
      </c>
    </row>
    <row r="35" spans="1:14" ht="24" customHeight="1">
      <c r="A35" s="301"/>
      <c r="B35" s="31" t="s">
        <v>330</v>
      </c>
      <c r="C35" s="148">
        <v>1</v>
      </c>
      <c r="D35" s="63">
        <v>1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871</v>
      </c>
      <c r="N35" s="129">
        <v>7389</v>
      </c>
    </row>
    <row r="36" spans="1:14" ht="24" customHeight="1">
      <c r="A36" s="301">
        <v>16</v>
      </c>
      <c r="B36" s="31" t="s">
        <v>327</v>
      </c>
      <c r="C36" s="148">
        <v>70</v>
      </c>
      <c r="D36" s="63">
        <v>21</v>
      </c>
      <c r="E36" s="63">
        <v>24</v>
      </c>
      <c r="F36" s="63">
        <v>25</v>
      </c>
      <c r="G36" s="63">
        <v>0</v>
      </c>
      <c r="H36" s="63">
        <v>8</v>
      </c>
      <c r="I36" s="63">
        <v>0</v>
      </c>
      <c r="J36" s="63">
        <v>70</v>
      </c>
      <c r="K36" s="63">
        <v>37</v>
      </c>
      <c r="L36" s="63">
        <v>33</v>
      </c>
      <c r="M36" s="63">
        <v>124984</v>
      </c>
      <c r="N36" s="129">
        <v>127010</v>
      </c>
    </row>
    <row r="37" spans="1:14" ht="24" customHeight="1">
      <c r="A37" s="301"/>
      <c r="B37" s="31" t="s">
        <v>328</v>
      </c>
      <c r="C37" s="148">
        <v>3</v>
      </c>
      <c r="D37" s="63">
        <v>1</v>
      </c>
      <c r="E37" s="63">
        <v>1</v>
      </c>
      <c r="F37" s="63">
        <v>1</v>
      </c>
      <c r="G37" s="63">
        <v>0</v>
      </c>
      <c r="H37" s="63">
        <v>1</v>
      </c>
      <c r="I37" s="63">
        <v>0</v>
      </c>
      <c r="J37" s="63">
        <v>3</v>
      </c>
      <c r="K37" s="63">
        <v>2</v>
      </c>
      <c r="L37" s="63">
        <v>1</v>
      </c>
      <c r="M37" s="63">
        <v>1943</v>
      </c>
      <c r="N37" s="129">
        <v>703</v>
      </c>
    </row>
    <row r="38" spans="1:14" ht="24" customHeight="1">
      <c r="A38" s="301"/>
      <c r="B38" s="31" t="s">
        <v>329</v>
      </c>
      <c r="C38" s="148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129">
        <v>0</v>
      </c>
    </row>
    <row r="39" spans="1:14" ht="24" customHeight="1">
      <c r="A39" s="301"/>
      <c r="B39" s="31" t="s">
        <v>330</v>
      </c>
      <c r="C39" s="148">
        <v>1</v>
      </c>
      <c r="D39" s="63">
        <v>1</v>
      </c>
      <c r="E39" s="63">
        <v>0</v>
      </c>
      <c r="F39" s="63">
        <v>0</v>
      </c>
      <c r="G39" s="63">
        <v>0</v>
      </c>
      <c r="H39" s="63">
        <v>1</v>
      </c>
      <c r="I39" s="63">
        <v>0</v>
      </c>
      <c r="J39" s="63">
        <v>1</v>
      </c>
      <c r="K39" s="63">
        <v>0</v>
      </c>
      <c r="L39" s="63">
        <v>1</v>
      </c>
      <c r="M39" s="63" t="s">
        <v>481</v>
      </c>
      <c r="N39" s="129">
        <v>3707</v>
      </c>
    </row>
    <row r="40" spans="1:14" ht="57" customHeight="1" thickBot="1">
      <c r="A40" s="87">
        <v>17</v>
      </c>
      <c r="B40" s="34" t="s">
        <v>327</v>
      </c>
      <c r="C40" s="150">
        <v>80</v>
      </c>
      <c r="D40" s="151">
        <v>14</v>
      </c>
      <c r="E40" s="151">
        <v>47</v>
      </c>
      <c r="F40" s="151">
        <v>19</v>
      </c>
      <c r="G40" s="151">
        <v>1</v>
      </c>
      <c r="H40" s="151">
        <v>7</v>
      </c>
      <c r="I40" s="151">
        <v>0</v>
      </c>
      <c r="J40" s="151">
        <v>80</v>
      </c>
      <c r="K40" s="151">
        <v>42</v>
      </c>
      <c r="L40" s="151">
        <v>38</v>
      </c>
      <c r="M40" s="151">
        <v>34907</v>
      </c>
      <c r="N40" s="152">
        <v>134928</v>
      </c>
    </row>
    <row r="41" spans="1:14">
      <c r="B41" s="98" t="s">
        <v>654</v>
      </c>
    </row>
  </sheetData>
  <mergeCells count="28">
    <mergeCell ref="N14:N15"/>
    <mergeCell ref="C14:F14"/>
    <mergeCell ref="G14:G15"/>
    <mergeCell ref="H14:H15"/>
    <mergeCell ref="I14:J14"/>
    <mergeCell ref="K14:L14"/>
    <mergeCell ref="M14:M15"/>
    <mergeCell ref="A2:B3"/>
    <mergeCell ref="A6:B6"/>
    <mergeCell ref="A7:B7"/>
    <mergeCell ref="A8:B8"/>
    <mergeCell ref="A9:B9"/>
    <mergeCell ref="A10:B10"/>
    <mergeCell ref="A28:A31"/>
    <mergeCell ref="A32:A35"/>
    <mergeCell ref="A36:A39"/>
    <mergeCell ref="A14:A15"/>
    <mergeCell ref="A24:A27"/>
    <mergeCell ref="B14:B15"/>
    <mergeCell ref="A16:A19"/>
    <mergeCell ref="A20:A23"/>
    <mergeCell ref="C2:F2"/>
    <mergeCell ref="N2:N3"/>
    <mergeCell ref="G2:G3"/>
    <mergeCell ref="H2:H3"/>
    <mergeCell ref="I2:J2"/>
    <mergeCell ref="K2:L2"/>
    <mergeCell ref="M2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19</v>
      </c>
      <c r="H1" s="156" t="s">
        <v>282</v>
      </c>
      <c r="U1" s="4" t="s">
        <v>662</v>
      </c>
    </row>
    <row r="2" spans="1:21">
      <c r="A2" s="290" t="s">
        <v>449</v>
      </c>
      <c r="B2" s="315" t="s">
        <v>344</v>
      </c>
      <c r="C2" s="315"/>
      <c r="D2" s="315"/>
      <c r="E2" s="315"/>
      <c r="F2" s="315"/>
      <c r="G2" s="315"/>
      <c r="H2" s="315"/>
      <c r="I2" s="315"/>
      <c r="J2" s="315"/>
      <c r="K2" s="412"/>
      <c r="L2" s="419" t="s">
        <v>409</v>
      </c>
      <c r="M2" s="315"/>
      <c r="N2" s="315"/>
      <c r="O2" s="315"/>
      <c r="P2" s="315"/>
      <c r="Q2" s="315"/>
      <c r="R2" s="315"/>
      <c r="S2" s="315"/>
      <c r="T2" s="315"/>
      <c r="U2" s="412"/>
    </row>
    <row r="3" spans="1:21">
      <c r="A3" s="286"/>
      <c r="B3" s="469" t="s">
        <v>655</v>
      </c>
      <c r="C3" s="470"/>
      <c r="D3" s="469" t="s">
        <v>656</v>
      </c>
      <c r="E3" s="470"/>
      <c r="F3" s="470" t="s">
        <v>657</v>
      </c>
      <c r="G3" s="470"/>
      <c r="H3" s="470" t="s">
        <v>658</v>
      </c>
      <c r="I3" s="470"/>
      <c r="J3" s="470" t="s">
        <v>659</v>
      </c>
      <c r="K3" s="471"/>
      <c r="L3" s="395" t="s">
        <v>655</v>
      </c>
      <c r="M3" s="470"/>
      <c r="N3" s="469" t="s">
        <v>661</v>
      </c>
      <c r="O3" s="470"/>
      <c r="P3" s="470" t="s">
        <v>657</v>
      </c>
      <c r="Q3" s="470"/>
      <c r="R3" s="470" t="s">
        <v>658</v>
      </c>
      <c r="S3" s="470"/>
      <c r="T3" s="470" t="s">
        <v>659</v>
      </c>
      <c r="U3" s="471"/>
    </row>
    <row r="4" spans="1:21">
      <c r="A4" s="286"/>
      <c r="B4" s="470"/>
      <c r="C4" s="470"/>
      <c r="D4" s="470"/>
      <c r="E4" s="470"/>
      <c r="F4" s="470"/>
      <c r="G4" s="470"/>
      <c r="H4" s="470"/>
      <c r="I4" s="470"/>
      <c r="J4" s="470"/>
      <c r="K4" s="471"/>
      <c r="L4" s="299"/>
      <c r="M4" s="470"/>
      <c r="N4" s="470"/>
      <c r="O4" s="470"/>
      <c r="P4" s="470"/>
      <c r="Q4" s="470"/>
      <c r="R4" s="470"/>
      <c r="S4" s="470"/>
      <c r="T4" s="470"/>
      <c r="U4" s="471"/>
    </row>
    <row r="5" spans="1:21" ht="19.5" customHeight="1">
      <c r="A5" s="286"/>
      <c r="B5" s="9" t="s">
        <v>483</v>
      </c>
      <c r="C5" s="9" t="s">
        <v>660</v>
      </c>
      <c r="D5" s="9" t="s">
        <v>483</v>
      </c>
      <c r="E5" s="9" t="s">
        <v>660</v>
      </c>
      <c r="F5" s="9" t="s">
        <v>483</v>
      </c>
      <c r="G5" s="9" t="s">
        <v>660</v>
      </c>
      <c r="H5" s="9" t="s">
        <v>483</v>
      </c>
      <c r="I5" s="9" t="s">
        <v>660</v>
      </c>
      <c r="J5" s="9" t="s">
        <v>483</v>
      </c>
      <c r="K5" s="11" t="s">
        <v>660</v>
      </c>
      <c r="L5" s="8" t="s">
        <v>483</v>
      </c>
      <c r="M5" s="9" t="s">
        <v>660</v>
      </c>
      <c r="N5" s="9" t="s">
        <v>483</v>
      </c>
      <c r="O5" s="9" t="s">
        <v>660</v>
      </c>
      <c r="P5" s="9" t="s">
        <v>483</v>
      </c>
      <c r="Q5" s="9" t="s">
        <v>660</v>
      </c>
      <c r="R5" s="9" t="s">
        <v>483</v>
      </c>
      <c r="S5" s="9" t="s">
        <v>660</v>
      </c>
      <c r="T5" s="9" t="s">
        <v>483</v>
      </c>
      <c r="U5" s="11" t="s">
        <v>660</v>
      </c>
    </row>
    <row r="6" spans="1:21" ht="19.5" hidden="1" customHeight="1">
      <c r="A6" s="49" t="s">
        <v>571</v>
      </c>
      <c r="B6" s="157">
        <f t="shared" ref="B6:U6" si="0">SUM(B19,B34,B44,B58)</f>
        <v>397</v>
      </c>
      <c r="C6" s="144">
        <f t="shared" si="0"/>
        <v>5675231</v>
      </c>
      <c r="D6" s="144">
        <f t="shared" si="0"/>
        <v>60</v>
      </c>
      <c r="E6" s="144">
        <f t="shared" si="0"/>
        <v>1189000</v>
      </c>
      <c r="F6" s="144">
        <f t="shared" si="0"/>
        <v>67</v>
      </c>
      <c r="G6" s="144">
        <f t="shared" si="0"/>
        <v>1709318</v>
      </c>
      <c r="H6" s="144">
        <f t="shared" si="0"/>
        <v>403</v>
      </c>
      <c r="I6" s="144">
        <f t="shared" si="0"/>
        <v>15573770</v>
      </c>
      <c r="J6" s="144">
        <f t="shared" si="0"/>
        <v>55</v>
      </c>
      <c r="K6" s="144">
        <f t="shared" si="0"/>
        <v>337962</v>
      </c>
      <c r="L6" s="144">
        <f t="shared" si="0"/>
        <v>277</v>
      </c>
      <c r="M6" s="144">
        <f t="shared" si="0"/>
        <v>6863275</v>
      </c>
      <c r="N6" s="144">
        <f t="shared" si="0"/>
        <v>86</v>
      </c>
      <c r="O6" s="144">
        <f t="shared" si="0"/>
        <v>1962200</v>
      </c>
      <c r="P6" s="144">
        <f t="shared" si="0"/>
        <v>81</v>
      </c>
      <c r="Q6" s="144">
        <f t="shared" si="0"/>
        <v>4218914</v>
      </c>
      <c r="R6" s="144">
        <f t="shared" si="0"/>
        <v>279</v>
      </c>
      <c r="S6" s="144">
        <f t="shared" si="0"/>
        <v>11959883</v>
      </c>
      <c r="T6" s="144">
        <f t="shared" si="0"/>
        <v>30</v>
      </c>
      <c r="U6" s="144">
        <f t="shared" si="0"/>
        <v>199134</v>
      </c>
    </row>
    <row r="7" spans="1:21" ht="19.5" hidden="1" customHeight="1">
      <c r="A7" s="49" t="s">
        <v>608</v>
      </c>
      <c r="B7" s="157">
        <f t="shared" ref="B7:U7" si="1">SUM(B20,B35,B45,B59)</f>
        <v>430</v>
      </c>
      <c r="C7" s="144">
        <f t="shared" si="1"/>
        <v>6228988</v>
      </c>
      <c r="D7" s="144">
        <f t="shared" si="1"/>
        <v>52</v>
      </c>
      <c r="E7" s="144">
        <f t="shared" si="1"/>
        <v>1031200</v>
      </c>
      <c r="F7" s="144">
        <f t="shared" si="1"/>
        <v>73</v>
      </c>
      <c r="G7" s="144">
        <f t="shared" si="1"/>
        <v>1760171</v>
      </c>
      <c r="H7" s="144">
        <f t="shared" si="1"/>
        <v>450</v>
      </c>
      <c r="I7" s="144">
        <f t="shared" si="1"/>
        <v>17328576</v>
      </c>
      <c r="J7" s="144">
        <f t="shared" si="1"/>
        <v>51</v>
      </c>
      <c r="K7" s="144">
        <f t="shared" si="1"/>
        <v>288908</v>
      </c>
      <c r="L7" s="144">
        <f t="shared" si="1"/>
        <v>281</v>
      </c>
      <c r="M7" s="144">
        <f t="shared" si="1"/>
        <v>5076252</v>
      </c>
      <c r="N7" s="144">
        <f t="shared" si="1"/>
        <v>78</v>
      </c>
      <c r="O7" s="144">
        <f t="shared" si="1"/>
        <v>1779800</v>
      </c>
      <c r="P7" s="144">
        <f t="shared" si="1"/>
        <v>100</v>
      </c>
      <c r="Q7" s="144">
        <f t="shared" si="1"/>
        <v>5405676</v>
      </c>
      <c r="R7" s="144">
        <f t="shared" si="1"/>
        <v>277</v>
      </c>
      <c r="S7" s="144">
        <f t="shared" si="1"/>
        <v>11996646</v>
      </c>
      <c r="T7" s="144">
        <f t="shared" si="1"/>
        <v>24</v>
      </c>
      <c r="U7" s="144">
        <f t="shared" si="1"/>
        <v>200328</v>
      </c>
    </row>
    <row r="8" spans="1:21" ht="21" customHeight="1">
      <c r="A8" s="49" t="s">
        <v>721</v>
      </c>
      <c r="B8" s="158">
        <f>SUM(B21,B34,B46,B58)</f>
        <v>299</v>
      </c>
      <c r="C8" s="159">
        <f t="shared" ref="C8:U8" si="2">SUM(C21,C34,C46,C58)</f>
        <v>4254651</v>
      </c>
      <c r="D8" s="159">
        <f t="shared" si="2"/>
        <v>45</v>
      </c>
      <c r="E8" s="159">
        <f t="shared" si="2"/>
        <v>895500</v>
      </c>
      <c r="F8" s="159">
        <f t="shared" si="2"/>
        <v>53</v>
      </c>
      <c r="G8" s="159">
        <f t="shared" si="2"/>
        <v>1119998</v>
      </c>
      <c r="H8" s="159">
        <f t="shared" si="2"/>
        <v>299</v>
      </c>
      <c r="I8" s="159">
        <f t="shared" si="2"/>
        <v>11863010</v>
      </c>
      <c r="J8" s="159">
        <f t="shared" si="2"/>
        <v>44</v>
      </c>
      <c r="K8" s="159">
        <f t="shared" si="2"/>
        <v>291286</v>
      </c>
      <c r="L8" s="159">
        <f t="shared" si="2"/>
        <v>166</v>
      </c>
      <c r="M8" s="159">
        <f t="shared" si="2"/>
        <v>4070693</v>
      </c>
      <c r="N8" s="159">
        <f t="shared" si="2"/>
        <v>51</v>
      </c>
      <c r="O8" s="159">
        <f t="shared" si="2"/>
        <v>1167900</v>
      </c>
      <c r="P8" s="159">
        <f t="shared" si="2"/>
        <v>49</v>
      </c>
      <c r="Q8" s="159">
        <f t="shared" si="2"/>
        <v>2758910</v>
      </c>
      <c r="R8" s="159">
        <f t="shared" si="2"/>
        <v>166</v>
      </c>
      <c r="S8" s="159">
        <f t="shared" si="2"/>
        <v>7060903</v>
      </c>
      <c r="T8" s="159">
        <f t="shared" si="2"/>
        <v>7</v>
      </c>
      <c r="U8" s="159">
        <f t="shared" si="2"/>
        <v>48450</v>
      </c>
    </row>
    <row r="9" spans="1:21" ht="21" customHeight="1">
      <c r="A9" s="49">
        <v>14</v>
      </c>
      <c r="B9" s="157">
        <f>SUM(B22,B35,B47,B59)</f>
        <v>344</v>
      </c>
      <c r="C9" s="144">
        <f t="shared" ref="C9:U9" si="3">SUM(C22,C35,C47,C59)</f>
        <v>4945858</v>
      </c>
      <c r="D9" s="144">
        <f t="shared" si="3"/>
        <v>59</v>
      </c>
      <c r="E9" s="144">
        <f t="shared" si="3"/>
        <v>1174100</v>
      </c>
      <c r="F9" s="144">
        <f t="shared" si="3"/>
        <v>50</v>
      </c>
      <c r="G9" s="144">
        <f t="shared" si="3"/>
        <v>1108290</v>
      </c>
      <c r="H9" s="144">
        <f t="shared" si="3"/>
        <v>345</v>
      </c>
      <c r="I9" s="144">
        <f t="shared" si="3"/>
        <v>13402001</v>
      </c>
      <c r="J9" s="144">
        <f t="shared" si="3"/>
        <v>52</v>
      </c>
      <c r="K9" s="144">
        <f t="shared" si="3"/>
        <v>365680</v>
      </c>
      <c r="L9" s="144">
        <f t="shared" si="3"/>
        <v>184</v>
      </c>
      <c r="M9" s="144">
        <f t="shared" si="3"/>
        <v>4595102</v>
      </c>
      <c r="N9" s="144">
        <f t="shared" si="3"/>
        <v>60</v>
      </c>
      <c r="O9" s="144">
        <f t="shared" si="3"/>
        <v>1374000</v>
      </c>
      <c r="P9" s="144">
        <f t="shared" si="3"/>
        <v>55</v>
      </c>
      <c r="Q9" s="144">
        <f t="shared" si="3"/>
        <v>2875843</v>
      </c>
      <c r="R9" s="144">
        <f t="shared" si="3"/>
        <v>183</v>
      </c>
      <c r="S9" s="144">
        <f t="shared" si="3"/>
        <v>7895029</v>
      </c>
      <c r="T9" s="144">
        <f t="shared" si="3"/>
        <v>6</v>
      </c>
      <c r="U9" s="144">
        <f t="shared" si="3"/>
        <v>24940</v>
      </c>
    </row>
    <row r="10" spans="1:21" ht="21" customHeight="1">
      <c r="A10" s="49">
        <v>15</v>
      </c>
      <c r="B10" s="157">
        <f>SUM(B23,B36,B48,B60)</f>
        <v>389</v>
      </c>
      <c r="C10" s="144">
        <f t="shared" ref="C10:U10" si="4">SUM(C23,C36,C48,C60)</f>
        <v>5632298</v>
      </c>
      <c r="D10" s="144">
        <f t="shared" si="4"/>
        <v>56</v>
      </c>
      <c r="E10" s="144">
        <f t="shared" si="4"/>
        <v>1114400</v>
      </c>
      <c r="F10" s="144">
        <f t="shared" si="4"/>
        <v>60</v>
      </c>
      <c r="G10" s="144">
        <f t="shared" si="4"/>
        <v>1399740</v>
      </c>
      <c r="H10" s="144">
        <f t="shared" si="4"/>
        <v>399</v>
      </c>
      <c r="I10" s="144">
        <f t="shared" si="4"/>
        <v>15428307</v>
      </c>
      <c r="J10" s="144">
        <f t="shared" si="4"/>
        <v>81</v>
      </c>
      <c r="K10" s="144">
        <f t="shared" si="4"/>
        <v>515185</v>
      </c>
      <c r="L10" s="144">
        <f t="shared" si="4"/>
        <v>183</v>
      </c>
      <c r="M10" s="144">
        <f t="shared" si="4"/>
        <v>4749231</v>
      </c>
      <c r="N10" s="144">
        <f t="shared" si="4"/>
        <v>53</v>
      </c>
      <c r="O10" s="144">
        <f t="shared" si="4"/>
        <v>1213700</v>
      </c>
      <c r="P10" s="144">
        <f t="shared" si="4"/>
        <v>60</v>
      </c>
      <c r="Q10" s="144">
        <f t="shared" si="4"/>
        <v>3239094</v>
      </c>
      <c r="R10" s="144">
        <f t="shared" si="4"/>
        <v>186</v>
      </c>
      <c r="S10" s="144">
        <f t="shared" si="4"/>
        <v>8002805</v>
      </c>
      <c r="T10" s="144">
        <f t="shared" si="4"/>
        <v>7</v>
      </c>
      <c r="U10" s="144">
        <f t="shared" si="4"/>
        <v>54490</v>
      </c>
    </row>
    <row r="11" spans="1:21" ht="21" customHeight="1">
      <c r="A11" s="49">
        <v>16</v>
      </c>
      <c r="B11" s="157">
        <f>SUM(B24,B37,B49,B61)</f>
        <v>424</v>
      </c>
      <c r="C11" s="144">
        <f t="shared" ref="C11:U11" si="5">SUM(C24,C37,C49,C61)</f>
        <v>6152562</v>
      </c>
      <c r="D11" s="144">
        <f t="shared" si="5"/>
        <v>54</v>
      </c>
      <c r="E11" s="144">
        <f t="shared" si="5"/>
        <v>1074600</v>
      </c>
      <c r="F11" s="144">
        <f t="shared" si="5"/>
        <v>82</v>
      </c>
      <c r="G11" s="144">
        <f t="shared" si="5"/>
        <v>1739494</v>
      </c>
      <c r="H11" s="144">
        <f t="shared" si="5"/>
        <v>427</v>
      </c>
      <c r="I11" s="144">
        <f t="shared" si="5"/>
        <v>16399713</v>
      </c>
      <c r="J11" s="144">
        <f t="shared" si="5"/>
        <v>65</v>
      </c>
      <c r="K11" s="144">
        <f t="shared" si="5"/>
        <v>512960</v>
      </c>
      <c r="L11" s="144">
        <f t="shared" si="5"/>
        <v>214</v>
      </c>
      <c r="M11" s="144">
        <f t="shared" si="5"/>
        <v>5513457</v>
      </c>
      <c r="N11" s="144">
        <f t="shared" si="5"/>
        <v>72</v>
      </c>
      <c r="O11" s="144">
        <f t="shared" si="5"/>
        <v>1648800</v>
      </c>
      <c r="P11" s="144">
        <f t="shared" si="5"/>
        <v>75</v>
      </c>
      <c r="Q11" s="144">
        <f t="shared" si="5"/>
        <v>3845926</v>
      </c>
      <c r="R11" s="144">
        <f t="shared" si="5"/>
        <v>211</v>
      </c>
      <c r="S11" s="144">
        <f t="shared" si="5"/>
        <v>8991596</v>
      </c>
      <c r="T11" s="144">
        <f t="shared" si="5"/>
        <v>10</v>
      </c>
      <c r="U11" s="144">
        <f t="shared" si="5"/>
        <v>80720</v>
      </c>
    </row>
    <row r="12" spans="1:21" ht="21" customHeight="1" thickBot="1">
      <c r="A12" s="124">
        <v>17</v>
      </c>
      <c r="B12" s="160">
        <f>B25</f>
        <v>450</v>
      </c>
      <c r="C12" s="161">
        <f t="shared" ref="C12:U12" si="6">C25</f>
        <v>6492590</v>
      </c>
      <c r="D12" s="161">
        <f t="shared" si="6"/>
        <v>73</v>
      </c>
      <c r="E12" s="161">
        <f t="shared" si="6"/>
        <v>1452700</v>
      </c>
      <c r="F12" s="161">
        <f t="shared" si="6"/>
        <v>87</v>
      </c>
      <c r="G12" s="161">
        <f t="shared" si="6"/>
        <v>1898928</v>
      </c>
      <c r="H12" s="161">
        <f t="shared" si="6"/>
        <v>469</v>
      </c>
      <c r="I12" s="161">
        <f t="shared" si="6"/>
        <v>17802132</v>
      </c>
      <c r="J12" s="161">
        <f t="shared" si="6"/>
        <v>69</v>
      </c>
      <c r="K12" s="161">
        <f t="shared" si="6"/>
        <v>335562</v>
      </c>
      <c r="L12" s="161">
        <f t="shared" si="6"/>
        <v>235</v>
      </c>
      <c r="M12" s="161">
        <f t="shared" si="6"/>
        <v>5932960</v>
      </c>
      <c r="N12" s="161">
        <f t="shared" si="6"/>
        <v>87</v>
      </c>
      <c r="O12" s="161">
        <f t="shared" si="6"/>
        <v>1992300</v>
      </c>
      <c r="P12" s="161">
        <f t="shared" si="6"/>
        <v>61</v>
      </c>
      <c r="Q12" s="161">
        <f t="shared" si="6"/>
        <v>3259025</v>
      </c>
      <c r="R12" s="161">
        <f t="shared" si="6"/>
        <v>240</v>
      </c>
      <c r="S12" s="197">
        <f t="shared" si="6"/>
        <v>10093644</v>
      </c>
      <c r="T12" s="161">
        <f t="shared" si="6"/>
        <v>18</v>
      </c>
      <c r="U12" s="161">
        <f t="shared" si="6"/>
        <v>159100</v>
      </c>
    </row>
    <row r="13" spans="1:21">
      <c r="A13" s="27" t="s">
        <v>399</v>
      </c>
    </row>
    <row r="14" spans="1:21" ht="14.25" thickBot="1">
      <c r="A14" s="1"/>
      <c r="H14" s="156" t="s">
        <v>444</v>
      </c>
      <c r="U14" s="41" t="s">
        <v>662</v>
      </c>
    </row>
    <row r="15" spans="1:21">
      <c r="A15" s="419" t="s">
        <v>449</v>
      </c>
      <c r="B15" s="315" t="s">
        <v>344</v>
      </c>
      <c r="C15" s="315"/>
      <c r="D15" s="315"/>
      <c r="E15" s="315"/>
      <c r="F15" s="315"/>
      <c r="G15" s="315"/>
      <c r="H15" s="315"/>
      <c r="I15" s="315"/>
      <c r="J15" s="315"/>
      <c r="K15" s="412"/>
      <c r="L15" s="315" t="s">
        <v>409</v>
      </c>
      <c r="M15" s="315"/>
      <c r="N15" s="315"/>
      <c r="O15" s="315"/>
      <c r="P15" s="315"/>
      <c r="Q15" s="315"/>
      <c r="R15" s="315"/>
      <c r="S15" s="315"/>
      <c r="T15" s="315"/>
      <c r="U15" s="412"/>
    </row>
    <row r="16" spans="1:21">
      <c r="A16" s="420"/>
      <c r="B16" s="469" t="s">
        <v>655</v>
      </c>
      <c r="C16" s="470"/>
      <c r="D16" s="469" t="s">
        <v>656</v>
      </c>
      <c r="E16" s="470"/>
      <c r="F16" s="470" t="s">
        <v>657</v>
      </c>
      <c r="G16" s="470"/>
      <c r="H16" s="470" t="s">
        <v>658</v>
      </c>
      <c r="I16" s="470"/>
      <c r="J16" s="470" t="s">
        <v>659</v>
      </c>
      <c r="K16" s="471"/>
      <c r="L16" s="469" t="s">
        <v>655</v>
      </c>
      <c r="M16" s="470"/>
      <c r="N16" s="469" t="s">
        <v>661</v>
      </c>
      <c r="O16" s="470"/>
      <c r="P16" s="470" t="s">
        <v>657</v>
      </c>
      <c r="Q16" s="470"/>
      <c r="R16" s="470" t="s">
        <v>658</v>
      </c>
      <c r="S16" s="470"/>
      <c r="T16" s="470" t="s">
        <v>659</v>
      </c>
      <c r="U16" s="471"/>
    </row>
    <row r="17" spans="1:21">
      <c r="A17" s="420"/>
      <c r="B17" s="470"/>
      <c r="C17" s="470"/>
      <c r="D17" s="470"/>
      <c r="E17" s="470"/>
      <c r="F17" s="470"/>
      <c r="G17" s="470"/>
      <c r="H17" s="470"/>
      <c r="I17" s="470"/>
      <c r="J17" s="470"/>
      <c r="K17" s="471"/>
      <c r="L17" s="470"/>
      <c r="M17" s="470"/>
      <c r="N17" s="470"/>
      <c r="O17" s="470"/>
      <c r="P17" s="470"/>
      <c r="Q17" s="470"/>
      <c r="R17" s="470"/>
      <c r="S17" s="470"/>
      <c r="T17" s="470"/>
      <c r="U17" s="471"/>
    </row>
    <row r="18" spans="1:21">
      <c r="A18" s="420"/>
      <c r="B18" s="9" t="s">
        <v>483</v>
      </c>
      <c r="C18" s="9" t="s">
        <v>660</v>
      </c>
      <c r="D18" s="9" t="s">
        <v>483</v>
      </c>
      <c r="E18" s="9" t="s">
        <v>660</v>
      </c>
      <c r="F18" s="9" t="s">
        <v>483</v>
      </c>
      <c r="G18" s="9" t="s">
        <v>660</v>
      </c>
      <c r="H18" s="9" t="s">
        <v>483</v>
      </c>
      <c r="I18" s="9" t="s">
        <v>660</v>
      </c>
      <c r="J18" s="9" t="s">
        <v>483</v>
      </c>
      <c r="K18" s="11" t="s">
        <v>660</v>
      </c>
      <c r="L18" s="9" t="s">
        <v>483</v>
      </c>
      <c r="M18" s="9" t="s">
        <v>660</v>
      </c>
      <c r="N18" s="9" t="s">
        <v>483</v>
      </c>
      <c r="O18" s="9" t="s">
        <v>660</v>
      </c>
      <c r="P18" s="9" t="s">
        <v>483</v>
      </c>
      <c r="Q18" s="9" t="s">
        <v>660</v>
      </c>
      <c r="R18" s="9" t="s">
        <v>483</v>
      </c>
      <c r="S18" s="9" t="s">
        <v>660</v>
      </c>
      <c r="T18" s="9" t="s">
        <v>483</v>
      </c>
      <c r="U18" s="11" t="s">
        <v>660</v>
      </c>
    </row>
    <row r="19" spans="1:21" hidden="1">
      <c r="A19" s="49" t="s">
        <v>571</v>
      </c>
      <c r="B19" s="144">
        <v>160</v>
      </c>
      <c r="C19" s="144">
        <v>2309200</v>
      </c>
      <c r="D19" s="144">
        <v>25</v>
      </c>
      <c r="E19" s="144">
        <v>495000</v>
      </c>
      <c r="F19" s="144">
        <v>28</v>
      </c>
      <c r="G19" s="144">
        <v>728959</v>
      </c>
      <c r="H19" s="144">
        <v>163</v>
      </c>
      <c r="I19" s="144">
        <v>6275982</v>
      </c>
      <c r="J19" s="144">
        <v>24</v>
      </c>
      <c r="K19" s="144">
        <v>149175</v>
      </c>
      <c r="L19" s="144">
        <v>117</v>
      </c>
      <c r="M19" s="144">
        <v>2956050</v>
      </c>
      <c r="N19" s="144">
        <v>36</v>
      </c>
      <c r="O19" s="144">
        <v>820800</v>
      </c>
      <c r="P19" s="144">
        <v>36</v>
      </c>
      <c r="Q19" s="144">
        <v>1865395</v>
      </c>
      <c r="R19" s="144">
        <v>118</v>
      </c>
      <c r="S19" s="144">
        <v>5019650</v>
      </c>
      <c r="T19" s="144">
        <v>15</v>
      </c>
      <c r="U19" s="144">
        <v>99567</v>
      </c>
    </row>
    <row r="20" spans="1:21" hidden="1">
      <c r="A20" s="49" t="s">
        <v>608</v>
      </c>
      <c r="B20" s="144">
        <v>175</v>
      </c>
      <c r="C20" s="144">
        <v>2545870</v>
      </c>
      <c r="D20" s="144">
        <v>18</v>
      </c>
      <c r="E20" s="144">
        <v>356400</v>
      </c>
      <c r="F20" s="144">
        <v>33</v>
      </c>
      <c r="G20" s="144">
        <v>783378</v>
      </c>
      <c r="H20" s="144">
        <v>185</v>
      </c>
      <c r="I20" s="144">
        <v>7048913</v>
      </c>
      <c r="J20" s="144">
        <v>23</v>
      </c>
      <c r="K20" s="144">
        <v>118434</v>
      </c>
      <c r="L20" s="144">
        <v>114</v>
      </c>
      <c r="M20" s="144">
        <v>1886900</v>
      </c>
      <c r="N20" s="144">
        <v>32</v>
      </c>
      <c r="O20" s="144">
        <v>729600</v>
      </c>
      <c r="P20" s="144">
        <v>42</v>
      </c>
      <c r="Q20" s="144">
        <v>2238882</v>
      </c>
      <c r="R20" s="144">
        <v>112</v>
      </c>
      <c r="S20" s="144">
        <v>4884573</v>
      </c>
      <c r="T20" s="144">
        <v>12</v>
      </c>
      <c r="U20" s="144">
        <v>100164</v>
      </c>
    </row>
    <row r="21" spans="1:21">
      <c r="A21" s="49" t="s">
        <v>721</v>
      </c>
      <c r="B21" s="162">
        <v>196</v>
      </c>
      <c r="C21" s="163">
        <v>2823100</v>
      </c>
      <c r="D21" s="163">
        <v>34</v>
      </c>
      <c r="E21" s="163">
        <v>676600</v>
      </c>
      <c r="F21" s="163">
        <v>38</v>
      </c>
      <c r="G21" s="163">
        <v>820598</v>
      </c>
      <c r="H21" s="163">
        <v>196</v>
      </c>
      <c r="I21" s="163">
        <v>7897704</v>
      </c>
      <c r="J21" s="163">
        <v>37</v>
      </c>
      <c r="K21" s="163">
        <v>251674</v>
      </c>
      <c r="L21" s="163">
        <v>112</v>
      </c>
      <c r="M21" s="163">
        <v>2843820</v>
      </c>
      <c r="N21" s="163">
        <v>34</v>
      </c>
      <c r="O21" s="163">
        <v>778600</v>
      </c>
      <c r="P21" s="163">
        <v>36</v>
      </c>
      <c r="Q21" s="163">
        <v>2130786</v>
      </c>
      <c r="R21" s="163">
        <v>112</v>
      </c>
      <c r="S21" s="163">
        <v>4674487</v>
      </c>
      <c r="T21" s="163">
        <v>7</v>
      </c>
      <c r="U21" s="164">
        <v>48450</v>
      </c>
    </row>
    <row r="22" spans="1:21">
      <c r="A22" s="49">
        <v>14</v>
      </c>
      <c r="B22" s="162">
        <v>241</v>
      </c>
      <c r="C22" s="163">
        <v>3473010</v>
      </c>
      <c r="D22" s="163">
        <v>41</v>
      </c>
      <c r="E22" s="163">
        <v>815900</v>
      </c>
      <c r="F22" s="163">
        <v>40</v>
      </c>
      <c r="G22" s="163">
        <v>878875</v>
      </c>
      <c r="H22" s="163">
        <v>242</v>
      </c>
      <c r="I22" s="163">
        <v>9320251</v>
      </c>
      <c r="J22" s="163">
        <v>47</v>
      </c>
      <c r="K22" s="163">
        <v>313640</v>
      </c>
      <c r="L22" s="163">
        <v>118</v>
      </c>
      <c r="M22" s="163">
        <v>2982760</v>
      </c>
      <c r="N22" s="163">
        <v>42</v>
      </c>
      <c r="O22" s="163">
        <v>961800</v>
      </c>
      <c r="P22" s="163">
        <v>35</v>
      </c>
      <c r="Q22" s="163">
        <v>1807931</v>
      </c>
      <c r="R22" s="163">
        <v>117</v>
      </c>
      <c r="S22" s="163">
        <v>5140779</v>
      </c>
      <c r="T22" s="163">
        <v>6</v>
      </c>
      <c r="U22" s="164">
        <v>24940</v>
      </c>
    </row>
    <row r="23" spans="1:21">
      <c r="A23" s="49">
        <v>15</v>
      </c>
      <c r="B23" s="162">
        <v>282</v>
      </c>
      <c r="C23" s="163">
        <v>4074650</v>
      </c>
      <c r="D23" s="163">
        <v>43</v>
      </c>
      <c r="E23" s="163">
        <v>855700</v>
      </c>
      <c r="F23" s="163">
        <v>47</v>
      </c>
      <c r="G23" s="163">
        <v>1094733</v>
      </c>
      <c r="H23" s="163">
        <v>292</v>
      </c>
      <c r="I23" s="163">
        <v>11156554</v>
      </c>
      <c r="J23" s="163">
        <v>71</v>
      </c>
      <c r="K23" s="163">
        <v>423015</v>
      </c>
      <c r="L23" s="163">
        <v>128</v>
      </c>
      <c r="M23" s="163">
        <v>3249770</v>
      </c>
      <c r="N23" s="163">
        <v>39</v>
      </c>
      <c r="O23" s="163">
        <v>893100</v>
      </c>
      <c r="P23" s="163">
        <v>39</v>
      </c>
      <c r="Q23" s="163">
        <v>2241001</v>
      </c>
      <c r="R23" s="163">
        <v>131</v>
      </c>
      <c r="S23" s="163">
        <v>5463655</v>
      </c>
      <c r="T23" s="163">
        <v>6</v>
      </c>
      <c r="U23" s="164">
        <v>51160</v>
      </c>
    </row>
    <row r="24" spans="1:21">
      <c r="A24" s="49">
        <v>16</v>
      </c>
      <c r="B24" s="162">
        <v>306</v>
      </c>
      <c r="C24" s="163">
        <v>4442390</v>
      </c>
      <c r="D24" s="163">
        <v>37</v>
      </c>
      <c r="E24" s="163">
        <v>736300</v>
      </c>
      <c r="F24" s="163">
        <v>57</v>
      </c>
      <c r="G24" s="163">
        <v>1203034</v>
      </c>
      <c r="H24" s="163">
        <v>309</v>
      </c>
      <c r="I24" s="163">
        <v>11971636</v>
      </c>
      <c r="J24" s="163">
        <v>61</v>
      </c>
      <c r="K24" s="163">
        <v>473920</v>
      </c>
      <c r="L24" s="163">
        <v>155</v>
      </c>
      <c r="M24" s="163">
        <v>3924910</v>
      </c>
      <c r="N24" s="163">
        <v>52</v>
      </c>
      <c r="O24" s="163">
        <v>1190800</v>
      </c>
      <c r="P24" s="163">
        <v>53</v>
      </c>
      <c r="Q24" s="163">
        <v>2677657</v>
      </c>
      <c r="R24" s="163">
        <v>152</v>
      </c>
      <c r="S24" s="163">
        <v>6549613</v>
      </c>
      <c r="T24" s="163">
        <v>10</v>
      </c>
      <c r="U24" s="164">
        <v>80720</v>
      </c>
    </row>
    <row r="25" spans="1:21" ht="14.25" thickBot="1">
      <c r="A25" s="124">
        <v>17</v>
      </c>
      <c r="B25" s="165">
        <v>450</v>
      </c>
      <c r="C25" s="166">
        <v>6492590</v>
      </c>
      <c r="D25" s="166">
        <v>73</v>
      </c>
      <c r="E25" s="166">
        <v>1452700</v>
      </c>
      <c r="F25" s="166">
        <v>87</v>
      </c>
      <c r="G25" s="166">
        <v>1898928</v>
      </c>
      <c r="H25" s="166">
        <v>469</v>
      </c>
      <c r="I25" s="166">
        <v>17802132</v>
      </c>
      <c r="J25" s="166">
        <v>69</v>
      </c>
      <c r="K25" s="166">
        <v>335562</v>
      </c>
      <c r="L25" s="166">
        <v>235</v>
      </c>
      <c r="M25" s="166">
        <v>5932960</v>
      </c>
      <c r="N25" s="166">
        <v>87</v>
      </c>
      <c r="O25" s="166">
        <v>1992300</v>
      </c>
      <c r="P25" s="166">
        <v>61</v>
      </c>
      <c r="Q25" s="166">
        <v>3259025</v>
      </c>
      <c r="R25" s="166">
        <v>240</v>
      </c>
      <c r="S25" s="166">
        <v>10093644</v>
      </c>
      <c r="T25" s="166">
        <v>18</v>
      </c>
      <c r="U25" s="167">
        <v>159100</v>
      </c>
    </row>
    <row r="26" spans="1:21">
      <c r="A26" s="27" t="s">
        <v>399</v>
      </c>
    </row>
    <row r="27" spans="1:21" ht="14.25" thickBot="1">
      <c r="A27" s="1"/>
      <c r="H27" s="156" t="s">
        <v>445</v>
      </c>
      <c r="U27" s="41" t="s">
        <v>662</v>
      </c>
    </row>
    <row r="28" spans="1:21">
      <c r="A28" s="419" t="s">
        <v>449</v>
      </c>
      <c r="B28" s="315" t="s">
        <v>344</v>
      </c>
      <c r="C28" s="315"/>
      <c r="D28" s="315"/>
      <c r="E28" s="315"/>
      <c r="F28" s="315"/>
      <c r="G28" s="315"/>
      <c r="H28" s="315"/>
      <c r="I28" s="315"/>
      <c r="J28" s="315"/>
      <c r="K28" s="412"/>
      <c r="L28" s="315" t="s">
        <v>409</v>
      </c>
      <c r="M28" s="315"/>
      <c r="N28" s="315"/>
      <c r="O28" s="315"/>
      <c r="P28" s="315"/>
      <c r="Q28" s="315"/>
      <c r="R28" s="315"/>
      <c r="S28" s="315"/>
      <c r="T28" s="315"/>
      <c r="U28" s="412"/>
    </row>
    <row r="29" spans="1:21">
      <c r="A29" s="420"/>
      <c r="B29" s="469" t="s">
        <v>655</v>
      </c>
      <c r="C29" s="470"/>
      <c r="D29" s="469" t="s">
        <v>656</v>
      </c>
      <c r="E29" s="470"/>
      <c r="F29" s="470" t="s">
        <v>657</v>
      </c>
      <c r="G29" s="470"/>
      <c r="H29" s="470" t="s">
        <v>658</v>
      </c>
      <c r="I29" s="470"/>
      <c r="J29" s="470" t="s">
        <v>659</v>
      </c>
      <c r="K29" s="471"/>
      <c r="L29" s="469" t="s">
        <v>655</v>
      </c>
      <c r="M29" s="470"/>
      <c r="N29" s="469" t="s">
        <v>661</v>
      </c>
      <c r="O29" s="470"/>
      <c r="P29" s="470" t="s">
        <v>657</v>
      </c>
      <c r="Q29" s="470"/>
      <c r="R29" s="470" t="s">
        <v>658</v>
      </c>
      <c r="S29" s="470"/>
      <c r="T29" s="470" t="s">
        <v>659</v>
      </c>
      <c r="U29" s="471"/>
    </row>
    <row r="30" spans="1:21">
      <c r="A30" s="420"/>
      <c r="B30" s="470"/>
      <c r="C30" s="470"/>
      <c r="D30" s="470"/>
      <c r="E30" s="470"/>
      <c r="F30" s="470"/>
      <c r="G30" s="470"/>
      <c r="H30" s="470"/>
      <c r="I30" s="470"/>
      <c r="J30" s="470"/>
      <c r="K30" s="471"/>
      <c r="L30" s="470"/>
      <c r="M30" s="470"/>
      <c r="N30" s="470"/>
      <c r="O30" s="470"/>
      <c r="P30" s="470"/>
      <c r="Q30" s="470"/>
      <c r="R30" s="470"/>
      <c r="S30" s="470"/>
      <c r="T30" s="470"/>
      <c r="U30" s="471"/>
    </row>
    <row r="31" spans="1:21">
      <c r="A31" s="420"/>
      <c r="B31" s="9" t="s">
        <v>483</v>
      </c>
      <c r="C31" s="9" t="s">
        <v>660</v>
      </c>
      <c r="D31" s="9" t="s">
        <v>483</v>
      </c>
      <c r="E31" s="9" t="s">
        <v>660</v>
      </c>
      <c r="F31" s="9" t="s">
        <v>483</v>
      </c>
      <c r="G31" s="9" t="s">
        <v>660</v>
      </c>
      <c r="H31" s="9" t="s">
        <v>483</v>
      </c>
      <c r="I31" s="9" t="s">
        <v>660</v>
      </c>
      <c r="J31" s="9" t="s">
        <v>483</v>
      </c>
      <c r="K31" s="11" t="s">
        <v>660</v>
      </c>
      <c r="L31" s="9" t="s">
        <v>483</v>
      </c>
      <c r="M31" s="9" t="s">
        <v>660</v>
      </c>
      <c r="N31" s="9" t="s">
        <v>483</v>
      </c>
      <c r="O31" s="9" t="s">
        <v>660</v>
      </c>
      <c r="P31" s="9" t="s">
        <v>483</v>
      </c>
      <c r="Q31" s="9" t="s">
        <v>660</v>
      </c>
      <c r="R31" s="9" t="s">
        <v>483</v>
      </c>
      <c r="S31" s="9" t="s">
        <v>660</v>
      </c>
      <c r="T31" s="9" t="s">
        <v>483</v>
      </c>
      <c r="U31" s="11" t="s">
        <v>660</v>
      </c>
    </row>
    <row r="32" spans="1:21" hidden="1">
      <c r="A32" s="49" t="s">
        <v>571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</row>
    <row r="33" spans="1:21" hidden="1">
      <c r="A33" s="49" t="s">
        <v>608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</row>
    <row r="34" spans="1:21">
      <c r="A34" s="49" t="s">
        <v>721</v>
      </c>
      <c r="B34" s="162">
        <v>42</v>
      </c>
      <c r="C34" s="163">
        <v>558456</v>
      </c>
      <c r="D34" s="163">
        <v>3</v>
      </c>
      <c r="E34" s="163">
        <v>59700</v>
      </c>
      <c r="F34" s="163">
        <v>9</v>
      </c>
      <c r="G34" s="163">
        <v>185400</v>
      </c>
      <c r="H34" s="163">
        <v>42</v>
      </c>
      <c r="I34" s="163">
        <v>1396750</v>
      </c>
      <c r="J34" s="163"/>
      <c r="K34" s="163"/>
      <c r="L34" s="163">
        <v>29</v>
      </c>
      <c r="M34" s="163">
        <v>546935</v>
      </c>
      <c r="N34" s="163">
        <v>8</v>
      </c>
      <c r="O34" s="163">
        <v>183200</v>
      </c>
      <c r="P34" s="163">
        <v>5</v>
      </c>
      <c r="Q34" s="163">
        <v>279500</v>
      </c>
      <c r="R34" s="163">
        <v>29</v>
      </c>
      <c r="S34" s="163">
        <v>1164583</v>
      </c>
      <c r="T34" s="163"/>
      <c r="U34" s="164"/>
    </row>
    <row r="35" spans="1:21">
      <c r="A35" s="49">
        <v>14</v>
      </c>
      <c r="B35" s="162">
        <v>41</v>
      </c>
      <c r="C35" s="163">
        <v>582652</v>
      </c>
      <c r="D35" s="163">
        <v>8</v>
      </c>
      <c r="E35" s="163">
        <v>159200</v>
      </c>
      <c r="F35" s="163">
        <v>2</v>
      </c>
      <c r="G35" s="163">
        <v>41200</v>
      </c>
      <c r="H35" s="163">
        <v>41</v>
      </c>
      <c r="I35" s="163">
        <v>1446750</v>
      </c>
      <c r="J35" s="163"/>
      <c r="K35" s="163"/>
      <c r="L35" s="163">
        <v>39</v>
      </c>
      <c r="M35" s="163">
        <v>921887</v>
      </c>
      <c r="N35" s="163">
        <v>11</v>
      </c>
      <c r="O35" s="163">
        <v>251900</v>
      </c>
      <c r="P35" s="163">
        <v>14</v>
      </c>
      <c r="Q35" s="163">
        <v>782600</v>
      </c>
      <c r="R35" s="163">
        <v>39</v>
      </c>
      <c r="S35" s="163">
        <v>1548000</v>
      </c>
      <c r="T35" s="163"/>
      <c r="U35" s="164"/>
    </row>
    <row r="36" spans="1:21">
      <c r="A36" s="49">
        <v>15</v>
      </c>
      <c r="B36" s="162">
        <v>41</v>
      </c>
      <c r="C36" s="163">
        <v>602212</v>
      </c>
      <c r="D36" s="163">
        <v>6</v>
      </c>
      <c r="E36" s="163">
        <v>119400</v>
      </c>
      <c r="F36" s="163">
        <v>5</v>
      </c>
      <c r="G36" s="163">
        <v>103000</v>
      </c>
      <c r="H36" s="163">
        <v>41</v>
      </c>
      <c r="I36" s="163">
        <v>1439170</v>
      </c>
      <c r="J36" s="163"/>
      <c r="K36" s="163"/>
      <c r="L36" s="163">
        <v>21</v>
      </c>
      <c r="M36" s="163">
        <v>561711</v>
      </c>
      <c r="N36" s="163">
        <v>3</v>
      </c>
      <c r="O36" s="163">
        <v>68700</v>
      </c>
      <c r="P36" s="163">
        <v>8</v>
      </c>
      <c r="Q36" s="163">
        <v>447200</v>
      </c>
      <c r="R36" s="163">
        <v>21</v>
      </c>
      <c r="S36" s="163">
        <v>864150</v>
      </c>
      <c r="T36" s="163"/>
      <c r="U36" s="164"/>
    </row>
    <row r="37" spans="1:21" ht="14.25" thickBot="1">
      <c r="A37" s="124">
        <v>16</v>
      </c>
      <c r="B37" s="165">
        <v>35</v>
      </c>
      <c r="C37" s="166">
        <v>510212</v>
      </c>
      <c r="D37" s="166">
        <v>5</v>
      </c>
      <c r="E37" s="166">
        <v>99500</v>
      </c>
      <c r="F37" s="166">
        <v>11</v>
      </c>
      <c r="G37" s="166">
        <v>226600</v>
      </c>
      <c r="H37" s="166">
        <v>35</v>
      </c>
      <c r="I37" s="166">
        <v>1185970</v>
      </c>
      <c r="J37" s="166"/>
      <c r="K37" s="166"/>
      <c r="L37" s="166">
        <v>21</v>
      </c>
      <c r="M37" s="166">
        <v>539102</v>
      </c>
      <c r="N37" s="166">
        <v>5</v>
      </c>
      <c r="O37" s="166">
        <v>114500</v>
      </c>
      <c r="P37" s="166">
        <v>11</v>
      </c>
      <c r="Q37" s="166">
        <v>587477</v>
      </c>
      <c r="R37" s="166">
        <v>21</v>
      </c>
      <c r="S37" s="166">
        <v>756370</v>
      </c>
      <c r="T37" s="166"/>
      <c r="U37" s="167"/>
    </row>
    <row r="38" spans="1:21">
      <c r="A38" s="27" t="s">
        <v>399</v>
      </c>
    </row>
    <row r="39" spans="1:21" ht="14.25" thickBot="1">
      <c r="A39" s="1"/>
      <c r="H39" s="156" t="s">
        <v>446</v>
      </c>
      <c r="U39" s="41" t="s">
        <v>662</v>
      </c>
    </row>
    <row r="40" spans="1:21">
      <c r="A40" s="419" t="s">
        <v>449</v>
      </c>
      <c r="B40" s="315" t="s">
        <v>344</v>
      </c>
      <c r="C40" s="315"/>
      <c r="D40" s="315"/>
      <c r="E40" s="315"/>
      <c r="F40" s="315"/>
      <c r="G40" s="315"/>
      <c r="H40" s="315"/>
      <c r="I40" s="315"/>
      <c r="J40" s="315"/>
      <c r="K40" s="412"/>
      <c r="L40" s="315" t="s">
        <v>409</v>
      </c>
      <c r="M40" s="315"/>
      <c r="N40" s="315"/>
      <c r="O40" s="315"/>
      <c r="P40" s="315"/>
      <c r="Q40" s="315"/>
      <c r="R40" s="315"/>
      <c r="S40" s="315"/>
      <c r="T40" s="315"/>
      <c r="U40" s="412"/>
    </row>
    <row r="41" spans="1:21">
      <c r="A41" s="420"/>
      <c r="B41" s="469" t="s">
        <v>655</v>
      </c>
      <c r="C41" s="470"/>
      <c r="D41" s="469" t="s">
        <v>656</v>
      </c>
      <c r="E41" s="470"/>
      <c r="F41" s="470" t="s">
        <v>657</v>
      </c>
      <c r="G41" s="470"/>
      <c r="H41" s="470" t="s">
        <v>658</v>
      </c>
      <c r="I41" s="470"/>
      <c r="J41" s="470" t="s">
        <v>659</v>
      </c>
      <c r="K41" s="471"/>
      <c r="L41" s="469" t="s">
        <v>655</v>
      </c>
      <c r="M41" s="470"/>
      <c r="N41" s="469" t="s">
        <v>661</v>
      </c>
      <c r="O41" s="470"/>
      <c r="P41" s="470" t="s">
        <v>657</v>
      </c>
      <c r="Q41" s="470"/>
      <c r="R41" s="470" t="s">
        <v>658</v>
      </c>
      <c r="S41" s="470"/>
      <c r="T41" s="470" t="s">
        <v>659</v>
      </c>
      <c r="U41" s="471"/>
    </row>
    <row r="42" spans="1:21">
      <c r="A42" s="420"/>
      <c r="B42" s="470"/>
      <c r="C42" s="470"/>
      <c r="D42" s="470"/>
      <c r="E42" s="470"/>
      <c r="F42" s="470"/>
      <c r="G42" s="470"/>
      <c r="H42" s="470"/>
      <c r="I42" s="470"/>
      <c r="J42" s="470"/>
      <c r="K42" s="471"/>
      <c r="L42" s="470"/>
      <c r="M42" s="470"/>
      <c r="N42" s="470"/>
      <c r="O42" s="470"/>
      <c r="P42" s="470"/>
      <c r="Q42" s="470"/>
      <c r="R42" s="470"/>
      <c r="S42" s="470"/>
      <c r="T42" s="470"/>
      <c r="U42" s="471"/>
    </row>
    <row r="43" spans="1:21">
      <c r="A43" s="420"/>
      <c r="B43" s="9" t="s">
        <v>483</v>
      </c>
      <c r="C43" s="9" t="s">
        <v>660</v>
      </c>
      <c r="D43" s="9" t="s">
        <v>483</v>
      </c>
      <c r="E43" s="9" t="s">
        <v>660</v>
      </c>
      <c r="F43" s="9" t="s">
        <v>483</v>
      </c>
      <c r="G43" s="9" t="s">
        <v>660</v>
      </c>
      <c r="H43" s="9" t="s">
        <v>483</v>
      </c>
      <c r="I43" s="9" t="s">
        <v>660</v>
      </c>
      <c r="J43" s="9" t="s">
        <v>483</v>
      </c>
      <c r="K43" s="11" t="s">
        <v>660</v>
      </c>
      <c r="L43" s="9" t="s">
        <v>483</v>
      </c>
      <c r="M43" s="9" t="s">
        <v>660</v>
      </c>
      <c r="N43" s="9" t="s">
        <v>483</v>
      </c>
      <c r="O43" s="9" t="s">
        <v>660</v>
      </c>
      <c r="P43" s="9" t="s">
        <v>483</v>
      </c>
      <c r="Q43" s="9" t="s">
        <v>660</v>
      </c>
      <c r="R43" s="9" t="s">
        <v>483</v>
      </c>
      <c r="S43" s="9" t="s">
        <v>660</v>
      </c>
      <c r="T43" s="9" t="s">
        <v>483</v>
      </c>
      <c r="U43" s="11" t="s">
        <v>660</v>
      </c>
    </row>
    <row r="44" spans="1:21" hidden="1">
      <c r="A44" s="49" t="s">
        <v>571</v>
      </c>
      <c r="B44" s="144">
        <v>160</v>
      </c>
      <c r="C44" s="144">
        <v>2309200</v>
      </c>
      <c r="D44" s="144">
        <v>25</v>
      </c>
      <c r="E44" s="144">
        <v>495000</v>
      </c>
      <c r="F44" s="144">
        <v>28</v>
      </c>
      <c r="G44" s="144">
        <v>728959</v>
      </c>
      <c r="H44" s="144">
        <v>163</v>
      </c>
      <c r="I44" s="144">
        <v>6275982</v>
      </c>
      <c r="J44" s="144">
        <v>24</v>
      </c>
      <c r="K44" s="144">
        <v>149175</v>
      </c>
      <c r="L44" s="144">
        <v>117</v>
      </c>
      <c r="M44" s="144">
        <v>2956050</v>
      </c>
      <c r="N44" s="144">
        <v>36</v>
      </c>
      <c r="O44" s="144">
        <v>820800</v>
      </c>
      <c r="P44" s="144">
        <v>36</v>
      </c>
      <c r="Q44" s="144">
        <v>1865395</v>
      </c>
      <c r="R44" s="144">
        <v>118</v>
      </c>
      <c r="S44" s="144">
        <v>5019650</v>
      </c>
      <c r="T44" s="144">
        <v>15</v>
      </c>
      <c r="U44" s="144">
        <v>99567</v>
      </c>
    </row>
    <row r="45" spans="1:21" hidden="1">
      <c r="A45" s="49" t="s">
        <v>608</v>
      </c>
      <c r="B45" s="144">
        <v>175</v>
      </c>
      <c r="C45" s="144">
        <v>2545870</v>
      </c>
      <c r="D45" s="144">
        <v>18</v>
      </c>
      <c r="E45" s="144">
        <v>356400</v>
      </c>
      <c r="F45" s="144">
        <v>33</v>
      </c>
      <c r="G45" s="144">
        <v>783378</v>
      </c>
      <c r="H45" s="144">
        <v>185</v>
      </c>
      <c r="I45" s="144">
        <v>7048913</v>
      </c>
      <c r="J45" s="144">
        <v>23</v>
      </c>
      <c r="K45" s="144">
        <v>118434</v>
      </c>
      <c r="L45" s="144">
        <v>114</v>
      </c>
      <c r="M45" s="144">
        <v>1886900</v>
      </c>
      <c r="N45" s="144">
        <v>32</v>
      </c>
      <c r="O45" s="144">
        <v>729600</v>
      </c>
      <c r="P45" s="144">
        <v>42</v>
      </c>
      <c r="Q45" s="144">
        <v>2238882</v>
      </c>
      <c r="R45" s="144">
        <v>112</v>
      </c>
      <c r="S45" s="144">
        <v>4884573</v>
      </c>
      <c r="T45" s="144">
        <v>12</v>
      </c>
      <c r="U45" s="144">
        <v>100164</v>
      </c>
    </row>
    <row r="46" spans="1:21">
      <c r="A46" s="49" t="s">
        <v>721</v>
      </c>
      <c r="B46" s="162">
        <v>26</v>
      </c>
      <c r="C46" s="163">
        <v>374720</v>
      </c>
      <c r="D46" s="163">
        <v>1</v>
      </c>
      <c r="E46" s="163">
        <v>19900</v>
      </c>
      <c r="F46" s="163">
        <v>4</v>
      </c>
      <c r="G46" s="163">
        <v>48000</v>
      </c>
      <c r="H46" s="163">
        <v>26</v>
      </c>
      <c r="I46" s="163">
        <v>943500</v>
      </c>
      <c r="J46" s="163"/>
      <c r="K46" s="163"/>
      <c r="L46" s="163">
        <v>11</v>
      </c>
      <c r="M46" s="163">
        <v>275698</v>
      </c>
      <c r="N46" s="163">
        <v>3</v>
      </c>
      <c r="O46" s="163">
        <v>68700</v>
      </c>
      <c r="P46" s="163">
        <v>4</v>
      </c>
      <c r="Q46" s="163">
        <v>140000</v>
      </c>
      <c r="R46" s="163">
        <v>11</v>
      </c>
      <c r="S46" s="163">
        <v>465833</v>
      </c>
      <c r="T46" s="163"/>
      <c r="U46" s="164"/>
    </row>
    <row r="47" spans="1:21">
      <c r="A47" s="49">
        <v>14</v>
      </c>
      <c r="B47" s="162">
        <v>23</v>
      </c>
      <c r="C47" s="163">
        <v>335600</v>
      </c>
      <c r="D47" s="163">
        <v>2</v>
      </c>
      <c r="E47" s="163">
        <v>39800</v>
      </c>
      <c r="F47" s="163">
        <v>3</v>
      </c>
      <c r="G47" s="163">
        <v>36000</v>
      </c>
      <c r="H47" s="163">
        <v>23</v>
      </c>
      <c r="I47" s="163">
        <v>851000</v>
      </c>
      <c r="J47" s="163"/>
      <c r="K47" s="163"/>
      <c r="L47" s="163">
        <v>13</v>
      </c>
      <c r="M47" s="163">
        <v>309890</v>
      </c>
      <c r="N47" s="163">
        <v>4</v>
      </c>
      <c r="O47" s="163">
        <v>91600</v>
      </c>
      <c r="P47" s="163">
        <v>4</v>
      </c>
      <c r="Q47" s="163">
        <v>140000</v>
      </c>
      <c r="R47" s="163">
        <v>13</v>
      </c>
      <c r="S47" s="163">
        <v>526750</v>
      </c>
      <c r="T47" s="163"/>
      <c r="U47" s="164"/>
    </row>
    <row r="48" spans="1:21">
      <c r="A48" s="49">
        <v>15</v>
      </c>
      <c r="B48" s="162">
        <v>24</v>
      </c>
      <c r="C48" s="163">
        <v>342956</v>
      </c>
      <c r="D48" s="163">
        <v>2</v>
      </c>
      <c r="E48" s="163">
        <v>39800</v>
      </c>
      <c r="F48" s="163">
        <v>3</v>
      </c>
      <c r="G48" s="163">
        <v>45000</v>
      </c>
      <c r="H48" s="163">
        <v>24</v>
      </c>
      <c r="I48" s="163">
        <v>872583</v>
      </c>
      <c r="J48" s="163"/>
      <c r="K48" s="163"/>
      <c r="L48" s="163">
        <v>14</v>
      </c>
      <c r="M48" s="163">
        <v>358190</v>
      </c>
      <c r="N48" s="163">
        <v>3</v>
      </c>
      <c r="O48" s="163">
        <v>68700</v>
      </c>
      <c r="P48" s="163">
        <v>6</v>
      </c>
      <c r="Q48" s="163">
        <v>210000</v>
      </c>
      <c r="R48" s="163">
        <v>14</v>
      </c>
      <c r="S48" s="163">
        <v>595000</v>
      </c>
      <c r="T48" s="163"/>
      <c r="U48" s="164"/>
    </row>
    <row r="49" spans="1:21" ht="14.25" thickBot="1">
      <c r="A49" s="124">
        <v>16</v>
      </c>
      <c r="B49" s="165">
        <v>29</v>
      </c>
      <c r="C49" s="166">
        <v>411025</v>
      </c>
      <c r="D49" s="166">
        <v>3</v>
      </c>
      <c r="E49" s="166">
        <v>59700</v>
      </c>
      <c r="F49" s="166">
        <v>7</v>
      </c>
      <c r="G49" s="166">
        <v>93750</v>
      </c>
      <c r="H49" s="166">
        <v>29</v>
      </c>
      <c r="I49" s="166">
        <v>962205</v>
      </c>
      <c r="J49" s="166"/>
      <c r="K49" s="166"/>
      <c r="L49" s="166">
        <v>13</v>
      </c>
      <c r="M49" s="166">
        <v>329970</v>
      </c>
      <c r="N49" s="166">
        <v>4</v>
      </c>
      <c r="O49" s="166">
        <v>91600</v>
      </c>
      <c r="P49" s="166">
        <v>5</v>
      </c>
      <c r="Q49" s="166">
        <v>175000</v>
      </c>
      <c r="R49" s="166">
        <v>13</v>
      </c>
      <c r="S49" s="166">
        <v>497113</v>
      </c>
      <c r="T49" s="166"/>
      <c r="U49" s="167"/>
    </row>
    <row r="50" spans="1:21">
      <c r="A50" s="27" t="s">
        <v>399</v>
      </c>
    </row>
    <row r="51" spans="1:21" ht="14.25" thickBot="1">
      <c r="A51" s="1"/>
      <c r="H51" s="156" t="s">
        <v>447</v>
      </c>
      <c r="U51" s="41" t="s">
        <v>662</v>
      </c>
    </row>
    <row r="52" spans="1:21">
      <c r="A52" s="419" t="s">
        <v>449</v>
      </c>
      <c r="B52" s="315" t="s">
        <v>344</v>
      </c>
      <c r="C52" s="315"/>
      <c r="D52" s="315"/>
      <c r="E52" s="315"/>
      <c r="F52" s="315"/>
      <c r="G52" s="315"/>
      <c r="H52" s="315"/>
      <c r="I52" s="315"/>
      <c r="J52" s="315"/>
      <c r="K52" s="412"/>
      <c r="L52" s="315" t="s">
        <v>409</v>
      </c>
      <c r="M52" s="315"/>
      <c r="N52" s="315"/>
      <c r="O52" s="315"/>
      <c r="P52" s="315"/>
      <c r="Q52" s="315"/>
      <c r="R52" s="315"/>
      <c r="S52" s="315"/>
      <c r="T52" s="315"/>
      <c r="U52" s="412"/>
    </row>
    <row r="53" spans="1:21">
      <c r="A53" s="420"/>
      <c r="B53" s="469" t="s">
        <v>655</v>
      </c>
      <c r="C53" s="470"/>
      <c r="D53" s="469" t="s">
        <v>656</v>
      </c>
      <c r="E53" s="470"/>
      <c r="F53" s="470" t="s">
        <v>657</v>
      </c>
      <c r="G53" s="470"/>
      <c r="H53" s="470" t="s">
        <v>658</v>
      </c>
      <c r="I53" s="470"/>
      <c r="J53" s="470" t="s">
        <v>659</v>
      </c>
      <c r="K53" s="471"/>
      <c r="L53" s="469" t="s">
        <v>655</v>
      </c>
      <c r="M53" s="470"/>
      <c r="N53" s="469" t="s">
        <v>661</v>
      </c>
      <c r="O53" s="470"/>
      <c r="P53" s="470" t="s">
        <v>657</v>
      </c>
      <c r="Q53" s="470"/>
      <c r="R53" s="470" t="s">
        <v>658</v>
      </c>
      <c r="S53" s="470"/>
      <c r="T53" s="470" t="s">
        <v>659</v>
      </c>
      <c r="U53" s="471"/>
    </row>
    <row r="54" spans="1:21">
      <c r="A54" s="420"/>
      <c r="B54" s="470"/>
      <c r="C54" s="470"/>
      <c r="D54" s="470"/>
      <c r="E54" s="470"/>
      <c r="F54" s="470"/>
      <c r="G54" s="470"/>
      <c r="H54" s="470"/>
      <c r="I54" s="470"/>
      <c r="J54" s="470"/>
      <c r="K54" s="471"/>
      <c r="L54" s="470"/>
      <c r="M54" s="470"/>
      <c r="N54" s="470"/>
      <c r="O54" s="470"/>
      <c r="P54" s="470"/>
      <c r="Q54" s="470"/>
      <c r="R54" s="470"/>
      <c r="S54" s="470"/>
      <c r="T54" s="470"/>
      <c r="U54" s="471"/>
    </row>
    <row r="55" spans="1:21">
      <c r="A55" s="420"/>
      <c r="B55" s="9" t="s">
        <v>483</v>
      </c>
      <c r="C55" s="9" t="s">
        <v>660</v>
      </c>
      <c r="D55" s="9" t="s">
        <v>483</v>
      </c>
      <c r="E55" s="9" t="s">
        <v>660</v>
      </c>
      <c r="F55" s="9" t="s">
        <v>483</v>
      </c>
      <c r="G55" s="9" t="s">
        <v>660</v>
      </c>
      <c r="H55" s="9" t="s">
        <v>483</v>
      </c>
      <c r="I55" s="9" t="s">
        <v>660</v>
      </c>
      <c r="J55" s="9" t="s">
        <v>483</v>
      </c>
      <c r="K55" s="11" t="s">
        <v>660</v>
      </c>
      <c r="L55" s="9" t="s">
        <v>483</v>
      </c>
      <c r="M55" s="9" t="s">
        <v>660</v>
      </c>
      <c r="N55" s="9" t="s">
        <v>483</v>
      </c>
      <c r="O55" s="9" t="s">
        <v>660</v>
      </c>
      <c r="P55" s="9" t="s">
        <v>483</v>
      </c>
      <c r="Q55" s="9" t="s">
        <v>660</v>
      </c>
      <c r="R55" s="9" t="s">
        <v>483</v>
      </c>
      <c r="S55" s="9" t="s">
        <v>660</v>
      </c>
      <c r="T55" s="9" t="s">
        <v>483</v>
      </c>
      <c r="U55" s="11" t="s">
        <v>660</v>
      </c>
    </row>
    <row r="56" spans="1:21" hidden="1">
      <c r="A56" s="49" t="s">
        <v>571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</row>
    <row r="57" spans="1:21" hidden="1">
      <c r="A57" s="49" t="s">
        <v>608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</row>
    <row r="58" spans="1:21">
      <c r="A58" s="49" t="s">
        <v>721</v>
      </c>
      <c r="B58" s="162">
        <v>35</v>
      </c>
      <c r="C58" s="163">
        <v>498375</v>
      </c>
      <c r="D58" s="163">
        <v>7</v>
      </c>
      <c r="E58" s="163">
        <v>139300</v>
      </c>
      <c r="F58" s="163">
        <v>2</v>
      </c>
      <c r="G58" s="163">
        <v>66000</v>
      </c>
      <c r="H58" s="163">
        <v>35</v>
      </c>
      <c r="I58" s="163">
        <v>1625056</v>
      </c>
      <c r="J58" s="163">
        <v>7</v>
      </c>
      <c r="K58" s="163">
        <v>39612</v>
      </c>
      <c r="L58" s="163">
        <v>14</v>
      </c>
      <c r="M58" s="163">
        <v>404240</v>
      </c>
      <c r="N58" s="163">
        <v>6</v>
      </c>
      <c r="O58" s="163">
        <v>137400</v>
      </c>
      <c r="P58" s="163">
        <v>4</v>
      </c>
      <c r="Q58" s="163">
        <v>208624</v>
      </c>
      <c r="R58" s="163">
        <v>14</v>
      </c>
      <c r="S58" s="163">
        <v>756000</v>
      </c>
      <c r="T58" s="163"/>
      <c r="U58" s="164"/>
    </row>
    <row r="59" spans="1:21">
      <c r="A59" s="49">
        <v>14</v>
      </c>
      <c r="B59" s="162">
        <v>39</v>
      </c>
      <c r="C59" s="163">
        <v>554596</v>
      </c>
      <c r="D59" s="163">
        <v>8</v>
      </c>
      <c r="E59" s="163">
        <v>159200</v>
      </c>
      <c r="F59" s="163">
        <v>5</v>
      </c>
      <c r="G59" s="163">
        <v>152215</v>
      </c>
      <c r="H59" s="163">
        <v>39</v>
      </c>
      <c r="I59" s="163">
        <v>1784000</v>
      </c>
      <c r="J59" s="163">
        <v>5</v>
      </c>
      <c r="K59" s="163">
        <v>52040</v>
      </c>
      <c r="L59" s="163">
        <v>14</v>
      </c>
      <c r="M59" s="163">
        <v>380565</v>
      </c>
      <c r="N59" s="163">
        <v>3</v>
      </c>
      <c r="O59" s="163">
        <v>68700</v>
      </c>
      <c r="P59" s="163">
        <v>2</v>
      </c>
      <c r="Q59" s="163">
        <v>145312</v>
      </c>
      <c r="R59" s="163">
        <v>14</v>
      </c>
      <c r="S59" s="163">
        <v>679500</v>
      </c>
      <c r="T59" s="163"/>
      <c r="U59" s="164"/>
    </row>
    <row r="60" spans="1:21">
      <c r="A60" s="49">
        <v>15</v>
      </c>
      <c r="B60" s="162">
        <v>42</v>
      </c>
      <c r="C60" s="163">
        <v>612480</v>
      </c>
      <c r="D60" s="163">
        <v>5</v>
      </c>
      <c r="E60" s="163">
        <v>99500</v>
      </c>
      <c r="F60" s="163">
        <v>5</v>
      </c>
      <c r="G60" s="163">
        <v>157007</v>
      </c>
      <c r="H60" s="163">
        <v>42</v>
      </c>
      <c r="I60" s="163">
        <v>1960000</v>
      </c>
      <c r="J60" s="163">
        <v>10</v>
      </c>
      <c r="K60" s="163">
        <v>92170</v>
      </c>
      <c r="L60" s="163">
        <v>20</v>
      </c>
      <c r="M60" s="163">
        <v>579560</v>
      </c>
      <c r="N60" s="163">
        <v>8</v>
      </c>
      <c r="O60" s="163">
        <v>183200</v>
      </c>
      <c r="P60" s="163">
        <v>7</v>
      </c>
      <c r="Q60" s="163">
        <v>340893</v>
      </c>
      <c r="R60" s="163">
        <v>20</v>
      </c>
      <c r="S60" s="163">
        <v>1080000</v>
      </c>
      <c r="T60" s="163">
        <v>1</v>
      </c>
      <c r="U60" s="164">
        <v>3330</v>
      </c>
    </row>
    <row r="61" spans="1:21" ht="14.25" thickBot="1">
      <c r="A61" s="124">
        <v>16</v>
      </c>
      <c r="B61" s="165">
        <v>54</v>
      </c>
      <c r="C61" s="166">
        <v>788935</v>
      </c>
      <c r="D61" s="166">
        <v>9</v>
      </c>
      <c r="E61" s="166">
        <v>179100</v>
      </c>
      <c r="F61" s="166">
        <v>7</v>
      </c>
      <c r="G61" s="166">
        <v>216110</v>
      </c>
      <c r="H61" s="166">
        <v>54</v>
      </c>
      <c r="I61" s="166">
        <v>2279902</v>
      </c>
      <c r="J61" s="166">
        <v>4</v>
      </c>
      <c r="K61" s="166">
        <v>39040</v>
      </c>
      <c r="L61" s="166">
        <v>25</v>
      </c>
      <c r="M61" s="166">
        <v>719475</v>
      </c>
      <c r="N61" s="166">
        <v>11</v>
      </c>
      <c r="O61" s="166">
        <v>251900</v>
      </c>
      <c r="P61" s="166">
        <v>6</v>
      </c>
      <c r="Q61" s="166">
        <v>405792</v>
      </c>
      <c r="R61" s="166">
        <v>25</v>
      </c>
      <c r="S61" s="166">
        <v>1188500</v>
      </c>
      <c r="T61" s="166"/>
      <c r="U61" s="167"/>
    </row>
    <row r="62" spans="1:21">
      <c r="A62" s="27" t="s">
        <v>399</v>
      </c>
    </row>
  </sheetData>
  <mergeCells count="65">
    <mergeCell ref="J53:K54"/>
    <mergeCell ref="L53:M54"/>
    <mergeCell ref="N53:O54"/>
    <mergeCell ref="P53:Q54"/>
    <mergeCell ref="R53:S54"/>
    <mergeCell ref="T53:U54"/>
    <mergeCell ref="P41:Q42"/>
    <mergeCell ref="R41:S42"/>
    <mergeCell ref="T41:U42"/>
    <mergeCell ref="A52:A55"/>
    <mergeCell ref="B52:K52"/>
    <mergeCell ref="L52:U52"/>
    <mergeCell ref="B53:C54"/>
    <mergeCell ref="D53:E54"/>
    <mergeCell ref="F53:G54"/>
    <mergeCell ref="H53:I54"/>
    <mergeCell ref="A40:A43"/>
    <mergeCell ref="B40:K40"/>
    <mergeCell ref="L40:U40"/>
    <mergeCell ref="B41:C42"/>
    <mergeCell ref="D41:E42"/>
    <mergeCell ref="F41:G42"/>
    <mergeCell ref="H41:I42"/>
    <mergeCell ref="J41:K42"/>
    <mergeCell ref="L41:M42"/>
    <mergeCell ref="N41:O42"/>
    <mergeCell ref="J29:K30"/>
    <mergeCell ref="L29:M30"/>
    <mergeCell ref="N29:O30"/>
    <mergeCell ref="P29:Q30"/>
    <mergeCell ref="R29:S30"/>
    <mergeCell ref="T29:U30"/>
    <mergeCell ref="P3:Q4"/>
    <mergeCell ref="R3:S4"/>
    <mergeCell ref="T3:U4"/>
    <mergeCell ref="A28:A31"/>
    <mergeCell ref="B28:K28"/>
    <mergeCell ref="L28:U28"/>
    <mergeCell ref="B29:C30"/>
    <mergeCell ref="D29:E30"/>
    <mergeCell ref="F29:G30"/>
    <mergeCell ref="H29:I30"/>
    <mergeCell ref="A2:A5"/>
    <mergeCell ref="B2:K2"/>
    <mergeCell ref="L2:U2"/>
    <mergeCell ref="B3:C4"/>
    <mergeCell ref="D3:E4"/>
    <mergeCell ref="F3:G4"/>
    <mergeCell ref="H3:I4"/>
    <mergeCell ref="J3:K4"/>
    <mergeCell ref="L3:M4"/>
    <mergeCell ref="N3:O4"/>
    <mergeCell ref="L15:U15"/>
    <mergeCell ref="L16:M17"/>
    <mergeCell ref="N16:O17"/>
    <mergeCell ref="P16:Q17"/>
    <mergeCell ref="R16:S17"/>
    <mergeCell ref="T16:U17"/>
    <mergeCell ref="A15:A18"/>
    <mergeCell ref="B16:C17"/>
    <mergeCell ref="D16:E17"/>
    <mergeCell ref="F16:G17"/>
    <mergeCell ref="H16:I17"/>
    <mergeCell ref="J16:K17"/>
    <mergeCell ref="B15:K15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45"/>
  </cols>
  <sheetData>
    <row r="1" spans="1:17" ht="18" customHeight="1" thickBot="1">
      <c r="A1" s="1" t="s">
        <v>20</v>
      </c>
      <c r="F1" s="156" t="s">
        <v>282</v>
      </c>
      <c r="Q1" s="4" t="s">
        <v>662</v>
      </c>
    </row>
    <row r="2" spans="1:17">
      <c r="A2" s="290" t="s">
        <v>449</v>
      </c>
      <c r="B2" s="472" t="s">
        <v>344</v>
      </c>
      <c r="C2" s="473"/>
      <c r="D2" s="473"/>
      <c r="E2" s="473"/>
      <c r="F2" s="473"/>
      <c r="G2" s="473"/>
      <c r="H2" s="473"/>
      <c r="I2" s="473"/>
      <c r="J2" s="473" t="s">
        <v>409</v>
      </c>
      <c r="K2" s="473"/>
      <c r="L2" s="473"/>
      <c r="M2" s="473"/>
      <c r="N2" s="473"/>
      <c r="O2" s="473"/>
      <c r="P2" s="473"/>
      <c r="Q2" s="473"/>
    </row>
    <row r="3" spans="1:17">
      <c r="A3" s="286"/>
      <c r="B3" s="469" t="s">
        <v>655</v>
      </c>
      <c r="C3" s="470"/>
      <c r="D3" s="469" t="s">
        <v>656</v>
      </c>
      <c r="E3" s="470"/>
      <c r="F3" s="470" t="s">
        <v>657</v>
      </c>
      <c r="G3" s="470"/>
      <c r="H3" s="470" t="s">
        <v>658</v>
      </c>
      <c r="I3" s="471"/>
      <c r="J3" s="395" t="s">
        <v>655</v>
      </c>
      <c r="K3" s="470"/>
      <c r="L3" s="469" t="s">
        <v>661</v>
      </c>
      <c r="M3" s="470"/>
      <c r="N3" s="470" t="s">
        <v>657</v>
      </c>
      <c r="O3" s="470"/>
      <c r="P3" s="470" t="s">
        <v>658</v>
      </c>
      <c r="Q3" s="471"/>
    </row>
    <row r="4" spans="1:17">
      <c r="A4" s="286"/>
      <c r="B4" s="470"/>
      <c r="C4" s="470"/>
      <c r="D4" s="470"/>
      <c r="E4" s="470"/>
      <c r="F4" s="470"/>
      <c r="G4" s="470"/>
      <c r="H4" s="470"/>
      <c r="I4" s="471"/>
      <c r="J4" s="299"/>
      <c r="K4" s="470"/>
      <c r="L4" s="470"/>
      <c r="M4" s="470"/>
      <c r="N4" s="470"/>
      <c r="O4" s="470"/>
      <c r="P4" s="470"/>
      <c r="Q4" s="471"/>
    </row>
    <row r="5" spans="1:17">
      <c r="A5" s="286"/>
      <c r="B5" s="9" t="s">
        <v>483</v>
      </c>
      <c r="C5" s="9" t="s">
        <v>660</v>
      </c>
      <c r="D5" s="9" t="s">
        <v>483</v>
      </c>
      <c r="E5" s="9" t="s">
        <v>660</v>
      </c>
      <c r="F5" s="9" t="s">
        <v>483</v>
      </c>
      <c r="G5" s="9" t="s">
        <v>660</v>
      </c>
      <c r="H5" s="9" t="s">
        <v>483</v>
      </c>
      <c r="I5" s="11" t="s">
        <v>660</v>
      </c>
      <c r="J5" s="8" t="s">
        <v>483</v>
      </c>
      <c r="K5" s="9" t="s">
        <v>660</v>
      </c>
      <c r="L5" s="9" t="s">
        <v>483</v>
      </c>
      <c r="M5" s="9" t="s">
        <v>660</v>
      </c>
      <c r="N5" s="9" t="s">
        <v>483</v>
      </c>
      <c r="O5" s="9" t="s">
        <v>660</v>
      </c>
      <c r="P5" s="9" t="s">
        <v>483</v>
      </c>
      <c r="Q5" s="11" t="s">
        <v>660</v>
      </c>
    </row>
    <row r="6" spans="1:17" hidden="1">
      <c r="A6" s="49" t="s">
        <v>571</v>
      </c>
      <c r="B6" s="144">
        <v>26</v>
      </c>
      <c r="C6" s="144">
        <v>187690</v>
      </c>
      <c r="D6" s="144">
        <v>4</v>
      </c>
      <c r="E6" s="144">
        <v>79200</v>
      </c>
      <c r="F6" s="144">
        <v>3</v>
      </c>
      <c r="G6" s="144">
        <v>68518</v>
      </c>
      <c r="H6" s="144">
        <v>26</v>
      </c>
      <c r="I6" s="144">
        <v>511680</v>
      </c>
      <c r="J6" s="144">
        <v>10</v>
      </c>
      <c r="K6" s="144">
        <v>124250</v>
      </c>
      <c r="L6" s="144">
        <v>5</v>
      </c>
      <c r="M6" s="144">
        <v>114000</v>
      </c>
      <c r="N6" s="144">
        <v>1</v>
      </c>
      <c r="O6" s="144">
        <v>25245</v>
      </c>
      <c r="P6" s="144">
        <v>10</v>
      </c>
      <c r="Q6" s="144">
        <v>220800</v>
      </c>
    </row>
    <row r="7" spans="1:17" hidden="1">
      <c r="A7" s="49" t="s">
        <v>608</v>
      </c>
      <c r="B7" s="144">
        <v>26</v>
      </c>
      <c r="C7" s="144">
        <v>187690</v>
      </c>
      <c r="D7" s="144">
        <v>4</v>
      </c>
      <c r="E7" s="144">
        <v>79200</v>
      </c>
      <c r="F7" s="144">
        <v>4</v>
      </c>
      <c r="G7" s="144">
        <v>43316</v>
      </c>
      <c r="H7" s="144">
        <v>26</v>
      </c>
      <c r="I7" s="144">
        <v>511680</v>
      </c>
      <c r="J7" s="144">
        <v>15</v>
      </c>
      <c r="K7" s="144">
        <v>189075</v>
      </c>
      <c r="L7" s="144">
        <v>5</v>
      </c>
      <c r="M7" s="144">
        <v>114000</v>
      </c>
      <c r="N7" s="144">
        <v>2</v>
      </c>
      <c r="O7" s="144">
        <v>56994</v>
      </c>
      <c r="P7" s="144">
        <v>14</v>
      </c>
      <c r="Q7" s="144">
        <v>309120</v>
      </c>
    </row>
    <row r="8" spans="1:17" ht="18" customHeight="1">
      <c r="A8" s="49" t="s">
        <v>721</v>
      </c>
      <c r="B8" s="158">
        <f t="shared" ref="B8:Q8" si="0">SUM(B21,B34,B46,B58)</f>
        <v>32</v>
      </c>
      <c r="C8" s="159">
        <f t="shared" si="0"/>
        <v>233780</v>
      </c>
      <c r="D8" s="159">
        <f t="shared" si="0"/>
        <v>2</v>
      </c>
      <c r="E8" s="159">
        <f t="shared" si="0"/>
        <v>39800</v>
      </c>
      <c r="F8" s="159">
        <f t="shared" si="0"/>
        <v>10</v>
      </c>
      <c r="G8" s="159">
        <f t="shared" si="0"/>
        <v>108320</v>
      </c>
      <c r="H8" s="159">
        <f t="shared" si="0"/>
        <v>32</v>
      </c>
      <c r="I8" s="159">
        <f t="shared" si="0"/>
        <v>626060</v>
      </c>
      <c r="J8" s="159">
        <f t="shared" si="0"/>
        <v>27</v>
      </c>
      <c r="K8" s="159">
        <f t="shared" si="0"/>
        <v>344870</v>
      </c>
      <c r="L8" s="159">
        <f t="shared" si="0"/>
        <v>9</v>
      </c>
      <c r="M8" s="159">
        <f t="shared" si="0"/>
        <v>206100</v>
      </c>
      <c r="N8" s="159">
        <f t="shared" si="0"/>
        <v>10</v>
      </c>
      <c r="O8" s="159">
        <f t="shared" si="0"/>
        <v>264899</v>
      </c>
      <c r="P8" s="159">
        <f t="shared" si="0"/>
        <v>27</v>
      </c>
      <c r="Q8" s="159">
        <f t="shared" si="0"/>
        <v>571788</v>
      </c>
    </row>
    <row r="9" spans="1:17" ht="18" customHeight="1">
      <c r="A9" s="49">
        <v>14</v>
      </c>
      <c r="B9" s="157">
        <f t="shared" ref="B9:Q9" si="1">SUM(B22,B35,B47,B59)</f>
        <v>28</v>
      </c>
      <c r="C9" s="144">
        <f t="shared" si="1"/>
        <v>199985</v>
      </c>
      <c r="D9" s="144">
        <f t="shared" si="1"/>
        <v>5</v>
      </c>
      <c r="E9" s="144">
        <f t="shared" si="1"/>
        <v>49750</v>
      </c>
      <c r="F9" s="144">
        <f t="shared" si="1"/>
        <v>7</v>
      </c>
      <c r="G9" s="144">
        <f t="shared" si="1"/>
        <v>72100</v>
      </c>
      <c r="H9" s="144">
        <f t="shared" si="1"/>
        <v>28</v>
      </c>
      <c r="I9" s="144">
        <f t="shared" si="1"/>
        <v>539168</v>
      </c>
      <c r="J9" s="144">
        <f t="shared" si="1"/>
        <v>29</v>
      </c>
      <c r="K9" s="144">
        <f t="shared" si="1"/>
        <v>381895</v>
      </c>
      <c r="L9" s="144">
        <f t="shared" si="1"/>
        <v>12</v>
      </c>
      <c r="M9" s="144">
        <f t="shared" si="1"/>
        <v>137400</v>
      </c>
      <c r="N9" s="144">
        <f t="shared" si="1"/>
        <v>6</v>
      </c>
      <c r="O9" s="144">
        <f t="shared" si="1"/>
        <v>167700</v>
      </c>
      <c r="P9" s="144">
        <f t="shared" si="1"/>
        <v>28</v>
      </c>
      <c r="Q9" s="144">
        <f t="shared" si="1"/>
        <v>621697</v>
      </c>
    </row>
    <row r="10" spans="1:17" ht="18" customHeight="1">
      <c r="A10" s="49">
        <v>15</v>
      </c>
      <c r="B10" s="157">
        <f t="shared" ref="B10:Q10" si="2">SUM(B23,B36,B48,B60)</f>
        <v>30</v>
      </c>
      <c r="C10" s="144">
        <f t="shared" si="2"/>
        <v>217360</v>
      </c>
      <c r="D10" s="144">
        <f t="shared" si="2"/>
        <v>4</v>
      </c>
      <c r="E10" s="144">
        <f t="shared" si="2"/>
        <v>39800</v>
      </c>
      <c r="F10" s="144">
        <f t="shared" si="2"/>
        <v>2</v>
      </c>
      <c r="G10" s="144">
        <f t="shared" si="2"/>
        <v>20600</v>
      </c>
      <c r="H10" s="144">
        <f t="shared" si="2"/>
        <v>30</v>
      </c>
      <c r="I10" s="144">
        <f t="shared" si="2"/>
        <v>584100</v>
      </c>
      <c r="J10" s="144">
        <f t="shared" si="2"/>
        <v>35</v>
      </c>
      <c r="K10" s="144">
        <f t="shared" si="2"/>
        <v>447095</v>
      </c>
      <c r="L10" s="144">
        <f t="shared" si="2"/>
        <v>8</v>
      </c>
      <c r="M10" s="144">
        <f t="shared" si="2"/>
        <v>91000</v>
      </c>
      <c r="N10" s="144">
        <f t="shared" si="2"/>
        <v>7</v>
      </c>
      <c r="O10" s="144">
        <f t="shared" si="2"/>
        <v>195650</v>
      </c>
      <c r="P10" s="144">
        <f t="shared" si="2"/>
        <v>33</v>
      </c>
      <c r="Q10" s="144">
        <f t="shared" si="2"/>
        <v>721920</v>
      </c>
    </row>
    <row r="11" spans="1:17" ht="18" customHeight="1">
      <c r="A11" s="49">
        <v>16</v>
      </c>
      <c r="B11" s="157">
        <f t="shared" ref="B11:Q11" si="3">SUM(B24,B37,B49,B61)</f>
        <v>35</v>
      </c>
      <c r="C11" s="144">
        <f t="shared" si="3"/>
        <v>259134</v>
      </c>
      <c r="D11" s="144">
        <f t="shared" si="3"/>
        <v>4</v>
      </c>
      <c r="E11" s="144">
        <f t="shared" si="3"/>
        <v>39800</v>
      </c>
      <c r="F11" s="144">
        <f t="shared" si="3"/>
        <v>4</v>
      </c>
      <c r="G11" s="144">
        <f t="shared" si="3"/>
        <v>41200</v>
      </c>
      <c r="H11" s="144">
        <f t="shared" si="3"/>
        <v>35</v>
      </c>
      <c r="I11" s="144">
        <f t="shared" si="3"/>
        <v>671830</v>
      </c>
      <c r="J11" s="144">
        <f t="shared" si="3"/>
        <v>27</v>
      </c>
      <c r="K11" s="144">
        <f t="shared" si="3"/>
        <v>346980</v>
      </c>
      <c r="L11" s="144">
        <f t="shared" si="3"/>
        <v>3</v>
      </c>
      <c r="M11" s="144">
        <f t="shared" si="3"/>
        <v>34350</v>
      </c>
      <c r="N11" s="144">
        <f t="shared" si="3"/>
        <v>13</v>
      </c>
      <c r="O11" s="144">
        <f t="shared" si="3"/>
        <v>352900</v>
      </c>
      <c r="P11" s="144">
        <f t="shared" si="3"/>
        <v>23</v>
      </c>
      <c r="Q11" s="144">
        <f t="shared" si="3"/>
        <v>519090</v>
      </c>
    </row>
    <row r="12" spans="1:17" ht="18" customHeight="1" thickBot="1">
      <c r="A12" s="124">
        <v>17</v>
      </c>
      <c r="B12" s="160">
        <f>SUM(B25)</f>
        <v>44</v>
      </c>
      <c r="C12" s="161">
        <f t="shared" ref="C12:Q12" si="4">SUM(C25)</f>
        <v>318650</v>
      </c>
      <c r="D12" s="161">
        <f t="shared" si="4"/>
        <v>6</v>
      </c>
      <c r="E12" s="161">
        <f t="shared" si="4"/>
        <v>59700</v>
      </c>
      <c r="F12" s="161">
        <f t="shared" si="4"/>
        <v>9</v>
      </c>
      <c r="G12" s="161">
        <f t="shared" si="4"/>
        <v>92700</v>
      </c>
      <c r="H12" s="161">
        <f t="shared" si="4"/>
        <v>44</v>
      </c>
      <c r="I12" s="161">
        <f t="shared" si="4"/>
        <v>840762</v>
      </c>
      <c r="J12" s="161">
        <f t="shared" si="4"/>
        <v>21</v>
      </c>
      <c r="K12" s="161">
        <f t="shared" si="4"/>
        <v>265930</v>
      </c>
      <c r="L12" s="161">
        <f t="shared" si="4"/>
        <v>7</v>
      </c>
      <c r="M12" s="161">
        <f t="shared" si="4"/>
        <v>80150</v>
      </c>
      <c r="N12" s="161">
        <f t="shared" si="4"/>
        <v>9</v>
      </c>
      <c r="O12" s="161">
        <f t="shared" si="4"/>
        <v>251550</v>
      </c>
      <c r="P12" s="161">
        <f t="shared" si="4"/>
        <v>19</v>
      </c>
      <c r="Q12" s="161">
        <f t="shared" si="4"/>
        <v>416171</v>
      </c>
    </row>
    <row r="13" spans="1:17">
      <c r="A13" s="27" t="s">
        <v>399</v>
      </c>
      <c r="J13" s="17"/>
      <c r="K13" s="17"/>
      <c r="L13" s="17"/>
      <c r="M13" s="17"/>
      <c r="N13" s="17"/>
      <c r="O13" s="17"/>
      <c r="P13" s="17"/>
      <c r="Q13" s="17"/>
    </row>
    <row r="14" spans="1:17" ht="14.25" thickBot="1">
      <c r="A14" s="1"/>
      <c r="F14" s="156" t="s">
        <v>444</v>
      </c>
      <c r="J14" s="17"/>
      <c r="K14" s="17"/>
      <c r="L14" s="17"/>
      <c r="M14" s="17"/>
      <c r="N14" s="17"/>
      <c r="O14" s="17"/>
      <c r="P14" s="17"/>
      <c r="Q14" s="168" t="s">
        <v>662</v>
      </c>
    </row>
    <row r="15" spans="1:17">
      <c r="A15" s="419" t="s">
        <v>449</v>
      </c>
      <c r="B15" s="472" t="s">
        <v>344</v>
      </c>
      <c r="C15" s="473"/>
      <c r="D15" s="473"/>
      <c r="E15" s="473"/>
      <c r="F15" s="473"/>
      <c r="G15" s="473"/>
      <c r="H15" s="473"/>
      <c r="I15" s="473"/>
      <c r="J15" s="472" t="s">
        <v>409</v>
      </c>
      <c r="K15" s="473"/>
      <c r="L15" s="473"/>
      <c r="M15" s="473"/>
      <c r="N15" s="473"/>
      <c r="O15" s="473"/>
      <c r="P15" s="473"/>
      <c r="Q15" s="473"/>
    </row>
    <row r="16" spans="1:17">
      <c r="A16" s="420"/>
      <c r="B16" s="469" t="s">
        <v>655</v>
      </c>
      <c r="C16" s="470"/>
      <c r="D16" s="469" t="s">
        <v>656</v>
      </c>
      <c r="E16" s="470"/>
      <c r="F16" s="470" t="s">
        <v>657</v>
      </c>
      <c r="G16" s="470"/>
      <c r="H16" s="470" t="s">
        <v>658</v>
      </c>
      <c r="I16" s="470"/>
      <c r="J16" s="469" t="s">
        <v>655</v>
      </c>
      <c r="K16" s="470"/>
      <c r="L16" s="469" t="s">
        <v>661</v>
      </c>
      <c r="M16" s="470"/>
      <c r="N16" s="470" t="s">
        <v>657</v>
      </c>
      <c r="O16" s="470"/>
      <c r="P16" s="470" t="s">
        <v>658</v>
      </c>
      <c r="Q16" s="471"/>
    </row>
    <row r="17" spans="1:17">
      <c r="A17" s="420"/>
      <c r="B17" s="470"/>
      <c r="C17" s="470"/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1"/>
    </row>
    <row r="18" spans="1:17">
      <c r="A18" s="420"/>
      <c r="B18" s="9" t="s">
        <v>483</v>
      </c>
      <c r="C18" s="9" t="s">
        <v>660</v>
      </c>
      <c r="D18" s="9" t="s">
        <v>483</v>
      </c>
      <c r="E18" s="9" t="s">
        <v>660</v>
      </c>
      <c r="F18" s="9" t="s">
        <v>483</v>
      </c>
      <c r="G18" s="9" t="s">
        <v>660</v>
      </c>
      <c r="H18" s="9" t="s">
        <v>483</v>
      </c>
      <c r="I18" s="9" t="s">
        <v>660</v>
      </c>
      <c r="J18" s="9" t="s">
        <v>483</v>
      </c>
      <c r="K18" s="9" t="s">
        <v>660</v>
      </c>
      <c r="L18" s="9" t="s">
        <v>483</v>
      </c>
      <c r="M18" s="9" t="s">
        <v>660</v>
      </c>
      <c r="N18" s="9" t="s">
        <v>483</v>
      </c>
      <c r="O18" s="9" t="s">
        <v>660</v>
      </c>
      <c r="P18" s="9" t="s">
        <v>483</v>
      </c>
      <c r="Q18" s="11" t="s">
        <v>660</v>
      </c>
    </row>
    <row r="19" spans="1:17" hidden="1">
      <c r="A19" s="49" t="s">
        <v>571</v>
      </c>
      <c r="B19" s="144">
        <v>26</v>
      </c>
      <c r="C19" s="144">
        <v>187690</v>
      </c>
      <c r="D19" s="144">
        <v>4</v>
      </c>
      <c r="E19" s="144">
        <v>79200</v>
      </c>
      <c r="F19" s="144">
        <v>3</v>
      </c>
      <c r="G19" s="144">
        <v>68518</v>
      </c>
      <c r="H19" s="144">
        <v>26</v>
      </c>
      <c r="I19" s="144">
        <v>511680</v>
      </c>
      <c r="J19" s="144">
        <v>10</v>
      </c>
      <c r="K19" s="144">
        <v>124250</v>
      </c>
      <c r="L19" s="144">
        <v>5</v>
      </c>
      <c r="M19" s="144">
        <v>114000</v>
      </c>
      <c r="N19" s="144">
        <v>1</v>
      </c>
      <c r="O19" s="144">
        <v>25245</v>
      </c>
      <c r="P19" s="144">
        <v>10</v>
      </c>
      <c r="Q19" s="144">
        <v>220800</v>
      </c>
    </row>
    <row r="20" spans="1:17" hidden="1">
      <c r="A20" s="49" t="s">
        <v>608</v>
      </c>
      <c r="B20" s="144">
        <v>26</v>
      </c>
      <c r="C20" s="144">
        <v>187690</v>
      </c>
      <c r="D20" s="144">
        <v>4</v>
      </c>
      <c r="E20" s="144">
        <v>79200</v>
      </c>
      <c r="F20" s="144">
        <v>4</v>
      </c>
      <c r="G20" s="144">
        <v>43316</v>
      </c>
      <c r="H20" s="144">
        <v>26</v>
      </c>
      <c r="I20" s="144">
        <v>511680</v>
      </c>
      <c r="J20" s="144">
        <v>15</v>
      </c>
      <c r="K20" s="144">
        <v>189075</v>
      </c>
      <c r="L20" s="144">
        <v>5</v>
      </c>
      <c r="M20" s="144">
        <v>114000</v>
      </c>
      <c r="N20" s="144">
        <v>2</v>
      </c>
      <c r="O20" s="144">
        <v>56994</v>
      </c>
      <c r="P20" s="144">
        <v>14</v>
      </c>
      <c r="Q20" s="144">
        <v>309120</v>
      </c>
    </row>
    <row r="21" spans="1:17">
      <c r="A21" s="49" t="s">
        <v>721</v>
      </c>
      <c r="B21" s="162">
        <v>26</v>
      </c>
      <c r="C21" s="163">
        <v>189970</v>
      </c>
      <c r="D21" s="163">
        <v>2</v>
      </c>
      <c r="E21" s="163">
        <v>39800</v>
      </c>
      <c r="F21" s="163">
        <v>8</v>
      </c>
      <c r="G21" s="163">
        <v>88320</v>
      </c>
      <c r="H21" s="163">
        <v>26</v>
      </c>
      <c r="I21" s="163">
        <v>498560</v>
      </c>
      <c r="J21" s="163">
        <v>18</v>
      </c>
      <c r="K21" s="163">
        <v>227940</v>
      </c>
      <c r="L21" s="163">
        <v>6</v>
      </c>
      <c r="M21" s="163">
        <v>137400</v>
      </c>
      <c r="N21" s="163">
        <v>5</v>
      </c>
      <c r="O21" s="163">
        <v>141449</v>
      </c>
      <c r="P21" s="163">
        <v>18</v>
      </c>
      <c r="Q21" s="164">
        <v>339788</v>
      </c>
    </row>
    <row r="22" spans="1:17">
      <c r="A22" s="49">
        <v>14</v>
      </c>
      <c r="B22" s="162">
        <v>19</v>
      </c>
      <c r="C22" s="163">
        <v>136070</v>
      </c>
      <c r="D22" s="163">
        <v>4</v>
      </c>
      <c r="E22" s="163">
        <v>39800</v>
      </c>
      <c r="F22" s="163">
        <v>4</v>
      </c>
      <c r="G22" s="163">
        <v>41200</v>
      </c>
      <c r="H22" s="163">
        <v>19</v>
      </c>
      <c r="I22" s="163">
        <v>373920</v>
      </c>
      <c r="J22" s="163">
        <v>22</v>
      </c>
      <c r="K22" s="163">
        <v>275700</v>
      </c>
      <c r="L22" s="163">
        <v>10</v>
      </c>
      <c r="M22" s="163">
        <v>114500</v>
      </c>
      <c r="N22" s="163">
        <v>4</v>
      </c>
      <c r="O22" s="163">
        <v>111800</v>
      </c>
      <c r="P22" s="163">
        <v>21</v>
      </c>
      <c r="Q22" s="164">
        <v>443697</v>
      </c>
    </row>
    <row r="23" spans="1:17">
      <c r="A23" s="49">
        <v>15</v>
      </c>
      <c r="B23" s="162">
        <v>20</v>
      </c>
      <c r="C23" s="163">
        <v>144545</v>
      </c>
      <c r="D23" s="163">
        <v>3</v>
      </c>
      <c r="E23" s="163">
        <v>29850</v>
      </c>
      <c r="F23" s="163">
        <v>1</v>
      </c>
      <c r="G23" s="163">
        <v>10300</v>
      </c>
      <c r="H23" s="163">
        <v>20</v>
      </c>
      <c r="I23" s="163">
        <v>393600</v>
      </c>
      <c r="J23" s="163">
        <v>25</v>
      </c>
      <c r="K23" s="163">
        <v>319115</v>
      </c>
      <c r="L23" s="163">
        <v>6</v>
      </c>
      <c r="M23" s="163">
        <v>68700</v>
      </c>
      <c r="N23" s="163">
        <v>7</v>
      </c>
      <c r="O23" s="163">
        <v>195650</v>
      </c>
      <c r="P23" s="163">
        <v>23</v>
      </c>
      <c r="Q23" s="164">
        <v>480670</v>
      </c>
    </row>
    <row r="24" spans="1:17">
      <c r="A24" s="49">
        <v>16</v>
      </c>
      <c r="B24" s="162">
        <v>25</v>
      </c>
      <c r="C24" s="163">
        <v>180410</v>
      </c>
      <c r="D24" s="163">
        <v>4</v>
      </c>
      <c r="E24" s="163">
        <v>39800</v>
      </c>
      <c r="F24" s="163">
        <v>4</v>
      </c>
      <c r="G24" s="163">
        <v>41200</v>
      </c>
      <c r="H24" s="163">
        <v>25</v>
      </c>
      <c r="I24" s="163">
        <v>492000</v>
      </c>
      <c r="J24" s="163">
        <v>21</v>
      </c>
      <c r="K24" s="163">
        <v>271355</v>
      </c>
      <c r="L24" s="163">
        <v>2</v>
      </c>
      <c r="M24" s="163">
        <v>22900</v>
      </c>
      <c r="N24" s="163">
        <v>10</v>
      </c>
      <c r="O24" s="163">
        <v>279500</v>
      </c>
      <c r="P24" s="163">
        <v>17</v>
      </c>
      <c r="Q24" s="164">
        <v>386400</v>
      </c>
    </row>
    <row r="25" spans="1:17" ht="14.25" thickBot="1">
      <c r="A25" s="124">
        <v>17</v>
      </c>
      <c r="B25" s="165">
        <v>44</v>
      </c>
      <c r="C25" s="166">
        <v>318650</v>
      </c>
      <c r="D25" s="166">
        <v>6</v>
      </c>
      <c r="E25" s="166">
        <v>59700</v>
      </c>
      <c r="F25" s="166">
        <v>9</v>
      </c>
      <c r="G25" s="166">
        <v>92700</v>
      </c>
      <c r="H25" s="166">
        <v>44</v>
      </c>
      <c r="I25" s="166">
        <v>840762</v>
      </c>
      <c r="J25" s="166">
        <v>21</v>
      </c>
      <c r="K25" s="166">
        <v>265930</v>
      </c>
      <c r="L25" s="166">
        <v>7</v>
      </c>
      <c r="M25" s="166">
        <v>80150</v>
      </c>
      <c r="N25" s="166">
        <v>9</v>
      </c>
      <c r="O25" s="166">
        <v>251550</v>
      </c>
      <c r="P25" s="166">
        <v>19</v>
      </c>
      <c r="Q25" s="167">
        <v>416171</v>
      </c>
    </row>
    <row r="26" spans="1:17">
      <c r="B26" s="27" t="s">
        <v>399</v>
      </c>
      <c r="J26" s="17"/>
      <c r="K26" s="17"/>
      <c r="L26" s="17"/>
      <c r="M26" s="17"/>
      <c r="N26" s="17"/>
      <c r="O26" s="17"/>
      <c r="P26" s="17"/>
      <c r="Q26" s="17"/>
    </row>
    <row r="27" spans="1:17" ht="14.25" thickBot="1">
      <c r="A27" s="1"/>
      <c r="F27" s="156" t="s">
        <v>448</v>
      </c>
      <c r="J27" s="17"/>
      <c r="K27" s="17"/>
      <c r="L27" s="17"/>
      <c r="M27" s="17"/>
      <c r="N27" s="17"/>
      <c r="O27" s="17"/>
      <c r="P27" s="17"/>
      <c r="Q27" s="168" t="s">
        <v>662</v>
      </c>
    </row>
    <row r="28" spans="1:17">
      <c r="A28" s="419" t="s">
        <v>449</v>
      </c>
      <c r="B28" s="472" t="s">
        <v>344</v>
      </c>
      <c r="C28" s="473"/>
      <c r="D28" s="473"/>
      <c r="E28" s="473"/>
      <c r="F28" s="473"/>
      <c r="G28" s="473"/>
      <c r="H28" s="473"/>
      <c r="I28" s="473"/>
      <c r="J28" s="472" t="s">
        <v>409</v>
      </c>
      <c r="K28" s="473"/>
      <c r="L28" s="473"/>
      <c r="M28" s="473"/>
      <c r="N28" s="473"/>
      <c r="O28" s="473"/>
      <c r="P28" s="473"/>
      <c r="Q28" s="473"/>
    </row>
    <row r="29" spans="1:17">
      <c r="A29" s="420"/>
      <c r="B29" s="469" t="s">
        <v>655</v>
      </c>
      <c r="C29" s="470"/>
      <c r="D29" s="469" t="s">
        <v>656</v>
      </c>
      <c r="E29" s="470"/>
      <c r="F29" s="470" t="s">
        <v>657</v>
      </c>
      <c r="G29" s="470"/>
      <c r="H29" s="470" t="s">
        <v>658</v>
      </c>
      <c r="I29" s="470"/>
      <c r="J29" s="469" t="s">
        <v>655</v>
      </c>
      <c r="K29" s="470"/>
      <c r="L29" s="469" t="s">
        <v>661</v>
      </c>
      <c r="M29" s="470"/>
      <c r="N29" s="470" t="s">
        <v>657</v>
      </c>
      <c r="O29" s="470"/>
      <c r="P29" s="470" t="s">
        <v>658</v>
      </c>
      <c r="Q29" s="471"/>
    </row>
    <row r="30" spans="1:17">
      <c r="A30" s="420"/>
      <c r="B30" s="470"/>
      <c r="C30" s="470"/>
      <c r="D30" s="470"/>
      <c r="E30" s="470"/>
      <c r="F30" s="470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1"/>
    </row>
    <row r="31" spans="1:17">
      <c r="A31" s="420"/>
      <c r="B31" s="9" t="s">
        <v>483</v>
      </c>
      <c r="C31" s="9" t="s">
        <v>660</v>
      </c>
      <c r="D31" s="9" t="s">
        <v>483</v>
      </c>
      <c r="E31" s="9" t="s">
        <v>660</v>
      </c>
      <c r="F31" s="9" t="s">
        <v>483</v>
      </c>
      <c r="G31" s="9" t="s">
        <v>660</v>
      </c>
      <c r="H31" s="9" t="s">
        <v>483</v>
      </c>
      <c r="I31" s="9" t="s">
        <v>660</v>
      </c>
      <c r="J31" s="9" t="s">
        <v>483</v>
      </c>
      <c r="K31" s="9" t="s">
        <v>660</v>
      </c>
      <c r="L31" s="9" t="s">
        <v>483</v>
      </c>
      <c r="M31" s="9" t="s">
        <v>660</v>
      </c>
      <c r="N31" s="9" t="s">
        <v>483</v>
      </c>
      <c r="O31" s="9" t="s">
        <v>660</v>
      </c>
      <c r="P31" s="9" t="s">
        <v>483</v>
      </c>
      <c r="Q31" s="11" t="s">
        <v>660</v>
      </c>
    </row>
    <row r="32" spans="1:17" hidden="1">
      <c r="A32" s="49" t="s">
        <v>571</v>
      </c>
      <c r="B32" s="144">
        <v>26</v>
      </c>
      <c r="C32" s="144">
        <v>187690</v>
      </c>
      <c r="D32" s="144">
        <v>4</v>
      </c>
      <c r="E32" s="144">
        <v>79200</v>
      </c>
      <c r="F32" s="144">
        <v>3</v>
      </c>
      <c r="G32" s="144">
        <v>68518</v>
      </c>
      <c r="H32" s="144">
        <v>26</v>
      </c>
      <c r="I32" s="144">
        <v>511680</v>
      </c>
      <c r="J32" s="144">
        <v>10</v>
      </c>
      <c r="K32" s="144">
        <v>124250</v>
      </c>
      <c r="L32" s="144">
        <v>5</v>
      </c>
      <c r="M32" s="144">
        <v>114000</v>
      </c>
      <c r="N32" s="144">
        <v>1</v>
      </c>
      <c r="O32" s="144">
        <v>25245</v>
      </c>
      <c r="P32" s="144">
        <v>10</v>
      </c>
      <c r="Q32" s="144">
        <v>220800</v>
      </c>
    </row>
    <row r="33" spans="1:17" hidden="1">
      <c r="A33" s="49" t="s">
        <v>608</v>
      </c>
      <c r="B33" s="144">
        <v>26</v>
      </c>
      <c r="C33" s="144">
        <v>187690</v>
      </c>
      <c r="D33" s="144">
        <v>4</v>
      </c>
      <c r="E33" s="144">
        <v>79200</v>
      </c>
      <c r="F33" s="144">
        <v>4</v>
      </c>
      <c r="G33" s="144">
        <v>43316</v>
      </c>
      <c r="H33" s="144">
        <v>26</v>
      </c>
      <c r="I33" s="144">
        <v>511680</v>
      </c>
      <c r="J33" s="144">
        <v>15</v>
      </c>
      <c r="K33" s="144">
        <v>189075</v>
      </c>
      <c r="L33" s="144">
        <v>5</v>
      </c>
      <c r="M33" s="144">
        <v>114000</v>
      </c>
      <c r="N33" s="144">
        <v>2</v>
      </c>
      <c r="O33" s="144">
        <v>56994</v>
      </c>
      <c r="P33" s="144">
        <v>14</v>
      </c>
      <c r="Q33" s="144">
        <v>309120</v>
      </c>
    </row>
    <row r="34" spans="1:17">
      <c r="A34" s="49" t="s">
        <v>721</v>
      </c>
      <c r="B34" s="162">
        <v>1</v>
      </c>
      <c r="C34" s="163">
        <v>7390</v>
      </c>
      <c r="D34" s="163"/>
      <c r="E34" s="163"/>
      <c r="F34" s="163"/>
      <c r="G34" s="163"/>
      <c r="H34" s="163">
        <v>1</v>
      </c>
      <c r="I34" s="163">
        <v>18500</v>
      </c>
      <c r="J34" s="163">
        <v>1</v>
      </c>
      <c r="K34" s="163">
        <v>11935</v>
      </c>
      <c r="L34" s="163"/>
      <c r="M34" s="163"/>
      <c r="N34" s="163">
        <v>1</v>
      </c>
      <c r="O34" s="163">
        <v>27950</v>
      </c>
      <c r="P34" s="163">
        <v>1</v>
      </c>
      <c r="Q34" s="164">
        <v>21500</v>
      </c>
    </row>
    <row r="35" spans="1:17">
      <c r="A35" s="49">
        <v>14</v>
      </c>
      <c r="B35" s="162">
        <v>6</v>
      </c>
      <c r="C35" s="163">
        <v>42500</v>
      </c>
      <c r="D35" s="163">
        <v>1</v>
      </c>
      <c r="E35" s="163">
        <v>9950</v>
      </c>
      <c r="F35" s="163">
        <v>2</v>
      </c>
      <c r="G35" s="163">
        <v>20600</v>
      </c>
      <c r="H35" s="163">
        <v>6</v>
      </c>
      <c r="I35" s="163">
        <v>98748</v>
      </c>
      <c r="J35" s="163">
        <v>1</v>
      </c>
      <c r="K35" s="163">
        <v>12535</v>
      </c>
      <c r="L35" s="163"/>
      <c r="M35" s="163"/>
      <c r="N35" s="163">
        <v>1</v>
      </c>
      <c r="O35" s="163">
        <v>27950</v>
      </c>
      <c r="P35" s="163">
        <v>1</v>
      </c>
      <c r="Q35" s="164">
        <v>21500</v>
      </c>
    </row>
    <row r="36" spans="1:17">
      <c r="A36" s="49">
        <v>15</v>
      </c>
      <c r="B36" s="162">
        <v>7</v>
      </c>
      <c r="C36" s="163">
        <v>50645</v>
      </c>
      <c r="D36" s="163">
        <v>1</v>
      </c>
      <c r="E36" s="163">
        <v>9950</v>
      </c>
      <c r="F36" s="163"/>
      <c r="G36" s="163"/>
      <c r="H36" s="163">
        <v>7</v>
      </c>
      <c r="I36" s="163">
        <v>129500</v>
      </c>
      <c r="J36" s="163">
        <v>4</v>
      </c>
      <c r="K36" s="163">
        <v>50525</v>
      </c>
      <c r="L36" s="163">
        <v>1</v>
      </c>
      <c r="M36" s="163">
        <v>10850</v>
      </c>
      <c r="N36" s="163"/>
      <c r="O36" s="163"/>
      <c r="P36" s="163">
        <v>4</v>
      </c>
      <c r="Q36" s="164">
        <v>85000</v>
      </c>
    </row>
    <row r="37" spans="1:17" ht="14.25" thickBot="1">
      <c r="A37" s="124">
        <v>16</v>
      </c>
      <c r="B37" s="165">
        <v>7</v>
      </c>
      <c r="C37" s="166">
        <v>56329</v>
      </c>
      <c r="D37" s="166"/>
      <c r="E37" s="166"/>
      <c r="F37" s="166"/>
      <c r="G37" s="166"/>
      <c r="H37" s="166">
        <v>7</v>
      </c>
      <c r="I37" s="166">
        <v>120330</v>
      </c>
      <c r="J37" s="166">
        <v>1</v>
      </c>
      <c r="K37" s="166">
        <v>11935</v>
      </c>
      <c r="L37" s="166"/>
      <c r="M37" s="166"/>
      <c r="N37" s="166"/>
      <c r="O37" s="166"/>
      <c r="P37" s="166">
        <v>1</v>
      </c>
      <c r="Q37" s="167">
        <v>19690</v>
      </c>
    </row>
    <row r="38" spans="1:17">
      <c r="B38" s="27" t="s">
        <v>399</v>
      </c>
      <c r="J38" s="17"/>
      <c r="K38" s="17"/>
      <c r="L38" s="17"/>
      <c r="M38" s="17"/>
      <c r="N38" s="17"/>
      <c r="O38" s="17"/>
      <c r="P38" s="17"/>
      <c r="Q38" s="17"/>
    </row>
    <row r="39" spans="1:17" ht="14.25" thickBot="1">
      <c r="A39" s="1"/>
      <c r="F39" s="156" t="s">
        <v>446</v>
      </c>
      <c r="J39" s="17"/>
      <c r="K39" s="17"/>
      <c r="L39" s="17"/>
      <c r="M39" s="17"/>
      <c r="N39" s="17"/>
      <c r="O39" s="17"/>
      <c r="P39" s="17"/>
      <c r="Q39" s="168" t="s">
        <v>662</v>
      </c>
    </row>
    <row r="40" spans="1:17">
      <c r="A40" s="419" t="s">
        <v>449</v>
      </c>
      <c r="B40" s="472" t="s">
        <v>344</v>
      </c>
      <c r="C40" s="473"/>
      <c r="D40" s="473"/>
      <c r="E40" s="473"/>
      <c r="F40" s="473"/>
      <c r="G40" s="473"/>
      <c r="H40" s="473"/>
      <c r="I40" s="473"/>
      <c r="J40" s="472" t="s">
        <v>409</v>
      </c>
      <c r="K40" s="473"/>
      <c r="L40" s="473"/>
      <c r="M40" s="473"/>
      <c r="N40" s="473"/>
      <c r="O40" s="473"/>
      <c r="P40" s="473"/>
      <c r="Q40" s="473"/>
    </row>
    <row r="41" spans="1:17">
      <c r="A41" s="420"/>
      <c r="B41" s="469" t="s">
        <v>655</v>
      </c>
      <c r="C41" s="470"/>
      <c r="D41" s="469" t="s">
        <v>656</v>
      </c>
      <c r="E41" s="470"/>
      <c r="F41" s="470" t="s">
        <v>657</v>
      </c>
      <c r="G41" s="470"/>
      <c r="H41" s="470" t="s">
        <v>658</v>
      </c>
      <c r="I41" s="470"/>
      <c r="J41" s="469" t="s">
        <v>655</v>
      </c>
      <c r="K41" s="470"/>
      <c r="L41" s="469" t="s">
        <v>661</v>
      </c>
      <c r="M41" s="470"/>
      <c r="N41" s="470" t="s">
        <v>657</v>
      </c>
      <c r="O41" s="470"/>
      <c r="P41" s="470" t="s">
        <v>658</v>
      </c>
      <c r="Q41" s="471"/>
    </row>
    <row r="42" spans="1:17">
      <c r="A42" s="420"/>
      <c r="B42" s="470"/>
      <c r="C42" s="470"/>
      <c r="D42" s="470"/>
      <c r="E42" s="470"/>
      <c r="F42" s="470"/>
      <c r="G42" s="470"/>
      <c r="H42" s="470"/>
      <c r="I42" s="470"/>
      <c r="J42" s="470"/>
      <c r="K42" s="470"/>
      <c r="L42" s="470"/>
      <c r="M42" s="470"/>
      <c r="N42" s="470"/>
      <c r="O42" s="470"/>
      <c r="P42" s="470"/>
      <c r="Q42" s="471"/>
    </row>
    <row r="43" spans="1:17">
      <c r="A43" s="420"/>
      <c r="B43" s="9" t="s">
        <v>483</v>
      </c>
      <c r="C43" s="9" t="s">
        <v>660</v>
      </c>
      <c r="D43" s="9" t="s">
        <v>483</v>
      </c>
      <c r="E43" s="9" t="s">
        <v>660</v>
      </c>
      <c r="F43" s="9" t="s">
        <v>483</v>
      </c>
      <c r="G43" s="9" t="s">
        <v>660</v>
      </c>
      <c r="H43" s="9" t="s">
        <v>483</v>
      </c>
      <c r="I43" s="9" t="s">
        <v>660</v>
      </c>
      <c r="J43" s="9" t="s">
        <v>483</v>
      </c>
      <c r="K43" s="9" t="s">
        <v>660</v>
      </c>
      <c r="L43" s="9" t="s">
        <v>483</v>
      </c>
      <c r="M43" s="9" t="s">
        <v>660</v>
      </c>
      <c r="N43" s="9" t="s">
        <v>483</v>
      </c>
      <c r="O43" s="9" t="s">
        <v>660</v>
      </c>
      <c r="P43" s="9" t="s">
        <v>483</v>
      </c>
      <c r="Q43" s="11" t="s">
        <v>660</v>
      </c>
    </row>
    <row r="44" spans="1:17" hidden="1">
      <c r="A44" s="49" t="s">
        <v>571</v>
      </c>
      <c r="B44" s="144">
        <v>26</v>
      </c>
      <c r="C44" s="144">
        <v>187690</v>
      </c>
      <c r="D44" s="144">
        <v>4</v>
      </c>
      <c r="E44" s="144">
        <v>79200</v>
      </c>
      <c r="F44" s="144">
        <v>3</v>
      </c>
      <c r="G44" s="144">
        <v>68518</v>
      </c>
      <c r="H44" s="144">
        <v>26</v>
      </c>
      <c r="I44" s="144">
        <v>511680</v>
      </c>
      <c r="J44" s="144">
        <v>10</v>
      </c>
      <c r="K44" s="144">
        <v>124250</v>
      </c>
      <c r="L44" s="144">
        <v>5</v>
      </c>
      <c r="M44" s="144">
        <v>114000</v>
      </c>
      <c r="N44" s="144">
        <v>1</v>
      </c>
      <c r="O44" s="144">
        <v>25245</v>
      </c>
      <c r="P44" s="144">
        <v>10</v>
      </c>
      <c r="Q44" s="144">
        <v>220800</v>
      </c>
    </row>
    <row r="45" spans="1:17" hidden="1">
      <c r="A45" s="49" t="s">
        <v>608</v>
      </c>
      <c r="B45" s="144">
        <v>26</v>
      </c>
      <c r="C45" s="144">
        <v>187690</v>
      </c>
      <c r="D45" s="144">
        <v>4</v>
      </c>
      <c r="E45" s="144">
        <v>79200</v>
      </c>
      <c r="F45" s="144">
        <v>4</v>
      </c>
      <c r="G45" s="144">
        <v>43316</v>
      </c>
      <c r="H45" s="144">
        <v>26</v>
      </c>
      <c r="I45" s="144">
        <v>511680</v>
      </c>
      <c r="J45" s="144">
        <v>15</v>
      </c>
      <c r="K45" s="144">
        <v>189075</v>
      </c>
      <c r="L45" s="144">
        <v>5</v>
      </c>
      <c r="M45" s="144">
        <v>114000</v>
      </c>
      <c r="N45" s="144">
        <v>2</v>
      </c>
      <c r="O45" s="144">
        <v>56994</v>
      </c>
      <c r="P45" s="144">
        <v>14</v>
      </c>
      <c r="Q45" s="144">
        <v>309120</v>
      </c>
    </row>
    <row r="46" spans="1:17">
      <c r="A46" s="49" t="s">
        <v>721</v>
      </c>
      <c r="B46" s="162">
        <v>2</v>
      </c>
      <c r="C46" s="163">
        <v>14780</v>
      </c>
      <c r="D46" s="163"/>
      <c r="E46" s="163"/>
      <c r="F46" s="163">
        <v>1</v>
      </c>
      <c r="G46" s="163">
        <v>6000</v>
      </c>
      <c r="H46" s="163">
        <v>2</v>
      </c>
      <c r="I46" s="163">
        <v>37000</v>
      </c>
      <c r="J46" s="163">
        <v>1</v>
      </c>
      <c r="K46" s="163">
        <v>13025</v>
      </c>
      <c r="L46" s="163"/>
      <c r="M46" s="163"/>
      <c r="N46" s="163">
        <v>1</v>
      </c>
      <c r="O46" s="163">
        <v>17500</v>
      </c>
      <c r="P46" s="163">
        <v>1</v>
      </c>
      <c r="Q46" s="164">
        <v>21500</v>
      </c>
    </row>
    <row r="47" spans="1:17">
      <c r="A47" s="49">
        <v>14</v>
      </c>
      <c r="B47" s="162">
        <v>1</v>
      </c>
      <c r="C47" s="163">
        <v>7390</v>
      </c>
      <c r="D47" s="163"/>
      <c r="E47" s="163"/>
      <c r="F47" s="163"/>
      <c r="G47" s="163"/>
      <c r="H47" s="163">
        <v>1</v>
      </c>
      <c r="I47" s="163">
        <v>18500</v>
      </c>
      <c r="J47" s="163">
        <v>1</v>
      </c>
      <c r="K47" s="163">
        <v>11940</v>
      </c>
      <c r="L47" s="163">
        <v>1</v>
      </c>
      <c r="M47" s="163">
        <v>11450</v>
      </c>
      <c r="N47" s="163"/>
      <c r="O47" s="163"/>
      <c r="P47" s="163">
        <v>1</v>
      </c>
      <c r="Q47" s="164">
        <v>21500</v>
      </c>
    </row>
    <row r="48" spans="1:17">
      <c r="A48" s="49">
        <v>15</v>
      </c>
      <c r="B48" s="162">
        <v>2</v>
      </c>
      <c r="C48" s="163">
        <v>14780</v>
      </c>
      <c r="D48" s="163"/>
      <c r="E48" s="163"/>
      <c r="F48" s="163">
        <v>1</v>
      </c>
      <c r="G48" s="163">
        <v>10300</v>
      </c>
      <c r="H48" s="163">
        <v>2</v>
      </c>
      <c r="I48" s="163">
        <v>37000</v>
      </c>
      <c r="J48" s="163">
        <v>1</v>
      </c>
      <c r="K48" s="163">
        <v>13025</v>
      </c>
      <c r="L48" s="163"/>
      <c r="M48" s="163"/>
      <c r="N48" s="163"/>
      <c r="O48" s="163"/>
      <c r="P48" s="163">
        <v>1</v>
      </c>
      <c r="Q48" s="164">
        <v>21250</v>
      </c>
    </row>
    <row r="49" spans="1:17" ht="14.25" thickBot="1">
      <c r="A49" s="124">
        <v>16</v>
      </c>
      <c r="B49" s="165">
        <v>1</v>
      </c>
      <c r="C49" s="166">
        <v>7390</v>
      </c>
      <c r="D49" s="166"/>
      <c r="E49" s="166"/>
      <c r="F49" s="166"/>
      <c r="G49" s="166"/>
      <c r="H49" s="166">
        <v>1</v>
      </c>
      <c r="I49" s="166">
        <v>17250</v>
      </c>
      <c r="J49" s="166">
        <v>2</v>
      </c>
      <c r="K49" s="166">
        <v>24965</v>
      </c>
      <c r="L49" s="166">
        <v>1</v>
      </c>
      <c r="M49" s="166">
        <v>11450</v>
      </c>
      <c r="N49" s="166">
        <v>1</v>
      </c>
      <c r="O49" s="166">
        <v>17500</v>
      </c>
      <c r="P49" s="166">
        <v>2</v>
      </c>
      <c r="Q49" s="167">
        <v>39500</v>
      </c>
    </row>
    <row r="50" spans="1:17">
      <c r="B50" s="27" t="s">
        <v>399</v>
      </c>
      <c r="J50" s="17"/>
      <c r="K50" s="17"/>
      <c r="L50" s="17"/>
      <c r="M50" s="17"/>
      <c r="N50" s="17"/>
      <c r="O50" s="17"/>
      <c r="P50" s="17"/>
      <c r="Q50" s="17"/>
    </row>
    <row r="51" spans="1:17" ht="14.25" thickBot="1">
      <c r="A51" s="1"/>
      <c r="F51" s="156" t="s">
        <v>447</v>
      </c>
      <c r="J51" s="17"/>
      <c r="K51" s="17"/>
      <c r="L51" s="17"/>
      <c r="M51" s="17"/>
      <c r="N51" s="17"/>
      <c r="O51" s="17"/>
      <c r="P51" s="17"/>
      <c r="Q51" s="168" t="s">
        <v>662</v>
      </c>
    </row>
    <row r="52" spans="1:17">
      <c r="A52" s="419" t="s">
        <v>449</v>
      </c>
      <c r="B52" s="472" t="s">
        <v>344</v>
      </c>
      <c r="C52" s="473"/>
      <c r="D52" s="473"/>
      <c r="E52" s="473"/>
      <c r="F52" s="473"/>
      <c r="G52" s="473"/>
      <c r="H52" s="473"/>
      <c r="I52" s="473"/>
      <c r="J52" s="472" t="s">
        <v>409</v>
      </c>
      <c r="K52" s="473"/>
      <c r="L52" s="473"/>
      <c r="M52" s="473"/>
      <c r="N52" s="473"/>
      <c r="O52" s="473"/>
      <c r="P52" s="473"/>
      <c r="Q52" s="473"/>
    </row>
    <row r="53" spans="1:17">
      <c r="A53" s="420"/>
      <c r="B53" s="469" t="s">
        <v>655</v>
      </c>
      <c r="C53" s="470"/>
      <c r="D53" s="469" t="s">
        <v>656</v>
      </c>
      <c r="E53" s="470"/>
      <c r="F53" s="470" t="s">
        <v>657</v>
      </c>
      <c r="G53" s="470"/>
      <c r="H53" s="470" t="s">
        <v>658</v>
      </c>
      <c r="I53" s="470"/>
      <c r="J53" s="469" t="s">
        <v>655</v>
      </c>
      <c r="K53" s="470"/>
      <c r="L53" s="469" t="s">
        <v>661</v>
      </c>
      <c r="M53" s="470"/>
      <c r="N53" s="470" t="s">
        <v>657</v>
      </c>
      <c r="O53" s="470"/>
      <c r="P53" s="470" t="s">
        <v>658</v>
      </c>
      <c r="Q53" s="471"/>
    </row>
    <row r="54" spans="1:17">
      <c r="A54" s="420"/>
      <c r="B54" s="470"/>
      <c r="C54" s="470"/>
      <c r="D54" s="470"/>
      <c r="E54" s="470"/>
      <c r="F54" s="470"/>
      <c r="G54" s="470"/>
      <c r="H54" s="470"/>
      <c r="I54" s="470"/>
      <c r="J54" s="470"/>
      <c r="K54" s="470"/>
      <c r="L54" s="470"/>
      <c r="M54" s="470"/>
      <c r="N54" s="470"/>
      <c r="O54" s="470"/>
      <c r="P54" s="470"/>
      <c r="Q54" s="471"/>
    </row>
    <row r="55" spans="1:17">
      <c r="A55" s="420"/>
      <c r="B55" s="9" t="s">
        <v>483</v>
      </c>
      <c r="C55" s="9" t="s">
        <v>660</v>
      </c>
      <c r="D55" s="9" t="s">
        <v>483</v>
      </c>
      <c r="E55" s="9" t="s">
        <v>660</v>
      </c>
      <c r="F55" s="9" t="s">
        <v>483</v>
      </c>
      <c r="G55" s="9" t="s">
        <v>660</v>
      </c>
      <c r="H55" s="9" t="s">
        <v>483</v>
      </c>
      <c r="I55" s="9" t="s">
        <v>660</v>
      </c>
      <c r="J55" s="9" t="s">
        <v>483</v>
      </c>
      <c r="K55" s="9" t="s">
        <v>660</v>
      </c>
      <c r="L55" s="9" t="s">
        <v>483</v>
      </c>
      <c r="M55" s="9" t="s">
        <v>660</v>
      </c>
      <c r="N55" s="9" t="s">
        <v>483</v>
      </c>
      <c r="O55" s="9" t="s">
        <v>660</v>
      </c>
      <c r="P55" s="9" t="s">
        <v>483</v>
      </c>
      <c r="Q55" s="11" t="s">
        <v>660</v>
      </c>
    </row>
    <row r="56" spans="1:17" hidden="1">
      <c r="A56" s="49" t="s">
        <v>571</v>
      </c>
      <c r="B56" s="144">
        <v>26</v>
      </c>
      <c r="C56" s="144">
        <v>187690</v>
      </c>
      <c r="D56" s="144">
        <v>4</v>
      </c>
      <c r="E56" s="144">
        <v>79200</v>
      </c>
      <c r="F56" s="144">
        <v>3</v>
      </c>
      <c r="G56" s="144">
        <v>68518</v>
      </c>
      <c r="H56" s="144">
        <v>26</v>
      </c>
      <c r="I56" s="144">
        <v>511680</v>
      </c>
      <c r="J56" s="144">
        <v>10</v>
      </c>
      <c r="K56" s="144">
        <v>124250</v>
      </c>
      <c r="L56" s="144">
        <v>5</v>
      </c>
      <c r="M56" s="144">
        <v>114000</v>
      </c>
      <c r="N56" s="144">
        <v>1</v>
      </c>
      <c r="O56" s="144">
        <v>25245</v>
      </c>
      <c r="P56" s="144">
        <v>10</v>
      </c>
      <c r="Q56" s="144">
        <v>220800</v>
      </c>
    </row>
    <row r="57" spans="1:17" hidden="1">
      <c r="A57" s="49" t="s">
        <v>608</v>
      </c>
      <c r="B57" s="144">
        <v>26</v>
      </c>
      <c r="C57" s="144">
        <v>187690</v>
      </c>
      <c r="D57" s="144">
        <v>4</v>
      </c>
      <c r="E57" s="144">
        <v>79200</v>
      </c>
      <c r="F57" s="144">
        <v>4</v>
      </c>
      <c r="G57" s="144">
        <v>43316</v>
      </c>
      <c r="H57" s="144">
        <v>26</v>
      </c>
      <c r="I57" s="144">
        <v>511680</v>
      </c>
      <c r="J57" s="144">
        <v>15</v>
      </c>
      <c r="K57" s="144">
        <v>189075</v>
      </c>
      <c r="L57" s="144">
        <v>5</v>
      </c>
      <c r="M57" s="144">
        <v>114000</v>
      </c>
      <c r="N57" s="144">
        <v>2</v>
      </c>
      <c r="O57" s="144">
        <v>56994</v>
      </c>
      <c r="P57" s="144">
        <v>14</v>
      </c>
      <c r="Q57" s="144">
        <v>309120</v>
      </c>
    </row>
    <row r="58" spans="1:17">
      <c r="A58" s="49" t="s">
        <v>721</v>
      </c>
      <c r="B58" s="162">
        <v>3</v>
      </c>
      <c r="C58" s="163">
        <v>21640</v>
      </c>
      <c r="D58" s="163"/>
      <c r="E58" s="163"/>
      <c r="F58" s="163">
        <v>1</v>
      </c>
      <c r="G58" s="163">
        <v>14000</v>
      </c>
      <c r="H58" s="163">
        <v>3</v>
      </c>
      <c r="I58" s="163">
        <v>72000</v>
      </c>
      <c r="J58" s="163">
        <v>7</v>
      </c>
      <c r="K58" s="163">
        <v>91970</v>
      </c>
      <c r="L58" s="163">
        <v>3</v>
      </c>
      <c r="M58" s="163">
        <v>68700</v>
      </c>
      <c r="N58" s="163">
        <v>3</v>
      </c>
      <c r="O58" s="163">
        <v>78000</v>
      </c>
      <c r="P58" s="163">
        <v>7</v>
      </c>
      <c r="Q58" s="164">
        <v>189000</v>
      </c>
    </row>
    <row r="59" spans="1:17">
      <c r="A59" s="49">
        <v>14</v>
      </c>
      <c r="B59" s="162">
        <v>2</v>
      </c>
      <c r="C59" s="163">
        <v>14025</v>
      </c>
      <c r="D59" s="163"/>
      <c r="E59" s="163"/>
      <c r="F59" s="163">
        <v>1</v>
      </c>
      <c r="G59" s="163">
        <v>10300</v>
      </c>
      <c r="H59" s="163">
        <v>2</v>
      </c>
      <c r="I59" s="163">
        <v>48000</v>
      </c>
      <c r="J59" s="163">
        <v>5</v>
      </c>
      <c r="K59" s="163">
        <v>81720</v>
      </c>
      <c r="L59" s="163">
        <v>1</v>
      </c>
      <c r="M59" s="163">
        <v>11450</v>
      </c>
      <c r="N59" s="163">
        <v>1</v>
      </c>
      <c r="O59" s="163">
        <v>27950</v>
      </c>
      <c r="P59" s="163">
        <v>5</v>
      </c>
      <c r="Q59" s="164">
        <v>135000</v>
      </c>
    </row>
    <row r="60" spans="1:17">
      <c r="A60" s="49">
        <v>15</v>
      </c>
      <c r="B60" s="162">
        <v>1</v>
      </c>
      <c r="C60" s="163">
        <v>7390</v>
      </c>
      <c r="D60" s="163"/>
      <c r="E60" s="163"/>
      <c r="F60" s="163"/>
      <c r="G60" s="163"/>
      <c r="H60" s="163">
        <v>1</v>
      </c>
      <c r="I60" s="163">
        <v>24000</v>
      </c>
      <c r="J60" s="163">
        <v>5</v>
      </c>
      <c r="K60" s="163">
        <v>64430</v>
      </c>
      <c r="L60" s="163">
        <v>1</v>
      </c>
      <c r="M60" s="163">
        <v>11450</v>
      </c>
      <c r="N60" s="163"/>
      <c r="O60" s="163"/>
      <c r="P60" s="163">
        <v>5</v>
      </c>
      <c r="Q60" s="164">
        <v>135000</v>
      </c>
    </row>
    <row r="61" spans="1:17" ht="14.25" thickBot="1">
      <c r="A61" s="124">
        <v>16</v>
      </c>
      <c r="B61" s="165">
        <v>2</v>
      </c>
      <c r="C61" s="166">
        <v>15005</v>
      </c>
      <c r="D61" s="166"/>
      <c r="E61" s="166"/>
      <c r="F61" s="166"/>
      <c r="G61" s="166"/>
      <c r="H61" s="166">
        <v>2</v>
      </c>
      <c r="I61" s="166">
        <v>42250</v>
      </c>
      <c r="J61" s="166">
        <v>3</v>
      </c>
      <c r="K61" s="166">
        <v>38725</v>
      </c>
      <c r="L61" s="166"/>
      <c r="M61" s="166"/>
      <c r="N61" s="166">
        <v>2</v>
      </c>
      <c r="O61" s="166">
        <v>55900</v>
      </c>
      <c r="P61" s="166">
        <v>3</v>
      </c>
      <c r="Q61" s="167">
        <v>73500</v>
      </c>
    </row>
    <row r="62" spans="1:17">
      <c r="B62" s="27" t="s">
        <v>399</v>
      </c>
      <c r="J62" s="17"/>
      <c r="K62" s="17"/>
      <c r="L62" s="17"/>
      <c r="M62" s="17"/>
      <c r="N62" s="17"/>
      <c r="O62" s="17"/>
      <c r="P62" s="17"/>
      <c r="Q62" s="17"/>
    </row>
  </sheetData>
  <mergeCells count="55">
    <mergeCell ref="L53:M54"/>
    <mergeCell ref="N53:O54"/>
    <mergeCell ref="P53:Q54"/>
    <mergeCell ref="N41:O42"/>
    <mergeCell ref="P41:Q42"/>
    <mergeCell ref="A52:A55"/>
    <mergeCell ref="B52:I52"/>
    <mergeCell ref="J52:Q52"/>
    <mergeCell ref="B53:C54"/>
    <mergeCell ref="D53:E54"/>
    <mergeCell ref="F53:G54"/>
    <mergeCell ref="H53:I54"/>
    <mergeCell ref="J53:K54"/>
    <mergeCell ref="P29:Q30"/>
    <mergeCell ref="A40:A43"/>
    <mergeCell ref="B40:I40"/>
    <mergeCell ref="J40:Q40"/>
    <mergeCell ref="B41:C42"/>
    <mergeCell ref="D41:E42"/>
    <mergeCell ref="F41:G42"/>
    <mergeCell ref="H41:I42"/>
    <mergeCell ref="J41:K42"/>
    <mergeCell ref="L41:M42"/>
    <mergeCell ref="A28:A31"/>
    <mergeCell ref="B28:I28"/>
    <mergeCell ref="J28:Q28"/>
    <mergeCell ref="B29:C30"/>
    <mergeCell ref="D29:E30"/>
    <mergeCell ref="F29:G30"/>
    <mergeCell ref="H29:I30"/>
    <mergeCell ref="J29:K30"/>
    <mergeCell ref="L29:M30"/>
    <mergeCell ref="N29:O30"/>
    <mergeCell ref="F16:G17"/>
    <mergeCell ref="H16:I17"/>
    <mergeCell ref="J16:K17"/>
    <mergeCell ref="L16:M17"/>
    <mergeCell ref="N16:O17"/>
    <mergeCell ref="P16:Q17"/>
    <mergeCell ref="J2:Q2"/>
    <mergeCell ref="J3:K4"/>
    <mergeCell ref="L3:M4"/>
    <mergeCell ref="N3:O4"/>
    <mergeCell ref="P3:Q4"/>
    <mergeCell ref="A15:A18"/>
    <mergeCell ref="B15:I15"/>
    <mergeCell ref="J15:Q15"/>
    <mergeCell ref="B16:C17"/>
    <mergeCell ref="D16:E17"/>
    <mergeCell ref="A2:A5"/>
    <mergeCell ref="B3:C4"/>
    <mergeCell ref="D3:E4"/>
    <mergeCell ref="F3:G4"/>
    <mergeCell ref="H3:I4"/>
    <mergeCell ref="B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754</v>
      </c>
      <c r="I1" s="4" t="s">
        <v>709</v>
      </c>
    </row>
    <row r="2" spans="1:23" ht="13.5" customHeight="1">
      <c r="A2" s="353" t="s">
        <v>710</v>
      </c>
      <c r="B2" s="474" t="s">
        <v>16</v>
      </c>
      <c r="C2" s="476" t="s">
        <v>371</v>
      </c>
      <c r="D2" s="474" t="s">
        <v>372</v>
      </c>
      <c r="E2" s="474" t="s">
        <v>373</v>
      </c>
      <c r="F2" s="474" t="s">
        <v>374</v>
      </c>
      <c r="G2" s="476" t="s">
        <v>375</v>
      </c>
      <c r="H2" s="474" t="s">
        <v>376</v>
      </c>
      <c r="I2" s="488" t="s">
        <v>377</v>
      </c>
      <c r="S2" s="477"/>
      <c r="T2" s="477"/>
      <c r="U2" s="477"/>
      <c r="V2" s="477"/>
      <c r="W2" s="477"/>
    </row>
    <row r="3" spans="1:23">
      <c r="A3" s="342"/>
      <c r="B3" s="475"/>
      <c r="C3" s="475"/>
      <c r="D3" s="475"/>
      <c r="E3" s="475"/>
      <c r="F3" s="475"/>
      <c r="G3" s="475"/>
      <c r="H3" s="475"/>
      <c r="I3" s="489"/>
      <c r="S3" s="477"/>
      <c r="T3" s="477"/>
      <c r="U3" s="477"/>
      <c r="V3" s="477"/>
      <c r="W3" s="477"/>
    </row>
    <row r="4" spans="1:23" ht="22.5" customHeight="1">
      <c r="A4" s="49" t="s">
        <v>719</v>
      </c>
      <c r="B4" s="169">
        <v>6092</v>
      </c>
      <c r="C4" s="170">
        <v>12418</v>
      </c>
      <c r="D4" s="170">
        <v>13618</v>
      </c>
      <c r="E4" s="170">
        <v>13221</v>
      </c>
      <c r="F4" s="170">
        <v>7110</v>
      </c>
      <c r="G4" s="170">
        <v>55703</v>
      </c>
      <c r="H4" s="170">
        <v>19438</v>
      </c>
      <c r="I4" s="170">
        <v>7635</v>
      </c>
    </row>
    <row r="5" spans="1:23" ht="22.5" customHeight="1">
      <c r="A5" s="49">
        <v>14</v>
      </c>
      <c r="B5" s="171">
        <v>4250</v>
      </c>
      <c r="C5" s="172">
        <v>13857</v>
      </c>
      <c r="D5" s="172">
        <v>9509</v>
      </c>
      <c r="E5" s="172">
        <v>13723</v>
      </c>
      <c r="F5" s="172">
        <v>7217</v>
      </c>
      <c r="G5" s="172">
        <v>55340</v>
      </c>
      <c r="H5" s="172">
        <v>24345</v>
      </c>
      <c r="I5" s="172">
        <v>10310</v>
      </c>
    </row>
    <row r="6" spans="1:23" ht="22.5" customHeight="1">
      <c r="A6" s="49">
        <v>15</v>
      </c>
      <c r="B6" s="171">
        <v>10981</v>
      </c>
      <c r="C6" s="172">
        <v>14310</v>
      </c>
      <c r="D6" s="172">
        <v>5967</v>
      </c>
      <c r="E6" s="172">
        <v>17815</v>
      </c>
      <c r="F6" s="172">
        <v>10920</v>
      </c>
      <c r="G6" s="172">
        <v>52558</v>
      </c>
      <c r="H6" s="172">
        <v>35610</v>
      </c>
      <c r="I6" s="172">
        <v>6063</v>
      </c>
    </row>
    <row r="7" spans="1:23" ht="22.5" customHeight="1">
      <c r="A7" s="49">
        <v>16</v>
      </c>
      <c r="B7" s="171">
        <v>5661</v>
      </c>
      <c r="C7" s="172">
        <v>14320</v>
      </c>
      <c r="D7" s="172">
        <v>10822</v>
      </c>
      <c r="E7" s="172">
        <v>19164</v>
      </c>
      <c r="F7" s="172">
        <v>10818</v>
      </c>
      <c r="G7" s="172">
        <v>49725</v>
      </c>
      <c r="H7" s="172">
        <v>31411</v>
      </c>
      <c r="I7" s="172">
        <v>7418</v>
      </c>
    </row>
    <row r="8" spans="1:23" ht="22.5" customHeight="1" thickBot="1">
      <c r="A8" s="124">
        <v>17</v>
      </c>
      <c r="B8" s="173">
        <v>13345</v>
      </c>
      <c r="C8" s="174">
        <v>23228</v>
      </c>
      <c r="D8" s="174">
        <v>12886</v>
      </c>
      <c r="E8" s="174">
        <v>22344</v>
      </c>
      <c r="F8" s="174">
        <v>7401</v>
      </c>
      <c r="G8" s="174">
        <v>60285</v>
      </c>
      <c r="H8" s="174">
        <v>22624</v>
      </c>
      <c r="I8" s="174">
        <v>6883</v>
      </c>
    </row>
    <row r="9" spans="1:23" ht="22.5" customHeight="1" thickBot="1">
      <c r="I9" s="17"/>
    </row>
    <row r="10" spans="1:23" ht="13.5" customHeight="1">
      <c r="A10" s="353" t="s">
        <v>710</v>
      </c>
      <c r="B10" s="484" t="s">
        <v>378</v>
      </c>
      <c r="C10" s="484" t="s">
        <v>379</v>
      </c>
      <c r="D10" s="484" t="s">
        <v>380</v>
      </c>
      <c r="E10" s="484" t="s">
        <v>381</v>
      </c>
      <c r="F10" s="480" t="s">
        <v>382</v>
      </c>
      <c r="G10" s="484" t="s">
        <v>383</v>
      </c>
      <c r="H10" s="484" t="s">
        <v>157</v>
      </c>
      <c r="I10" s="478" t="s">
        <v>158</v>
      </c>
    </row>
    <row r="11" spans="1:23" ht="13.5" customHeight="1">
      <c r="A11" s="342"/>
      <c r="B11" s="490"/>
      <c r="C11" s="485"/>
      <c r="D11" s="485"/>
      <c r="E11" s="485"/>
      <c r="F11" s="485"/>
      <c r="G11" s="485"/>
      <c r="H11" s="430"/>
      <c r="I11" s="479"/>
    </row>
    <row r="12" spans="1:23" ht="22.5" customHeight="1">
      <c r="A12" s="49" t="s">
        <v>719</v>
      </c>
      <c r="B12" s="169">
        <v>13285</v>
      </c>
      <c r="C12" s="170">
        <v>3907</v>
      </c>
      <c r="D12" s="170">
        <v>26592</v>
      </c>
      <c r="E12" s="170">
        <v>2388</v>
      </c>
      <c r="F12" s="170">
        <v>106928</v>
      </c>
      <c r="G12" s="170">
        <v>44509</v>
      </c>
      <c r="H12" s="175" t="s">
        <v>348</v>
      </c>
      <c r="I12" s="175" t="s">
        <v>348</v>
      </c>
    </row>
    <row r="13" spans="1:23" ht="22.5" customHeight="1">
      <c r="A13" s="49">
        <v>14</v>
      </c>
      <c r="B13" s="171">
        <v>30221</v>
      </c>
      <c r="C13" s="172">
        <v>4814</v>
      </c>
      <c r="D13" s="172">
        <v>30321</v>
      </c>
      <c r="E13" s="172">
        <v>5872</v>
      </c>
      <c r="F13" s="172">
        <v>10170</v>
      </c>
      <c r="G13" s="172">
        <v>44015</v>
      </c>
      <c r="H13" s="176" t="s">
        <v>348</v>
      </c>
      <c r="I13" s="176" t="s">
        <v>348</v>
      </c>
    </row>
    <row r="14" spans="1:23" ht="22.5" customHeight="1">
      <c r="A14" s="49">
        <v>15</v>
      </c>
      <c r="B14" s="171">
        <v>19254</v>
      </c>
      <c r="C14" s="172">
        <v>6507</v>
      </c>
      <c r="D14" s="172">
        <v>26277</v>
      </c>
      <c r="E14" s="172">
        <v>4882</v>
      </c>
      <c r="F14" s="172">
        <v>13813</v>
      </c>
      <c r="G14" s="172">
        <v>38785</v>
      </c>
      <c r="H14" s="176" t="s">
        <v>348</v>
      </c>
      <c r="I14" s="176" t="s">
        <v>348</v>
      </c>
    </row>
    <row r="15" spans="1:23" ht="22.5" customHeight="1">
      <c r="A15" s="49">
        <v>16</v>
      </c>
      <c r="B15" s="171">
        <v>18603</v>
      </c>
      <c r="C15" s="172">
        <v>3633</v>
      </c>
      <c r="D15" s="172">
        <v>35542</v>
      </c>
      <c r="E15" s="172">
        <v>7871</v>
      </c>
      <c r="F15" s="172">
        <v>10693</v>
      </c>
      <c r="G15" s="172">
        <v>35138</v>
      </c>
      <c r="H15" s="176" t="s">
        <v>348</v>
      </c>
      <c r="I15" s="176" t="s">
        <v>348</v>
      </c>
    </row>
    <row r="16" spans="1:23" ht="22.5" customHeight="1" thickBot="1">
      <c r="A16" s="124">
        <v>17</v>
      </c>
      <c r="B16" s="173">
        <v>17200</v>
      </c>
      <c r="C16" s="174">
        <v>4854</v>
      </c>
      <c r="D16" s="174">
        <v>47924</v>
      </c>
      <c r="E16" s="174">
        <v>12249</v>
      </c>
      <c r="F16" s="174">
        <v>8531</v>
      </c>
      <c r="G16" s="174">
        <v>31139</v>
      </c>
      <c r="H16" s="174">
        <v>29017</v>
      </c>
      <c r="I16" s="174">
        <v>13098</v>
      </c>
    </row>
    <row r="17" spans="1:9" ht="22.5" customHeight="1">
      <c r="A17" s="112" t="s">
        <v>663</v>
      </c>
      <c r="B17" s="172"/>
      <c r="C17" s="172"/>
      <c r="D17" s="172"/>
      <c r="E17" s="172"/>
      <c r="F17" s="172"/>
      <c r="G17" s="172"/>
      <c r="H17" s="172"/>
      <c r="I17" s="172"/>
    </row>
    <row r="18" spans="1:9" ht="18.75" customHeight="1" thickBot="1">
      <c r="A18" s="54"/>
      <c r="B18" s="17"/>
      <c r="C18" s="17"/>
      <c r="D18" s="17"/>
      <c r="E18" s="17"/>
      <c r="F18" s="17"/>
      <c r="G18" s="17"/>
      <c r="H18" s="17"/>
      <c r="I18" s="4" t="s">
        <v>709</v>
      </c>
    </row>
    <row r="19" spans="1:9" ht="13.5" customHeight="1">
      <c r="A19" s="353" t="s">
        <v>710</v>
      </c>
      <c r="B19" s="480" t="s">
        <v>755</v>
      </c>
      <c r="C19" s="482" t="s">
        <v>159</v>
      </c>
      <c r="D19" s="480" t="s">
        <v>387</v>
      </c>
      <c r="E19" s="480" t="s">
        <v>388</v>
      </c>
      <c r="F19" s="480" t="s">
        <v>389</v>
      </c>
      <c r="G19" s="480" t="s">
        <v>160</v>
      </c>
      <c r="H19" s="482" t="s">
        <v>161</v>
      </c>
      <c r="I19" s="486" t="s">
        <v>390</v>
      </c>
    </row>
    <row r="20" spans="1:9" ht="13.5" customHeight="1">
      <c r="A20" s="342"/>
      <c r="B20" s="481"/>
      <c r="C20" s="483"/>
      <c r="D20" s="481"/>
      <c r="E20" s="481"/>
      <c r="F20" s="481"/>
      <c r="G20" s="481"/>
      <c r="H20" s="483"/>
      <c r="I20" s="487"/>
    </row>
    <row r="21" spans="1:9" ht="22.5" customHeight="1">
      <c r="A21" s="49" t="s">
        <v>719</v>
      </c>
      <c r="B21" s="177" t="s">
        <v>53</v>
      </c>
      <c r="C21" s="175" t="s">
        <v>53</v>
      </c>
      <c r="D21" s="175" t="s">
        <v>53</v>
      </c>
      <c r="E21" s="175" t="s">
        <v>53</v>
      </c>
      <c r="F21" s="175" t="s">
        <v>53</v>
      </c>
      <c r="G21" s="175" t="s">
        <v>53</v>
      </c>
      <c r="H21" s="175" t="s">
        <v>53</v>
      </c>
      <c r="I21" s="175" t="s">
        <v>53</v>
      </c>
    </row>
    <row r="22" spans="1:9" ht="22.5" customHeight="1">
      <c r="A22" s="49">
        <v>14</v>
      </c>
      <c r="B22" s="178" t="s">
        <v>53</v>
      </c>
      <c r="C22" s="176" t="s">
        <v>53</v>
      </c>
      <c r="D22" s="176" t="s">
        <v>53</v>
      </c>
      <c r="E22" s="176" t="s">
        <v>53</v>
      </c>
      <c r="F22" s="176" t="s">
        <v>53</v>
      </c>
      <c r="G22" s="176" t="s">
        <v>53</v>
      </c>
      <c r="H22" s="176" t="s">
        <v>53</v>
      </c>
      <c r="I22" s="176" t="s">
        <v>53</v>
      </c>
    </row>
    <row r="23" spans="1:9" ht="22.5" customHeight="1">
      <c r="A23" s="49">
        <v>15</v>
      </c>
      <c r="B23" s="178" t="s">
        <v>53</v>
      </c>
      <c r="C23" s="176" t="s">
        <v>53</v>
      </c>
      <c r="D23" s="176" t="s">
        <v>53</v>
      </c>
      <c r="E23" s="176" t="s">
        <v>53</v>
      </c>
      <c r="F23" s="176" t="s">
        <v>53</v>
      </c>
      <c r="G23" s="176" t="s">
        <v>53</v>
      </c>
      <c r="H23" s="176" t="s">
        <v>53</v>
      </c>
      <c r="I23" s="176" t="s">
        <v>53</v>
      </c>
    </row>
    <row r="24" spans="1:9" ht="22.5" customHeight="1">
      <c r="A24" s="49">
        <v>16</v>
      </c>
      <c r="B24" s="178" t="s">
        <v>53</v>
      </c>
      <c r="C24" s="176" t="s">
        <v>53</v>
      </c>
      <c r="D24" s="176" t="s">
        <v>53</v>
      </c>
      <c r="E24" s="176" t="s">
        <v>53</v>
      </c>
      <c r="F24" s="176" t="s">
        <v>53</v>
      </c>
      <c r="G24" s="176" t="s">
        <v>53</v>
      </c>
      <c r="H24" s="176" t="s">
        <v>53</v>
      </c>
      <c r="I24" s="176" t="s">
        <v>53</v>
      </c>
    </row>
    <row r="25" spans="1:9" ht="22.5" customHeight="1" thickBot="1">
      <c r="A25" s="124">
        <v>17</v>
      </c>
      <c r="B25" s="173">
        <v>2524</v>
      </c>
      <c r="C25" s="174">
        <v>1885</v>
      </c>
      <c r="D25" s="174">
        <v>11746</v>
      </c>
      <c r="E25" s="174">
        <v>4072</v>
      </c>
      <c r="F25" s="174">
        <v>13349</v>
      </c>
      <c r="G25" s="174">
        <v>10768</v>
      </c>
      <c r="H25" s="174">
        <v>2952</v>
      </c>
      <c r="I25" s="174">
        <v>1512</v>
      </c>
    </row>
    <row r="26" spans="1:9" ht="22.5" customHeight="1" thickBot="1">
      <c r="A26" s="27"/>
    </row>
    <row r="27" spans="1:9">
      <c r="A27" s="353" t="s">
        <v>710</v>
      </c>
      <c r="B27" s="480" t="s">
        <v>162</v>
      </c>
      <c r="C27" s="480" t="s">
        <v>163</v>
      </c>
      <c r="D27" s="480" t="s">
        <v>756</v>
      </c>
      <c r="E27" s="478" t="s">
        <v>164</v>
      </c>
    </row>
    <row r="28" spans="1:9">
      <c r="A28" s="342"/>
      <c r="B28" s="481"/>
      <c r="C28" s="481"/>
      <c r="D28" s="481"/>
      <c r="E28" s="491"/>
    </row>
    <row r="29" spans="1:9" ht="22.5" customHeight="1">
      <c r="A29" s="125" t="s">
        <v>719</v>
      </c>
      <c r="B29" s="19" t="s">
        <v>53</v>
      </c>
      <c r="C29" s="19" t="s">
        <v>53</v>
      </c>
      <c r="D29" s="19" t="s">
        <v>53</v>
      </c>
      <c r="E29" s="19" t="s">
        <v>53</v>
      </c>
    </row>
    <row r="30" spans="1:9" ht="22.5" customHeight="1">
      <c r="A30" s="49">
        <v>14</v>
      </c>
      <c r="B30" s="19" t="s">
        <v>53</v>
      </c>
      <c r="C30" s="19" t="s">
        <v>53</v>
      </c>
      <c r="D30" s="19" t="s">
        <v>53</v>
      </c>
      <c r="E30" s="19" t="s">
        <v>53</v>
      </c>
    </row>
    <row r="31" spans="1:9" ht="22.5" customHeight="1">
      <c r="A31" s="49">
        <v>15</v>
      </c>
      <c r="B31" s="19" t="s">
        <v>53</v>
      </c>
      <c r="C31" s="19" t="s">
        <v>53</v>
      </c>
      <c r="D31" s="19" t="s">
        <v>53</v>
      </c>
      <c r="E31" s="19" t="s">
        <v>53</v>
      </c>
    </row>
    <row r="32" spans="1:9" ht="22.5" customHeight="1">
      <c r="A32" s="49">
        <v>16</v>
      </c>
      <c r="B32" s="19" t="s">
        <v>53</v>
      </c>
      <c r="C32" s="19" t="s">
        <v>53</v>
      </c>
      <c r="D32" s="19" t="s">
        <v>53</v>
      </c>
      <c r="E32" s="19" t="s">
        <v>53</v>
      </c>
    </row>
    <row r="33" spans="1:5" ht="22.5" customHeight="1" thickBot="1">
      <c r="A33" s="124">
        <v>17</v>
      </c>
      <c r="B33" s="179">
        <v>20506</v>
      </c>
      <c r="C33" s="179">
        <v>9169</v>
      </c>
      <c r="D33" s="55">
        <v>478</v>
      </c>
      <c r="E33" s="179">
        <v>4927</v>
      </c>
    </row>
    <row r="34" spans="1:5">
      <c r="A34" s="27" t="s">
        <v>391</v>
      </c>
    </row>
  </sheetData>
  <mergeCells count="37">
    <mergeCell ref="E27:E28"/>
    <mergeCell ref="A27:A28"/>
    <mergeCell ref="B27:B28"/>
    <mergeCell ref="C27:C28"/>
    <mergeCell ref="D27:D28"/>
    <mergeCell ref="A10:A11"/>
    <mergeCell ref="A19:A20"/>
    <mergeCell ref="F19:F20"/>
    <mergeCell ref="G19:G20"/>
    <mergeCell ref="G10:G11"/>
    <mergeCell ref="B10:B11"/>
    <mergeCell ref="C10:C11"/>
    <mergeCell ref="D10:D11"/>
    <mergeCell ref="E10:E11"/>
    <mergeCell ref="F10:F11"/>
    <mergeCell ref="H19:H20"/>
    <mergeCell ref="I19:I20"/>
    <mergeCell ref="U2:U3"/>
    <mergeCell ref="V2:V3"/>
    <mergeCell ref="H10:H11"/>
    <mergeCell ref="I2:I3"/>
    <mergeCell ref="G2:G3"/>
    <mergeCell ref="H2:H3"/>
    <mergeCell ref="W2:W3"/>
    <mergeCell ref="I10:I11"/>
    <mergeCell ref="B19:B20"/>
    <mergeCell ref="S2:S3"/>
    <mergeCell ref="T2:T3"/>
    <mergeCell ref="C19:C20"/>
    <mergeCell ref="D19:D20"/>
    <mergeCell ref="E19:E20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35</v>
      </c>
      <c r="G1" s="4" t="s">
        <v>441</v>
      </c>
    </row>
    <row r="2" spans="1:7" ht="16.5" customHeight="1">
      <c r="A2" s="290" t="s">
        <v>449</v>
      </c>
      <c r="B2" s="493"/>
      <c r="C2" s="287" t="s">
        <v>664</v>
      </c>
      <c r="D2" s="287" t="s">
        <v>665</v>
      </c>
      <c r="E2" s="287" t="s">
        <v>666</v>
      </c>
      <c r="F2" s="287"/>
      <c r="G2" s="288"/>
    </row>
    <row r="3" spans="1:7" ht="16.5" customHeight="1">
      <c r="A3" s="286"/>
      <c r="B3" s="494"/>
      <c r="C3" s="284"/>
      <c r="D3" s="284"/>
      <c r="E3" s="9" t="s">
        <v>331</v>
      </c>
      <c r="F3" s="9" t="s">
        <v>334</v>
      </c>
      <c r="G3" s="11" t="s">
        <v>335</v>
      </c>
    </row>
    <row r="4" spans="1:7" ht="12" hidden="1" customHeight="1">
      <c r="A4" s="125" t="s">
        <v>571</v>
      </c>
      <c r="B4" s="29" t="s">
        <v>327</v>
      </c>
      <c r="C4" s="71"/>
      <c r="D4" s="71"/>
      <c r="E4" s="71">
        <f>SUM(F4:G4)</f>
        <v>0</v>
      </c>
      <c r="F4" s="71"/>
      <c r="G4" s="71"/>
    </row>
    <row r="5" spans="1:7" ht="12" hidden="1" customHeight="1">
      <c r="A5" s="49" t="s">
        <v>608</v>
      </c>
      <c r="B5" s="31" t="s">
        <v>327</v>
      </c>
      <c r="C5" s="71"/>
      <c r="D5" s="71"/>
      <c r="E5" s="71">
        <f t="shared" ref="E5:E10" si="0">SUM(F5:G5)</f>
        <v>0</v>
      </c>
      <c r="F5" s="71"/>
      <c r="G5" s="71"/>
    </row>
    <row r="6" spans="1:7" ht="1.5" hidden="1" customHeight="1">
      <c r="A6" s="49" t="s">
        <v>721</v>
      </c>
      <c r="B6" s="31" t="s">
        <v>327</v>
      </c>
      <c r="C6" s="126">
        <f>SUM(C27:C30)</f>
        <v>40</v>
      </c>
      <c r="D6" s="126"/>
      <c r="E6" s="126">
        <f t="shared" si="0"/>
        <v>0</v>
      </c>
      <c r="F6" s="126"/>
      <c r="G6" s="126"/>
    </row>
    <row r="7" spans="1:7" ht="24" customHeight="1">
      <c r="A7" s="49" t="s">
        <v>722</v>
      </c>
      <c r="B7" s="31" t="s">
        <v>327</v>
      </c>
      <c r="C7" s="71">
        <f>SUM(C27:C30)</f>
        <v>40</v>
      </c>
      <c r="D7" s="71">
        <f>SUM(D27:D30)</f>
        <v>478</v>
      </c>
      <c r="E7" s="71">
        <f t="shared" si="0"/>
        <v>1131</v>
      </c>
      <c r="F7" s="71">
        <f>SUM(F27:F30)</f>
        <v>464</v>
      </c>
      <c r="G7" s="71">
        <f>SUM(G27:G30)</f>
        <v>667</v>
      </c>
    </row>
    <row r="8" spans="1:7" ht="24" customHeight="1">
      <c r="A8" s="49">
        <v>15</v>
      </c>
      <c r="B8" s="31" t="s">
        <v>327</v>
      </c>
      <c r="C8" s="71">
        <f>SUM(C31:C34)</f>
        <v>40</v>
      </c>
      <c r="D8" s="71">
        <f>SUM(D31:D34)</f>
        <v>608</v>
      </c>
      <c r="E8" s="71">
        <f t="shared" si="0"/>
        <v>1013</v>
      </c>
      <c r="F8" s="71">
        <f>SUM(F31:F34)</f>
        <v>378</v>
      </c>
      <c r="G8" s="71">
        <f>SUM(G31:G34)</f>
        <v>635</v>
      </c>
    </row>
    <row r="9" spans="1:7" ht="24" customHeight="1">
      <c r="A9" s="54">
        <v>16</v>
      </c>
      <c r="B9" s="31" t="s">
        <v>327</v>
      </c>
      <c r="C9" s="127">
        <f>SUM(C35:C38)</f>
        <v>39</v>
      </c>
      <c r="D9" s="71">
        <f>SUM(D35:D38)</f>
        <v>718</v>
      </c>
      <c r="E9" s="71">
        <f t="shared" si="0"/>
        <v>865</v>
      </c>
      <c r="F9" s="71">
        <f>SUM(F35:F38)</f>
        <v>324</v>
      </c>
      <c r="G9" s="71">
        <f>SUM(G35:G38)</f>
        <v>541</v>
      </c>
    </row>
    <row r="10" spans="1:7" ht="24" customHeight="1" thickBot="1">
      <c r="A10" s="110">
        <v>17</v>
      </c>
      <c r="B10" s="34" t="s">
        <v>327</v>
      </c>
      <c r="C10" s="103">
        <f>SUM(C39)</f>
        <v>32</v>
      </c>
      <c r="D10" s="76">
        <f>SUM(D39)</f>
        <v>306</v>
      </c>
      <c r="E10" s="76">
        <f t="shared" si="0"/>
        <v>849</v>
      </c>
      <c r="F10" s="76">
        <f>SUM(F39)</f>
        <v>315</v>
      </c>
      <c r="G10" s="76">
        <f>SUM(G39)</f>
        <v>534</v>
      </c>
    </row>
    <row r="11" spans="1:7">
      <c r="A11" s="27" t="s">
        <v>663</v>
      </c>
      <c r="B11" s="27"/>
    </row>
    <row r="12" spans="1:7" ht="18" customHeight="1" thickBot="1">
      <c r="A12" s="1" t="s">
        <v>18</v>
      </c>
      <c r="G12" s="4" t="s">
        <v>441</v>
      </c>
    </row>
    <row r="13" spans="1:7">
      <c r="A13" s="419" t="s">
        <v>449</v>
      </c>
      <c r="B13" s="493"/>
      <c r="C13" s="287" t="s">
        <v>664</v>
      </c>
      <c r="D13" s="287" t="s">
        <v>665</v>
      </c>
      <c r="E13" s="287" t="s">
        <v>666</v>
      </c>
      <c r="F13" s="287"/>
      <c r="G13" s="288"/>
    </row>
    <row r="14" spans="1:7">
      <c r="A14" s="420"/>
      <c r="B14" s="494"/>
      <c r="C14" s="284"/>
      <c r="D14" s="284"/>
      <c r="E14" s="9" t="s">
        <v>331</v>
      </c>
      <c r="F14" s="9" t="s">
        <v>334</v>
      </c>
      <c r="G14" s="11" t="s">
        <v>335</v>
      </c>
    </row>
    <row r="15" spans="1:7" ht="12" hidden="1" customHeight="1">
      <c r="A15" s="492" t="s">
        <v>571</v>
      </c>
      <c r="B15" s="29" t="s">
        <v>327</v>
      </c>
      <c r="C15" s="71">
        <v>22</v>
      </c>
      <c r="D15" s="71">
        <v>211</v>
      </c>
      <c r="E15" s="71">
        <f t="shared" ref="E15:E22" si="1">SUM(F15:G15)</f>
        <v>480</v>
      </c>
      <c r="F15" s="71">
        <v>168</v>
      </c>
      <c r="G15" s="71">
        <v>312</v>
      </c>
    </row>
    <row r="16" spans="1:7" ht="12" hidden="1" customHeight="1">
      <c r="A16" s="354"/>
      <c r="B16" s="31" t="s">
        <v>328</v>
      </c>
      <c r="C16" s="71"/>
      <c r="D16" s="71"/>
      <c r="E16" s="71">
        <f t="shared" si="1"/>
        <v>0</v>
      </c>
      <c r="F16" s="71"/>
      <c r="G16" s="71"/>
    </row>
    <row r="17" spans="1:7" ht="12" hidden="1" customHeight="1">
      <c r="A17" s="354"/>
      <c r="B17" s="31" t="s">
        <v>329</v>
      </c>
      <c r="C17" s="71"/>
      <c r="D17" s="71"/>
      <c r="E17" s="71">
        <f t="shared" si="1"/>
        <v>0</v>
      </c>
      <c r="F17" s="71"/>
      <c r="G17" s="71"/>
    </row>
    <row r="18" spans="1:7" ht="12" hidden="1" customHeight="1">
      <c r="A18" s="354"/>
      <c r="B18" s="31" t="s">
        <v>330</v>
      </c>
      <c r="C18" s="71">
        <v>7</v>
      </c>
      <c r="D18" s="71">
        <v>277</v>
      </c>
      <c r="E18" s="71">
        <f t="shared" si="1"/>
        <v>122</v>
      </c>
      <c r="F18" s="71">
        <v>63</v>
      </c>
      <c r="G18" s="71">
        <v>59</v>
      </c>
    </row>
    <row r="19" spans="1:7" ht="12" hidden="1" customHeight="1">
      <c r="A19" s="354" t="s">
        <v>608</v>
      </c>
      <c r="B19" s="31" t="s">
        <v>327</v>
      </c>
      <c r="C19" s="71">
        <v>22</v>
      </c>
      <c r="D19" s="71">
        <v>212</v>
      </c>
      <c r="E19" s="71">
        <f t="shared" si="1"/>
        <v>462</v>
      </c>
      <c r="F19" s="71">
        <v>155</v>
      </c>
      <c r="G19" s="71">
        <v>307</v>
      </c>
    </row>
    <row r="20" spans="1:7" ht="12" hidden="1" customHeight="1">
      <c r="A20" s="354"/>
      <c r="B20" s="31" t="s">
        <v>328</v>
      </c>
      <c r="C20" s="71"/>
      <c r="D20" s="71"/>
      <c r="E20" s="71">
        <f t="shared" si="1"/>
        <v>0</v>
      </c>
      <c r="F20" s="71"/>
      <c r="G20" s="71"/>
    </row>
    <row r="21" spans="1:7" ht="12" hidden="1" customHeight="1">
      <c r="A21" s="354"/>
      <c r="B21" s="31" t="s">
        <v>329</v>
      </c>
      <c r="C21" s="71"/>
      <c r="D21" s="71"/>
      <c r="E21" s="71">
        <f t="shared" si="1"/>
        <v>0</v>
      </c>
      <c r="F21" s="71"/>
      <c r="G21" s="71"/>
    </row>
    <row r="22" spans="1:7" ht="12" hidden="1" customHeight="1">
      <c r="A22" s="354"/>
      <c r="B22" s="31" t="s">
        <v>330</v>
      </c>
      <c r="C22" s="71">
        <v>7</v>
      </c>
      <c r="D22" s="71">
        <v>274</v>
      </c>
      <c r="E22" s="71">
        <f t="shared" si="1"/>
        <v>108</v>
      </c>
      <c r="F22" s="71">
        <v>58</v>
      </c>
      <c r="G22" s="71">
        <v>50</v>
      </c>
    </row>
    <row r="23" spans="1:7" ht="12" hidden="1" customHeight="1">
      <c r="A23" s="354" t="s">
        <v>721</v>
      </c>
      <c r="B23" s="31" t="s">
        <v>327</v>
      </c>
      <c r="C23" s="148">
        <v>22</v>
      </c>
      <c r="D23" s="63">
        <v>213</v>
      </c>
      <c r="E23" s="63">
        <v>527</v>
      </c>
      <c r="F23" s="63">
        <v>186</v>
      </c>
      <c r="G23" s="129">
        <v>341</v>
      </c>
    </row>
    <row r="24" spans="1:7" ht="12" hidden="1" customHeight="1">
      <c r="A24" s="354"/>
      <c r="B24" s="31" t="s">
        <v>328</v>
      </c>
      <c r="C24" s="148"/>
      <c r="D24" s="63"/>
      <c r="E24" s="63"/>
      <c r="F24" s="63">
        <v>1</v>
      </c>
      <c r="G24" s="129"/>
    </row>
    <row r="25" spans="1:7" ht="12" hidden="1" customHeight="1">
      <c r="A25" s="354"/>
      <c r="B25" s="31" t="s">
        <v>329</v>
      </c>
      <c r="C25" s="148">
        <v>1</v>
      </c>
      <c r="D25" s="63">
        <v>8</v>
      </c>
      <c r="E25" s="63">
        <v>15</v>
      </c>
      <c r="F25" s="63">
        <v>10</v>
      </c>
      <c r="G25" s="129">
        <v>5</v>
      </c>
    </row>
    <row r="26" spans="1:7" ht="12" hidden="1" customHeight="1">
      <c r="A26" s="354"/>
      <c r="B26" s="31" t="s">
        <v>330</v>
      </c>
      <c r="C26" s="148">
        <v>15</v>
      </c>
      <c r="D26" s="63">
        <v>232</v>
      </c>
      <c r="E26" s="63">
        <v>407</v>
      </c>
      <c r="F26" s="63">
        <v>185</v>
      </c>
      <c r="G26" s="129">
        <v>222</v>
      </c>
    </row>
    <row r="27" spans="1:7" ht="12" customHeight="1">
      <c r="A27" s="354" t="s">
        <v>722</v>
      </c>
      <c r="B27" s="31" t="s">
        <v>327</v>
      </c>
      <c r="C27" s="148">
        <v>22</v>
      </c>
      <c r="D27" s="63">
        <v>213</v>
      </c>
      <c r="E27" s="63">
        <v>617</v>
      </c>
      <c r="F27" s="63">
        <v>240</v>
      </c>
      <c r="G27" s="129">
        <v>377</v>
      </c>
    </row>
    <row r="28" spans="1:7" ht="12" customHeight="1">
      <c r="A28" s="354"/>
      <c r="B28" s="31" t="s">
        <v>328</v>
      </c>
      <c r="C28" s="148">
        <v>3</v>
      </c>
      <c r="D28" s="63">
        <v>30</v>
      </c>
      <c r="E28" s="63">
        <v>128</v>
      </c>
      <c r="F28" s="63">
        <v>30</v>
      </c>
      <c r="G28" s="129">
        <v>98</v>
      </c>
    </row>
    <row r="29" spans="1:7" ht="12" customHeight="1">
      <c r="A29" s="354"/>
      <c r="B29" s="31" t="s">
        <v>329</v>
      </c>
      <c r="C29" s="148">
        <v>2</v>
      </c>
      <c r="D29" s="63">
        <v>22</v>
      </c>
      <c r="E29" s="63">
        <v>34</v>
      </c>
      <c r="F29" s="63">
        <v>20</v>
      </c>
      <c r="G29" s="129">
        <v>14</v>
      </c>
    </row>
    <row r="30" spans="1:7" ht="12" customHeight="1">
      <c r="A30" s="354"/>
      <c r="B30" s="31" t="s">
        <v>330</v>
      </c>
      <c r="C30" s="148">
        <v>13</v>
      </c>
      <c r="D30" s="63">
        <v>213</v>
      </c>
      <c r="E30" s="63">
        <v>352</v>
      </c>
      <c r="F30" s="63">
        <v>174</v>
      </c>
      <c r="G30" s="129">
        <v>178</v>
      </c>
    </row>
    <row r="31" spans="1:7" ht="12" customHeight="1">
      <c r="A31" s="354">
        <v>15</v>
      </c>
      <c r="B31" s="31" t="s">
        <v>327</v>
      </c>
      <c r="C31" s="148">
        <v>22</v>
      </c>
      <c r="D31" s="63">
        <v>213</v>
      </c>
      <c r="E31" s="63">
        <v>551</v>
      </c>
      <c r="F31" s="63">
        <v>184</v>
      </c>
      <c r="G31" s="129">
        <v>367</v>
      </c>
    </row>
    <row r="32" spans="1:7" ht="12" customHeight="1">
      <c r="A32" s="354"/>
      <c r="B32" s="31" t="s">
        <v>328</v>
      </c>
      <c r="C32" s="148">
        <v>3</v>
      </c>
      <c r="D32" s="63">
        <v>30</v>
      </c>
      <c r="E32" s="63">
        <v>108</v>
      </c>
      <c r="F32" s="63">
        <v>40</v>
      </c>
      <c r="G32" s="129">
        <v>68</v>
      </c>
    </row>
    <row r="33" spans="1:7" ht="12" customHeight="1">
      <c r="A33" s="354"/>
      <c r="B33" s="31" t="s">
        <v>329</v>
      </c>
      <c r="C33" s="148">
        <v>2</v>
      </c>
      <c r="D33" s="63">
        <v>32</v>
      </c>
      <c r="E33" s="63">
        <v>59</v>
      </c>
      <c r="F33" s="63">
        <v>21</v>
      </c>
      <c r="G33" s="129">
        <v>38</v>
      </c>
    </row>
    <row r="34" spans="1:7" ht="12" customHeight="1">
      <c r="A34" s="354"/>
      <c r="B34" s="31" t="s">
        <v>330</v>
      </c>
      <c r="C34" s="148">
        <v>13</v>
      </c>
      <c r="D34" s="63">
        <v>333</v>
      </c>
      <c r="E34" s="63">
        <v>295</v>
      </c>
      <c r="F34" s="63">
        <v>133</v>
      </c>
      <c r="G34" s="129">
        <v>162</v>
      </c>
    </row>
    <row r="35" spans="1:7" ht="12" customHeight="1">
      <c r="A35" s="436">
        <v>16</v>
      </c>
      <c r="B35" s="31" t="s">
        <v>327</v>
      </c>
      <c r="C35" s="148">
        <v>22</v>
      </c>
      <c r="D35" s="63">
        <v>213</v>
      </c>
      <c r="E35" s="63">
        <v>563</v>
      </c>
      <c r="F35" s="63">
        <v>198</v>
      </c>
      <c r="G35" s="129">
        <v>365</v>
      </c>
    </row>
    <row r="36" spans="1:7" ht="12" customHeight="1">
      <c r="A36" s="436"/>
      <c r="B36" s="31" t="s">
        <v>328</v>
      </c>
      <c r="C36" s="148">
        <v>4</v>
      </c>
      <c r="D36" s="63">
        <v>40</v>
      </c>
      <c r="E36" s="63">
        <v>85</v>
      </c>
      <c r="F36" s="63">
        <v>19</v>
      </c>
      <c r="G36" s="129">
        <v>66</v>
      </c>
    </row>
    <row r="37" spans="1:7" ht="12" customHeight="1">
      <c r="A37" s="436"/>
      <c r="B37" s="31" t="s">
        <v>329</v>
      </c>
      <c r="C37" s="148">
        <v>1</v>
      </c>
      <c r="D37" s="63">
        <v>8</v>
      </c>
      <c r="E37" s="63">
        <v>6</v>
      </c>
      <c r="F37" s="63">
        <v>5</v>
      </c>
      <c r="G37" s="129">
        <v>1</v>
      </c>
    </row>
    <row r="38" spans="1:7" ht="12" customHeight="1">
      <c r="A38" s="436"/>
      <c r="B38" s="31" t="s">
        <v>330</v>
      </c>
      <c r="C38" s="148">
        <v>12</v>
      </c>
      <c r="D38" s="63">
        <v>457</v>
      </c>
      <c r="E38" s="63">
        <v>211</v>
      </c>
      <c r="F38" s="63">
        <v>102</v>
      </c>
      <c r="G38" s="129">
        <v>109</v>
      </c>
    </row>
    <row r="39" spans="1:7" ht="42" customHeight="1" thickBot="1">
      <c r="A39" s="110">
        <v>17</v>
      </c>
      <c r="B39" s="34" t="s">
        <v>327</v>
      </c>
      <c r="C39" s="150">
        <v>32</v>
      </c>
      <c r="D39" s="151">
        <v>306</v>
      </c>
      <c r="E39" s="151">
        <v>849</v>
      </c>
      <c r="F39" s="151">
        <v>315</v>
      </c>
      <c r="G39" s="152">
        <v>534</v>
      </c>
    </row>
    <row r="40" spans="1:7">
      <c r="A40" s="27" t="s">
        <v>663</v>
      </c>
      <c r="B40" s="27"/>
    </row>
  </sheetData>
  <mergeCells count="16">
    <mergeCell ref="E2:G2"/>
    <mergeCell ref="D13:D14"/>
    <mergeCell ref="B13:B14"/>
    <mergeCell ref="B2:B3"/>
    <mergeCell ref="C2:C3"/>
    <mergeCell ref="D2:D3"/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36</v>
      </c>
      <c r="F1" s="4" t="s">
        <v>441</v>
      </c>
    </row>
    <row r="2" spans="1:6" ht="19.5" customHeight="1">
      <c r="A2" s="5" t="s">
        <v>449</v>
      </c>
      <c r="B2" s="6" t="s">
        <v>165</v>
      </c>
      <c r="C2" s="6" t="s">
        <v>166</v>
      </c>
      <c r="D2" s="6" t="s">
        <v>667</v>
      </c>
      <c r="E2" s="6" t="s">
        <v>668</v>
      </c>
      <c r="F2" s="37" t="s">
        <v>669</v>
      </c>
    </row>
    <row r="3" spans="1:6" ht="24" customHeight="1">
      <c r="A3" s="125" t="s">
        <v>721</v>
      </c>
      <c r="B3" s="180">
        <v>3532</v>
      </c>
      <c r="C3" s="180">
        <v>38889</v>
      </c>
      <c r="D3" s="180">
        <v>1750</v>
      </c>
      <c r="E3" s="180">
        <v>486</v>
      </c>
      <c r="F3" s="180">
        <v>25788</v>
      </c>
    </row>
    <row r="4" spans="1:6" ht="24" customHeight="1">
      <c r="A4" s="49">
        <v>14</v>
      </c>
      <c r="B4" s="180">
        <v>5381</v>
      </c>
      <c r="C4" s="180">
        <v>40219</v>
      </c>
      <c r="D4" s="180">
        <v>1565</v>
      </c>
      <c r="E4" s="180">
        <v>562</v>
      </c>
      <c r="F4" s="180">
        <v>23632</v>
      </c>
    </row>
    <row r="5" spans="1:6" ht="24" customHeight="1">
      <c r="A5" s="49">
        <v>15</v>
      </c>
      <c r="B5" s="180">
        <v>7400</v>
      </c>
      <c r="C5" s="180">
        <v>34862</v>
      </c>
      <c r="D5" s="180">
        <v>1748</v>
      </c>
      <c r="E5" s="180">
        <v>790</v>
      </c>
      <c r="F5" s="180">
        <v>29349</v>
      </c>
    </row>
    <row r="6" spans="1:6" ht="24" customHeight="1">
      <c r="A6" s="49">
        <v>16</v>
      </c>
      <c r="B6" s="180">
        <v>7794</v>
      </c>
      <c r="C6" s="180">
        <v>37639</v>
      </c>
      <c r="D6" s="180">
        <v>1760</v>
      </c>
      <c r="E6" s="180">
        <v>712</v>
      </c>
      <c r="F6" s="180">
        <v>25403</v>
      </c>
    </row>
    <row r="7" spans="1:6" ht="24" customHeight="1" thickBot="1">
      <c r="A7" s="124">
        <v>17</v>
      </c>
      <c r="B7" s="181">
        <v>7906</v>
      </c>
      <c r="C7" s="182">
        <v>36751</v>
      </c>
      <c r="D7" s="182">
        <v>1890</v>
      </c>
      <c r="E7" s="182">
        <v>1270</v>
      </c>
      <c r="F7" s="182">
        <v>30136</v>
      </c>
    </row>
    <row r="8" spans="1:6">
      <c r="A8" s="27" t="s">
        <v>670</v>
      </c>
      <c r="C8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37</v>
      </c>
    </row>
    <row r="2" spans="1:6" ht="13.5" customHeight="1" thickBot="1">
      <c r="A2" s="1" t="s">
        <v>167</v>
      </c>
    </row>
    <row r="3" spans="1:6" ht="22.5" customHeight="1">
      <c r="A3" s="183" t="s">
        <v>674</v>
      </c>
      <c r="B3" s="6" t="s">
        <v>675</v>
      </c>
      <c r="C3" s="6" t="s">
        <v>284</v>
      </c>
      <c r="D3" s="6" t="s">
        <v>168</v>
      </c>
      <c r="E3" s="6" t="s">
        <v>169</v>
      </c>
      <c r="F3" s="184"/>
    </row>
    <row r="4" spans="1:6" ht="14.25" customHeight="1">
      <c r="A4" s="495" t="s">
        <v>170</v>
      </c>
      <c r="B4" s="509" t="s">
        <v>171</v>
      </c>
      <c r="C4" s="521" t="s">
        <v>116</v>
      </c>
      <c r="D4" s="414" t="s">
        <v>747</v>
      </c>
      <c r="E4" s="185" t="s">
        <v>172</v>
      </c>
      <c r="F4" s="186" t="s">
        <v>173</v>
      </c>
    </row>
    <row r="5" spans="1:6" ht="14.25" customHeight="1">
      <c r="A5" s="496"/>
      <c r="B5" s="510"/>
      <c r="C5" s="522"/>
      <c r="D5" s="508"/>
      <c r="E5" s="185" t="s">
        <v>174</v>
      </c>
      <c r="F5" s="186" t="s">
        <v>175</v>
      </c>
    </row>
    <row r="6" spans="1:6" ht="14.25" customHeight="1">
      <c r="A6" s="496"/>
      <c r="B6" s="510"/>
      <c r="C6" s="522"/>
      <c r="D6" s="508"/>
      <c r="E6" s="185" t="s">
        <v>176</v>
      </c>
      <c r="F6" s="186" t="s">
        <v>177</v>
      </c>
    </row>
    <row r="7" spans="1:6" ht="14.25" customHeight="1">
      <c r="A7" s="496"/>
      <c r="B7" s="510"/>
      <c r="C7" s="522"/>
      <c r="D7" s="508"/>
      <c r="E7" s="185" t="s">
        <v>178</v>
      </c>
      <c r="F7" s="186" t="s">
        <v>175</v>
      </c>
    </row>
    <row r="8" spans="1:6" ht="14.25" customHeight="1">
      <c r="A8" s="496"/>
      <c r="B8" s="510"/>
      <c r="C8" s="522"/>
      <c r="D8" s="494"/>
      <c r="E8" s="185" t="s">
        <v>179</v>
      </c>
      <c r="F8" s="186" t="s">
        <v>296</v>
      </c>
    </row>
    <row r="9" spans="1:6" ht="14.25" customHeight="1">
      <c r="A9" s="496"/>
      <c r="B9" s="510"/>
      <c r="C9" s="522"/>
      <c r="D9" s="414" t="s">
        <v>748</v>
      </c>
      <c r="E9" s="185" t="s">
        <v>172</v>
      </c>
      <c r="F9" s="186" t="s">
        <v>296</v>
      </c>
    </row>
    <row r="10" spans="1:6" ht="14.25" customHeight="1">
      <c r="A10" s="496"/>
      <c r="B10" s="510"/>
      <c r="C10" s="522"/>
      <c r="D10" s="508"/>
      <c r="E10" s="185" t="s">
        <v>174</v>
      </c>
      <c r="F10" s="186" t="s">
        <v>296</v>
      </c>
    </row>
    <row r="11" spans="1:6" ht="14.25" customHeight="1">
      <c r="A11" s="497"/>
      <c r="B11" s="511"/>
      <c r="C11" s="523"/>
      <c r="D11" s="494"/>
      <c r="E11" s="185" t="s">
        <v>176</v>
      </c>
      <c r="F11" s="186" t="s">
        <v>180</v>
      </c>
    </row>
    <row r="12" spans="1:6" ht="26.25" customHeight="1">
      <c r="A12" s="228" t="s">
        <v>181</v>
      </c>
      <c r="B12" s="189" t="s">
        <v>749</v>
      </c>
      <c r="C12" s="199" t="s">
        <v>117</v>
      </c>
      <c r="D12" s="9" t="s">
        <v>182</v>
      </c>
      <c r="E12" s="185" t="s">
        <v>183</v>
      </c>
      <c r="F12" s="186" t="s">
        <v>175</v>
      </c>
    </row>
    <row r="13" spans="1:6" ht="14.25" customHeight="1">
      <c r="A13" s="495" t="s">
        <v>184</v>
      </c>
      <c r="B13" s="509" t="s">
        <v>185</v>
      </c>
      <c r="C13" s="521" t="s">
        <v>118</v>
      </c>
      <c r="D13" s="515" t="s">
        <v>186</v>
      </c>
      <c r="E13" s="185" t="s">
        <v>178</v>
      </c>
      <c r="F13" s="186" t="s">
        <v>296</v>
      </c>
    </row>
    <row r="14" spans="1:6" ht="14.25" customHeight="1">
      <c r="A14" s="496"/>
      <c r="B14" s="510"/>
      <c r="C14" s="522"/>
      <c r="D14" s="516"/>
      <c r="E14" s="185" t="s">
        <v>172</v>
      </c>
      <c r="F14" s="186" t="s">
        <v>175</v>
      </c>
    </row>
    <row r="15" spans="1:6" ht="14.25" customHeight="1">
      <c r="A15" s="496"/>
      <c r="B15" s="510"/>
      <c r="C15" s="522"/>
      <c r="D15" s="516"/>
      <c r="E15" s="185" t="s">
        <v>174</v>
      </c>
      <c r="F15" s="186" t="s">
        <v>296</v>
      </c>
    </row>
    <row r="16" spans="1:6" ht="14.25" customHeight="1">
      <c r="A16" s="497"/>
      <c r="B16" s="511"/>
      <c r="C16" s="523"/>
      <c r="D16" s="410"/>
      <c r="E16" s="185" t="s">
        <v>176</v>
      </c>
      <c r="F16" s="186" t="s">
        <v>293</v>
      </c>
    </row>
    <row r="17" spans="1:6" ht="14.25" customHeight="1">
      <c r="A17" s="495" t="s">
        <v>187</v>
      </c>
      <c r="B17" s="509" t="s">
        <v>188</v>
      </c>
      <c r="C17" s="521" t="s">
        <v>119</v>
      </c>
      <c r="D17" s="515" t="s">
        <v>189</v>
      </c>
      <c r="E17" s="185" t="s">
        <v>172</v>
      </c>
      <c r="F17" s="186" t="s">
        <v>175</v>
      </c>
    </row>
    <row r="18" spans="1:6" ht="14.25" customHeight="1">
      <c r="A18" s="496"/>
      <c r="B18" s="510"/>
      <c r="C18" s="522"/>
      <c r="D18" s="516"/>
      <c r="E18" s="185" t="s">
        <v>174</v>
      </c>
      <c r="F18" s="186" t="s">
        <v>175</v>
      </c>
    </row>
    <row r="19" spans="1:6" ht="14.25" customHeight="1">
      <c r="A19" s="497"/>
      <c r="B19" s="511"/>
      <c r="C19" s="523"/>
      <c r="D19" s="410"/>
      <c r="E19" s="185" t="s">
        <v>176</v>
      </c>
      <c r="F19" s="186" t="s">
        <v>190</v>
      </c>
    </row>
    <row r="20" spans="1:6" ht="14.25" customHeight="1">
      <c r="A20" s="495" t="s">
        <v>191</v>
      </c>
      <c r="B20" s="509" t="s">
        <v>192</v>
      </c>
      <c r="C20" s="521" t="s">
        <v>120</v>
      </c>
      <c r="D20" s="515" t="s">
        <v>193</v>
      </c>
      <c r="E20" s="185" t="s">
        <v>172</v>
      </c>
      <c r="F20" s="186" t="s">
        <v>175</v>
      </c>
    </row>
    <row r="21" spans="1:6" ht="14.25" customHeight="1">
      <c r="A21" s="496"/>
      <c r="B21" s="510"/>
      <c r="C21" s="522"/>
      <c r="D21" s="516"/>
      <c r="E21" s="185" t="s">
        <v>174</v>
      </c>
      <c r="F21" s="186" t="s">
        <v>175</v>
      </c>
    </row>
    <row r="22" spans="1:6" ht="14.25" customHeight="1">
      <c r="A22" s="497"/>
      <c r="B22" s="511"/>
      <c r="C22" s="523"/>
      <c r="D22" s="410"/>
      <c r="E22" s="185" t="s">
        <v>176</v>
      </c>
      <c r="F22" s="186" t="s">
        <v>180</v>
      </c>
    </row>
    <row r="23" spans="1:6" ht="14.25" customHeight="1">
      <c r="A23" s="495" t="s">
        <v>194</v>
      </c>
      <c r="B23" s="509" t="s">
        <v>195</v>
      </c>
      <c r="C23" s="521" t="s">
        <v>121</v>
      </c>
      <c r="D23" s="515" t="s">
        <v>186</v>
      </c>
      <c r="E23" s="185" t="s">
        <v>178</v>
      </c>
      <c r="F23" s="186" t="s">
        <v>296</v>
      </c>
    </row>
    <row r="24" spans="1:6" ht="14.25" customHeight="1">
      <c r="A24" s="496"/>
      <c r="B24" s="510"/>
      <c r="C24" s="522"/>
      <c r="D24" s="516"/>
      <c r="E24" s="185" t="s">
        <v>172</v>
      </c>
      <c r="F24" s="186" t="s">
        <v>175</v>
      </c>
    </row>
    <row r="25" spans="1:6" ht="14.25" customHeight="1">
      <c r="A25" s="496"/>
      <c r="B25" s="510"/>
      <c r="C25" s="522"/>
      <c r="D25" s="516"/>
      <c r="E25" s="185" t="s">
        <v>174</v>
      </c>
      <c r="F25" s="186" t="s">
        <v>296</v>
      </c>
    </row>
    <row r="26" spans="1:6" ht="14.25" customHeight="1">
      <c r="A26" s="496"/>
      <c r="B26" s="510"/>
      <c r="C26" s="522"/>
      <c r="D26" s="516"/>
      <c r="E26" s="185" t="s">
        <v>196</v>
      </c>
      <c r="F26" s="186" t="s">
        <v>175</v>
      </c>
    </row>
    <row r="27" spans="1:6" ht="14.25" customHeight="1" thickBot="1">
      <c r="A27" s="528"/>
      <c r="B27" s="517"/>
      <c r="C27" s="524"/>
      <c r="D27" s="520"/>
      <c r="E27" s="229" t="s">
        <v>176</v>
      </c>
      <c r="F27" s="230" t="s">
        <v>293</v>
      </c>
    </row>
    <row r="28" spans="1:6" ht="7.5" customHeight="1">
      <c r="A28" s="113"/>
      <c r="B28" s="231"/>
      <c r="C28" s="232"/>
      <c r="D28" s="219"/>
      <c r="E28" s="233"/>
      <c r="F28" s="234"/>
    </row>
    <row r="29" spans="1:6" ht="18.75" customHeight="1" thickBot="1">
      <c r="A29" s="1" t="s">
        <v>750</v>
      </c>
      <c r="B29" s="187"/>
      <c r="C29" s="20"/>
      <c r="D29" s="54"/>
      <c r="E29" s="235"/>
      <c r="F29" s="52"/>
    </row>
    <row r="30" spans="1:6" ht="13.5" customHeight="1" thickBot="1">
      <c r="A30" s="183" t="s">
        <v>674</v>
      </c>
      <c r="B30" s="6" t="s">
        <v>675</v>
      </c>
      <c r="C30" s="6" t="s">
        <v>284</v>
      </c>
      <c r="D30" s="6" t="s">
        <v>168</v>
      </c>
      <c r="E30" s="6" t="s">
        <v>169</v>
      </c>
      <c r="F30" s="184"/>
    </row>
    <row r="31" spans="1:6" ht="14.25" customHeight="1">
      <c r="A31" s="526" t="s">
        <v>197</v>
      </c>
      <c r="B31" s="527" t="s">
        <v>198</v>
      </c>
      <c r="C31" s="525" t="s">
        <v>122</v>
      </c>
      <c r="D31" s="443" t="s">
        <v>199</v>
      </c>
      <c r="E31" s="236" t="s">
        <v>172</v>
      </c>
      <c r="F31" s="237" t="s">
        <v>114</v>
      </c>
    </row>
    <row r="32" spans="1:6" ht="14.25" customHeight="1">
      <c r="A32" s="496"/>
      <c r="B32" s="510"/>
      <c r="C32" s="505"/>
      <c r="D32" s="516"/>
      <c r="E32" s="185" t="s">
        <v>174</v>
      </c>
      <c r="F32" s="186" t="s">
        <v>175</v>
      </c>
    </row>
    <row r="33" spans="1:6" ht="14.25" customHeight="1">
      <c r="A33" s="497"/>
      <c r="B33" s="511"/>
      <c r="C33" s="506"/>
      <c r="D33" s="410"/>
      <c r="E33" s="185" t="s">
        <v>176</v>
      </c>
      <c r="F33" s="186" t="s">
        <v>190</v>
      </c>
    </row>
    <row r="34" spans="1:6" ht="14.25" customHeight="1">
      <c r="A34" s="495" t="s">
        <v>200</v>
      </c>
      <c r="B34" s="509" t="s">
        <v>201</v>
      </c>
      <c r="C34" s="504" t="s">
        <v>123</v>
      </c>
      <c r="D34" s="507" t="s">
        <v>202</v>
      </c>
      <c r="E34" s="185" t="s">
        <v>178</v>
      </c>
      <c r="F34" s="186" t="s">
        <v>296</v>
      </c>
    </row>
    <row r="35" spans="1:6" ht="14.25" customHeight="1">
      <c r="A35" s="496"/>
      <c r="B35" s="510"/>
      <c r="C35" s="505"/>
      <c r="D35" s="508"/>
      <c r="E35" s="185" t="s">
        <v>172</v>
      </c>
      <c r="F35" s="186" t="s">
        <v>175</v>
      </c>
    </row>
    <row r="36" spans="1:6" ht="14.25" customHeight="1">
      <c r="A36" s="496"/>
      <c r="B36" s="510"/>
      <c r="C36" s="505"/>
      <c r="D36" s="508"/>
      <c r="E36" s="185" t="s">
        <v>174</v>
      </c>
      <c r="F36" s="186" t="s">
        <v>296</v>
      </c>
    </row>
    <row r="37" spans="1:6" ht="14.25" customHeight="1">
      <c r="A37" s="496"/>
      <c r="B37" s="510"/>
      <c r="C37" s="505"/>
      <c r="D37" s="508"/>
      <c r="E37" s="185" t="s">
        <v>196</v>
      </c>
      <c r="F37" s="186" t="s">
        <v>175</v>
      </c>
    </row>
    <row r="38" spans="1:6" ht="14.25" customHeight="1">
      <c r="A38" s="497"/>
      <c r="B38" s="511"/>
      <c r="C38" s="506"/>
      <c r="D38" s="494"/>
      <c r="E38" s="185" t="s">
        <v>176</v>
      </c>
      <c r="F38" s="186" t="s">
        <v>190</v>
      </c>
    </row>
    <row r="39" spans="1:6" ht="14.25" customHeight="1">
      <c r="A39" s="495" t="s">
        <v>384</v>
      </c>
      <c r="B39" s="509" t="s">
        <v>203</v>
      </c>
      <c r="C39" s="512" t="s">
        <v>124</v>
      </c>
      <c r="D39" s="515" t="s">
        <v>204</v>
      </c>
      <c r="E39" s="185" t="s">
        <v>172</v>
      </c>
      <c r="F39" s="186" t="s">
        <v>175</v>
      </c>
    </row>
    <row r="40" spans="1:6" ht="14.25" customHeight="1">
      <c r="A40" s="496"/>
      <c r="B40" s="510"/>
      <c r="C40" s="513"/>
      <c r="D40" s="516"/>
      <c r="E40" s="185" t="s">
        <v>174</v>
      </c>
      <c r="F40" s="186" t="s">
        <v>175</v>
      </c>
    </row>
    <row r="41" spans="1:6" ht="14.25" customHeight="1">
      <c r="A41" s="496"/>
      <c r="B41" s="510"/>
      <c r="C41" s="513"/>
      <c r="D41" s="516"/>
      <c r="E41" s="185" t="s">
        <v>176</v>
      </c>
      <c r="F41" s="186" t="s">
        <v>293</v>
      </c>
    </row>
    <row r="42" spans="1:6" ht="14.25" customHeight="1">
      <c r="A42" s="497"/>
      <c r="B42" s="511"/>
      <c r="C42" s="514"/>
      <c r="D42" s="410"/>
      <c r="E42" s="185" t="s">
        <v>178</v>
      </c>
      <c r="F42" s="186" t="s">
        <v>296</v>
      </c>
    </row>
    <row r="43" spans="1:6" ht="14.25" customHeight="1">
      <c r="A43" s="495" t="s">
        <v>205</v>
      </c>
      <c r="B43" s="509" t="s">
        <v>206</v>
      </c>
      <c r="C43" s="504" t="s">
        <v>125</v>
      </c>
      <c r="D43" s="507" t="s">
        <v>207</v>
      </c>
      <c r="E43" s="185" t="s">
        <v>172</v>
      </c>
      <c r="F43" s="186" t="s">
        <v>180</v>
      </c>
    </row>
    <row r="44" spans="1:6" ht="14.25" customHeight="1">
      <c r="A44" s="502"/>
      <c r="B44" s="510"/>
      <c r="C44" s="532"/>
      <c r="D44" s="508"/>
      <c r="E44" s="185" t="s">
        <v>174</v>
      </c>
      <c r="F44" s="186" t="s">
        <v>175</v>
      </c>
    </row>
    <row r="45" spans="1:6" ht="14.25" customHeight="1" thickBot="1">
      <c r="A45" s="501"/>
      <c r="B45" s="517"/>
      <c r="C45" s="518"/>
      <c r="D45" s="519"/>
      <c r="E45" s="229" t="s">
        <v>176</v>
      </c>
      <c r="F45" s="230" t="s">
        <v>290</v>
      </c>
    </row>
    <row r="46" spans="1:6" ht="9" customHeight="1">
      <c r="A46" s="20"/>
      <c r="B46" s="17"/>
      <c r="C46" s="54"/>
      <c r="D46" s="134"/>
      <c r="E46" s="235"/>
      <c r="F46" s="52"/>
    </row>
    <row r="47" spans="1:6" ht="18" customHeight="1" thickBot="1">
      <c r="A47" s="1" t="s">
        <v>208</v>
      </c>
    </row>
    <row r="48" spans="1:6" ht="13.5" customHeight="1">
      <c r="A48" s="183" t="s">
        <v>674</v>
      </c>
      <c r="B48" s="6" t="s">
        <v>675</v>
      </c>
      <c r="C48" s="6" t="s">
        <v>284</v>
      </c>
      <c r="D48" s="6" t="s">
        <v>168</v>
      </c>
      <c r="E48" s="6" t="s">
        <v>169</v>
      </c>
      <c r="F48" s="184"/>
    </row>
    <row r="49" spans="1:6" ht="14.25" customHeight="1">
      <c r="A49" s="495" t="s">
        <v>209</v>
      </c>
      <c r="B49" s="509" t="s">
        <v>210</v>
      </c>
      <c r="C49" s="504" t="s">
        <v>126</v>
      </c>
      <c r="D49" s="515" t="s">
        <v>211</v>
      </c>
      <c r="E49" s="185" t="s">
        <v>212</v>
      </c>
      <c r="F49" s="186" t="s">
        <v>213</v>
      </c>
    </row>
    <row r="50" spans="1:6" ht="14.25" customHeight="1">
      <c r="A50" s="497"/>
      <c r="B50" s="511"/>
      <c r="C50" s="506"/>
      <c r="D50" s="410"/>
      <c r="E50" s="185" t="s">
        <v>214</v>
      </c>
      <c r="F50" s="186" t="s">
        <v>213</v>
      </c>
    </row>
    <row r="51" spans="1:6" ht="14.25" customHeight="1">
      <c r="A51" s="495" t="s">
        <v>387</v>
      </c>
      <c r="B51" s="498" t="s">
        <v>203</v>
      </c>
      <c r="C51" s="504" t="s">
        <v>127</v>
      </c>
      <c r="D51" s="515" t="s">
        <v>215</v>
      </c>
      <c r="E51" s="185" t="s">
        <v>212</v>
      </c>
      <c r="F51" s="186" t="s">
        <v>216</v>
      </c>
    </row>
    <row r="52" spans="1:6" ht="14.25" customHeight="1">
      <c r="A52" s="497"/>
      <c r="B52" s="500"/>
      <c r="C52" s="506"/>
      <c r="D52" s="410"/>
      <c r="E52" s="185" t="s">
        <v>214</v>
      </c>
      <c r="F52" s="186" t="s">
        <v>217</v>
      </c>
    </row>
    <row r="53" spans="1:6" ht="20.25" customHeight="1">
      <c r="A53" s="188" t="s">
        <v>218</v>
      </c>
      <c r="B53" s="108" t="s">
        <v>219</v>
      </c>
      <c r="C53" s="238" t="s">
        <v>128</v>
      </c>
      <c r="D53" s="9" t="s">
        <v>220</v>
      </c>
      <c r="E53" s="185" t="s">
        <v>221</v>
      </c>
      <c r="F53" s="186"/>
    </row>
    <row r="54" spans="1:6" ht="14.25" customHeight="1">
      <c r="A54" s="495" t="s">
        <v>390</v>
      </c>
      <c r="B54" s="498" t="s">
        <v>292</v>
      </c>
      <c r="C54" s="504" t="s">
        <v>129</v>
      </c>
      <c r="D54" s="515" t="s">
        <v>222</v>
      </c>
      <c r="E54" s="239" t="s">
        <v>223</v>
      </c>
      <c r="F54" s="240"/>
    </row>
    <row r="55" spans="1:6" ht="14.25" customHeight="1" thickBot="1">
      <c r="A55" s="501"/>
      <c r="B55" s="517"/>
      <c r="C55" s="518"/>
      <c r="D55" s="519"/>
      <c r="E55" s="241" t="s">
        <v>172</v>
      </c>
      <c r="F55" s="242" t="s">
        <v>224</v>
      </c>
    </row>
    <row r="56" spans="1:6" ht="7.5" customHeight="1">
      <c r="A56" s="187"/>
      <c r="B56" s="187"/>
      <c r="C56" s="187"/>
      <c r="D56" s="19"/>
      <c r="E56" s="235"/>
      <c r="F56" s="52"/>
    </row>
    <row r="57" spans="1:6" ht="20.25" customHeight="1" thickBot="1">
      <c r="A57" s="1" t="s">
        <v>225</v>
      </c>
    </row>
    <row r="58" spans="1:6" ht="13.5" customHeight="1">
      <c r="A58" s="183" t="s">
        <v>674</v>
      </c>
      <c r="B58" s="6" t="s">
        <v>675</v>
      </c>
      <c r="C58" s="6" t="s">
        <v>284</v>
      </c>
      <c r="D58" s="6" t="s">
        <v>168</v>
      </c>
      <c r="E58" s="6" t="s">
        <v>169</v>
      </c>
      <c r="F58" s="184"/>
    </row>
    <row r="59" spans="1:6" ht="14.25" customHeight="1">
      <c r="A59" s="495" t="s">
        <v>751</v>
      </c>
      <c r="B59" s="498" t="s">
        <v>226</v>
      </c>
      <c r="C59" s="504" t="s">
        <v>130</v>
      </c>
      <c r="D59" s="507" t="s">
        <v>227</v>
      </c>
      <c r="E59" s="185" t="s">
        <v>228</v>
      </c>
      <c r="F59" s="186" t="s">
        <v>224</v>
      </c>
    </row>
    <row r="60" spans="1:6" ht="14.25" customHeight="1">
      <c r="A60" s="496"/>
      <c r="B60" s="499"/>
      <c r="C60" s="505"/>
      <c r="D60" s="508"/>
      <c r="E60" s="243" t="s">
        <v>229</v>
      </c>
      <c r="F60" s="186" t="s">
        <v>230</v>
      </c>
    </row>
    <row r="61" spans="1:6" ht="14.25" customHeight="1">
      <c r="A61" s="497"/>
      <c r="B61" s="500"/>
      <c r="C61" s="506"/>
      <c r="D61" s="494"/>
      <c r="E61" s="243" t="s">
        <v>231</v>
      </c>
      <c r="F61" s="186" t="s">
        <v>232</v>
      </c>
    </row>
    <row r="62" spans="1:6" ht="14.25" customHeight="1">
      <c r="A62" s="495" t="s">
        <v>233</v>
      </c>
      <c r="B62" s="498" t="s">
        <v>234</v>
      </c>
      <c r="C62" s="504" t="s">
        <v>131</v>
      </c>
      <c r="D62" s="507" t="s">
        <v>227</v>
      </c>
      <c r="E62" s="185" t="s">
        <v>235</v>
      </c>
      <c r="F62" s="186" t="s">
        <v>236</v>
      </c>
    </row>
    <row r="63" spans="1:6" ht="14.25" customHeight="1">
      <c r="A63" s="496"/>
      <c r="B63" s="499"/>
      <c r="C63" s="505"/>
      <c r="D63" s="494"/>
      <c r="E63" s="185" t="s">
        <v>228</v>
      </c>
      <c r="F63" s="186" t="s">
        <v>224</v>
      </c>
    </row>
    <row r="64" spans="1:6" ht="14.25" customHeight="1">
      <c r="A64" s="497"/>
      <c r="B64" s="500"/>
      <c r="C64" s="506"/>
      <c r="D64" s="244" t="s">
        <v>237</v>
      </c>
      <c r="E64" s="185" t="s">
        <v>178</v>
      </c>
      <c r="F64" s="186" t="s">
        <v>238</v>
      </c>
    </row>
    <row r="65" spans="1:6" ht="20.25" customHeight="1">
      <c r="A65" s="188" t="s">
        <v>239</v>
      </c>
      <c r="B65" s="245" t="s">
        <v>240</v>
      </c>
      <c r="C65" s="238" t="s">
        <v>132</v>
      </c>
      <c r="D65" s="244" t="s">
        <v>241</v>
      </c>
      <c r="E65" s="185" t="s">
        <v>178</v>
      </c>
      <c r="F65" s="186" t="s">
        <v>190</v>
      </c>
    </row>
    <row r="66" spans="1:6" ht="20.25" customHeight="1">
      <c r="A66" s="188" t="s">
        <v>301</v>
      </c>
      <c r="B66" s="245" t="s">
        <v>302</v>
      </c>
      <c r="C66" s="238" t="s">
        <v>121</v>
      </c>
      <c r="D66" s="244" t="s">
        <v>242</v>
      </c>
      <c r="E66" s="185" t="s">
        <v>178</v>
      </c>
      <c r="F66" s="186" t="s">
        <v>238</v>
      </c>
    </row>
    <row r="67" spans="1:6" ht="14.25" customHeight="1">
      <c r="A67" s="495" t="s">
        <v>243</v>
      </c>
      <c r="B67" s="498" t="s">
        <v>244</v>
      </c>
      <c r="C67" s="504" t="s">
        <v>133</v>
      </c>
      <c r="D67" s="507" t="s">
        <v>245</v>
      </c>
      <c r="E67" s="185" t="s">
        <v>228</v>
      </c>
      <c r="F67" s="186" t="s">
        <v>238</v>
      </c>
    </row>
    <row r="68" spans="1:6" ht="14.25" customHeight="1">
      <c r="A68" s="496"/>
      <c r="B68" s="499"/>
      <c r="C68" s="505"/>
      <c r="D68" s="508"/>
      <c r="E68" s="185" t="s">
        <v>246</v>
      </c>
      <c r="F68" s="186" t="s">
        <v>238</v>
      </c>
    </row>
    <row r="69" spans="1:6" ht="14.25" customHeight="1">
      <c r="A69" s="496"/>
      <c r="B69" s="499"/>
      <c r="C69" s="505"/>
      <c r="D69" s="508"/>
      <c r="E69" s="185" t="s">
        <v>183</v>
      </c>
      <c r="F69" s="186" t="s">
        <v>290</v>
      </c>
    </row>
    <row r="70" spans="1:6" ht="14.25" customHeight="1">
      <c r="A70" s="497"/>
      <c r="B70" s="500"/>
      <c r="C70" s="506"/>
      <c r="D70" s="494"/>
      <c r="E70" s="185" t="s">
        <v>247</v>
      </c>
      <c r="F70" s="186"/>
    </row>
    <row r="71" spans="1:6" ht="14.25" customHeight="1">
      <c r="A71" s="495" t="s">
        <v>248</v>
      </c>
      <c r="B71" s="498" t="s">
        <v>249</v>
      </c>
      <c r="C71" s="504" t="s">
        <v>134</v>
      </c>
      <c r="D71" s="507" t="s">
        <v>250</v>
      </c>
      <c r="E71" s="185" t="s">
        <v>228</v>
      </c>
      <c r="F71" s="186" t="s">
        <v>175</v>
      </c>
    </row>
    <row r="72" spans="1:6" ht="14.25" customHeight="1">
      <c r="A72" s="502"/>
      <c r="B72" s="499"/>
      <c r="C72" s="505"/>
      <c r="D72" s="508"/>
      <c r="E72" s="185" t="s">
        <v>246</v>
      </c>
      <c r="F72" s="186" t="s">
        <v>180</v>
      </c>
    </row>
    <row r="73" spans="1:6" ht="14.25" customHeight="1">
      <c r="A73" s="503"/>
      <c r="B73" s="500"/>
      <c r="C73" s="506"/>
      <c r="D73" s="494"/>
      <c r="E73" s="185" t="s">
        <v>251</v>
      </c>
      <c r="F73" s="186" t="s">
        <v>190</v>
      </c>
    </row>
    <row r="74" spans="1:6" ht="20.25" customHeight="1">
      <c r="A74" s="188" t="s">
        <v>385</v>
      </c>
      <c r="B74" s="108" t="s">
        <v>252</v>
      </c>
      <c r="C74" s="238" t="s">
        <v>135</v>
      </c>
      <c r="D74" s="244" t="s">
        <v>253</v>
      </c>
      <c r="E74" s="185" t="s">
        <v>254</v>
      </c>
      <c r="F74" s="186" t="s">
        <v>177</v>
      </c>
    </row>
    <row r="75" spans="1:6" ht="14.25" customHeight="1">
      <c r="A75" s="495" t="s">
        <v>389</v>
      </c>
      <c r="B75" s="498" t="s">
        <v>255</v>
      </c>
      <c r="C75" s="504" t="s">
        <v>136</v>
      </c>
      <c r="D75" s="507" t="s">
        <v>752</v>
      </c>
      <c r="E75" s="185" t="s">
        <v>183</v>
      </c>
      <c r="F75" s="186" t="s">
        <v>175</v>
      </c>
    </row>
    <row r="76" spans="1:6" ht="14.25" customHeight="1">
      <c r="A76" s="496"/>
      <c r="B76" s="499"/>
      <c r="C76" s="505"/>
      <c r="D76" s="537"/>
      <c r="E76" s="185" t="s">
        <v>178</v>
      </c>
      <c r="F76" s="186" t="s">
        <v>296</v>
      </c>
    </row>
    <row r="77" spans="1:6" ht="14.25" customHeight="1">
      <c r="A77" s="496"/>
      <c r="B77" s="499"/>
      <c r="C77" s="505"/>
      <c r="D77" s="537"/>
      <c r="E77" s="185" t="s">
        <v>172</v>
      </c>
      <c r="F77" s="186" t="s">
        <v>296</v>
      </c>
    </row>
    <row r="78" spans="1:6" ht="14.25" customHeight="1">
      <c r="A78" s="496"/>
      <c r="B78" s="499"/>
      <c r="C78" s="505"/>
      <c r="D78" s="537"/>
      <c r="E78" s="185" t="s">
        <v>176</v>
      </c>
      <c r="F78" s="186" t="s">
        <v>180</v>
      </c>
    </row>
    <row r="79" spans="1:6" ht="10.5" customHeight="1" thickBot="1">
      <c r="A79" s="528"/>
      <c r="B79" s="536"/>
      <c r="C79" s="518"/>
      <c r="D79" s="538"/>
      <c r="E79" s="229" t="s">
        <v>256</v>
      </c>
      <c r="F79" s="230" t="s">
        <v>296</v>
      </c>
    </row>
    <row r="80" spans="1:6" ht="19.5" customHeight="1" thickBot="1">
      <c r="A80" s="1"/>
      <c r="B80" s="22"/>
      <c r="C80" s="206"/>
      <c r="D80" s="246"/>
      <c r="E80" s="247"/>
      <c r="F80" s="248"/>
    </row>
    <row r="81" spans="1:6" ht="14.25" thickBot="1">
      <c r="A81" s="183" t="s">
        <v>674</v>
      </c>
      <c r="B81" s="6" t="s">
        <v>675</v>
      </c>
      <c r="C81" s="207" t="s">
        <v>284</v>
      </c>
      <c r="D81" s="6" t="s">
        <v>168</v>
      </c>
      <c r="E81" s="6" t="s">
        <v>169</v>
      </c>
      <c r="F81" s="184"/>
    </row>
    <row r="82" spans="1:6" ht="14.25" customHeight="1">
      <c r="A82" s="540" t="s">
        <v>753</v>
      </c>
      <c r="B82" s="541" t="s">
        <v>257</v>
      </c>
      <c r="C82" s="505" t="s">
        <v>137</v>
      </c>
      <c r="D82" s="542"/>
      <c r="E82" s="249" t="s">
        <v>228</v>
      </c>
      <c r="F82" s="250" t="s">
        <v>114</v>
      </c>
    </row>
    <row r="83" spans="1:6" ht="14.25" customHeight="1">
      <c r="A83" s="497"/>
      <c r="B83" s="500"/>
      <c r="C83" s="506"/>
      <c r="D83" s="543"/>
      <c r="E83" s="185" t="s">
        <v>246</v>
      </c>
      <c r="F83" s="186" t="s">
        <v>296</v>
      </c>
    </row>
    <row r="84" spans="1:6" ht="20.25" customHeight="1">
      <c r="A84" s="188" t="s">
        <v>258</v>
      </c>
      <c r="B84" s="108" t="s">
        <v>257</v>
      </c>
      <c r="C84" s="238" t="s">
        <v>138</v>
      </c>
      <c r="D84" s="189"/>
      <c r="E84" s="185" t="s">
        <v>178</v>
      </c>
      <c r="F84" s="186" t="s">
        <v>175</v>
      </c>
    </row>
    <row r="85" spans="1:6" ht="14.25" customHeight="1">
      <c r="A85" s="495" t="s">
        <v>259</v>
      </c>
      <c r="B85" s="498" t="s">
        <v>260</v>
      </c>
      <c r="C85" s="504" t="s">
        <v>139</v>
      </c>
      <c r="D85" s="539"/>
      <c r="E85" s="185" t="s">
        <v>261</v>
      </c>
      <c r="F85" s="186" t="s">
        <v>175</v>
      </c>
    </row>
    <row r="86" spans="1:6" ht="14.25" customHeight="1">
      <c r="A86" s="496"/>
      <c r="B86" s="499"/>
      <c r="C86" s="505"/>
      <c r="D86" s="534"/>
      <c r="E86" s="185" t="s">
        <v>262</v>
      </c>
      <c r="F86" s="186" t="s">
        <v>263</v>
      </c>
    </row>
    <row r="87" spans="1:6" ht="14.25" customHeight="1">
      <c r="A87" s="497"/>
      <c r="B87" s="500"/>
      <c r="C87" s="506"/>
      <c r="D87" s="485"/>
      <c r="E87" s="185" t="s">
        <v>246</v>
      </c>
      <c r="F87" s="186" t="s">
        <v>108</v>
      </c>
    </row>
    <row r="88" spans="1:6" ht="20.25" customHeight="1">
      <c r="A88" s="188" t="s">
        <v>264</v>
      </c>
      <c r="B88" s="108" t="s">
        <v>206</v>
      </c>
      <c r="C88" s="238" t="s">
        <v>140</v>
      </c>
      <c r="D88" s="28"/>
      <c r="E88" s="185" t="s">
        <v>265</v>
      </c>
      <c r="F88" s="186" t="s">
        <v>180</v>
      </c>
    </row>
    <row r="89" spans="1:6" ht="20.25" customHeight="1" thickBot="1">
      <c r="A89" s="227" t="s">
        <v>266</v>
      </c>
      <c r="B89" s="251" t="s">
        <v>267</v>
      </c>
      <c r="C89" s="252" t="s">
        <v>141</v>
      </c>
      <c r="D89" s="253"/>
      <c r="E89" s="229" t="s">
        <v>265</v>
      </c>
      <c r="F89" s="230" t="s">
        <v>175</v>
      </c>
    </row>
    <row r="90" spans="1:6" ht="6" customHeight="1"/>
    <row r="91" spans="1:6" ht="18" customHeight="1" thickBot="1">
      <c r="A91" s="1" t="s">
        <v>268</v>
      </c>
    </row>
    <row r="92" spans="1:6">
      <c r="A92" s="183" t="s">
        <v>674</v>
      </c>
      <c r="B92" s="6" t="s">
        <v>675</v>
      </c>
      <c r="C92" s="6" t="s">
        <v>284</v>
      </c>
      <c r="D92" s="6" t="s">
        <v>168</v>
      </c>
      <c r="E92" s="6" t="s">
        <v>169</v>
      </c>
      <c r="F92" s="184"/>
    </row>
    <row r="93" spans="1:6" ht="19.5" customHeight="1">
      <c r="A93" s="188" t="s">
        <v>269</v>
      </c>
      <c r="B93" s="108" t="s">
        <v>270</v>
      </c>
      <c r="C93" s="238"/>
      <c r="D93" s="108"/>
      <c r="E93" s="189"/>
      <c r="F93" s="190"/>
    </row>
    <row r="94" spans="1:6" ht="28.5" customHeight="1">
      <c r="A94" s="254" t="s">
        <v>271</v>
      </c>
      <c r="B94" s="108" t="s">
        <v>272</v>
      </c>
      <c r="C94" s="238" t="s">
        <v>142</v>
      </c>
      <c r="D94" s="9" t="s">
        <v>273</v>
      </c>
      <c r="E94" s="189"/>
      <c r="F94" s="190"/>
    </row>
    <row r="95" spans="1:6" ht="14.25" customHeight="1">
      <c r="A95" s="529" t="s">
        <v>388</v>
      </c>
      <c r="B95" s="498" t="s">
        <v>272</v>
      </c>
      <c r="C95" s="504" t="s">
        <v>143</v>
      </c>
      <c r="D95" s="533"/>
      <c r="E95" s="185" t="s">
        <v>274</v>
      </c>
      <c r="F95" s="186">
        <v>5</v>
      </c>
    </row>
    <row r="96" spans="1:6" ht="14.25" customHeight="1">
      <c r="A96" s="530"/>
      <c r="B96" s="510"/>
      <c r="C96" s="532"/>
      <c r="D96" s="534"/>
      <c r="E96" s="185" t="s">
        <v>275</v>
      </c>
      <c r="F96" s="186">
        <v>12</v>
      </c>
    </row>
    <row r="97" spans="1:6" ht="14.25" customHeight="1">
      <c r="A97" s="530"/>
      <c r="B97" s="510"/>
      <c r="C97" s="532"/>
      <c r="D97" s="534"/>
      <c r="E97" s="185" t="s">
        <v>276</v>
      </c>
      <c r="F97" s="186"/>
    </row>
    <row r="98" spans="1:6" ht="14.25" customHeight="1">
      <c r="A98" s="530"/>
      <c r="B98" s="510"/>
      <c r="C98" s="532"/>
      <c r="D98" s="534"/>
      <c r="E98" s="185" t="s">
        <v>277</v>
      </c>
      <c r="F98" s="186"/>
    </row>
    <row r="99" spans="1:6" ht="14.25" customHeight="1">
      <c r="A99" s="530"/>
      <c r="B99" s="510"/>
      <c r="C99" s="532"/>
      <c r="D99" s="534"/>
      <c r="E99" s="185" t="s">
        <v>278</v>
      </c>
      <c r="F99" s="186" t="s">
        <v>279</v>
      </c>
    </row>
    <row r="100" spans="1:6" ht="14.25" customHeight="1" thickBot="1">
      <c r="A100" s="531"/>
      <c r="B100" s="517"/>
      <c r="C100" s="518"/>
      <c r="D100" s="535"/>
      <c r="E100" s="229" t="s">
        <v>280</v>
      </c>
      <c r="F100" s="226"/>
    </row>
  </sheetData>
  <mergeCells count="81">
    <mergeCell ref="C85:C87"/>
    <mergeCell ref="D85:D87"/>
    <mergeCell ref="A82:A83"/>
    <mergeCell ref="B82:B83"/>
    <mergeCell ref="C82:C83"/>
    <mergeCell ref="D82:D83"/>
    <mergeCell ref="A49:A50"/>
    <mergeCell ref="A43:A45"/>
    <mergeCell ref="B43:B45"/>
    <mergeCell ref="C43:C45"/>
    <mergeCell ref="D43:D45"/>
    <mergeCell ref="B49:B50"/>
    <mergeCell ref="C49:C50"/>
    <mergeCell ref="D49:D50"/>
    <mergeCell ref="A95:A100"/>
    <mergeCell ref="B95:B100"/>
    <mergeCell ref="C95:C100"/>
    <mergeCell ref="D95:D100"/>
    <mergeCell ref="A75:A79"/>
    <mergeCell ref="B75:B79"/>
    <mergeCell ref="C75:C79"/>
    <mergeCell ref="D75:D79"/>
    <mergeCell ref="A85:A87"/>
    <mergeCell ref="B85:B87"/>
    <mergeCell ref="C4:C11"/>
    <mergeCell ref="D4:D8"/>
    <mergeCell ref="D9:D11"/>
    <mergeCell ref="B20:B22"/>
    <mergeCell ref="B23:B27"/>
    <mergeCell ref="A4:A11"/>
    <mergeCell ref="A13:A16"/>
    <mergeCell ref="A17:A19"/>
    <mergeCell ref="A20:A22"/>
    <mergeCell ref="C31:C33"/>
    <mergeCell ref="B4:B11"/>
    <mergeCell ref="A34:A38"/>
    <mergeCell ref="B34:B38"/>
    <mergeCell ref="A31:A33"/>
    <mergeCell ref="B31:B33"/>
    <mergeCell ref="C13:C16"/>
    <mergeCell ref="A23:A27"/>
    <mergeCell ref="B13:B16"/>
    <mergeCell ref="B17:B19"/>
    <mergeCell ref="C34:C38"/>
    <mergeCell ref="D13:D16"/>
    <mergeCell ref="D17:D19"/>
    <mergeCell ref="D20:D22"/>
    <mergeCell ref="D23:D27"/>
    <mergeCell ref="D31:D33"/>
    <mergeCell ref="D34:D38"/>
    <mergeCell ref="C17:C19"/>
    <mergeCell ref="C20:C22"/>
    <mergeCell ref="C23:C27"/>
    <mergeCell ref="D62:D63"/>
    <mergeCell ref="C62:C64"/>
    <mergeCell ref="C67:C70"/>
    <mergeCell ref="C59:C61"/>
    <mergeCell ref="D59:D61"/>
    <mergeCell ref="D51:D52"/>
    <mergeCell ref="C51:C52"/>
    <mergeCell ref="C54:C55"/>
    <mergeCell ref="D54:D55"/>
    <mergeCell ref="A71:A73"/>
    <mergeCell ref="B71:B73"/>
    <mergeCell ref="C71:C73"/>
    <mergeCell ref="D71:D73"/>
    <mergeCell ref="A39:A42"/>
    <mergeCell ref="B39:B42"/>
    <mergeCell ref="C39:C42"/>
    <mergeCell ref="D39:D42"/>
    <mergeCell ref="D67:D70"/>
    <mergeCell ref="A62:A64"/>
    <mergeCell ref="A59:A61"/>
    <mergeCell ref="A51:A52"/>
    <mergeCell ref="A67:A70"/>
    <mergeCell ref="B67:B70"/>
    <mergeCell ref="A54:A55"/>
    <mergeCell ref="B59:B61"/>
    <mergeCell ref="B62:B64"/>
    <mergeCell ref="B51:B52"/>
    <mergeCell ref="B54:B55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1"/>
  <sheetViews>
    <sheetView view="pageBreakPreview" zoomScaleNormal="100" workbookViewId="0">
      <selection activeCell="H1" sqref="A1:IV65536"/>
    </sheetView>
  </sheetViews>
  <sheetFormatPr defaultRowHeight="13.5"/>
  <cols>
    <col min="1" max="1" width="8" style="45" customWidth="1"/>
    <col min="2" max="2" width="5.875" style="45" customWidth="1"/>
    <col min="3" max="3" width="13.375" style="45" customWidth="1"/>
    <col min="4" max="7" width="14.875" style="45" customWidth="1"/>
    <col min="8" max="14" width="11.625" style="45" customWidth="1"/>
    <col min="15" max="16384" width="9" style="45"/>
  </cols>
  <sheetData>
    <row r="1" spans="1:23" s="3" customFormat="1" ht="21" customHeight="1" thickBot="1">
      <c r="A1" s="1" t="s">
        <v>24</v>
      </c>
      <c r="B1" s="2"/>
      <c r="N1" s="4" t="s">
        <v>104</v>
      </c>
    </row>
    <row r="2" spans="1:23" s="3" customFormat="1" ht="13.5" customHeight="1">
      <c r="A2" s="292" t="s">
        <v>109</v>
      </c>
      <c r="B2" s="293"/>
      <c r="C2" s="287" t="s">
        <v>365</v>
      </c>
      <c r="D2" s="287" t="s">
        <v>394</v>
      </c>
      <c r="E2" s="287"/>
      <c r="F2" s="287"/>
      <c r="G2" s="37"/>
      <c r="H2" s="38"/>
      <c r="I2" s="38" t="s">
        <v>395</v>
      </c>
      <c r="J2" s="38"/>
      <c r="K2" s="5"/>
      <c r="L2" s="305" t="s">
        <v>392</v>
      </c>
      <c r="M2" s="287" t="s">
        <v>41</v>
      </c>
      <c r="N2" s="288"/>
    </row>
    <row r="3" spans="1:23" s="3" customFormat="1">
      <c r="A3" s="294"/>
      <c r="B3" s="295"/>
      <c r="C3" s="284"/>
      <c r="D3" s="284" t="s">
        <v>331</v>
      </c>
      <c r="E3" s="284" t="s">
        <v>366</v>
      </c>
      <c r="F3" s="284" t="s">
        <v>367</v>
      </c>
      <c r="G3" s="289" t="s">
        <v>368</v>
      </c>
      <c r="H3" s="286" t="s">
        <v>369</v>
      </c>
      <c r="I3" s="285" t="s">
        <v>370</v>
      </c>
      <c r="J3" s="284" t="s">
        <v>358</v>
      </c>
      <c r="K3" s="285" t="s">
        <v>416</v>
      </c>
      <c r="L3" s="284"/>
      <c r="M3" s="284" t="s">
        <v>393</v>
      </c>
      <c r="N3" s="320" t="s">
        <v>416</v>
      </c>
    </row>
    <row r="4" spans="1:23" s="3" customFormat="1" ht="12.75" customHeight="1">
      <c r="A4" s="296"/>
      <c r="B4" s="297"/>
      <c r="C4" s="284"/>
      <c r="D4" s="284"/>
      <c r="E4" s="284"/>
      <c r="F4" s="284"/>
      <c r="G4" s="289"/>
      <c r="H4" s="286"/>
      <c r="I4" s="284"/>
      <c r="J4" s="284"/>
      <c r="K4" s="284"/>
      <c r="L4" s="284"/>
      <c r="M4" s="284"/>
      <c r="N4" s="289"/>
    </row>
    <row r="5" spans="1:23" s="3" customFormat="1" ht="12.75" hidden="1" customHeight="1">
      <c r="A5" s="13">
        <v>12</v>
      </c>
      <c r="B5" s="31"/>
      <c r="C5" s="4"/>
      <c r="D5" s="56">
        <f t="shared" ref="D5:D10" si="0">SUM(E5:F5)</f>
        <v>140</v>
      </c>
      <c r="E5" s="56">
        <v>84</v>
      </c>
      <c r="F5" s="56">
        <v>56</v>
      </c>
      <c r="G5" s="56">
        <f t="shared" ref="G5:G10" si="1">SUM(H5:J5)</f>
        <v>24656</v>
      </c>
      <c r="H5" s="56">
        <v>2528</v>
      </c>
      <c r="I5" s="56">
        <v>21727</v>
      </c>
      <c r="J5" s="56">
        <v>401</v>
      </c>
      <c r="K5" s="57">
        <v>10.98</v>
      </c>
      <c r="L5" s="56">
        <v>5092</v>
      </c>
      <c r="M5" s="56">
        <v>126844</v>
      </c>
      <c r="N5" s="57">
        <v>56.52</v>
      </c>
    </row>
    <row r="6" spans="1:23" s="3" customFormat="1" ht="15.75" hidden="1" customHeight="1">
      <c r="A6" s="300" t="s">
        <v>721</v>
      </c>
      <c r="B6" s="300"/>
      <c r="C6" s="58"/>
      <c r="D6" s="261">
        <f t="shared" si="0"/>
        <v>0</v>
      </c>
      <c r="E6" s="59"/>
      <c r="F6" s="59"/>
      <c r="G6" s="261">
        <f t="shared" si="1"/>
        <v>0</v>
      </c>
      <c r="H6" s="59"/>
      <c r="I6" s="59"/>
      <c r="J6" s="59"/>
      <c r="K6" s="60"/>
      <c r="L6" s="59"/>
      <c r="M6" s="59"/>
      <c r="N6" s="61"/>
    </row>
    <row r="7" spans="1:23" s="3" customFormat="1" ht="15.75" hidden="1" customHeight="1">
      <c r="A7" s="300" t="s">
        <v>722</v>
      </c>
      <c r="B7" s="300"/>
      <c r="C7" s="62"/>
      <c r="D7" s="262">
        <f t="shared" si="0"/>
        <v>0</v>
      </c>
      <c r="E7" s="63"/>
      <c r="F7" s="63"/>
      <c r="G7" s="262">
        <f t="shared" si="1"/>
        <v>0</v>
      </c>
      <c r="H7" s="63"/>
      <c r="I7" s="63"/>
      <c r="J7" s="63"/>
      <c r="K7" s="64"/>
      <c r="L7" s="63"/>
      <c r="M7" s="63"/>
      <c r="N7" s="65"/>
    </row>
    <row r="8" spans="1:23" s="3" customFormat="1" ht="15.75" hidden="1" customHeight="1">
      <c r="A8" s="300" t="s">
        <v>723</v>
      </c>
      <c r="B8" s="300"/>
      <c r="C8" s="62"/>
      <c r="D8" s="262">
        <f t="shared" si="0"/>
        <v>0</v>
      </c>
      <c r="E8" s="63"/>
      <c r="F8" s="63"/>
      <c r="G8" s="262">
        <f t="shared" si="1"/>
        <v>0</v>
      </c>
      <c r="H8" s="63"/>
      <c r="I8" s="63"/>
      <c r="J8" s="63"/>
      <c r="K8" s="64"/>
      <c r="L8" s="63"/>
      <c r="M8" s="63"/>
      <c r="N8" s="65"/>
    </row>
    <row r="9" spans="1:23" s="3" customFormat="1" ht="15.75" hidden="1" customHeight="1">
      <c r="A9" s="300" t="s">
        <v>724</v>
      </c>
      <c r="B9" s="300"/>
      <c r="C9" s="66"/>
      <c r="D9" s="263">
        <f t="shared" si="0"/>
        <v>0</v>
      </c>
      <c r="E9" s="67"/>
      <c r="F9" s="67"/>
      <c r="G9" s="263">
        <f t="shared" si="1"/>
        <v>0</v>
      </c>
      <c r="H9" s="67"/>
      <c r="I9" s="67"/>
      <c r="J9" s="67"/>
      <c r="K9" s="68"/>
      <c r="L9" s="67"/>
      <c r="M9" s="67"/>
      <c r="N9" s="69"/>
    </row>
    <row r="10" spans="1:23" s="3" customFormat="1" ht="21" customHeight="1">
      <c r="A10" s="300" t="s">
        <v>331</v>
      </c>
      <c r="B10" s="300"/>
      <c r="C10" s="216"/>
      <c r="D10" s="70">
        <f t="shared" si="0"/>
        <v>208</v>
      </c>
      <c r="E10" s="70">
        <f>SUM(E12:E18)</f>
        <v>96</v>
      </c>
      <c r="F10" s="70">
        <f>SUM(F12:F18)</f>
        <v>112</v>
      </c>
      <c r="G10" s="70">
        <f t="shared" si="1"/>
        <v>43261</v>
      </c>
      <c r="H10" s="71">
        <f>SUM(H12:H18)</f>
        <v>592</v>
      </c>
      <c r="I10" s="71">
        <f>SUM(I12:I18)</f>
        <v>35037</v>
      </c>
      <c r="J10" s="71">
        <f>SUM(J12:J18)</f>
        <v>7632</v>
      </c>
      <c r="K10" s="72">
        <f>G10/O10</f>
        <v>14.054905782975958</v>
      </c>
      <c r="L10" s="71">
        <f>SUM(L12:L18)</f>
        <v>9634</v>
      </c>
      <c r="M10" s="71">
        <f>SUM(M12:M18)</f>
        <v>119668</v>
      </c>
      <c r="N10" s="72">
        <f>M10/O10</f>
        <v>38.878492527615336</v>
      </c>
      <c r="O10" s="73">
        <f>SUM(O12:O18)</f>
        <v>3078</v>
      </c>
    </row>
    <row r="11" spans="1:23" s="3" customFormat="1" ht="7.5" customHeight="1">
      <c r="A11" s="17"/>
      <c r="B11" s="19"/>
      <c r="C11" s="47"/>
      <c r="D11" s="44"/>
      <c r="E11" s="44"/>
      <c r="F11" s="44"/>
      <c r="G11" s="44"/>
      <c r="H11" s="74"/>
      <c r="I11" s="74"/>
      <c r="J11" s="74"/>
      <c r="K11" s="75"/>
      <c r="L11" s="74"/>
      <c r="M11" s="74"/>
      <c r="N11" s="75"/>
    </row>
    <row r="12" spans="1:23" s="3" customFormat="1" ht="21" customHeight="1">
      <c r="A12" s="20" t="s">
        <v>401</v>
      </c>
      <c r="B12" s="54" t="s">
        <v>409</v>
      </c>
      <c r="C12" s="217" t="s">
        <v>418</v>
      </c>
      <c r="D12" s="70">
        <f>SUM(E12:F12)</f>
        <v>38</v>
      </c>
      <c r="E12" s="70">
        <v>23</v>
      </c>
      <c r="F12" s="70">
        <v>15</v>
      </c>
      <c r="G12" s="70">
        <f>SUM(H12:J12)</f>
        <v>6158</v>
      </c>
      <c r="H12" s="71">
        <v>522</v>
      </c>
      <c r="I12" s="71">
        <v>5275</v>
      </c>
      <c r="J12" s="71">
        <v>361</v>
      </c>
      <c r="K12" s="72">
        <f>G12/O12</f>
        <v>8.0182291666666661</v>
      </c>
      <c r="L12" s="71">
        <v>1201</v>
      </c>
      <c r="M12" s="71">
        <v>17439</v>
      </c>
      <c r="N12" s="72">
        <f>M12/O12</f>
        <v>22.70703125</v>
      </c>
      <c r="O12" s="16">
        <v>768</v>
      </c>
      <c r="P12" s="16"/>
      <c r="Q12" s="16"/>
      <c r="R12" s="16"/>
      <c r="S12" s="16"/>
      <c r="T12" s="4"/>
      <c r="U12" s="4"/>
      <c r="V12" s="39"/>
      <c r="W12" s="16"/>
    </row>
    <row r="13" spans="1:23" s="3" customFormat="1" ht="21" customHeight="1">
      <c r="A13" s="20" t="s">
        <v>339</v>
      </c>
      <c r="B13" s="19" t="s">
        <v>46</v>
      </c>
      <c r="C13" s="217" t="s">
        <v>419</v>
      </c>
      <c r="D13" s="70">
        <f t="shared" ref="D13:D18" si="2">SUM(E13:F13)</f>
        <v>37</v>
      </c>
      <c r="E13" s="70">
        <v>17</v>
      </c>
      <c r="F13" s="70">
        <v>20</v>
      </c>
      <c r="G13" s="70">
        <f t="shared" ref="G13:G18" si="3">SUM(H13:J13)</f>
        <v>7874</v>
      </c>
      <c r="H13" s="71" t="s">
        <v>53</v>
      </c>
      <c r="I13" s="71">
        <v>7853</v>
      </c>
      <c r="J13" s="71">
        <v>21</v>
      </c>
      <c r="K13" s="72">
        <f t="shared" ref="K13:K18" si="4">G13/O13</f>
        <v>13.622837370242214</v>
      </c>
      <c r="L13" s="71">
        <v>1511</v>
      </c>
      <c r="M13" s="71">
        <v>15849</v>
      </c>
      <c r="N13" s="72">
        <f t="shared" ref="N13:N18" si="5">M13/O13</f>
        <v>27.420415224913494</v>
      </c>
      <c r="O13" s="16">
        <v>578</v>
      </c>
      <c r="P13" s="16"/>
      <c r="Q13" s="16"/>
      <c r="R13" s="16"/>
      <c r="S13" s="16"/>
      <c r="T13" s="4"/>
      <c r="U13" s="4"/>
      <c r="V13" s="39"/>
      <c r="W13" s="16"/>
    </row>
    <row r="14" spans="1:23" s="3" customFormat="1" ht="21" customHeight="1">
      <c r="A14" s="20" t="s">
        <v>340</v>
      </c>
      <c r="B14" s="19" t="s">
        <v>43</v>
      </c>
      <c r="C14" s="217" t="s">
        <v>420</v>
      </c>
      <c r="D14" s="70">
        <f t="shared" si="2"/>
        <v>32</v>
      </c>
      <c r="E14" s="70">
        <v>14</v>
      </c>
      <c r="F14" s="70">
        <v>18</v>
      </c>
      <c r="G14" s="70">
        <f t="shared" si="3"/>
        <v>6809</v>
      </c>
      <c r="H14" s="71" t="s">
        <v>53</v>
      </c>
      <c r="I14" s="71">
        <v>6744</v>
      </c>
      <c r="J14" s="71">
        <v>65</v>
      </c>
      <c r="K14" s="72">
        <f t="shared" si="4"/>
        <v>14.425847457627119</v>
      </c>
      <c r="L14" s="71">
        <v>1384</v>
      </c>
      <c r="M14" s="71">
        <v>17503</v>
      </c>
      <c r="N14" s="72">
        <f t="shared" si="5"/>
        <v>37.082627118644069</v>
      </c>
      <c r="O14" s="16">
        <v>472</v>
      </c>
      <c r="P14" s="16"/>
      <c r="Q14" s="16"/>
      <c r="R14" s="16"/>
      <c r="S14" s="16"/>
      <c r="T14" s="4"/>
      <c r="U14" s="4"/>
      <c r="V14" s="39"/>
      <c r="W14" s="16"/>
    </row>
    <row r="15" spans="1:23" s="3" customFormat="1" ht="21" customHeight="1">
      <c r="A15" s="20" t="s">
        <v>341</v>
      </c>
      <c r="B15" s="19" t="s">
        <v>42</v>
      </c>
      <c r="C15" s="217" t="s">
        <v>421</v>
      </c>
      <c r="D15" s="70">
        <f t="shared" si="2"/>
        <v>25</v>
      </c>
      <c r="E15" s="70">
        <v>10</v>
      </c>
      <c r="F15" s="70">
        <v>15</v>
      </c>
      <c r="G15" s="70">
        <f t="shared" si="3"/>
        <v>5387</v>
      </c>
      <c r="H15" s="71" t="s">
        <v>53</v>
      </c>
      <c r="I15" s="71">
        <v>5304</v>
      </c>
      <c r="J15" s="71">
        <v>83</v>
      </c>
      <c r="K15" s="72">
        <f t="shared" si="4"/>
        <v>17.266025641025642</v>
      </c>
      <c r="L15" s="71">
        <v>1237</v>
      </c>
      <c r="M15" s="71">
        <v>17686</v>
      </c>
      <c r="N15" s="72">
        <f t="shared" si="5"/>
        <v>56.685897435897438</v>
      </c>
      <c r="O15" s="16">
        <v>312</v>
      </c>
      <c r="P15" s="16"/>
      <c r="Q15" s="16"/>
      <c r="R15" s="16"/>
      <c r="S15" s="16"/>
      <c r="T15" s="4"/>
      <c r="U15" s="4"/>
      <c r="V15" s="39"/>
      <c r="W15" s="16"/>
    </row>
    <row r="16" spans="1:23" s="3" customFormat="1" ht="21" customHeight="1">
      <c r="A16" s="20" t="s">
        <v>343</v>
      </c>
      <c r="B16" s="19" t="s">
        <v>48</v>
      </c>
      <c r="C16" s="217" t="s">
        <v>418</v>
      </c>
      <c r="D16" s="70">
        <f t="shared" si="2"/>
        <v>30</v>
      </c>
      <c r="E16" s="70">
        <v>14</v>
      </c>
      <c r="F16" s="70">
        <v>16</v>
      </c>
      <c r="G16" s="70">
        <f t="shared" si="3"/>
        <v>6701</v>
      </c>
      <c r="H16" s="71">
        <v>70</v>
      </c>
      <c r="I16" s="71">
        <v>5784</v>
      </c>
      <c r="J16" s="71">
        <v>847</v>
      </c>
      <c r="K16" s="72">
        <f t="shared" si="4"/>
        <v>15.404597701149426</v>
      </c>
      <c r="L16" s="71">
        <v>1333</v>
      </c>
      <c r="M16" s="71">
        <v>16368</v>
      </c>
      <c r="N16" s="72">
        <f t="shared" si="5"/>
        <v>37.627586206896552</v>
      </c>
      <c r="O16" s="16">
        <v>435</v>
      </c>
      <c r="P16" s="16"/>
      <c r="Q16" s="16"/>
      <c r="R16" s="16"/>
      <c r="S16" s="16"/>
      <c r="T16" s="16"/>
      <c r="U16" s="16"/>
      <c r="V16" s="39"/>
      <c r="W16" s="16"/>
    </row>
    <row r="17" spans="1:248" s="3" customFormat="1" ht="21" customHeight="1">
      <c r="A17" s="20" t="s">
        <v>342</v>
      </c>
      <c r="B17" s="19" t="s">
        <v>47</v>
      </c>
      <c r="C17" s="217" t="s">
        <v>421</v>
      </c>
      <c r="D17" s="70">
        <f t="shared" si="2"/>
        <v>21</v>
      </c>
      <c r="E17" s="70">
        <v>7</v>
      </c>
      <c r="F17" s="70">
        <v>14</v>
      </c>
      <c r="G17" s="70">
        <f t="shared" si="3"/>
        <v>4335</v>
      </c>
      <c r="H17" s="71" t="s">
        <v>53</v>
      </c>
      <c r="I17" s="71">
        <v>4077</v>
      </c>
      <c r="J17" s="71">
        <v>258</v>
      </c>
      <c r="K17" s="72">
        <f t="shared" si="4"/>
        <v>21.675000000000001</v>
      </c>
      <c r="L17" s="71">
        <v>1506</v>
      </c>
      <c r="M17" s="71">
        <v>18144</v>
      </c>
      <c r="N17" s="72">
        <f t="shared" si="5"/>
        <v>90.72</v>
      </c>
      <c r="O17" s="16">
        <v>200</v>
      </c>
      <c r="P17" s="16"/>
      <c r="Q17" s="16"/>
      <c r="R17" s="16"/>
      <c r="S17" s="16"/>
      <c r="T17" s="16"/>
      <c r="U17" s="16"/>
      <c r="V17" s="39"/>
      <c r="W17" s="16"/>
    </row>
    <row r="18" spans="1:248" s="3" customFormat="1" ht="21" customHeight="1" thickBot="1">
      <c r="A18" s="22" t="s">
        <v>403</v>
      </c>
      <c r="B18" s="43" t="s">
        <v>62</v>
      </c>
      <c r="C18" s="218" t="s">
        <v>40</v>
      </c>
      <c r="D18" s="77">
        <f t="shared" si="2"/>
        <v>25</v>
      </c>
      <c r="E18" s="77">
        <v>11</v>
      </c>
      <c r="F18" s="77">
        <v>14</v>
      </c>
      <c r="G18" s="77">
        <f t="shared" si="3"/>
        <v>5997</v>
      </c>
      <c r="H18" s="76" t="s">
        <v>53</v>
      </c>
      <c r="I18" s="76" t="s">
        <v>53</v>
      </c>
      <c r="J18" s="76">
        <v>5997</v>
      </c>
      <c r="K18" s="78">
        <f t="shared" si="4"/>
        <v>19.159744408945688</v>
      </c>
      <c r="L18" s="76">
        <v>1462</v>
      </c>
      <c r="M18" s="76">
        <v>16679</v>
      </c>
      <c r="N18" s="78">
        <f t="shared" si="5"/>
        <v>53.287539936102235</v>
      </c>
      <c r="O18" s="16">
        <v>313</v>
      </c>
      <c r="P18" s="16"/>
      <c r="Q18" s="16"/>
      <c r="R18" s="16"/>
      <c r="S18" s="16"/>
      <c r="T18" s="16"/>
      <c r="U18" s="16"/>
      <c r="V18" s="39"/>
      <c r="W18" s="16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</row>
    <row r="19" spans="1:248" s="3" customFormat="1">
      <c r="A19" s="27" t="s">
        <v>14</v>
      </c>
      <c r="B19" s="27"/>
    </row>
    <row r="20" spans="1:248">
      <c r="A20" s="27" t="s">
        <v>399</v>
      </c>
      <c r="B20" s="27"/>
    </row>
    <row r="21" spans="1:248" s="3" customFormat="1" ht="14.25" thickBot="1">
      <c r="A21" s="1" t="s">
        <v>417</v>
      </c>
      <c r="B21" s="2"/>
      <c r="N21" s="41" t="s">
        <v>397</v>
      </c>
    </row>
    <row r="22" spans="1:248" s="3" customFormat="1" ht="13.5" customHeight="1">
      <c r="A22" s="298" t="s">
        <v>338</v>
      </c>
      <c r="B22" s="287"/>
      <c r="C22" s="287" t="s">
        <v>365</v>
      </c>
      <c r="D22" s="287" t="s">
        <v>394</v>
      </c>
      <c r="E22" s="287"/>
      <c r="F22" s="287"/>
      <c r="G22" s="287" t="s">
        <v>395</v>
      </c>
      <c r="H22" s="287"/>
      <c r="I22" s="287"/>
      <c r="J22" s="287"/>
      <c r="K22" s="287"/>
      <c r="L22" s="305" t="s">
        <v>392</v>
      </c>
      <c r="M22" s="287" t="s">
        <v>396</v>
      </c>
      <c r="N22" s="288"/>
    </row>
    <row r="23" spans="1:248" s="3" customFormat="1">
      <c r="A23" s="299"/>
      <c r="B23" s="284"/>
      <c r="C23" s="284"/>
      <c r="D23" s="284" t="s">
        <v>331</v>
      </c>
      <c r="E23" s="284" t="s">
        <v>366</v>
      </c>
      <c r="F23" s="284" t="s">
        <v>367</v>
      </c>
      <c r="G23" s="284" t="s">
        <v>368</v>
      </c>
      <c r="H23" s="284" t="s">
        <v>369</v>
      </c>
      <c r="I23" s="285" t="s">
        <v>370</v>
      </c>
      <c r="J23" s="284" t="s">
        <v>358</v>
      </c>
      <c r="K23" s="285" t="s">
        <v>416</v>
      </c>
      <c r="L23" s="284"/>
      <c r="M23" s="284" t="s">
        <v>393</v>
      </c>
      <c r="N23" s="320" t="s">
        <v>416</v>
      </c>
    </row>
    <row r="24" spans="1:248" s="3" customFormat="1">
      <c r="A24" s="299"/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9"/>
    </row>
    <row r="25" spans="1:248" s="3" customFormat="1" ht="12.75" hidden="1" customHeight="1">
      <c r="A25" s="300">
        <v>12</v>
      </c>
      <c r="B25" s="31" t="s">
        <v>327</v>
      </c>
      <c r="C25" s="4"/>
      <c r="D25" s="56">
        <f t="shared" ref="D25:D48" si="6">SUM(E25:F25)</f>
        <v>140</v>
      </c>
      <c r="E25" s="56">
        <v>84</v>
      </c>
      <c r="F25" s="56">
        <v>56</v>
      </c>
      <c r="G25" s="56">
        <f t="shared" ref="G25:G44" si="7">SUM(H25:J25)</f>
        <v>24656</v>
      </c>
      <c r="H25" s="56">
        <v>2528</v>
      </c>
      <c r="I25" s="56">
        <v>21727</v>
      </c>
      <c r="J25" s="56">
        <v>401</v>
      </c>
      <c r="K25" s="57">
        <v>10.98</v>
      </c>
      <c r="L25" s="56">
        <v>5092</v>
      </c>
      <c r="M25" s="56">
        <v>126844</v>
      </c>
      <c r="N25" s="57">
        <v>56.52</v>
      </c>
    </row>
    <row r="26" spans="1:248" s="3" customFormat="1" ht="12.75" hidden="1" customHeight="1">
      <c r="A26" s="300"/>
      <c r="B26" s="31" t="s">
        <v>328</v>
      </c>
      <c r="C26" s="4"/>
      <c r="D26" s="56">
        <f t="shared" si="6"/>
        <v>0</v>
      </c>
      <c r="E26" s="56"/>
      <c r="F26" s="56"/>
      <c r="G26" s="56">
        <f t="shared" si="7"/>
        <v>0</v>
      </c>
      <c r="H26" s="56"/>
      <c r="I26" s="56"/>
      <c r="J26" s="56"/>
      <c r="K26" s="57"/>
      <c r="L26" s="56"/>
      <c r="M26" s="56"/>
      <c r="N26" s="57"/>
    </row>
    <row r="27" spans="1:248" s="3" customFormat="1" ht="12.75" hidden="1" customHeight="1">
      <c r="A27" s="300"/>
      <c r="B27" s="31" t="s">
        <v>329</v>
      </c>
      <c r="C27" s="4"/>
      <c r="D27" s="56">
        <f t="shared" si="6"/>
        <v>0</v>
      </c>
      <c r="E27" s="56"/>
      <c r="F27" s="56"/>
      <c r="G27" s="56">
        <f t="shared" si="7"/>
        <v>0</v>
      </c>
      <c r="H27" s="56"/>
      <c r="I27" s="56"/>
      <c r="J27" s="56"/>
      <c r="K27" s="57"/>
      <c r="L27" s="56"/>
      <c r="M27" s="56"/>
      <c r="N27" s="57"/>
    </row>
    <row r="28" spans="1:248" s="3" customFormat="1" ht="12.75" hidden="1" customHeight="1">
      <c r="A28" s="300"/>
      <c r="B28" s="31" t="s">
        <v>330</v>
      </c>
      <c r="C28" s="4"/>
      <c r="D28" s="56">
        <f t="shared" si="6"/>
        <v>0</v>
      </c>
      <c r="E28" s="56"/>
      <c r="F28" s="56"/>
      <c r="G28" s="56">
        <f t="shared" si="7"/>
        <v>0</v>
      </c>
      <c r="H28" s="56"/>
      <c r="I28" s="56"/>
      <c r="J28" s="56"/>
      <c r="K28" s="57"/>
      <c r="L28" s="56"/>
      <c r="M28" s="56"/>
      <c r="N28" s="57"/>
    </row>
    <row r="29" spans="1:248" s="3" customFormat="1" ht="12.75" customHeight="1">
      <c r="A29" s="300">
        <v>13</v>
      </c>
      <c r="B29" s="31" t="s">
        <v>327</v>
      </c>
      <c r="C29" s="4"/>
      <c r="D29" s="56">
        <f t="shared" si="6"/>
        <v>135</v>
      </c>
      <c r="E29" s="56">
        <v>77</v>
      </c>
      <c r="F29" s="56">
        <v>58</v>
      </c>
      <c r="G29" s="56">
        <f t="shared" si="7"/>
        <v>24656</v>
      </c>
      <c r="H29" s="56">
        <v>2528</v>
      </c>
      <c r="I29" s="56">
        <v>21727</v>
      </c>
      <c r="J29" s="56">
        <v>401</v>
      </c>
      <c r="K29" s="57">
        <v>11.04</v>
      </c>
      <c r="L29" s="56">
        <v>5092</v>
      </c>
      <c r="M29" s="56">
        <v>126844</v>
      </c>
      <c r="N29" s="57">
        <v>56.7</v>
      </c>
    </row>
    <row r="30" spans="1:248" s="3" customFormat="1" ht="12.75" customHeight="1">
      <c r="A30" s="300"/>
      <c r="B30" s="31" t="s">
        <v>328</v>
      </c>
      <c r="C30" s="4"/>
      <c r="D30" s="56">
        <f t="shared" si="6"/>
        <v>0</v>
      </c>
      <c r="E30" s="56"/>
      <c r="F30" s="56"/>
      <c r="G30" s="56">
        <f t="shared" si="7"/>
        <v>0</v>
      </c>
      <c r="H30" s="56"/>
      <c r="I30" s="56"/>
      <c r="J30" s="56"/>
      <c r="K30" s="57"/>
      <c r="L30" s="56"/>
      <c r="M30" s="56"/>
      <c r="N30" s="57"/>
    </row>
    <row r="31" spans="1:248" s="3" customFormat="1" ht="12.75" customHeight="1">
      <c r="A31" s="300"/>
      <c r="B31" s="31" t="s">
        <v>329</v>
      </c>
      <c r="C31" s="4"/>
      <c r="D31" s="56">
        <f t="shared" si="6"/>
        <v>0</v>
      </c>
      <c r="E31" s="56"/>
      <c r="F31" s="56"/>
      <c r="G31" s="56">
        <f t="shared" si="7"/>
        <v>0</v>
      </c>
      <c r="H31" s="56"/>
      <c r="I31" s="56"/>
      <c r="J31" s="56"/>
      <c r="K31" s="57"/>
      <c r="L31" s="56"/>
      <c r="M31" s="56"/>
      <c r="N31" s="57"/>
    </row>
    <row r="32" spans="1:248" s="3" customFormat="1" ht="12.75" customHeight="1">
      <c r="A32" s="300"/>
      <c r="B32" s="31" t="s">
        <v>330</v>
      </c>
      <c r="C32" s="4"/>
      <c r="D32" s="56">
        <f t="shared" si="6"/>
        <v>0</v>
      </c>
      <c r="E32" s="56"/>
      <c r="F32" s="56"/>
      <c r="G32" s="56">
        <f t="shared" si="7"/>
        <v>0</v>
      </c>
      <c r="H32" s="56"/>
      <c r="I32" s="56"/>
      <c r="J32" s="56"/>
      <c r="K32" s="57"/>
      <c r="L32" s="56"/>
      <c r="M32" s="56"/>
      <c r="N32" s="57"/>
    </row>
    <row r="33" spans="1:14" s="3" customFormat="1" ht="12.75" customHeight="1">
      <c r="A33" s="300">
        <v>14</v>
      </c>
      <c r="B33" s="31" t="s">
        <v>327</v>
      </c>
      <c r="C33" s="4"/>
      <c r="D33" s="56">
        <f t="shared" si="6"/>
        <v>125</v>
      </c>
      <c r="E33" s="56">
        <v>66</v>
      </c>
      <c r="F33" s="56">
        <v>59</v>
      </c>
      <c r="G33" s="56">
        <f t="shared" si="7"/>
        <v>24672</v>
      </c>
      <c r="H33" s="56">
        <v>2528</v>
      </c>
      <c r="I33" s="56">
        <v>21727</v>
      </c>
      <c r="J33" s="56">
        <v>417</v>
      </c>
      <c r="K33" s="57">
        <v>11.29</v>
      </c>
      <c r="L33" s="56">
        <v>5092</v>
      </c>
      <c r="M33" s="56">
        <v>16844</v>
      </c>
      <c r="N33" s="57">
        <v>58.05</v>
      </c>
    </row>
    <row r="34" spans="1:14" s="3" customFormat="1" ht="12.75" customHeight="1">
      <c r="A34" s="300"/>
      <c r="B34" s="31" t="s">
        <v>328</v>
      </c>
      <c r="C34" s="4"/>
      <c r="D34" s="56">
        <f t="shared" si="6"/>
        <v>0</v>
      </c>
      <c r="E34" s="56"/>
      <c r="F34" s="56"/>
      <c r="G34" s="56">
        <f t="shared" si="7"/>
        <v>0</v>
      </c>
      <c r="H34" s="56"/>
      <c r="I34" s="56"/>
      <c r="J34" s="56"/>
      <c r="K34" s="57"/>
      <c r="L34" s="56"/>
      <c r="M34" s="56"/>
      <c r="N34" s="57"/>
    </row>
    <row r="35" spans="1:14" s="3" customFormat="1" ht="12.75" customHeight="1">
      <c r="A35" s="300"/>
      <c r="B35" s="31" t="s">
        <v>329</v>
      </c>
      <c r="C35" s="4"/>
      <c r="D35" s="56">
        <f t="shared" si="6"/>
        <v>0</v>
      </c>
      <c r="E35" s="56"/>
      <c r="F35" s="56"/>
      <c r="G35" s="56">
        <f t="shared" si="7"/>
        <v>0</v>
      </c>
      <c r="H35" s="56"/>
      <c r="I35" s="56"/>
      <c r="J35" s="56"/>
      <c r="K35" s="57"/>
      <c r="L35" s="56"/>
      <c r="M35" s="56"/>
      <c r="N35" s="57"/>
    </row>
    <row r="36" spans="1:14" s="3" customFormat="1" ht="12.75" customHeight="1">
      <c r="A36" s="300"/>
      <c r="B36" s="31" t="s">
        <v>330</v>
      </c>
      <c r="C36" s="4"/>
      <c r="D36" s="56">
        <f t="shared" si="6"/>
        <v>0</v>
      </c>
      <c r="E36" s="56"/>
      <c r="F36" s="56"/>
      <c r="G36" s="56">
        <f t="shared" si="7"/>
        <v>0</v>
      </c>
      <c r="H36" s="56"/>
      <c r="I36" s="56"/>
      <c r="J36" s="56"/>
      <c r="K36" s="57"/>
      <c r="L36" s="56"/>
      <c r="M36" s="56"/>
      <c r="N36" s="57"/>
    </row>
    <row r="37" spans="1:14" s="3" customFormat="1" ht="12.75" customHeight="1">
      <c r="A37" s="300">
        <v>15</v>
      </c>
      <c r="B37" s="31" t="s">
        <v>327</v>
      </c>
      <c r="C37" s="4"/>
      <c r="D37" s="56">
        <f t="shared" si="6"/>
        <v>124</v>
      </c>
      <c r="E37" s="56">
        <v>65</v>
      </c>
      <c r="F37" s="56">
        <v>59</v>
      </c>
      <c r="G37" s="56">
        <f t="shared" si="7"/>
        <v>24803</v>
      </c>
      <c r="H37" s="56">
        <v>2545</v>
      </c>
      <c r="I37" s="56">
        <v>21828</v>
      </c>
      <c r="J37" s="56">
        <v>430</v>
      </c>
      <c r="K37" s="57">
        <v>11.66</v>
      </c>
      <c r="L37" s="56">
        <v>4991</v>
      </c>
      <c r="M37" s="56">
        <v>126844</v>
      </c>
      <c r="N37" s="57">
        <v>59.66</v>
      </c>
    </row>
    <row r="38" spans="1:14" s="3" customFormat="1" ht="12.75" customHeight="1">
      <c r="A38" s="300"/>
      <c r="B38" s="31" t="s">
        <v>328</v>
      </c>
      <c r="C38" s="4"/>
      <c r="D38" s="56">
        <f t="shared" si="6"/>
        <v>0</v>
      </c>
      <c r="E38" s="56"/>
      <c r="F38" s="56"/>
      <c r="G38" s="56">
        <f t="shared" si="7"/>
        <v>0</v>
      </c>
      <c r="H38" s="56"/>
      <c r="I38" s="56"/>
      <c r="J38" s="56"/>
      <c r="K38" s="57"/>
      <c r="L38" s="56"/>
      <c r="M38" s="56"/>
      <c r="N38" s="57"/>
    </row>
    <row r="39" spans="1:14" s="3" customFormat="1" ht="12.75" customHeight="1">
      <c r="A39" s="300"/>
      <c r="B39" s="31" t="s">
        <v>329</v>
      </c>
      <c r="C39" s="4"/>
      <c r="D39" s="56">
        <f t="shared" si="6"/>
        <v>0</v>
      </c>
      <c r="E39" s="56"/>
      <c r="F39" s="56"/>
      <c r="G39" s="56">
        <f t="shared" si="7"/>
        <v>0</v>
      </c>
      <c r="H39" s="56"/>
      <c r="I39" s="56"/>
      <c r="J39" s="56"/>
      <c r="K39" s="57"/>
      <c r="L39" s="56"/>
      <c r="M39" s="56"/>
      <c r="N39" s="57"/>
    </row>
    <row r="40" spans="1:14" s="3" customFormat="1" ht="12.75" customHeight="1">
      <c r="A40" s="300"/>
      <c r="B40" s="31" t="s">
        <v>330</v>
      </c>
      <c r="C40" s="4"/>
      <c r="D40" s="56">
        <f t="shared" si="6"/>
        <v>0</v>
      </c>
      <c r="E40" s="56"/>
      <c r="F40" s="56"/>
      <c r="G40" s="56">
        <f t="shared" si="7"/>
        <v>0</v>
      </c>
      <c r="H40" s="56"/>
      <c r="I40" s="56"/>
      <c r="J40" s="56"/>
      <c r="K40" s="57"/>
      <c r="L40" s="56"/>
      <c r="M40" s="56"/>
      <c r="N40" s="57"/>
    </row>
    <row r="41" spans="1:14" s="3" customFormat="1" ht="12.75" customHeight="1">
      <c r="A41" s="300">
        <v>16</v>
      </c>
      <c r="B41" s="31" t="s">
        <v>327</v>
      </c>
      <c r="C41" s="4"/>
      <c r="D41" s="56">
        <f t="shared" si="6"/>
        <v>124</v>
      </c>
      <c r="E41" s="56">
        <v>64</v>
      </c>
      <c r="F41" s="56">
        <v>60</v>
      </c>
      <c r="G41" s="56">
        <f t="shared" si="7"/>
        <v>24697</v>
      </c>
      <c r="H41" s="56">
        <v>2157</v>
      </c>
      <c r="I41" s="56">
        <v>22031</v>
      </c>
      <c r="J41" s="56">
        <v>509</v>
      </c>
      <c r="K41" s="57">
        <v>11.71</v>
      </c>
      <c r="L41" s="56">
        <v>4991</v>
      </c>
      <c r="M41" s="56">
        <v>126844</v>
      </c>
      <c r="N41" s="57">
        <v>60.17</v>
      </c>
    </row>
    <row r="42" spans="1:14" s="3" customFormat="1" ht="12.75" customHeight="1">
      <c r="A42" s="300"/>
      <c r="B42" s="31" t="s">
        <v>328</v>
      </c>
      <c r="C42" s="4"/>
      <c r="D42" s="56">
        <f t="shared" si="6"/>
        <v>0</v>
      </c>
      <c r="E42" s="56"/>
      <c r="F42" s="56"/>
      <c r="G42" s="56">
        <f t="shared" si="7"/>
        <v>0</v>
      </c>
      <c r="H42" s="56"/>
      <c r="I42" s="56"/>
      <c r="J42" s="56"/>
      <c r="K42" s="57"/>
      <c r="L42" s="56"/>
      <c r="M42" s="56"/>
      <c r="N42" s="57"/>
    </row>
    <row r="43" spans="1:14" s="3" customFormat="1" ht="12.75" customHeight="1">
      <c r="A43" s="300"/>
      <c r="B43" s="31" t="s">
        <v>329</v>
      </c>
      <c r="C43" s="4"/>
      <c r="D43" s="56">
        <f t="shared" si="6"/>
        <v>0</v>
      </c>
      <c r="E43" s="56"/>
      <c r="F43" s="56"/>
      <c r="G43" s="56">
        <f t="shared" si="7"/>
        <v>0</v>
      </c>
      <c r="H43" s="56"/>
      <c r="I43" s="56"/>
      <c r="J43" s="56"/>
      <c r="K43" s="57"/>
      <c r="L43" s="56"/>
      <c r="M43" s="56"/>
      <c r="N43" s="57"/>
    </row>
    <row r="44" spans="1:14" s="3" customFormat="1" ht="12.75" customHeight="1">
      <c r="A44" s="300"/>
      <c r="B44" s="31" t="s">
        <v>330</v>
      </c>
      <c r="C44" s="4"/>
      <c r="D44" s="56">
        <f t="shared" si="6"/>
        <v>0</v>
      </c>
      <c r="E44" s="56"/>
      <c r="F44" s="56"/>
      <c r="G44" s="56">
        <f t="shared" si="7"/>
        <v>0</v>
      </c>
      <c r="H44" s="56"/>
      <c r="I44" s="56"/>
      <c r="J44" s="56"/>
      <c r="K44" s="57"/>
      <c r="L44" s="56"/>
      <c r="M44" s="56"/>
      <c r="N44" s="57"/>
    </row>
    <row r="45" spans="1:14" s="3" customFormat="1" ht="12.75" customHeight="1">
      <c r="A45" s="300">
        <v>17</v>
      </c>
      <c r="B45" s="31" t="s">
        <v>327</v>
      </c>
      <c r="C45" s="4"/>
      <c r="D45" s="56">
        <f t="shared" si="6"/>
        <v>0</v>
      </c>
      <c r="E45" s="56"/>
      <c r="F45" s="56"/>
      <c r="G45" s="56">
        <f>SUM(H45:J45)</f>
        <v>0</v>
      </c>
      <c r="H45" s="56"/>
      <c r="I45" s="56"/>
      <c r="J45" s="56"/>
      <c r="K45" s="57"/>
      <c r="L45" s="56"/>
      <c r="M45" s="56"/>
      <c r="N45" s="57"/>
    </row>
    <row r="46" spans="1:14" s="3" customFormat="1" ht="12.75" customHeight="1">
      <c r="A46" s="300"/>
      <c r="B46" s="31" t="s">
        <v>328</v>
      </c>
      <c r="C46" s="4"/>
      <c r="D46" s="56">
        <f t="shared" si="6"/>
        <v>0</v>
      </c>
      <c r="E46" s="56"/>
      <c r="F46" s="56"/>
      <c r="G46" s="56">
        <f>SUM(H46:J46)</f>
        <v>0</v>
      </c>
      <c r="H46" s="56"/>
      <c r="I46" s="56"/>
      <c r="J46" s="56"/>
      <c r="K46" s="57"/>
      <c r="L46" s="56"/>
      <c r="M46" s="56"/>
      <c r="N46" s="57"/>
    </row>
    <row r="47" spans="1:14" s="3" customFormat="1" ht="12.75" customHeight="1">
      <c r="A47" s="300"/>
      <c r="B47" s="31" t="s">
        <v>329</v>
      </c>
      <c r="C47" s="4"/>
      <c r="D47" s="56">
        <f t="shared" si="6"/>
        <v>0</v>
      </c>
      <c r="E47" s="56"/>
      <c r="F47" s="56"/>
      <c r="G47" s="56">
        <f>SUM(H47:J47)</f>
        <v>0</v>
      </c>
      <c r="H47" s="56"/>
      <c r="I47" s="56"/>
      <c r="J47" s="56"/>
      <c r="K47" s="57"/>
      <c r="L47" s="56"/>
      <c r="M47" s="56"/>
      <c r="N47" s="57"/>
    </row>
    <row r="48" spans="1:14" s="3" customFormat="1" ht="12.75" customHeight="1">
      <c r="A48" s="300"/>
      <c r="B48" s="31" t="s">
        <v>330</v>
      </c>
      <c r="C48" s="4"/>
      <c r="D48" s="56">
        <f t="shared" si="6"/>
        <v>0</v>
      </c>
      <c r="E48" s="56"/>
      <c r="F48" s="56"/>
      <c r="G48" s="56">
        <f>SUM(H48:J48)</f>
        <v>0</v>
      </c>
      <c r="H48" s="56"/>
      <c r="I48" s="56"/>
      <c r="J48" s="56"/>
      <c r="K48" s="57"/>
      <c r="L48" s="56"/>
      <c r="M48" s="56"/>
      <c r="N48" s="57"/>
    </row>
    <row r="49" spans="1:14" s="3" customFormat="1" ht="7.5" customHeight="1" thickBot="1">
      <c r="A49" s="55"/>
      <c r="B49" s="43"/>
      <c r="C49" s="55"/>
      <c r="D49" s="79"/>
      <c r="E49" s="79"/>
      <c r="F49" s="79"/>
      <c r="G49" s="79"/>
      <c r="H49" s="79"/>
      <c r="I49" s="79"/>
      <c r="J49" s="79"/>
      <c r="K49" s="80"/>
      <c r="L49" s="79"/>
      <c r="M49" s="79"/>
      <c r="N49" s="80"/>
    </row>
    <row r="50" spans="1:14" s="3" customFormat="1">
      <c r="B50" s="27" t="s">
        <v>398</v>
      </c>
    </row>
    <row r="51" spans="1:14">
      <c r="B51" s="27" t="s">
        <v>399</v>
      </c>
    </row>
  </sheetData>
  <mergeCells count="43">
    <mergeCell ref="A33:A36"/>
    <mergeCell ref="A37:A40"/>
    <mergeCell ref="A41:A44"/>
    <mergeCell ref="A45:A48"/>
    <mergeCell ref="A25:A28"/>
    <mergeCell ref="A29:A32"/>
    <mergeCell ref="K23:K24"/>
    <mergeCell ref="M23:M24"/>
    <mergeCell ref="D23:D24"/>
    <mergeCell ref="E23:E24"/>
    <mergeCell ref="F23:F24"/>
    <mergeCell ref="A22:A24"/>
    <mergeCell ref="B22:B24"/>
    <mergeCell ref="C22:C24"/>
    <mergeCell ref="D22:F22"/>
    <mergeCell ref="N23:N24"/>
    <mergeCell ref="G22:K22"/>
    <mergeCell ref="L22:L24"/>
    <mergeCell ref="M22:N22"/>
    <mergeCell ref="G23:G24"/>
    <mergeCell ref="H23:H24"/>
    <mergeCell ref="I23:I24"/>
    <mergeCell ref="J23:J24"/>
    <mergeCell ref="F3:F4"/>
    <mergeCell ref="N3:N4"/>
    <mergeCell ref="L2:L4"/>
    <mergeCell ref="M2:N2"/>
    <mergeCell ref="G3:G4"/>
    <mergeCell ref="H3:H4"/>
    <mergeCell ref="I3:I4"/>
    <mergeCell ref="J3:J4"/>
    <mergeCell ref="K3:K4"/>
    <mergeCell ref="M3:M4"/>
    <mergeCell ref="A7:B7"/>
    <mergeCell ref="A8:B8"/>
    <mergeCell ref="A9:B9"/>
    <mergeCell ref="A10:B10"/>
    <mergeCell ref="C2:C4"/>
    <mergeCell ref="D2:F2"/>
    <mergeCell ref="A6:B6"/>
    <mergeCell ref="A2:B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283</v>
      </c>
    </row>
    <row r="2" spans="1:4" ht="18" customHeight="1">
      <c r="A2" s="183" t="s">
        <v>674</v>
      </c>
      <c r="B2" s="6" t="s">
        <v>675</v>
      </c>
      <c r="C2" s="6" t="s">
        <v>284</v>
      </c>
      <c r="D2" s="184"/>
    </row>
    <row r="3" spans="1:4" ht="15" customHeight="1">
      <c r="A3" s="188" t="s">
        <v>386</v>
      </c>
      <c r="B3" s="189" t="s">
        <v>286</v>
      </c>
      <c r="C3" s="208" t="s">
        <v>144</v>
      </c>
      <c r="D3" s="220" t="s">
        <v>287</v>
      </c>
    </row>
    <row r="4" spans="1:4" ht="15" customHeight="1">
      <c r="A4" s="188" t="s">
        <v>288</v>
      </c>
      <c r="B4" s="189" t="s">
        <v>289</v>
      </c>
      <c r="C4" s="209" t="s">
        <v>122</v>
      </c>
      <c r="D4" s="190" t="s">
        <v>290</v>
      </c>
    </row>
    <row r="5" spans="1:4" ht="15" customHeight="1">
      <c r="A5" s="221" t="s">
        <v>291</v>
      </c>
      <c r="B5" s="189" t="s">
        <v>292</v>
      </c>
      <c r="C5" s="208" t="s">
        <v>144</v>
      </c>
      <c r="D5" s="222" t="s">
        <v>293</v>
      </c>
    </row>
    <row r="6" spans="1:4" ht="15" customHeight="1">
      <c r="A6" s="221" t="s">
        <v>294</v>
      </c>
      <c r="B6" s="189" t="s">
        <v>295</v>
      </c>
      <c r="C6" s="208" t="s">
        <v>145</v>
      </c>
      <c r="D6" s="190" t="s">
        <v>296</v>
      </c>
    </row>
    <row r="7" spans="1:4" ht="15" customHeight="1" thickBot="1">
      <c r="A7" s="223" t="s">
        <v>297</v>
      </c>
      <c r="B7" s="224" t="s">
        <v>298</v>
      </c>
      <c r="C7" s="225" t="s">
        <v>140</v>
      </c>
      <c r="D7" s="226" t="s">
        <v>299</v>
      </c>
    </row>
    <row r="8" spans="1:4">
      <c r="A8" s="27"/>
    </row>
    <row r="9" spans="1:4" ht="18" customHeight="1" thickBot="1">
      <c r="A9" s="1" t="s">
        <v>300</v>
      </c>
    </row>
    <row r="10" spans="1:4" ht="15" customHeight="1">
      <c r="A10" s="183" t="s">
        <v>674</v>
      </c>
      <c r="B10" s="6" t="s">
        <v>675</v>
      </c>
      <c r="C10" s="6" t="s">
        <v>284</v>
      </c>
      <c r="D10" s="184" t="s">
        <v>285</v>
      </c>
    </row>
    <row r="11" spans="1:4" ht="15" customHeight="1">
      <c r="A11" s="188" t="s">
        <v>301</v>
      </c>
      <c r="B11" s="189" t="s">
        <v>302</v>
      </c>
      <c r="C11" s="208" t="s">
        <v>121</v>
      </c>
      <c r="D11" s="190">
        <v>14</v>
      </c>
    </row>
    <row r="12" spans="1:4" ht="15" customHeight="1">
      <c r="A12" s="188" t="s">
        <v>303</v>
      </c>
      <c r="B12" s="189" t="s">
        <v>304</v>
      </c>
      <c r="C12" s="208" t="s">
        <v>146</v>
      </c>
      <c r="D12" s="190">
        <v>36</v>
      </c>
    </row>
    <row r="13" spans="1:4" ht="15" customHeight="1">
      <c r="A13" s="188" t="s">
        <v>305</v>
      </c>
      <c r="B13" s="189" t="s">
        <v>306</v>
      </c>
      <c r="C13" s="208" t="s">
        <v>123</v>
      </c>
      <c r="D13" s="190">
        <v>18</v>
      </c>
    </row>
    <row r="14" spans="1:4" ht="15" customHeight="1">
      <c r="A14" s="188" t="s">
        <v>307</v>
      </c>
      <c r="B14" s="189" t="s">
        <v>308</v>
      </c>
      <c r="C14" s="208" t="s">
        <v>147</v>
      </c>
      <c r="D14" s="190">
        <v>9</v>
      </c>
    </row>
    <row r="15" spans="1:4" ht="15" customHeight="1">
      <c r="A15" s="191" t="s">
        <v>309</v>
      </c>
      <c r="B15" s="189" t="s">
        <v>745</v>
      </c>
      <c r="C15" s="208" t="s">
        <v>148</v>
      </c>
      <c r="D15" s="190">
        <v>36</v>
      </c>
    </row>
    <row r="16" spans="1:4" ht="15" customHeight="1">
      <c r="A16" s="188" t="s">
        <v>310</v>
      </c>
      <c r="B16" s="189" t="s">
        <v>311</v>
      </c>
      <c r="C16" s="208" t="s">
        <v>149</v>
      </c>
      <c r="D16" s="190">
        <v>9</v>
      </c>
    </row>
    <row r="17" spans="1:4" ht="15" customHeight="1">
      <c r="A17" s="188" t="s">
        <v>312</v>
      </c>
      <c r="B17" s="189" t="s">
        <v>313</v>
      </c>
      <c r="C17" s="208" t="s">
        <v>149</v>
      </c>
      <c r="D17" s="190">
        <v>18</v>
      </c>
    </row>
    <row r="18" spans="1:4" ht="15" customHeight="1">
      <c r="A18" s="188" t="s">
        <v>314</v>
      </c>
      <c r="B18" s="189" t="s">
        <v>315</v>
      </c>
      <c r="C18" s="208" t="s">
        <v>149</v>
      </c>
      <c r="D18" s="190">
        <v>9</v>
      </c>
    </row>
    <row r="19" spans="1:4" ht="15" customHeight="1">
      <c r="A19" s="188" t="s">
        <v>316</v>
      </c>
      <c r="B19" s="189" t="s">
        <v>317</v>
      </c>
      <c r="C19" s="208" t="s">
        <v>150</v>
      </c>
      <c r="D19" s="190">
        <v>18</v>
      </c>
    </row>
    <row r="20" spans="1:4" ht="15" customHeight="1">
      <c r="A20" s="188" t="s">
        <v>318</v>
      </c>
      <c r="B20" s="189" t="s">
        <v>319</v>
      </c>
      <c r="C20" s="208" t="s">
        <v>151</v>
      </c>
      <c r="D20" s="190">
        <v>9</v>
      </c>
    </row>
    <row r="21" spans="1:4" ht="15" customHeight="1">
      <c r="A21" s="188" t="s">
        <v>320</v>
      </c>
      <c r="B21" s="189" t="s">
        <v>321</v>
      </c>
      <c r="C21" s="208" t="s">
        <v>152</v>
      </c>
      <c r="D21" s="190">
        <v>18</v>
      </c>
    </row>
    <row r="22" spans="1:4" ht="15" customHeight="1">
      <c r="A22" s="188" t="s">
        <v>322</v>
      </c>
      <c r="B22" s="28" t="s">
        <v>322</v>
      </c>
      <c r="C22" s="208" t="s">
        <v>153</v>
      </c>
      <c r="D22" s="190">
        <v>9</v>
      </c>
    </row>
    <row r="23" spans="1:4" ht="15" customHeight="1">
      <c r="A23" s="188" t="s">
        <v>322</v>
      </c>
      <c r="B23" s="28" t="s">
        <v>322</v>
      </c>
      <c r="C23" s="208" t="s">
        <v>154</v>
      </c>
      <c r="D23" s="190">
        <v>9</v>
      </c>
    </row>
    <row r="24" spans="1:4" ht="15" customHeight="1">
      <c r="A24" s="188" t="s">
        <v>323</v>
      </c>
      <c r="B24" s="189" t="s">
        <v>324</v>
      </c>
      <c r="C24" s="208" t="s">
        <v>155</v>
      </c>
      <c r="D24" s="190">
        <v>18</v>
      </c>
    </row>
    <row r="25" spans="1:4" ht="15" customHeight="1" thickBot="1">
      <c r="A25" s="227" t="s">
        <v>325</v>
      </c>
      <c r="B25" s="224" t="s">
        <v>298</v>
      </c>
      <c r="C25" s="225" t="s">
        <v>156</v>
      </c>
      <c r="D25" s="226">
        <v>18</v>
      </c>
    </row>
    <row r="26" spans="1:4">
      <c r="A26" s="27" t="s">
        <v>326</v>
      </c>
    </row>
    <row r="27" spans="1:4">
      <c r="A27" s="27" t="s">
        <v>746</v>
      </c>
    </row>
    <row r="28" spans="1:4">
      <c r="A28" s="27"/>
    </row>
    <row r="29" spans="1:4">
      <c r="A29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pane xSplit="2" ySplit="3" topLeftCell="C18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4.25" customHeight="1"/>
  <cols>
    <col min="1" max="1" width="8" style="3" customWidth="1"/>
    <col min="2" max="2" width="5.875" style="3" customWidth="1"/>
    <col min="3" max="13" width="6.625" style="45" customWidth="1"/>
    <col min="14" max="25" width="6.75" style="45" customWidth="1"/>
    <col min="26" max="16384" width="9" style="45"/>
  </cols>
  <sheetData>
    <row r="1" spans="1:25" ht="21" customHeight="1" thickBot="1">
      <c r="A1" s="1" t="s">
        <v>23</v>
      </c>
      <c r="H1" s="81" t="s">
        <v>413</v>
      </c>
      <c r="Y1" s="82" t="s">
        <v>430</v>
      </c>
    </row>
    <row r="2" spans="1:25" ht="14.25" customHeight="1">
      <c r="A2" s="292" t="s">
        <v>338</v>
      </c>
      <c r="B2" s="293"/>
      <c r="C2" s="287" t="s">
        <v>424</v>
      </c>
      <c r="D2" s="287"/>
      <c r="E2" s="287"/>
      <c r="F2" s="287" t="s">
        <v>425</v>
      </c>
      <c r="G2" s="287"/>
      <c r="H2" s="287"/>
      <c r="I2" s="287"/>
      <c r="J2" s="287" t="s">
        <v>426</v>
      </c>
      <c r="K2" s="287"/>
      <c r="L2" s="287"/>
      <c r="M2" s="288"/>
      <c r="N2" s="290" t="s">
        <v>427</v>
      </c>
      <c r="O2" s="287"/>
      <c r="P2" s="287"/>
      <c r="Q2" s="287"/>
      <c r="R2" s="287" t="s">
        <v>428</v>
      </c>
      <c r="S2" s="287"/>
      <c r="T2" s="287"/>
      <c r="U2" s="287"/>
      <c r="V2" s="287" t="s">
        <v>429</v>
      </c>
      <c r="W2" s="287"/>
      <c r="X2" s="287"/>
      <c r="Y2" s="288"/>
    </row>
    <row r="3" spans="1:25" ht="14.25" customHeight="1">
      <c r="A3" s="296"/>
      <c r="B3" s="297"/>
      <c r="C3" s="9" t="s">
        <v>346</v>
      </c>
      <c r="D3" s="9" t="s">
        <v>334</v>
      </c>
      <c r="E3" s="9" t="s">
        <v>335</v>
      </c>
      <c r="F3" s="9" t="s">
        <v>346</v>
      </c>
      <c r="G3" s="9" t="s">
        <v>334</v>
      </c>
      <c r="H3" s="9" t="s">
        <v>335</v>
      </c>
      <c r="I3" s="9" t="s">
        <v>423</v>
      </c>
      <c r="J3" s="9" t="s">
        <v>346</v>
      </c>
      <c r="K3" s="9" t="s">
        <v>334</v>
      </c>
      <c r="L3" s="9" t="s">
        <v>335</v>
      </c>
      <c r="M3" s="11" t="s">
        <v>423</v>
      </c>
      <c r="N3" s="8" t="s">
        <v>346</v>
      </c>
      <c r="O3" s="9" t="s">
        <v>334</v>
      </c>
      <c r="P3" s="9" t="s">
        <v>335</v>
      </c>
      <c r="Q3" s="9" t="s">
        <v>423</v>
      </c>
      <c r="R3" s="9" t="s">
        <v>346</v>
      </c>
      <c r="S3" s="9" t="s">
        <v>334</v>
      </c>
      <c r="T3" s="9" t="s">
        <v>335</v>
      </c>
      <c r="U3" s="9" t="s">
        <v>423</v>
      </c>
      <c r="V3" s="9" t="s">
        <v>346</v>
      </c>
      <c r="W3" s="9" t="s">
        <v>334</v>
      </c>
      <c r="X3" s="9" t="s">
        <v>335</v>
      </c>
      <c r="Y3" s="11" t="s">
        <v>423</v>
      </c>
    </row>
    <row r="4" spans="1:25" ht="14.25" hidden="1" customHeight="1">
      <c r="A4" s="321" t="s">
        <v>571</v>
      </c>
      <c r="B4" s="31" t="s">
        <v>327</v>
      </c>
      <c r="C4" s="123">
        <f>SUM(F4,J4,N4,R4,V4)</f>
        <v>880</v>
      </c>
      <c r="D4" s="123">
        <f>SUM(G4,K4,O4,S4,W4)</f>
        <v>458</v>
      </c>
      <c r="E4" s="123">
        <f>SUM(H4,L4,P4,T4,X4)</f>
        <v>422</v>
      </c>
      <c r="F4" s="123">
        <f>SUM(G4:H4)</f>
        <v>854</v>
      </c>
      <c r="G4" s="123">
        <v>441</v>
      </c>
      <c r="H4" s="123">
        <v>413</v>
      </c>
      <c r="I4" s="210">
        <f>F4/C4*100</f>
        <v>97.045454545454547</v>
      </c>
      <c r="J4" s="123">
        <f>SUM(K4:L4)</f>
        <v>3</v>
      </c>
      <c r="K4" s="123">
        <v>2</v>
      </c>
      <c r="L4" s="123">
        <v>1</v>
      </c>
      <c r="M4" s="210">
        <f>J4/C4*100</f>
        <v>0.34090909090909088</v>
      </c>
      <c r="N4" s="123">
        <f>SUM(O4:P4)</f>
        <v>6</v>
      </c>
      <c r="O4" s="123">
        <v>5</v>
      </c>
      <c r="P4" s="123">
        <v>1</v>
      </c>
      <c r="Q4" s="211">
        <f>N4/C4*100</f>
        <v>0.68181818181818177</v>
      </c>
      <c r="R4" s="123">
        <f>SUM(S4:T4)</f>
        <v>17</v>
      </c>
      <c r="S4" s="123">
        <v>10</v>
      </c>
      <c r="T4" s="123">
        <v>7</v>
      </c>
      <c r="U4" s="210">
        <f>R4/C4*100</f>
        <v>1.9318181818181817</v>
      </c>
      <c r="V4" s="123" t="s">
        <v>673</v>
      </c>
      <c r="W4" s="123" t="s">
        <v>673</v>
      </c>
      <c r="X4" s="123" t="s">
        <v>673</v>
      </c>
      <c r="Y4" s="210" t="s">
        <v>673</v>
      </c>
    </row>
    <row r="5" spans="1:25" ht="14.25" hidden="1" customHeight="1">
      <c r="A5" s="322"/>
      <c r="B5" s="31" t="s">
        <v>328</v>
      </c>
      <c r="C5" s="123">
        <f t="shared" ref="C5:C32" si="0">SUM(F5,J5,N5,R5,V5)</f>
        <v>190</v>
      </c>
      <c r="D5" s="123">
        <f t="shared" ref="D5:D32" si="1">SUM(G5,K5,O5,S5,W5)</f>
        <v>86</v>
      </c>
      <c r="E5" s="123">
        <f t="shared" ref="E5:E32" si="2">SUM(H5,L5,P5,T5,X5)</f>
        <v>104</v>
      </c>
      <c r="F5" s="123">
        <f t="shared" ref="F5:F32" si="3">SUM(G5:H5)</f>
        <v>184</v>
      </c>
      <c r="G5" s="123">
        <v>83</v>
      </c>
      <c r="H5" s="123">
        <v>101</v>
      </c>
      <c r="I5" s="210">
        <f t="shared" ref="I5:I31" si="4">F5/C5*100</f>
        <v>96.84210526315789</v>
      </c>
      <c r="J5" s="123">
        <f>SUM(K5:L5)</f>
        <v>1</v>
      </c>
      <c r="K5" s="123">
        <v>1</v>
      </c>
      <c r="L5" s="123" t="s">
        <v>58</v>
      </c>
      <c r="M5" s="210">
        <f>J5/C5*100</f>
        <v>0.52631578947368418</v>
      </c>
      <c r="N5" s="123">
        <f>SUM(O5:P5)</f>
        <v>2</v>
      </c>
      <c r="O5" s="123" t="s">
        <v>58</v>
      </c>
      <c r="P5" s="123">
        <v>2</v>
      </c>
      <c r="Q5" s="211">
        <f>N5/C5*100</f>
        <v>1.0526315789473684</v>
      </c>
      <c r="R5" s="123">
        <f t="shared" ref="R5:R32" si="5">SUM(S5:T5)</f>
        <v>3</v>
      </c>
      <c r="S5" s="123">
        <v>2</v>
      </c>
      <c r="T5" s="123">
        <v>1</v>
      </c>
      <c r="U5" s="210">
        <f>R5/C5*100</f>
        <v>1.5789473684210527</v>
      </c>
      <c r="V5" s="123" t="s">
        <v>58</v>
      </c>
      <c r="W5" s="123" t="s">
        <v>58</v>
      </c>
      <c r="X5" s="123" t="s">
        <v>58</v>
      </c>
      <c r="Y5" s="210" t="s">
        <v>58</v>
      </c>
    </row>
    <row r="6" spans="1:25" ht="14.25" hidden="1" customHeight="1">
      <c r="A6" s="322"/>
      <c r="B6" s="31" t="s">
        <v>329</v>
      </c>
      <c r="C6" s="123">
        <f t="shared" si="0"/>
        <v>84</v>
      </c>
      <c r="D6" s="123">
        <f t="shared" si="1"/>
        <v>40</v>
      </c>
      <c r="E6" s="123">
        <f t="shared" si="2"/>
        <v>44</v>
      </c>
      <c r="F6" s="123">
        <f t="shared" si="3"/>
        <v>82</v>
      </c>
      <c r="G6" s="123">
        <v>38</v>
      </c>
      <c r="H6" s="123">
        <v>44</v>
      </c>
      <c r="I6" s="210">
        <f t="shared" si="4"/>
        <v>97.61904761904762</v>
      </c>
      <c r="J6" s="123" t="s">
        <v>59</v>
      </c>
      <c r="K6" s="123" t="s">
        <v>59</v>
      </c>
      <c r="L6" s="123" t="s">
        <v>59</v>
      </c>
      <c r="M6" s="210" t="s">
        <v>59</v>
      </c>
      <c r="N6" s="123">
        <f>SUM(O6:P6)</f>
        <v>1</v>
      </c>
      <c r="O6" s="123">
        <v>1</v>
      </c>
      <c r="P6" s="123" t="s">
        <v>59</v>
      </c>
      <c r="Q6" s="211">
        <f>N6/C6*100</f>
        <v>1.1904761904761905</v>
      </c>
      <c r="R6" s="123">
        <f t="shared" si="5"/>
        <v>1</v>
      </c>
      <c r="S6" s="123">
        <v>1</v>
      </c>
      <c r="T6" s="123" t="s">
        <v>59</v>
      </c>
      <c r="U6" s="210">
        <f>R6/C6*100</f>
        <v>1.1904761904761905</v>
      </c>
      <c r="V6" s="123" t="s">
        <v>59</v>
      </c>
      <c r="W6" s="123" t="s">
        <v>59</v>
      </c>
      <c r="X6" s="123" t="s">
        <v>59</v>
      </c>
      <c r="Y6" s="210" t="s">
        <v>59</v>
      </c>
    </row>
    <row r="7" spans="1:25" ht="14.25" hidden="1" customHeight="1">
      <c r="A7" s="322"/>
      <c r="B7" s="31" t="s">
        <v>330</v>
      </c>
      <c r="C7" s="123">
        <f t="shared" si="0"/>
        <v>129</v>
      </c>
      <c r="D7" s="123">
        <f t="shared" si="1"/>
        <v>65</v>
      </c>
      <c r="E7" s="123">
        <f t="shared" si="2"/>
        <v>64</v>
      </c>
      <c r="F7" s="123">
        <f t="shared" si="3"/>
        <v>129</v>
      </c>
      <c r="G7" s="123">
        <v>65</v>
      </c>
      <c r="H7" s="123">
        <v>64</v>
      </c>
      <c r="I7" s="210">
        <f t="shared" si="4"/>
        <v>100</v>
      </c>
      <c r="J7" s="123" t="s">
        <v>4</v>
      </c>
      <c r="K7" s="123" t="s">
        <v>4</v>
      </c>
      <c r="L7" s="123" t="s">
        <v>4</v>
      </c>
      <c r="M7" s="210" t="s">
        <v>4</v>
      </c>
      <c r="N7" s="123" t="s">
        <v>4</v>
      </c>
      <c r="O7" s="123" t="s">
        <v>4</v>
      </c>
      <c r="P7" s="123" t="s">
        <v>4</v>
      </c>
      <c r="Q7" s="211" t="s">
        <v>4</v>
      </c>
      <c r="R7" s="123" t="s">
        <v>4</v>
      </c>
      <c r="S7" s="123" t="s">
        <v>4</v>
      </c>
      <c r="T7" s="123" t="s">
        <v>4</v>
      </c>
      <c r="U7" s="210" t="s">
        <v>4</v>
      </c>
      <c r="V7" s="123" t="s">
        <v>4</v>
      </c>
      <c r="W7" s="123" t="s">
        <v>4</v>
      </c>
      <c r="X7" s="123" t="s">
        <v>4</v>
      </c>
      <c r="Y7" s="210" t="s">
        <v>4</v>
      </c>
    </row>
    <row r="8" spans="1:25" ht="14.25" hidden="1" customHeight="1">
      <c r="A8" s="322"/>
      <c r="B8" s="31" t="s">
        <v>346</v>
      </c>
      <c r="C8" s="123">
        <f t="shared" ref="C8:H8" si="6">SUM(C4:C7)</f>
        <v>1283</v>
      </c>
      <c r="D8" s="123">
        <f t="shared" si="6"/>
        <v>649</v>
      </c>
      <c r="E8" s="123">
        <f t="shared" si="6"/>
        <v>634</v>
      </c>
      <c r="F8" s="123">
        <f t="shared" si="6"/>
        <v>1249</v>
      </c>
      <c r="G8" s="123">
        <f t="shared" si="6"/>
        <v>627</v>
      </c>
      <c r="H8" s="123">
        <f t="shared" si="6"/>
        <v>622</v>
      </c>
      <c r="I8" s="210">
        <f>F8/C8*100</f>
        <v>97.349961028838663</v>
      </c>
      <c r="J8" s="123">
        <f>SUM(J4:J7)</f>
        <v>4</v>
      </c>
      <c r="K8" s="123">
        <f>SUM(K4:K7)</f>
        <v>3</v>
      </c>
      <c r="L8" s="123">
        <f>SUM(L4:L7)</f>
        <v>1</v>
      </c>
      <c r="M8" s="210">
        <f>J8/C8*100</f>
        <v>0.31176929072486359</v>
      </c>
      <c r="N8" s="123">
        <f>SUM(N4:N7)</f>
        <v>9</v>
      </c>
      <c r="O8" s="123">
        <f>SUM(O4:O7)</f>
        <v>6</v>
      </c>
      <c r="P8" s="123">
        <f>SUM(P4:P7)</f>
        <v>3</v>
      </c>
      <c r="Q8" s="210">
        <f>N8/C8*100</f>
        <v>0.70148090413094311</v>
      </c>
      <c r="R8" s="123">
        <f>SUM(R4:R7)</f>
        <v>21</v>
      </c>
      <c r="S8" s="123">
        <f>SUM(S4:S7)</f>
        <v>13</v>
      </c>
      <c r="T8" s="123">
        <f>SUM(T4:T7)</f>
        <v>8</v>
      </c>
      <c r="U8" s="210">
        <f>R8/C8*100</f>
        <v>1.6367887763055338</v>
      </c>
      <c r="V8" s="123">
        <f>SUM(V4:V7)</f>
        <v>0</v>
      </c>
      <c r="W8" s="123">
        <f>SUM(W4:W7)</f>
        <v>0</v>
      </c>
      <c r="X8" s="123">
        <f>SUM(X4:X7)</f>
        <v>0</v>
      </c>
      <c r="Y8" s="210">
        <f>V8/C8*100</f>
        <v>0</v>
      </c>
    </row>
    <row r="9" spans="1:25" ht="14.25" hidden="1" customHeight="1">
      <c r="A9" s="301">
        <v>12</v>
      </c>
      <c r="B9" s="31" t="s">
        <v>327</v>
      </c>
      <c r="C9" s="123">
        <f t="shared" si="0"/>
        <v>864</v>
      </c>
      <c r="D9" s="123">
        <f t="shared" si="1"/>
        <v>451</v>
      </c>
      <c r="E9" s="123">
        <f t="shared" si="2"/>
        <v>413</v>
      </c>
      <c r="F9" s="123">
        <f t="shared" si="3"/>
        <v>832</v>
      </c>
      <c r="G9" s="123">
        <v>427</v>
      </c>
      <c r="H9" s="123">
        <v>405</v>
      </c>
      <c r="I9" s="210">
        <f t="shared" si="4"/>
        <v>96.296296296296291</v>
      </c>
      <c r="J9" s="123">
        <f>SUM(K9:L9)</f>
        <v>1</v>
      </c>
      <c r="K9" s="123" t="s">
        <v>673</v>
      </c>
      <c r="L9" s="123">
        <v>1</v>
      </c>
      <c r="M9" s="210">
        <f>J9/C9*100</f>
        <v>0.11574074074074073</v>
      </c>
      <c r="N9" s="123">
        <f>SUM(O9:P9)</f>
        <v>13</v>
      </c>
      <c r="O9" s="123">
        <v>13</v>
      </c>
      <c r="P9" s="123" t="s">
        <v>673</v>
      </c>
      <c r="Q9" s="211">
        <f>N9/C9*100</f>
        <v>1.5046296296296295</v>
      </c>
      <c r="R9" s="123">
        <f t="shared" si="5"/>
        <v>8</v>
      </c>
      <c r="S9" s="123">
        <v>3</v>
      </c>
      <c r="T9" s="123">
        <v>5</v>
      </c>
      <c r="U9" s="210">
        <f>R9/C9*100</f>
        <v>0.92592592592592582</v>
      </c>
      <c r="V9" s="123">
        <f>SUM(W9:X9)</f>
        <v>10</v>
      </c>
      <c r="W9" s="123">
        <v>8</v>
      </c>
      <c r="X9" s="123">
        <v>2</v>
      </c>
      <c r="Y9" s="210">
        <f>V9/C9*100</f>
        <v>1.1574074074074074</v>
      </c>
    </row>
    <row r="10" spans="1:25" ht="14.25" hidden="1" customHeight="1">
      <c r="A10" s="301"/>
      <c r="B10" s="31" t="s">
        <v>328</v>
      </c>
      <c r="C10" s="123">
        <f t="shared" si="0"/>
        <v>173</v>
      </c>
      <c r="D10" s="123">
        <f t="shared" si="1"/>
        <v>80</v>
      </c>
      <c r="E10" s="123">
        <f t="shared" si="2"/>
        <v>93</v>
      </c>
      <c r="F10" s="123">
        <f t="shared" si="3"/>
        <v>167</v>
      </c>
      <c r="G10" s="123">
        <v>77</v>
      </c>
      <c r="H10" s="123">
        <v>90</v>
      </c>
      <c r="I10" s="210">
        <f t="shared" si="4"/>
        <v>96.531791907514446</v>
      </c>
      <c r="J10" s="123">
        <f>SUM(K10:L10)</f>
        <v>2</v>
      </c>
      <c r="K10" s="123">
        <v>2</v>
      </c>
      <c r="L10" s="123" t="s">
        <v>58</v>
      </c>
      <c r="M10" s="210">
        <f>J10/C10*100</f>
        <v>1.1560693641618496</v>
      </c>
      <c r="N10" s="123" t="s">
        <v>58</v>
      </c>
      <c r="O10" s="123" t="s">
        <v>58</v>
      </c>
      <c r="P10" s="123" t="s">
        <v>58</v>
      </c>
      <c r="Q10" s="211" t="s">
        <v>58</v>
      </c>
      <c r="R10" s="123">
        <f t="shared" si="5"/>
        <v>4</v>
      </c>
      <c r="S10" s="123">
        <v>1</v>
      </c>
      <c r="T10" s="123">
        <v>3</v>
      </c>
      <c r="U10" s="210">
        <f>R10/C10*100</f>
        <v>2.3121387283236992</v>
      </c>
      <c r="V10" s="123" t="s">
        <v>58</v>
      </c>
      <c r="W10" s="123" t="s">
        <v>58</v>
      </c>
      <c r="X10" s="123" t="s">
        <v>58</v>
      </c>
      <c r="Y10" s="210" t="s">
        <v>58</v>
      </c>
    </row>
    <row r="11" spans="1:25" ht="14.25" hidden="1" customHeight="1">
      <c r="A11" s="301"/>
      <c r="B11" s="31" t="s">
        <v>329</v>
      </c>
      <c r="C11" s="123">
        <f t="shared" si="0"/>
        <v>93</v>
      </c>
      <c r="D11" s="123">
        <f t="shared" si="1"/>
        <v>43</v>
      </c>
      <c r="E11" s="123">
        <f t="shared" si="2"/>
        <v>50</v>
      </c>
      <c r="F11" s="123">
        <f t="shared" si="3"/>
        <v>93</v>
      </c>
      <c r="G11" s="123">
        <v>43</v>
      </c>
      <c r="H11" s="123">
        <v>50</v>
      </c>
      <c r="I11" s="210">
        <f t="shared" si="4"/>
        <v>100</v>
      </c>
      <c r="J11" s="123" t="s">
        <v>59</v>
      </c>
      <c r="K11" s="123" t="s">
        <v>59</v>
      </c>
      <c r="L11" s="123" t="s">
        <v>59</v>
      </c>
      <c r="M11" s="210" t="s">
        <v>59</v>
      </c>
      <c r="N11" s="123" t="s">
        <v>59</v>
      </c>
      <c r="O11" s="123" t="s">
        <v>59</v>
      </c>
      <c r="P11" s="123" t="s">
        <v>59</v>
      </c>
      <c r="Q11" s="211" t="s">
        <v>59</v>
      </c>
      <c r="R11" s="123" t="s">
        <v>59</v>
      </c>
      <c r="S11" s="123" t="s">
        <v>59</v>
      </c>
      <c r="T11" s="123" t="s">
        <v>59</v>
      </c>
      <c r="U11" s="210" t="s">
        <v>59</v>
      </c>
      <c r="V11" s="123" t="s">
        <v>59</v>
      </c>
      <c r="W11" s="123" t="s">
        <v>59</v>
      </c>
      <c r="X11" s="123" t="s">
        <v>59</v>
      </c>
      <c r="Y11" s="210" t="s">
        <v>59</v>
      </c>
    </row>
    <row r="12" spans="1:25" ht="14.25" hidden="1" customHeight="1">
      <c r="A12" s="301"/>
      <c r="B12" s="31" t="s">
        <v>330</v>
      </c>
      <c r="C12" s="123">
        <f t="shared" si="0"/>
        <v>126</v>
      </c>
      <c r="D12" s="123">
        <f t="shared" si="1"/>
        <v>72</v>
      </c>
      <c r="E12" s="123">
        <f t="shared" si="2"/>
        <v>54</v>
      </c>
      <c r="F12" s="123">
        <f t="shared" si="3"/>
        <v>126</v>
      </c>
      <c r="G12" s="123">
        <v>72</v>
      </c>
      <c r="H12" s="123">
        <v>54</v>
      </c>
      <c r="I12" s="210">
        <f t="shared" si="4"/>
        <v>100</v>
      </c>
      <c r="J12" s="123" t="s">
        <v>4</v>
      </c>
      <c r="K12" s="123" t="s">
        <v>4</v>
      </c>
      <c r="L12" s="123" t="s">
        <v>4</v>
      </c>
      <c r="M12" s="210" t="s">
        <v>4</v>
      </c>
      <c r="N12" s="123" t="s">
        <v>4</v>
      </c>
      <c r="O12" s="123" t="s">
        <v>4</v>
      </c>
      <c r="P12" s="123" t="s">
        <v>4</v>
      </c>
      <c r="Q12" s="211" t="s">
        <v>4</v>
      </c>
      <c r="R12" s="123" t="s">
        <v>4</v>
      </c>
      <c r="S12" s="123" t="s">
        <v>4</v>
      </c>
      <c r="T12" s="123" t="s">
        <v>4</v>
      </c>
      <c r="U12" s="210" t="s">
        <v>4</v>
      </c>
      <c r="V12" s="123" t="s">
        <v>4</v>
      </c>
      <c r="W12" s="123" t="s">
        <v>4</v>
      </c>
      <c r="X12" s="123" t="s">
        <v>4</v>
      </c>
      <c r="Y12" s="210" t="s">
        <v>4</v>
      </c>
    </row>
    <row r="13" spans="1:25" ht="14.25" hidden="1" customHeight="1">
      <c r="A13" s="301"/>
      <c r="B13" s="31" t="s">
        <v>346</v>
      </c>
      <c r="C13" s="123">
        <f t="shared" ref="C13:H13" si="7">SUM(C9:C12)</f>
        <v>1256</v>
      </c>
      <c r="D13" s="123">
        <f t="shared" si="7"/>
        <v>646</v>
      </c>
      <c r="E13" s="123">
        <f t="shared" si="7"/>
        <v>610</v>
      </c>
      <c r="F13" s="123">
        <f t="shared" si="7"/>
        <v>1218</v>
      </c>
      <c r="G13" s="123">
        <f t="shared" si="7"/>
        <v>619</v>
      </c>
      <c r="H13" s="123">
        <f t="shared" si="7"/>
        <v>599</v>
      </c>
      <c r="I13" s="210">
        <f t="shared" ref="I13:I18" si="8">F13/C13*100</f>
        <v>96.974522292993626</v>
      </c>
      <c r="J13" s="123">
        <f>SUM(J9:J12)</f>
        <v>3</v>
      </c>
      <c r="K13" s="123">
        <f>SUM(K9:K12)</f>
        <v>2</v>
      </c>
      <c r="L13" s="123">
        <f>SUM(L9:L12)</f>
        <v>1</v>
      </c>
      <c r="M13" s="210">
        <f>J13/C13*100</f>
        <v>0.23885350318471338</v>
      </c>
      <c r="N13" s="123">
        <f>SUM(N9:N12)</f>
        <v>13</v>
      </c>
      <c r="O13" s="123">
        <f>SUM(O9:O12)</f>
        <v>13</v>
      </c>
      <c r="P13" s="123">
        <f>SUM(P9:P12)</f>
        <v>0</v>
      </c>
      <c r="Q13" s="210">
        <f>N13/C13*100</f>
        <v>1.0350318471337578</v>
      </c>
      <c r="R13" s="123">
        <f>SUM(R9:R12)</f>
        <v>12</v>
      </c>
      <c r="S13" s="123">
        <f>SUM(S9:S12)</f>
        <v>4</v>
      </c>
      <c r="T13" s="123">
        <f>SUM(T9:T12)</f>
        <v>8</v>
      </c>
      <c r="U13" s="210">
        <f>R13/C13*100</f>
        <v>0.95541401273885351</v>
      </c>
      <c r="V13" s="123">
        <f>SUM(V9:V12)</f>
        <v>10</v>
      </c>
      <c r="W13" s="123">
        <f>SUM(W9:W12)</f>
        <v>8</v>
      </c>
      <c r="X13" s="123">
        <f>SUM(X9:X12)</f>
        <v>2</v>
      </c>
      <c r="Y13" s="210">
        <f>V13/C13*100</f>
        <v>0.79617834394904463</v>
      </c>
    </row>
    <row r="14" spans="1:25" ht="14.25" hidden="1" customHeight="1">
      <c r="A14" s="14">
        <v>13</v>
      </c>
      <c r="B14" s="31" t="s">
        <v>327</v>
      </c>
      <c r="C14" s="123">
        <f t="shared" ref="C14:E17" si="9">SUM(F14,J14,N14,R14,V14)</f>
        <v>834</v>
      </c>
      <c r="D14" s="123">
        <f t="shared" si="9"/>
        <v>409</v>
      </c>
      <c r="E14" s="123">
        <f t="shared" si="9"/>
        <v>425</v>
      </c>
      <c r="F14" s="123">
        <f>SUM(G14:H14)</f>
        <v>823</v>
      </c>
      <c r="G14" s="123">
        <v>405</v>
      </c>
      <c r="H14" s="123">
        <v>418</v>
      </c>
      <c r="I14" s="210">
        <f t="shared" si="8"/>
        <v>98.681055155875299</v>
      </c>
      <c r="J14" s="123">
        <f>SUM(K14:L14)</f>
        <v>3</v>
      </c>
      <c r="K14" s="123" t="s">
        <v>673</v>
      </c>
      <c r="L14" s="123">
        <v>3</v>
      </c>
      <c r="M14" s="210">
        <f>J14/C14*100</f>
        <v>0.35971223021582738</v>
      </c>
      <c r="N14" s="123">
        <f>SUM(O14:P14)</f>
        <v>5</v>
      </c>
      <c r="O14" s="123">
        <v>3</v>
      </c>
      <c r="P14" s="123">
        <v>2</v>
      </c>
      <c r="Q14" s="211">
        <f>N14/C14*100</f>
        <v>0.59952038369304561</v>
      </c>
      <c r="R14" s="123">
        <f>SUM(S14:T14)</f>
        <v>3</v>
      </c>
      <c r="S14" s="123">
        <v>1</v>
      </c>
      <c r="T14" s="123">
        <v>2</v>
      </c>
      <c r="U14" s="210">
        <f>R14/C14*100</f>
        <v>0.35971223021582738</v>
      </c>
      <c r="V14" s="123" t="s">
        <v>673</v>
      </c>
      <c r="W14" s="123" t="s">
        <v>673</v>
      </c>
      <c r="X14" s="123" t="s">
        <v>673</v>
      </c>
      <c r="Y14" s="210" t="s">
        <v>673</v>
      </c>
    </row>
    <row r="15" spans="1:25" ht="14.25" hidden="1" customHeight="1">
      <c r="A15" s="14"/>
      <c r="B15" s="31" t="s">
        <v>328</v>
      </c>
      <c r="C15" s="123">
        <f t="shared" si="9"/>
        <v>174</v>
      </c>
      <c r="D15" s="123">
        <f t="shared" si="9"/>
        <v>78</v>
      </c>
      <c r="E15" s="123">
        <f t="shared" si="9"/>
        <v>96</v>
      </c>
      <c r="F15" s="123">
        <f>SUM(G15:H15)</f>
        <v>171</v>
      </c>
      <c r="G15" s="123">
        <v>75</v>
      </c>
      <c r="H15" s="123">
        <v>96</v>
      </c>
      <c r="I15" s="210">
        <f t="shared" si="8"/>
        <v>98.275862068965509</v>
      </c>
      <c r="J15" s="123" t="s">
        <v>58</v>
      </c>
      <c r="K15" s="123" t="s">
        <v>58</v>
      </c>
      <c r="L15" s="123" t="s">
        <v>58</v>
      </c>
      <c r="M15" s="210" t="s">
        <v>58</v>
      </c>
      <c r="N15" s="123">
        <f>SUM(O15:P15)</f>
        <v>2</v>
      </c>
      <c r="O15" s="123">
        <v>2</v>
      </c>
      <c r="P15" s="123" t="s">
        <v>58</v>
      </c>
      <c r="Q15" s="211">
        <f>N15/C15*100</f>
        <v>1.1494252873563218</v>
      </c>
      <c r="R15" s="123">
        <f>SUM(S15:T15)</f>
        <v>1</v>
      </c>
      <c r="S15" s="123">
        <v>1</v>
      </c>
      <c r="T15" s="123" t="s">
        <v>58</v>
      </c>
      <c r="U15" s="210">
        <f>R15/C15*100</f>
        <v>0.57471264367816088</v>
      </c>
      <c r="V15" s="123">
        <f>SUM(W15:X15)</f>
        <v>0</v>
      </c>
      <c r="W15" s="123"/>
      <c r="X15" s="123"/>
      <c r="Y15" s="210">
        <f>V15/C15*100</f>
        <v>0</v>
      </c>
    </row>
    <row r="16" spans="1:25" ht="14.25" hidden="1" customHeight="1">
      <c r="A16" s="14"/>
      <c r="B16" s="31" t="s">
        <v>329</v>
      </c>
      <c r="C16" s="123">
        <f t="shared" si="9"/>
        <v>82</v>
      </c>
      <c r="D16" s="123">
        <f t="shared" si="9"/>
        <v>41</v>
      </c>
      <c r="E16" s="123">
        <f t="shared" si="9"/>
        <v>41</v>
      </c>
      <c r="F16" s="123">
        <f>SUM(G16:H16)</f>
        <v>82</v>
      </c>
      <c r="G16" s="123">
        <v>41</v>
      </c>
      <c r="H16" s="123">
        <v>41</v>
      </c>
      <c r="I16" s="210">
        <f t="shared" si="8"/>
        <v>100</v>
      </c>
      <c r="J16" s="123" t="s">
        <v>59</v>
      </c>
      <c r="K16" s="123" t="s">
        <v>59</v>
      </c>
      <c r="L16" s="123" t="s">
        <v>59</v>
      </c>
      <c r="M16" s="210" t="s">
        <v>59</v>
      </c>
      <c r="N16" s="123" t="s">
        <v>59</v>
      </c>
      <c r="O16" s="123" t="s">
        <v>59</v>
      </c>
      <c r="P16" s="123" t="s">
        <v>59</v>
      </c>
      <c r="Q16" s="211" t="s">
        <v>59</v>
      </c>
      <c r="R16" s="123" t="s">
        <v>59</v>
      </c>
      <c r="S16" s="123" t="s">
        <v>59</v>
      </c>
      <c r="T16" s="123" t="s">
        <v>59</v>
      </c>
      <c r="U16" s="210" t="s">
        <v>59</v>
      </c>
      <c r="V16" s="123" t="s">
        <v>59</v>
      </c>
      <c r="W16" s="123" t="s">
        <v>59</v>
      </c>
      <c r="X16" s="123" t="s">
        <v>59</v>
      </c>
      <c r="Y16" s="210" t="s">
        <v>59</v>
      </c>
    </row>
    <row r="17" spans="1:25" ht="14.25" hidden="1" customHeight="1">
      <c r="A17" s="14"/>
      <c r="B17" s="31" t="s">
        <v>330</v>
      </c>
      <c r="C17" s="123">
        <f t="shared" si="9"/>
        <v>125</v>
      </c>
      <c r="D17" s="123">
        <f t="shared" si="9"/>
        <v>77</v>
      </c>
      <c r="E17" s="123">
        <f t="shared" si="9"/>
        <v>48</v>
      </c>
      <c r="F17" s="123">
        <f>SUM(G17:H17)</f>
        <v>125</v>
      </c>
      <c r="G17" s="123">
        <v>77</v>
      </c>
      <c r="H17" s="123">
        <v>48</v>
      </c>
      <c r="I17" s="210">
        <f t="shared" si="8"/>
        <v>100</v>
      </c>
      <c r="J17" s="123" t="s">
        <v>4</v>
      </c>
      <c r="K17" s="123" t="s">
        <v>4</v>
      </c>
      <c r="L17" s="123" t="s">
        <v>4</v>
      </c>
      <c r="M17" s="210" t="s">
        <v>4</v>
      </c>
      <c r="N17" s="123" t="s">
        <v>4</v>
      </c>
      <c r="O17" s="123" t="s">
        <v>4</v>
      </c>
      <c r="P17" s="123" t="s">
        <v>4</v>
      </c>
      <c r="Q17" s="211" t="s">
        <v>4</v>
      </c>
      <c r="R17" s="123" t="s">
        <v>4</v>
      </c>
      <c r="S17" s="123" t="s">
        <v>4</v>
      </c>
      <c r="T17" s="123" t="s">
        <v>4</v>
      </c>
      <c r="U17" s="210" t="s">
        <v>4</v>
      </c>
      <c r="V17" s="123" t="s">
        <v>4</v>
      </c>
      <c r="W17" s="123" t="s">
        <v>4</v>
      </c>
      <c r="X17" s="123" t="s">
        <v>4</v>
      </c>
      <c r="Y17" s="210" t="s">
        <v>4</v>
      </c>
    </row>
    <row r="18" spans="1:25" ht="21" customHeight="1">
      <c r="A18" s="301" t="s">
        <v>721</v>
      </c>
      <c r="B18" s="301"/>
      <c r="C18" s="123">
        <f t="shared" ref="C18:H18" si="10">SUM(C14:C17)</f>
        <v>1215</v>
      </c>
      <c r="D18" s="123">
        <f t="shared" si="10"/>
        <v>605</v>
      </c>
      <c r="E18" s="123">
        <f t="shared" si="10"/>
        <v>610</v>
      </c>
      <c r="F18" s="123">
        <f t="shared" si="10"/>
        <v>1201</v>
      </c>
      <c r="G18" s="123">
        <f t="shared" si="10"/>
        <v>598</v>
      </c>
      <c r="H18" s="123">
        <f t="shared" si="10"/>
        <v>603</v>
      </c>
      <c r="I18" s="210">
        <f t="shared" si="8"/>
        <v>98.847736625514401</v>
      </c>
      <c r="J18" s="123">
        <f>SUM(J14:J17)</f>
        <v>3</v>
      </c>
      <c r="K18" s="123">
        <f>SUM(K14:K17)</f>
        <v>0</v>
      </c>
      <c r="L18" s="123">
        <f>SUM(L14:L17)</f>
        <v>3</v>
      </c>
      <c r="M18" s="210">
        <f>J18/C18*100</f>
        <v>0.24691358024691357</v>
      </c>
      <c r="N18" s="123">
        <f>SUM(N14:N17)</f>
        <v>7</v>
      </c>
      <c r="O18" s="123">
        <f>SUM(O14:O17)</f>
        <v>5</v>
      </c>
      <c r="P18" s="123">
        <f>SUM(P14:P17)</f>
        <v>2</v>
      </c>
      <c r="Q18" s="210">
        <f>N18/C18*100</f>
        <v>0.5761316872427984</v>
      </c>
      <c r="R18" s="123">
        <f>SUM(R14:R17)</f>
        <v>4</v>
      </c>
      <c r="S18" s="123">
        <f>SUM(S14:S17)</f>
        <v>2</v>
      </c>
      <c r="T18" s="123">
        <f>SUM(T14:T17)</f>
        <v>2</v>
      </c>
      <c r="U18" s="210">
        <f t="shared" ref="U18:U27" si="11">R18/C18*100</f>
        <v>0.32921810699588477</v>
      </c>
      <c r="V18" s="123">
        <f>SUM(V14:V17)</f>
        <v>0</v>
      </c>
      <c r="W18" s="123">
        <f>SUM(W14:W17)</f>
        <v>0</v>
      </c>
      <c r="X18" s="123">
        <f>SUM(X14:X17)</f>
        <v>0</v>
      </c>
      <c r="Y18" s="210">
        <f>V18/C18*100</f>
        <v>0</v>
      </c>
    </row>
    <row r="19" spans="1:25" ht="21" hidden="1" customHeight="1">
      <c r="A19" s="14">
        <v>14</v>
      </c>
      <c r="B19" s="83"/>
      <c r="C19" s="123">
        <f t="shared" si="0"/>
        <v>884</v>
      </c>
      <c r="D19" s="123">
        <f t="shared" si="1"/>
        <v>453</v>
      </c>
      <c r="E19" s="123">
        <f t="shared" si="2"/>
        <v>431</v>
      </c>
      <c r="F19" s="123">
        <f t="shared" si="3"/>
        <v>865</v>
      </c>
      <c r="G19" s="123">
        <v>445</v>
      </c>
      <c r="H19" s="123">
        <v>420</v>
      </c>
      <c r="I19" s="210">
        <f t="shared" si="4"/>
        <v>97.850678733031671</v>
      </c>
      <c r="J19" s="123">
        <f>SUM(K19:L19)</f>
        <v>2</v>
      </c>
      <c r="K19" s="123">
        <v>1</v>
      </c>
      <c r="L19" s="123">
        <v>1</v>
      </c>
      <c r="M19" s="210">
        <f>J19/C19*100</f>
        <v>0.22624434389140274</v>
      </c>
      <c r="N19" s="123">
        <f>SUM(O19:P19)</f>
        <v>6</v>
      </c>
      <c r="O19" s="123">
        <v>1</v>
      </c>
      <c r="P19" s="123">
        <v>5</v>
      </c>
      <c r="Q19" s="211">
        <f>N19/C19*100</f>
        <v>0.67873303167420818</v>
      </c>
      <c r="R19" s="123">
        <f t="shared" si="5"/>
        <v>11</v>
      </c>
      <c r="S19" s="123">
        <v>6</v>
      </c>
      <c r="T19" s="123">
        <v>5</v>
      </c>
      <c r="U19" s="210">
        <f t="shared" si="11"/>
        <v>1.244343891402715</v>
      </c>
      <c r="V19" s="123" t="s">
        <v>415</v>
      </c>
      <c r="W19" s="123" t="s">
        <v>415</v>
      </c>
      <c r="X19" s="123" t="s">
        <v>415</v>
      </c>
      <c r="Y19" s="210" t="s">
        <v>415</v>
      </c>
    </row>
    <row r="20" spans="1:25" ht="21" hidden="1" customHeight="1">
      <c r="A20" s="14"/>
      <c r="B20" s="83"/>
      <c r="C20" s="123">
        <f t="shared" si="0"/>
        <v>189</v>
      </c>
      <c r="D20" s="123">
        <f t="shared" si="1"/>
        <v>97</v>
      </c>
      <c r="E20" s="123">
        <f t="shared" si="2"/>
        <v>92</v>
      </c>
      <c r="F20" s="123">
        <f t="shared" si="3"/>
        <v>188</v>
      </c>
      <c r="G20" s="123">
        <v>97</v>
      </c>
      <c r="H20" s="123">
        <v>91</v>
      </c>
      <c r="I20" s="210">
        <f t="shared" si="4"/>
        <v>99.470899470899468</v>
      </c>
      <c r="J20" s="123" t="s">
        <v>415</v>
      </c>
      <c r="K20" s="123" t="s">
        <v>415</v>
      </c>
      <c r="L20" s="123" t="s">
        <v>415</v>
      </c>
      <c r="M20" s="210" t="s">
        <v>415</v>
      </c>
      <c r="N20" s="123" t="s">
        <v>415</v>
      </c>
      <c r="O20" s="123" t="s">
        <v>415</v>
      </c>
      <c r="P20" s="123" t="s">
        <v>415</v>
      </c>
      <c r="Q20" s="211" t="s">
        <v>415</v>
      </c>
      <c r="R20" s="123">
        <f t="shared" si="5"/>
        <v>1</v>
      </c>
      <c r="S20" s="123" t="s">
        <v>415</v>
      </c>
      <c r="T20" s="123">
        <v>1</v>
      </c>
      <c r="U20" s="210">
        <f t="shared" si="11"/>
        <v>0.52910052910052907</v>
      </c>
      <c r="V20" s="123">
        <f>SUM(W20:X20)</f>
        <v>0</v>
      </c>
      <c r="W20" s="123"/>
      <c r="X20" s="123"/>
      <c r="Y20" s="210">
        <f>V20/C20*100</f>
        <v>0</v>
      </c>
    </row>
    <row r="21" spans="1:25" ht="21" hidden="1" customHeight="1">
      <c r="A21" s="14"/>
      <c r="B21" s="83"/>
      <c r="C21" s="123">
        <f t="shared" si="0"/>
        <v>102</v>
      </c>
      <c r="D21" s="123">
        <f t="shared" si="1"/>
        <v>44</v>
      </c>
      <c r="E21" s="123">
        <f t="shared" si="2"/>
        <v>58</v>
      </c>
      <c r="F21" s="123">
        <f t="shared" si="3"/>
        <v>101</v>
      </c>
      <c r="G21" s="123">
        <v>43</v>
      </c>
      <c r="H21" s="123">
        <v>58</v>
      </c>
      <c r="I21" s="210">
        <f t="shared" si="4"/>
        <v>99.019607843137265</v>
      </c>
      <c r="J21" s="123" t="s">
        <v>415</v>
      </c>
      <c r="K21" s="123" t="s">
        <v>415</v>
      </c>
      <c r="L21" s="123" t="s">
        <v>415</v>
      </c>
      <c r="M21" s="210" t="s">
        <v>415</v>
      </c>
      <c r="N21" s="123" t="s">
        <v>415</v>
      </c>
      <c r="O21" s="123" t="s">
        <v>415</v>
      </c>
      <c r="P21" s="123" t="s">
        <v>415</v>
      </c>
      <c r="Q21" s="211" t="s">
        <v>415</v>
      </c>
      <c r="R21" s="123">
        <f t="shared" si="5"/>
        <v>1</v>
      </c>
      <c r="S21" s="123">
        <v>1</v>
      </c>
      <c r="T21" s="123" t="s">
        <v>415</v>
      </c>
      <c r="U21" s="210">
        <f t="shared" si="11"/>
        <v>0.98039215686274506</v>
      </c>
      <c r="V21" s="123">
        <f>SUM(W21:X21)</f>
        <v>0</v>
      </c>
      <c r="W21" s="123"/>
      <c r="X21" s="123"/>
      <c r="Y21" s="210">
        <f>V21/C21*100</f>
        <v>0</v>
      </c>
    </row>
    <row r="22" spans="1:25" ht="21" hidden="1" customHeight="1">
      <c r="A22" s="14"/>
      <c r="B22" s="83"/>
      <c r="C22" s="123">
        <f t="shared" si="0"/>
        <v>120</v>
      </c>
      <c r="D22" s="123">
        <f t="shared" si="1"/>
        <v>68</v>
      </c>
      <c r="E22" s="123">
        <f t="shared" si="2"/>
        <v>52</v>
      </c>
      <c r="F22" s="123">
        <f t="shared" si="3"/>
        <v>119</v>
      </c>
      <c r="G22" s="123">
        <v>67</v>
      </c>
      <c r="H22" s="123">
        <v>52</v>
      </c>
      <c r="I22" s="210">
        <f t="shared" si="4"/>
        <v>99.166666666666671</v>
      </c>
      <c r="J22" s="123" t="s">
        <v>415</v>
      </c>
      <c r="K22" s="123" t="s">
        <v>415</v>
      </c>
      <c r="L22" s="123" t="s">
        <v>415</v>
      </c>
      <c r="M22" s="210" t="s">
        <v>415</v>
      </c>
      <c r="N22" s="123" t="s">
        <v>415</v>
      </c>
      <c r="O22" s="123" t="s">
        <v>415</v>
      </c>
      <c r="P22" s="123" t="s">
        <v>415</v>
      </c>
      <c r="Q22" s="211" t="e">
        <f>N22/C22*100</f>
        <v>#VALUE!</v>
      </c>
      <c r="R22" s="123">
        <f t="shared" si="5"/>
        <v>1</v>
      </c>
      <c r="S22" s="123">
        <v>1</v>
      </c>
      <c r="T22" s="123" t="s">
        <v>415</v>
      </c>
      <c r="U22" s="210">
        <f t="shared" si="11"/>
        <v>0.83333333333333337</v>
      </c>
      <c r="V22" s="123">
        <f>SUM(W22:X22)</f>
        <v>0</v>
      </c>
      <c r="W22" s="123"/>
      <c r="X22" s="123"/>
      <c r="Y22" s="210">
        <f>V22/C22*100</f>
        <v>0</v>
      </c>
    </row>
    <row r="23" spans="1:25" ht="21" customHeight="1">
      <c r="A23" s="301">
        <v>14</v>
      </c>
      <c r="B23" s="301"/>
      <c r="C23" s="123">
        <f t="shared" ref="C23:H23" si="12">SUM(C19:C22)</f>
        <v>1295</v>
      </c>
      <c r="D23" s="123">
        <f t="shared" si="12"/>
        <v>662</v>
      </c>
      <c r="E23" s="123">
        <f t="shared" si="12"/>
        <v>633</v>
      </c>
      <c r="F23" s="123">
        <f t="shared" si="12"/>
        <v>1273</v>
      </c>
      <c r="G23" s="123">
        <f t="shared" si="12"/>
        <v>652</v>
      </c>
      <c r="H23" s="123">
        <f t="shared" si="12"/>
        <v>621</v>
      </c>
      <c r="I23" s="210">
        <f>F23/C23*100</f>
        <v>98.301158301158296</v>
      </c>
      <c r="J23" s="123">
        <f>SUM(J19:J22)</f>
        <v>2</v>
      </c>
      <c r="K23" s="123">
        <f>SUM(K19:K22)</f>
        <v>1</v>
      </c>
      <c r="L23" s="123">
        <f>SUM(L19:L22)</f>
        <v>1</v>
      </c>
      <c r="M23" s="210">
        <f>J23/C23*100</f>
        <v>0.15444015444015444</v>
      </c>
      <c r="N23" s="123">
        <f>SUM(N19:N22)</f>
        <v>6</v>
      </c>
      <c r="O23" s="123">
        <f>SUM(O19:O22)</f>
        <v>1</v>
      </c>
      <c r="P23" s="123">
        <f>SUM(P19:P22)</f>
        <v>5</v>
      </c>
      <c r="Q23" s="210">
        <f>N23/C23*100</f>
        <v>0.46332046332046328</v>
      </c>
      <c r="R23" s="123">
        <f>SUM(R19:R22)</f>
        <v>14</v>
      </c>
      <c r="S23" s="123">
        <f>SUM(S19:S22)</f>
        <v>8</v>
      </c>
      <c r="T23" s="123">
        <f>SUM(T19:T22)</f>
        <v>6</v>
      </c>
      <c r="U23" s="210">
        <f t="shared" si="11"/>
        <v>1.0810810810810811</v>
      </c>
      <c r="V23" s="123">
        <f>SUM(V19:V22)</f>
        <v>0</v>
      </c>
      <c r="W23" s="123">
        <f>SUM(W19:W22)</f>
        <v>0</v>
      </c>
      <c r="X23" s="123">
        <f>SUM(X19:X22)</f>
        <v>0</v>
      </c>
      <c r="Y23" s="210">
        <f>V23/C23*100</f>
        <v>0</v>
      </c>
    </row>
    <row r="24" spans="1:25" ht="21" hidden="1" customHeight="1">
      <c r="A24" s="14">
        <v>15</v>
      </c>
      <c r="B24" s="83"/>
      <c r="C24" s="123">
        <f t="shared" si="0"/>
        <v>868</v>
      </c>
      <c r="D24" s="123">
        <f t="shared" si="1"/>
        <v>449</v>
      </c>
      <c r="E24" s="123">
        <f t="shared" si="2"/>
        <v>419</v>
      </c>
      <c r="F24" s="123">
        <f t="shared" si="3"/>
        <v>855</v>
      </c>
      <c r="G24" s="123">
        <v>444</v>
      </c>
      <c r="H24" s="123">
        <v>411</v>
      </c>
      <c r="I24" s="210">
        <f t="shared" si="4"/>
        <v>98.502304147465438</v>
      </c>
      <c r="J24" s="123" t="s">
        <v>415</v>
      </c>
      <c r="K24" s="123" t="s">
        <v>415</v>
      </c>
      <c r="L24" s="123" t="s">
        <v>415</v>
      </c>
      <c r="M24" s="210" t="s">
        <v>415</v>
      </c>
      <c r="N24" s="123">
        <f>SUM(O24:P24)</f>
        <v>6</v>
      </c>
      <c r="O24" s="123">
        <v>2</v>
      </c>
      <c r="P24" s="123">
        <v>4</v>
      </c>
      <c r="Q24" s="211">
        <f>N24/C24*100</f>
        <v>0.69124423963133641</v>
      </c>
      <c r="R24" s="123">
        <f t="shared" si="5"/>
        <v>7</v>
      </c>
      <c r="S24" s="123">
        <v>3</v>
      </c>
      <c r="T24" s="123">
        <v>4</v>
      </c>
      <c r="U24" s="210">
        <f t="shared" si="11"/>
        <v>0.80645161290322576</v>
      </c>
      <c r="V24" s="123" t="s">
        <v>415</v>
      </c>
      <c r="W24" s="123" t="s">
        <v>415</v>
      </c>
      <c r="X24" s="123" t="s">
        <v>415</v>
      </c>
      <c r="Y24" s="210" t="s">
        <v>415</v>
      </c>
    </row>
    <row r="25" spans="1:25" ht="21" hidden="1" customHeight="1">
      <c r="A25" s="14"/>
      <c r="B25" s="83"/>
      <c r="C25" s="123">
        <f t="shared" si="0"/>
        <v>183</v>
      </c>
      <c r="D25" s="123">
        <f t="shared" si="1"/>
        <v>90</v>
      </c>
      <c r="E25" s="123">
        <f t="shared" si="2"/>
        <v>93</v>
      </c>
      <c r="F25" s="123">
        <f t="shared" si="3"/>
        <v>178</v>
      </c>
      <c r="G25" s="123">
        <v>87</v>
      </c>
      <c r="H25" s="123">
        <v>91</v>
      </c>
      <c r="I25" s="210">
        <f t="shared" si="4"/>
        <v>97.267759562841533</v>
      </c>
      <c r="J25" s="123">
        <f>SUM(K25:L25)</f>
        <v>1</v>
      </c>
      <c r="K25" s="123">
        <v>1</v>
      </c>
      <c r="L25" s="123" t="s">
        <v>415</v>
      </c>
      <c r="M25" s="210">
        <f>J25/C25*100</f>
        <v>0.54644808743169404</v>
      </c>
      <c r="N25" s="123">
        <f>SUM(O25:P25)</f>
        <v>1</v>
      </c>
      <c r="O25" s="123">
        <v>1</v>
      </c>
      <c r="P25" s="123" t="s">
        <v>415</v>
      </c>
      <c r="Q25" s="211">
        <f>N25/C25*100</f>
        <v>0.54644808743169404</v>
      </c>
      <c r="R25" s="123">
        <f t="shared" si="5"/>
        <v>3</v>
      </c>
      <c r="S25" s="123">
        <v>1</v>
      </c>
      <c r="T25" s="123">
        <v>2</v>
      </c>
      <c r="U25" s="210">
        <f t="shared" si="11"/>
        <v>1.639344262295082</v>
      </c>
      <c r="V25" s="123" t="s">
        <v>415</v>
      </c>
      <c r="W25" s="123" t="s">
        <v>415</v>
      </c>
      <c r="X25" s="123" t="s">
        <v>415</v>
      </c>
      <c r="Y25" s="210" t="s">
        <v>415</v>
      </c>
    </row>
    <row r="26" spans="1:25" ht="21" hidden="1" customHeight="1">
      <c r="A26" s="14"/>
      <c r="B26" s="83"/>
      <c r="C26" s="123">
        <f t="shared" si="0"/>
        <v>85</v>
      </c>
      <c r="D26" s="123">
        <f t="shared" si="1"/>
        <v>51</v>
      </c>
      <c r="E26" s="123">
        <f t="shared" si="2"/>
        <v>34</v>
      </c>
      <c r="F26" s="123">
        <f t="shared" si="3"/>
        <v>84</v>
      </c>
      <c r="G26" s="123">
        <v>50</v>
      </c>
      <c r="H26" s="123">
        <v>34</v>
      </c>
      <c r="I26" s="210">
        <f t="shared" si="4"/>
        <v>98.82352941176471</v>
      </c>
      <c r="J26" s="123" t="s">
        <v>415</v>
      </c>
      <c r="K26" s="123" t="s">
        <v>415</v>
      </c>
      <c r="L26" s="123" t="s">
        <v>415</v>
      </c>
      <c r="M26" s="210" t="s">
        <v>415</v>
      </c>
      <c r="N26" s="123" t="s">
        <v>415</v>
      </c>
      <c r="O26" s="123" t="s">
        <v>415</v>
      </c>
      <c r="P26" s="123" t="s">
        <v>415</v>
      </c>
      <c r="Q26" s="211" t="s">
        <v>415</v>
      </c>
      <c r="R26" s="123">
        <f t="shared" si="5"/>
        <v>1</v>
      </c>
      <c r="S26" s="123">
        <v>1</v>
      </c>
      <c r="T26" s="123" t="s">
        <v>415</v>
      </c>
      <c r="U26" s="210">
        <f t="shared" si="11"/>
        <v>1.1764705882352942</v>
      </c>
      <c r="V26" s="123" t="s">
        <v>415</v>
      </c>
      <c r="W26" s="123" t="s">
        <v>415</v>
      </c>
      <c r="X26" s="123" t="s">
        <v>415</v>
      </c>
      <c r="Y26" s="210" t="s">
        <v>415</v>
      </c>
    </row>
    <row r="27" spans="1:25" ht="1.5" hidden="1" customHeight="1">
      <c r="A27" s="14"/>
      <c r="B27" s="83"/>
      <c r="C27" s="123">
        <f t="shared" si="0"/>
        <v>112</v>
      </c>
      <c r="D27" s="123">
        <f t="shared" si="1"/>
        <v>59</v>
      </c>
      <c r="E27" s="123">
        <f t="shared" si="2"/>
        <v>53</v>
      </c>
      <c r="F27" s="123">
        <f t="shared" si="3"/>
        <v>110</v>
      </c>
      <c r="G27" s="123">
        <v>58</v>
      </c>
      <c r="H27" s="123">
        <v>52</v>
      </c>
      <c r="I27" s="210">
        <f t="shared" si="4"/>
        <v>98.214285714285708</v>
      </c>
      <c r="J27" s="123" t="s">
        <v>415</v>
      </c>
      <c r="K27" s="123" t="s">
        <v>415</v>
      </c>
      <c r="L27" s="123" t="s">
        <v>415</v>
      </c>
      <c r="M27" s="210" t="s">
        <v>415</v>
      </c>
      <c r="N27" s="123" t="s">
        <v>415</v>
      </c>
      <c r="O27" s="123" t="s">
        <v>415</v>
      </c>
      <c r="P27" s="123" t="s">
        <v>415</v>
      </c>
      <c r="Q27" s="211" t="s">
        <v>415</v>
      </c>
      <c r="R27" s="123">
        <f t="shared" si="5"/>
        <v>2</v>
      </c>
      <c r="S27" s="123">
        <v>1</v>
      </c>
      <c r="T27" s="123">
        <v>1</v>
      </c>
      <c r="U27" s="210">
        <f t="shared" si="11"/>
        <v>1.7857142857142856</v>
      </c>
      <c r="V27" s="123" t="s">
        <v>415</v>
      </c>
      <c r="W27" s="123" t="s">
        <v>415</v>
      </c>
      <c r="X27" s="123" t="s">
        <v>415</v>
      </c>
      <c r="Y27" s="210" t="s">
        <v>415</v>
      </c>
    </row>
    <row r="28" spans="1:25" ht="21" customHeight="1">
      <c r="A28" s="301">
        <v>15</v>
      </c>
      <c r="B28" s="301"/>
      <c r="C28" s="123">
        <f t="shared" ref="C28:H28" si="13">SUM(C24:C27)</f>
        <v>1248</v>
      </c>
      <c r="D28" s="123">
        <f t="shared" si="13"/>
        <v>649</v>
      </c>
      <c r="E28" s="123">
        <f t="shared" si="13"/>
        <v>599</v>
      </c>
      <c r="F28" s="123">
        <f t="shared" si="13"/>
        <v>1227</v>
      </c>
      <c r="G28" s="123">
        <f t="shared" si="13"/>
        <v>639</v>
      </c>
      <c r="H28" s="123">
        <f t="shared" si="13"/>
        <v>588</v>
      </c>
      <c r="I28" s="210">
        <f>F28/C28*100</f>
        <v>98.317307692307693</v>
      </c>
      <c r="J28" s="123">
        <f>SUM(J24:J27)</f>
        <v>1</v>
      </c>
      <c r="K28" s="123">
        <f>SUM(K24:K27)</f>
        <v>1</v>
      </c>
      <c r="L28" s="123">
        <f>SUM(L24:L27)</f>
        <v>0</v>
      </c>
      <c r="M28" s="210">
        <f>J28/$C$28*100</f>
        <v>8.0128205128205121E-2</v>
      </c>
      <c r="N28" s="123">
        <f>SUM(N24:N27)</f>
        <v>7</v>
      </c>
      <c r="O28" s="123">
        <f>SUM(O24:O27)</f>
        <v>3</v>
      </c>
      <c r="P28" s="123">
        <f>SUM(P24:P27)</f>
        <v>4</v>
      </c>
      <c r="Q28" s="210">
        <f>N28/$C$28*100</f>
        <v>0.5608974358974359</v>
      </c>
      <c r="R28" s="123">
        <f>SUM(R24:R27)</f>
        <v>13</v>
      </c>
      <c r="S28" s="123">
        <f>SUM(S24:S27)</f>
        <v>6</v>
      </c>
      <c r="T28" s="123">
        <f>SUM(T24:T27)</f>
        <v>7</v>
      </c>
      <c r="U28" s="210">
        <f>R28/$C$28*100</f>
        <v>1.0416666666666665</v>
      </c>
      <c r="V28" s="123">
        <f>SUM(V24:V27)</f>
        <v>0</v>
      </c>
      <c r="W28" s="123">
        <f>SUM(W24:W27)</f>
        <v>0</v>
      </c>
      <c r="X28" s="123">
        <f>SUM(X24:X27)</f>
        <v>0</v>
      </c>
      <c r="Y28" s="210">
        <f>V28/$C$28*100</f>
        <v>0</v>
      </c>
    </row>
    <row r="29" spans="1:25" ht="21" hidden="1" customHeight="1">
      <c r="A29" s="14">
        <v>16</v>
      </c>
      <c r="B29" s="83"/>
      <c r="C29" s="123">
        <f t="shared" si="0"/>
        <v>818</v>
      </c>
      <c r="D29" s="123">
        <f t="shared" si="1"/>
        <v>407</v>
      </c>
      <c r="E29" s="123">
        <f t="shared" si="2"/>
        <v>411</v>
      </c>
      <c r="F29" s="123">
        <f t="shared" si="3"/>
        <v>794</v>
      </c>
      <c r="G29" s="123">
        <v>391</v>
      </c>
      <c r="H29" s="123">
        <v>403</v>
      </c>
      <c r="I29" s="210">
        <f t="shared" si="4"/>
        <v>97.066014669926645</v>
      </c>
      <c r="J29" s="123">
        <f>SUM(K29:L29)</f>
        <v>2</v>
      </c>
      <c r="K29" s="123">
        <v>2</v>
      </c>
      <c r="L29" s="123" t="s">
        <v>415</v>
      </c>
      <c r="M29" s="210">
        <f>J29/C29*100</f>
        <v>0.24449877750611246</v>
      </c>
      <c r="N29" s="123">
        <f>SUM(O29:P29)</f>
        <v>10</v>
      </c>
      <c r="O29" s="123">
        <v>8</v>
      </c>
      <c r="P29" s="123">
        <v>2</v>
      </c>
      <c r="Q29" s="211">
        <f>N29/C29*100</f>
        <v>1.2224938875305624</v>
      </c>
      <c r="R29" s="123">
        <f t="shared" si="5"/>
        <v>12</v>
      </c>
      <c r="S29" s="123">
        <v>6</v>
      </c>
      <c r="T29" s="123">
        <v>6</v>
      </c>
      <c r="U29" s="210">
        <f>R29/C29*100</f>
        <v>1.4669926650366749</v>
      </c>
      <c r="V29" s="123" t="s">
        <v>415</v>
      </c>
      <c r="W29" s="123" t="s">
        <v>415</v>
      </c>
      <c r="X29" s="123" t="s">
        <v>415</v>
      </c>
      <c r="Y29" s="210" t="s">
        <v>415</v>
      </c>
    </row>
    <row r="30" spans="1:25" ht="21" hidden="1" customHeight="1">
      <c r="A30" s="14"/>
      <c r="B30" s="83"/>
      <c r="C30" s="123">
        <f t="shared" si="0"/>
        <v>178</v>
      </c>
      <c r="D30" s="123">
        <f t="shared" si="1"/>
        <v>98</v>
      </c>
      <c r="E30" s="123">
        <f t="shared" si="2"/>
        <v>80</v>
      </c>
      <c r="F30" s="123">
        <f t="shared" si="3"/>
        <v>177</v>
      </c>
      <c r="G30" s="123">
        <v>98</v>
      </c>
      <c r="H30" s="123">
        <v>79</v>
      </c>
      <c r="I30" s="210">
        <f t="shared" si="4"/>
        <v>99.438202247191015</v>
      </c>
      <c r="J30" s="123" t="s">
        <v>415</v>
      </c>
      <c r="K30" s="123" t="s">
        <v>415</v>
      </c>
      <c r="L30" s="123" t="s">
        <v>415</v>
      </c>
      <c r="M30" s="210" t="s">
        <v>415</v>
      </c>
      <c r="N30" s="123" t="s">
        <v>415</v>
      </c>
      <c r="O30" s="123" t="s">
        <v>415</v>
      </c>
      <c r="P30" s="123" t="s">
        <v>415</v>
      </c>
      <c r="Q30" s="211" t="s">
        <v>415</v>
      </c>
      <c r="R30" s="123">
        <f t="shared" si="5"/>
        <v>1</v>
      </c>
      <c r="S30" s="123" t="s">
        <v>415</v>
      </c>
      <c r="T30" s="123">
        <v>1</v>
      </c>
      <c r="U30" s="210">
        <f>R30/C30*100</f>
        <v>0.5617977528089888</v>
      </c>
      <c r="V30" s="123" t="s">
        <v>415</v>
      </c>
      <c r="W30" s="123" t="s">
        <v>415</v>
      </c>
      <c r="X30" s="123" t="s">
        <v>415</v>
      </c>
      <c r="Y30" s="210" t="s">
        <v>415</v>
      </c>
    </row>
    <row r="31" spans="1:25" ht="21" hidden="1" customHeight="1">
      <c r="A31" s="14"/>
      <c r="B31" s="83"/>
      <c r="C31" s="123">
        <f t="shared" si="0"/>
        <v>78</v>
      </c>
      <c r="D31" s="123">
        <f t="shared" si="1"/>
        <v>37</v>
      </c>
      <c r="E31" s="123">
        <f t="shared" si="2"/>
        <v>41</v>
      </c>
      <c r="F31" s="123">
        <f t="shared" si="3"/>
        <v>78</v>
      </c>
      <c r="G31" s="123">
        <v>37</v>
      </c>
      <c r="H31" s="123">
        <v>41</v>
      </c>
      <c r="I31" s="210">
        <f t="shared" si="4"/>
        <v>100</v>
      </c>
      <c r="J31" s="123" t="s">
        <v>415</v>
      </c>
      <c r="K31" s="123" t="s">
        <v>415</v>
      </c>
      <c r="L31" s="123" t="s">
        <v>415</v>
      </c>
      <c r="M31" s="210" t="s">
        <v>415</v>
      </c>
      <c r="N31" s="123" t="s">
        <v>415</v>
      </c>
      <c r="O31" s="123" t="s">
        <v>415</v>
      </c>
      <c r="P31" s="123" t="s">
        <v>415</v>
      </c>
      <c r="Q31" s="211" t="s">
        <v>415</v>
      </c>
      <c r="R31" s="123" t="s">
        <v>415</v>
      </c>
      <c r="S31" s="123" t="s">
        <v>415</v>
      </c>
      <c r="T31" s="123" t="s">
        <v>415</v>
      </c>
      <c r="U31" s="210" t="s">
        <v>415</v>
      </c>
      <c r="V31" s="123" t="s">
        <v>415</v>
      </c>
      <c r="W31" s="123" t="s">
        <v>415</v>
      </c>
      <c r="X31" s="123" t="s">
        <v>415</v>
      </c>
      <c r="Y31" s="210" t="s">
        <v>415</v>
      </c>
    </row>
    <row r="32" spans="1:25" ht="21" hidden="1" customHeight="1">
      <c r="A32" s="14"/>
      <c r="B32" s="83"/>
      <c r="C32" s="123">
        <f t="shared" si="0"/>
        <v>116</v>
      </c>
      <c r="D32" s="123">
        <f t="shared" si="1"/>
        <v>55</v>
      </c>
      <c r="E32" s="123">
        <f t="shared" si="2"/>
        <v>61</v>
      </c>
      <c r="F32" s="123">
        <f t="shared" si="3"/>
        <v>115</v>
      </c>
      <c r="G32" s="123">
        <v>55</v>
      </c>
      <c r="H32" s="123">
        <v>60</v>
      </c>
      <c r="I32" s="210">
        <f>F32/C32*100</f>
        <v>99.137931034482762</v>
      </c>
      <c r="J32" s="123" t="s">
        <v>415</v>
      </c>
      <c r="K32" s="123" t="s">
        <v>415</v>
      </c>
      <c r="L32" s="123" t="s">
        <v>415</v>
      </c>
      <c r="M32" s="210" t="s">
        <v>415</v>
      </c>
      <c r="N32" s="123" t="s">
        <v>415</v>
      </c>
      <c r="O32" s="123" t="s">
        <v>415</v>
      </c>
      <c r="P32" s="123" t="s">
        <v>415</v>
      </c>
      <c r="Q32" s="211" t="s">
        <v>415</v>
      </c>
      <c r="R32" s="123">
        <f t="shared" si="5"/>
        <v>1</v>
      </c>
      <c r="S32" s="123" t="s">
        <v>415</v>
      </c>
      <c r="T32" s="123">
        <v>1</v>
      </c>
      <c r="U32" s="210">
        <f>R32/C32*100</f>
        <v>0.86206896551724133</v>
      </c>
      <c r="V32" s="123" t="s">
        <v>415</v>
      </c>
      <c r="W32" s="123" t="s">
        <v>415</v>
      </c>
      <c r="X32" s="123" t="s">
        <v>415</v>
      </c>
      <c r="Y32" s="210" t="s">
        <v>415</v>
      </c>
    </row>
    <row r="33" spans="1:25" ht="21" customHeight="1">
      <c r="A33" s="301">
        <v>16</v>
      </c>
      <c r="B33" s="301"/>
      <c r="C33" s="123">
        <f t="shared" ref="C33:H33" si="14">SUM(C29:C32)</f>
        <v>1190</v>
      </c>
      <c r="D33" s="123">
        <f t="shared" si="14"/>
        <v>597</v>
      </c>
      <c r="E33" s="123">
        <f t="shared" si="14"/>
        <v>593</v>
      </c>
      <c r="F33" s="123">
        <f t="shared" si="14"/>
        <v>1164</v>
      </c>
      <c r="G33" s="123">
        <f t="shared" si="14"/>
        <v>581</v>
      </c>
      <c r="H33" s="123">
        <f t="shared" si="14"/>
        <v>583</v>
      </c>
      <c r="I33" s="210">
        <f>F33/C33*100</f>
        <v>97.815126050420162</v>
      </c>
      <c r="J33" s="123">
        <f>SUM(J29:J32)</f>
        <v>2</v>
      </c>
      <c r="K33" s="123">
        <f>SUM(K29:K32)</f>
        <v>2</v>
      </c>
      <c r="L33" s="123">
        <f>SUM(L29:L32)</f>
        <v>0</v>
      </c>
      <c r="M33" s="210">
        <f>J33/$C$33*100</f>
        <v>0.16806722689075632</v>
      </c>
      <c r="N33" s="123">
        <f>SUM(N29:N32)</f>
        <v>10</v>
      </c>
      <c r="O33" s="123">
        <f>SUM(O29:O32)</f>
        <v>8</v>
      </c>
      <c r="P33" s="123">
        <f>SUM(P29:P32)</f>
        <v>2</v>
      </c>
      <c r="Q33" s="210">
        <f>N33/$C$33*100</f>
        <v>0.84033613445378152</v>
      </c>
      <c r="R33" s="123">
        <f>SUM(R29:R32)</f>
        <v>14</v>
      </c>
      <c r="S33" s="123">
        <f>SUM(S29:S32)</f>
        <v>6</v>
      </c>
      <c r="T33" s="123">
        <f>SUM(T29:T32)</f>
        <v>8</v>
      </c>
      <c r="U33" s="210">
        <f>R33/$C$33*100</f>
        <v>1.1764705882352942</v>
      </c>
      <c r="V33" s="123">
        <f>SUM(V29:V32)</f>
        <v>0</v>
      </c>
      <c r="W33" s="123">
        <f>SUM(W29:W32)</f>
        <v>0</v>
      </c>
      <c r="X33" s="123">
        <f>SUM(X29:X32)</f>
        <v>0</v>
      </c>
      <c r="Y33" s="210">
        <f>V33/$C$33*100</f>
        <v>0</v>
      </c>
    </row>
    <row r="34" spans="1:25" ht="21" customHeight="1">
      <c r="A34" s="300">
        <v>17</v>
      </c>
      <c r="B34" s="301"/>
      <c r="C34" s="123">
        <f>SUM(C36:C43)</f>
        <v>1164</v>
      </c>
      <c r="D34" s="123">
        <f t="shared" ref="D34:X34" si="15">SUM(D36:D43)</f>
        <v>630</v>
      </c>
      <c r="E34" s="123">
        <f t="shared" si="15"/>
        <v>534</v>
      </c>
      <c r="F34" s="123">
        <f t="shared" si="15"/>
        <v>1140</v>
      </c>
      <c r="G34" s="123">
        <f t="shared" si="15"/>
        <v>613</v>
      </c>
      <c r="H34" s="123">
        <f t="shared" si="15"/>
        <v>527</v>
      </c>
      <c r="I34" s="210">
        <f>F34/C34*100</f>
        <v>97.9381443298969</v>
      </c>
      <c r="J34" s="123">
        <f t="shared" si="15"/>
        <v>0</v>
      </c>
      <c r="K34" s="123">
        <f t="shared" si="15"/>
        <v>0</v>
      </c>
      <c r="L34" s="123">
        <f t="shared" si="15"/>
        <v>0</v>
      </c>
      <c r="M34" s="210">
        <f>J34/$C$33*100</f>
        <v>0</v>
      </c>
      <c r="N34" s="123">
        <f t="shared" si="15"/>
        <v>6</v>
      </c>
      <c r="O34" s="123">
        <f t="shared" si="15"/>
        <v>6</v>
      </c>
      <c r="P34" s="123">
        <f t="shared" si="15"/>
        <v>0</v>
      </c>
      <c r="Q34" s="210">
        <f>N34/$C$33*100</f>
        <v>0.50420168067226889</v>
      </c>
      <c r="R34" s="123">
        <f t="shared" si="15"/>
        <v>18</v>
      </c>
      <c r="S34" s="123">
        <f t="shared" si="15"/>
        <v>11</v>
      </c>
      <c r="T34" s="123">
        <f t="shared" si="15"/>
        <v>7</v>
      </c>
      <c r="U34" s="210">
        <f>R34/$C$33*100</f>
        <v>1.5126050420168067</v>
      </c>
      <c r="V34" s="123">
        <f t="shared" si="15"/>
        <v>0</v>
      </c>
      <c r="W34" s="123">
        <f t="shared" si="15"/>
        <v>0</v>
      </c>
      <c r="X34" s="123">
        <f t="shared" si="15"/>
        <v>0</v>
      </c>
      <c r="Y34" s="210">
        <f>V34/$C$33*100</f>
        <v>0</v>
      </c>
    </row>
    <row r="35" spans="1:25" ht="6.75" customHeight="1">
      <c r="A35" s="17"/>
      <c r="B35" s="47"/>
      <c r="C35" s="3"/>
      <c r="D35" s="3"/>
      <c r="E35" s="3"/>
      <c r="F35" s="3"/>
      <c r="G35" s="3"/>
      <c r="H35" s="3"/>
      <c r="I35" s="3"/>
      <c r="J35" s="3"/>
      <c r="K35" s="3"/>
      <c r="L35" s="3"/>
      <c r="M35" s="210"/>
      <c r="N35" s="3"/>
      <c r="O35" s="3"/>
      <c r="P35" s="3"/>
      <c r="Q35" s="211"/>
      <c r="R35" s="3"/>
      <c r="S35" s="3"/>
      <c r="T35" s="3"/>
      <c r="U35" s="210"/>
      <c r="V35" s="3"/>
      <c r="W35" s="3"/>
      <c r="X35" s="3"/>
      <c r="Y35" s="210"/>
    </row>
    <row r="36" spans="1:25" ht="21" customHeight="1">
      <c r="A36" s="20" t="s">
        <v>401</v>
      </c>
      <c r="B36" s="49" t="s">
        <v>409</v>
      </c>
      <c r="C36" s="123">
        <f t="shared" ref="C36:E43" si="16">SUM(F36,J36,N36,R36,V36)</f>
        <v>223</v>
      </c>
      <c r="D36" s="123">
        <f>SUM(G36,K36,O36,S36,W36)</f>
        <v>120</v>
      </c>
      <c r="E36" s="123">
        <f>SUM(H36,L36,P36,T36,X36)</f>
        <v>103</v>
      </c>
      <c r="F36" s="123">
        <f t="shared" ref="F36:F43" si="17">SUM(G36:H36)</f>
        <v>219</v>
      </c>
      <c r="G36" s="123">
        <v>117</v>
      </c>
      <c r="H36" s="123">
        <v>102</v>
      </c>
      <c r="I36" s="210">
        <f t="shared" ref="I36:I43" si="18">F36/C36*100</f>
        <v>98.206278026905821</v>
      </c>
      <c r="J36" s="123">
        <v>0</v>
      </c>
      <c r="K36" s="123">
        <v>0</v>
      </c>
      <c r="L36" s="123">
        <v>0</v>
      </c>
      <c r="M36" s="210">
        <f t="shared" ref="M36:M43" si="19">J36/C36*100</f>
        <v>0</v>
      </c>
      <c r="N36" s="123">
        <f t="shared" ref="N36:N43" si="20">SUM(O36:P36)</f>
        <v>1</v>
      </c>
      <c r="O36" s="123">
        <v>1</v>
      </c>
      <c r="P36" s="123">
        <v>0</v>
      </c>
      <c r="Q36" s="211">
        <f t="shared" ref="Q36:Q43" si="21">N36/C36*100</f>
        <v>0.44843049327354262</v>
      </c>
      <c r="R36" s="123">
        <f t="shared" ref="R36:R43" si="22">SUM(S36:T36)</f>
        <v>3</v>
      </c>
      <c r="S36" s="123">
        <v>2</v>
      </c>
      <c r="T36" s="123">
        <v>1</v>
      </c>
      <c r="U36" s="210">
        <f>R36/C36*100</f>
        <v>1.3452914798206279</v>
      </c>
      <c r="V36" s="123">
        <f t="shared" ref="V36:V43" si="23">SUM(W36:X36)</f>
        <v>0</v>
      </c>
      <c r="W36" s="123">
        <v>0</v>
      </c>
      <c r="X36" s="123">
        <v>0</v>
      </c>
      <c r="Y36" s="210">
        <f t="shared" ref="Y36:Y43" si="24">V36/C36*100</f>
        <v>0</v>
      </c>
    </row>
    <row r="37" spans="1:25" ht="21" customHeight="1">
      <c r="A37" s="20" t="s">
        <v>339</v>
      </c>
      <c r="B37" s="18" t="s">
        <v>46</v>
      </c>
      <c r="C37" s="123">
        <f t="shared" si="16"/>
        <v>208</v>
      </c>
      <c r="D37" s="123">
        <f t="shared" si="16"/>
        <v>106</v>
      </c>
      <c r="E37" s="123">
        <f t="shared" si="16"/>
        <v>102</v>
      </c>
      <c r="F37" s="123">
        <f t="shared" si="17"/>
        <v>200</v>
      </c>
      <c r="G37" s="123">
        <v>100</v>
      </c>
      <c r="H37" s="123">
        <v>100</v>
      </c>
      <c r="I37" s="210">
        <f t="shared" si="18"/>
        <v>96.15384615384616</v>
      </c>
      <c r="J37" s="123">
        <v>0</v>
      </c>
      <c r="K37" s="123">
        <v>0</v>
      </c>
      <c r="L37" s="123">
        <v>0</v>
      </c>
      <c r="M37" s="210">
        <f t="shared" si="19"/>
        <v>0</v>
      </c>
      <c r="N37" s="123">
        <f t="shared" si="20"/>
        <v>3</v>
      </c>
      <c r="O37" s="123">
        <v>3</v>
      </c>
      <c r="P37" s="123">
        <v>0</v>
      </c>
      <c r="Q37" s="211">
        <f t="shared" si="21"/>
        <v>1.4423076923076923</v>
      </c>
      <c r="R37" s="123">
        <f t="shared" si="22"/>
        <v>5</v>
      </c>
      <c r="S37" s="123">
        <v>3</v>
      </c>
      <c r="T37" s="123">
        <v>2</v>
      </c>
      <c r="U37" s="210">
        <f>R37/C37*100</f>
        <v>2.4038461538461542</v>
      </c>
      <c r="V37" s="123">
        <f t="shared" si="23"/>
        <v>0</v>
      </c>
      <c r="W37" s="123">
        <v>0</v>
      </c>
      <c r="X37" s="123">
        <v>0</v>
      </c>
      <c r="Y37" s="210">
        <f t="shared" si="24"/>
        <v>0</v>
      </c>
    </row>
    <row r="38" spans="1:25" ht="21" customHeight="1">
      <c r="A38" s="20" t="s">
        <v>340</v>
      </c>
      <c r="B38" s="18" t="s">
        <v>43</v>
      </c>
      <c r="C38" s="123">
        <f t="shared" si="16"/>
        <v>157</v>
      </c>
      <c r="D38" s="123">
        <f t="shared" si="16"/>
        <v>85</v>
      </c>
      <c r="E38" s="123">
        <f t="shared" si="16"/>
        <v>72</v>
      </c>
      <c r="F38" s="123">
        <f t="shared" si="17"/>
        <v>154</v>
      </c>
      <c r="G38" s="123">
        <v>83</v>
      </c>
      <c r="H38" s="123">
        <v>71</v>
      </c>
      <c r="I38" s="210">
        <f t="shared" si="18"/>
        <v>98.089171974522287</v>
      </c>
      <c r="J38" s="123">
        <v>0</v>
      </c>
      <c r="K38" s="123">
        <v>0</v>
      </c>
      <c r="L38" s="123">
        <v>0</v>
      </c>
      <c r="M38" s="210">
        <f t="shared" si="19"/>
        <v>0</v>
      </c>
      <c r="N38" s="123">
        <f t="shared" si="20"/>
        <v>1</v>
      </c>
      <c r="O38" s="123">
        <v>1</v>
      </c>
      <c r="P38" s="123">
        <v>0</v>
      </c>
      <c r="Q38" s="211">
        <f t="shared" si="21"/>
        <v>0.63694267515923575</v>
      </c>
      <c r="R38" s="123">
        <f t="shared" si="22"/>
        <v>2</v>
      </c>
      <c r="S38" s="123">
        <v>1</v>
      </c>
      <c r="T38" s="123">
        <v>1</v>
      </c>
      <c r="U38" s="210">
        <f>R38/C38*100</f>
        <v>1.2738853503184715</v>
      </c>
      <c r="V38" s="123">
        <f t="shared" si="23"/>
        <v>0</v>
      </c>
      <c r="W38" s="123">
        <v>0</v>
      </c>
      <c r="X38" s="123">
        <v>0</v>
      </c>
      <c r="Y38" s="210">
        <f t="shared" si="24"/>
        <v>0</v>
      </c>
    </row>
    <row r="39" spans="1:25" ht="21" customHeight="1">
      <c r="A39" s="20" t="s">
        <v>341</v>
      </c>
      <c r="B39" s="18" t="s">
        <v>42</v>
      </c>
      <c r="C39" s="123">
        <f t="shared" si="16"/>
        <v>122</v>
      </c>
      <c r="D39" s="123">
        <f t="shared" si="16"/>
        <v>60</v>
      </c>
      <c r="E39" s="123">
        <f t="shared" si="16"/>
        <v>62</v>
      </c>
      <c r="F39" s="123">
        <f t="shared" si="17"/>
        <v>119</v>
      </c>
      <c r="G39" s="123">
        <v>59</v>
      </c>
      <c r="H39" s="123">
        <v>60</v>
      </c>
      <c r="I39" s="210">
        <f t="shared" si="18"/>
        <v>97.540983606557376</v>
      </c>
      <c r="J39" s="123">
        <v>0</v>
      </c>
      <c r="K39" s="123">
        <v>0</v>
      </c>
      <c r="L39" s="123">
        <v>0</v>
      </c>
      <c r="M39" s="210">
        <f t="shared" si="19"/>
        <v>0</v>
      </c>
      <c r="N39" s="123">
        <f t="shared" si="20"/>
        <v>0</v>
      </c>
      <c r="O39" s="123">
        <v>0</v>
      </c>
      <c r="P39" s="123">
        <v>0</v>
      </c>
      <c r="Q39" s="211">
        <f t="shared" si="21"/>
        <v>0</v>
      </c>
      <c r="R39" s="123">
        <f t="shared" si="22"/>
        <v>3</v>
      </c>
      <c r="S39" s="123">
        <v>1</v>
      </c>
      <c r="T39" s="123">
        <v>2</v>
      </c>
      <c r="U39" s="210">
        <f>R39/C39*100</f>
        <v>2.459016393442623</v>
      </c>
      <c r="V39" s="123">
        <f t="shared" si="23"/>
        <v>0</v>
      </c>
      <c r="W39" s="123">
        <v>0</v>
      </c>
      <c r="X39" s="123">
        <v>0</v>
      </c>
      <c r="Y39" s="210">
        <f t="shared" si="24"/>
        <v>0</v>
      </c>
    </row>
    <row r="40" spans="1:25" ht="21" customHeight="1">
      <c r="A40" s="50" t="s">
        <v>402</v>
      </c>
      <c r="B40" s="18" t="s">
        <v>671</v>
      </c>
      <c r="C40" s="123">
        <f t="shared" si="16"/>
        <v>108</v>
      </c>
      <c r="D40" s="123">
        <f t="shared" si="16"/>
        <v>64</v>
      </c>
      <c r="E40" s="123">
        <f t="shared" si="16"/>
        <v>44</v>
      </c>
      <c r="F40" s="123">
        <f t="shared" si="17"/>
        <v>108</v>
      </c>
      <c r="G40" s="123">
        <v>64</v>
      </c>
      <c r="H40" s="123">
        <v>44</v>
      </c>
      <c r="I40" s="210">
        <f t="shared" si="18"/>
        <v>100</v>
      </c>
      <c r="J40" s="123">
        <v>0</v>
      </c>
      <c r="K40" s="123">
        <v>0</v>
      </c>
      <c r="L40" s="123">
        <v>0</v>
      </c>
      <c r="M40" s="210">
        <f t="shared" si="19"/>
        <v>0</v>
      </c>
      <c r="N40" s="123">
        <f t="shared" si="20"/>
        <v>0</v>
      </c>
      <c r="O40" s="123">
        <v>0</v>
      </c>
      <c r="P40" s="123">
        <v>0</v>
      </c>
      <c r="Q40" s="211">
        <f t="shared" si="21"/>
        <v>0</v>
      </c>
      <c r="R40" s="123">
        <f t="shared" si="22"/>
        <v>0</v>
      </c>
      <c r="S40" s="123">
        <v>0</v>
      </c>
      <c r="T40" s="123">
        <v>0</v>
      </c>
      <c r="U40" s="210">
        <v>0</v>
      </c>
      <c r="V40" s="123">
        <f t="shared" si="23"/>
        <v>0</v>
      </c>
      <c r="W40" s="123">
        <v>0</v>
      </c>
      <c r="X40" s="123">
        <v>0</v>
      </c>
      <c r="Y40" s="210">
        <f t="shared" si="24"/>
        <v>0</v>
      </c>
    </row>
    <row r="41" spans="1:25" ht="21" customHeight="1">
      <c r="A41" s="20" t="s">
        <v>343</v>
      </c>
      <c r="B41" s="18" t="s">
        <v>48</v>
      </c>
      <c r="C41" s="123">
        <f t="shared" si="16"/>
        <v>156</v>
      </c>
      <c r="D41" s="123">
        <f t="shared" si="16"/>
        <v>89</v>
      </c>
      <c r="E41" s="123">
        <f t="shared" si="16"/>
        <v>67</v>
      </c>
      <c r="F41" s="123">
        <f t="shared" si="17"/>
        <v>153</v>
      </c>
      <c r="G41" s="123">
        <v>87</v>
      </c>
      <c r="H41" s="123">
        <v>66</v>
      </c>
      <c r="I41" s="210">
        <f t="shared" si="18"/>
        <v>98.076923076923066</v>
      </c>
      <c r="J41" s="123">
        <f>SUM(K41:L41)</f>
        <v>0</v>
      </c>
      <c r="K41" s="123">
        <v>0</v>
      </c>
      <c r="L41" s="123">
        <v>0</v>
      </c>
      <c r="M41" s="210">
        <f t="shared" si="19"/>
        <v>0</v>
      </c>
      <c r="N41" s="123">
        <f t="shared" si="20"/>
        <v>0</v>
      </c>
      <c r="O41" s="123">
        <v>0</v>
      </c>
      <c r="P41" s="123">
        <v>0</v>
      </c>
      <c r="Q41" s="211">
        <f t="shared" si="21"/>
        <v>0</v>
      </c>
      <c r="R41" s="123">
        <f t="shared" si="22"/>
        <v>3</v>
      </c>
      <c r="S41" s="123">
        <v>2</v>
      </c>
      <c r="T41" s="123">
        <v>1</v>
      </c>
      <c r="U41" s="210">
        <f>R41/C41*100</f>
        <v>1.9230769230769231</v>
      </c>
      <c r="V41" s="123">
        <f t="shared" si="23"/>
        <v>0</v>
      </c>
      <c r="W41" s="123">
        <v>0</v>
      </c>
      <c r="X41" s="123">
        <v>0</v>
      </c>
      <c r="Y41" s="210">
        <f t="shared" si="24"/>
        <v>0</v>
      </c>
    </row>
    <row r="42" spans="1:25" ht="21" customHeight="1">
      <c r="A42" s="20" t="s">
        <v>342</v>
      </c>
      <c r="B42" s="18" t="s">
        <v>47</v>
      </c>
      <c r="C42" s="123">
        <f t="shared" si="16"/>
        <v>89</v>
      </c>
      <c r="D42" s="123">
        <f t="shared" si="16"/>
        <v>58</v>
      </c>
      <c r="E42" s="123">
        <f t="shared" si="16"/>
        <v>31</v>
      </c>
      <c r="F42" s="123">
        <f t="shared" si="17"/>
        <v>89</v>
      </c>
      <c r="G42" s="123">
        <v>58</v>
      </c>
      <c r="H42" s="123">
        <v>31</v>
      </c>
      <c r="I42" s="210">
        <f t="shared" si="18"/>
        <v>100</v>
      </c>
      <c r="J42" s="123">
        <f>SUM(K42:L42)</f>
        <v>0</v>
      </c>
      <c r="K42" s="123">
        <v>0</v>
      </c>
      <c r="L42" s="123">
        <v>0</v>
      </c>
      <c r="M42" s="210">
        <f t="shared" si="19"/>
        <v>0</v>
      </c>
      <c r="N42" s="123">
        <f t="shared" si="20"/>
        <v>0</v>
      </c>
      <c r="O42" s="123">
        <v>0</v>
      </c>
      <c r="P42" s="123">
        <v>0</v>
      </c>
      <c r="Q42" s="211">
        <f t="shared" si="21"/>
        <v>0</v>
      </c>
      <c r="R42" s="123">
        <f t="shared" si="22"/>
        <v>0</v>
      </c>
      <c r="S42" s="123">
        <v>0</v>
      </c>
      <c r="T42" s="123">
        <v>0</v>
      </c>
      <c r="U42" s="210">
        <f>R42/C42*100</f>
        <v>0</v>
      </c>
      <c r="V42" s="123">
        <f t="shared" si="23"/>
        <v>0</v>
      </c>
      <c r="W42" s="123">
        <v>0</v>
      </c>
      <c r="X42" s="123">
        <v>0</v>
      </c>
      <c r="Y42" s="210">
        <f t="shared" si="24"/>
        <v>0</v>
      </c>
    </row>
    <row r="43" spans="1:25" ht="21" customHeight="1" thickBot="1">
      <c r="A43" s="22" t="s">
        <v>403</v>
      </c>
      <c r="B43" s="23" t="s">
        <v>62</v>
      </c>
      <c r="C43" s="25">
        <f t="shared" si="16"/>
        <v>101</v>
      </c>
      <c r="D43" s="25">
        <f t="shared" si="16"/>
        <v>48</v>
      </c>
      <c r="E43" s="25">
        <f t="shared" si="16"/>
        <v>53</v>
      </c>
      <c r="F43" s="25">
        <f t="shared" si="17"/>
        <v>98</v>
      </c>
      <c r="G43" s="25">
        <v>45</v>
      </c>
      <c r="H43" s="25">
        <v>53</v>
      </c>
      <c r="I43" s="212">
        <f t="shared" si="18"/>
        <v>97.029702970297024</v>
      </c>
      <c r="J43" s="25">
        <f>SUM(K43:L43)</f>
        <v>0</v>
      </c>
      <c r="K43" s="25">
        <v>0</v>
      </c>
      <c r="L43" s="25">
        <v>0</v>
      </c>
      <c r="M43" s="212">
        <f t="shared" si="19"/>
        <v>0</v>
      </c>
      <c r="N43" s="25">
        <f t="shared" si="20"/>
        <v>1</v>
      </c>
      <c r="O43" s="25">
        <v>1</v>
      </c>
      <c r="P43" s="25">
        <v>0</v>
      </c>
      <c r="Q43" s="213">
        <f t="shared" si="21"/>
        <v>0.99009900990099009</v>
      </c>
      <c r="R43" s="25">
        <f t="shared" si="22"/>
        <v>2</v>
      </c>
      <c r="S43" s="25">
        <v>2</v>
      </c>
      <c r="T43" s="25">
        <v>0</v>
      </c>
      <c r="U43" s="212">
        <f>R43/C43*100</f>
        <v>1.9801980198019802</v>
      </c>
      <c r="V43" s="25">
        <f t="shared" si="23"/>
        <v>0</v>
      </c>
      <c r="W43" s="25">
        <v>0</v>
      </c>
      <c r="X43" s="25">
        <v>0</v>
      </c>
      <c r="Y43" s="212">
        <f t="shared" si="24"/>
        <v>0</v>
      </c>
    </row>
    <row r="44" spans="1:25" ht="14.25" customHeight="1">
      <c r="A44" s="27" t="s">
        <v>44</v>
      </c>
      <c r="B44" s="27"/>
    </row>
    <row r="45" spans="1:25" ht="14.25" customHeight="1">
      <c r="A45" s="27" t="s">
        <v>45</v>
      </c>
      <c r="B45" s="27"/>
    </row>
    <row r="46" spans="1:25" ht="14.25" customHeight="1">
      <c r="A46" s="27" t="s">
        <v>345</v>
      </c>
      <c r="B46" s="27"/>
    </row>
  </sheetData>
  <mergeCells count="14">
    <mergeCell ref="A33:B33"/>
    <mergeCell ref="A34:B34"/>
    <mergeCell ref="R2:U2"/>
    <mergeCell ref="V2:Y2"/>
    <mergeCell ref="C2:E2"/>
    <mergeCell ref="F2:I2"/>
    <mergeCell ref="J2:M2"/>
    <mergeCell ref="N2:Q2"/>
    <mergeCell ref="A9:A13"/>
    <mergeCell ref="A4:A8"/>
    <mergeCell ref="A18:B18"/>
    <mergeCell ref="A2:B3"/>
    <mergeCell ref="A23:B23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2" ySplit="5" topLeftCell="N6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7.625" style="3" customWidth="1"/>
    <col min="2" max="2" width="2.625" style="3" customWidth="1"/>
    <col min="3" max="8" width="5.125" style="3" customWidth="1"/>
    <col min="9" max="9" width="4.625" style="3" customWidth="1"/>
    <col min="10" max="12" width="5.125" style="3" customWidth="1"/>
    <col min="13" max="15" width="4.625" style="3" customWidth="1"/>
    <col min="16" max="18" width="3.75" style="3" customWidth="1"/>
    <col min="19" max="21" width="3.625" style="3" customWidth="1"/>
    <col min="22" max="22" width="4.75" style="3" bestFit="1" customWidth="1"/>
    <col min="23" max="24" width="3.625" style="3" customWidth="1"/>
    <col min="25" max="26" width="4.75" style="3" bestFit="1" customWidth="1"/>
    <col min="27" max="28" width="3.625" style="3" customWidth="1"/>
    <col min="29" max="29" width="4.75" style="3" bestFit="1" customWidth="1"/>
    <col min="30" max="31" width="3.625" style="3" customWidth="1"/>
    <col min="32" max="36" width="2.875" style="3" customWidth="1"/>
    <col min="37" max="39" width="3.125" style="3" customWidth="1"/>
    <col min="40" max="41" width="3.875" style="3" customWidth="1"/>
    <col min="42" max="42" width="3.625" style="3" customWidth="1"/>
    <col min="43" max="16384" width="9" style="3"/>
  </cols>
  <sheetData>
    <row r="1" spans="1:42" ht="18.75" customHeight="1" thickBot="1">
      <c r="A1" s="1" t="s">
        <v>25</v>
      </c>
      <c r="L1" s="36" t="s">
        <v>413</v>
      </c>
      <c r="AP1" s="4" t="s">
        <v>110</v>
      </c>
    </row>
    <row r="2" spans="1:42">
      <c r="A2" s="292" t="s">
        <v>449</v>
      </c>
      <c r="B2" s="293"/>
      <c r="C2" s="37"/>
      <c r="D2" s="38"/>
      <c r="E2" s="38"/>
      <c r="F2" s="38"/>
      <c r="G2" s="38"/>
      <c r="H2" s="38"/>
      <c r="I2" s="38"/>
      <c r="J2" s="37" t="s">
        <v>440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5"/>
      <c r="V2" s="287" t="s">
        <v>425</v>
      </c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8"/>
    </row>
    <row r="3" spans="1:42">
      <c r="A3" s="294"/>
      <c r="B3" s="295"/>
      <c r="C3" s="318" t="s">
        <v>433</v>
      </c>
      <c r="D3" s="318"/>
      <c r="E3" s="318"/>
      <c r="F3" s="318" t="s">
        <v>436</v>
      </c>
      <c r="G3" s="318"/>
      <c r="H3" s="318"/>
      <c r="I3" s="318"/>
      <c r="J3" s="318"/>
      <c r="K3" s="318"/>
      <c r="L3" s="318"/>
      <c r="M3" s="318"/>
      <c r="N3" s="318"/>
      <c r="O3" s="318"/>
      <c r="P3" s="319" t="s">
        <v>437</v>
      </c>
      <c r="Q3" s="318"/>
      <c r="R3" s="325"/>
      <c r="S3" s="326" t="s">
        <v>438</v>
      </c>
      <c r="T3" s="326"/>
      <c r="U3" s="327"/>
      <c r="V3" s="319" t="s">
        <v>331</v>
      </c>
      <c r="W3" s="319"/>
      <c r="X3" s="319"/>
      <c r="Y3" s="319"/>
      <c r="Z3" s="318" t="s">
        <v>436</v>
      </c>
      <c r="AA3" s="318"/>
      <c r="AB3" s="318"/>
      <c r="AC3" s="318"/>
      <c r="AD3" s="318"/>
      <c r="AE3" s="318"/>
      <c r="AF3" s="318"/>
      <c r="AG3" s="318"/>
      <c r="AH3" s="318"/>
      <c r="AI3" s="318" t="s">
        <v>703</v>
      </c>
      <c r="AJ3" s="318"/>
      <c r="AK3" s="319" t="s">
        <v>437</v>
      </c>
      <c r="AL3" s="318"/>
      <c r="AM3" s="318"/>
      <c r="AN3" s="330" t="s">
        <v>438</v>
      </c>
      <c r="AO3" s="331"/>
      <c r="AP3" s="332"/>
    </row>
    <row r="4" spans="1:42">
      <c r="A4" s="294"/>
      <c r="B4" s="295"/>
      <c r="C4" s="318"/>
      <c r="D4" s="318"/>
      <c r="E4" s="318"/>
      <c r="F4" s="318" t="s">
        <v>346</v>
      </c>
      <c r="G4" s="318"/>
      <c r="H4" s="318"/>
      <c r="I4" s="318"/>
      <c r="J4" s="318" t="s">
        <v>434</v>
      </c>
      <c r="K4" s="318"/>
      <c r="L4" s="318"/>
      <c r="M4" s="318" t="s">
        <v>435</v>
      </c>
      <c r="N4" s="318"/>
      <c r="O4" s="318"/>
      <c r="P4" s="318"/>
      <c r="Q4" s="318"/>
      <c r="R4" s="325"/>
      <c r="S4" s="328"/>
      <c r="T4" s="328"/>
      <c r="U4" s="329"/>
      <c r="V4" s="319"/>
      <c r="W4" s="319"/>
      <c r="X4" s="319"/>
      <c r="Y4" s="319"/>
      <c r="Z4" s="318" t="s">
        <v>346</v>
      </c>
      <c r="AA4" s="318"/>
      <c r="AB4" s="318"/>
      <c r="AC4" s="318" t="s">
        <v>434</v>
      </c>
      <c r="AD4" s="318"/>
      <c r="AE4" s="318"/>
      <c r="AF4" s="318" t="s">
        <v>439</v>
      </c>
      <c r="AG4" s="318"/>
      <c r="AH4" s="318"/>
      <c r="AI4" s="318"/>
      <c r="AJ4" s="318"/>
      <c r="AK4" s="318"/>
      <c r="AL4" s="318"/>
      <c r="AM4" s="318"/>
      <c r="AN4" s="331"/>
      <c r="AO4" s="331"/>
      <c r="AP4" s="332"/>
    </row>
    <row r="5" spans="1:42">
      <c r="A5" s="296"/>
      <c r="B5" s="297"/>
      <c r="C5" s="9" t="s">
        <v>346</v>
      </c>
      <c r="D5" s="9" t="s">
        <v>334</v>
      </c>
      <c r="E5" s="9" t="s">
        <v>335</v>
      </c>
      <c r="F5" s="9" t="s">
        <v>346</v>
      </c>
      <c r="G5" s="9" t="s">
        <v>334</v>
      </c>
      <c r="H5" s="9" t="s">
        <v>335</v>
      </c>
      <c r="I5" s="9" t="s">
        <v>423</v>
      </c>
      <c r="J5" s="9" t="s">
        <v>346</v>
      </c>
      <c r="K5" s="9" t="s">
        <v>334</v>
      </c>
      <c r="L5" s="9" t="s">
        <v>335</v>
      </c>
      <c r="M5" s="9" t="s">
        <v>346</v>
      </c>
      <c r="N5" s="9" t="s">
        <v>334</v>
      </c>
      <c r="O5" s="9" t="s">
        <v>335</v>
      </c>
      <c r="P5" s="9" t="s">
        <v>346</v>
      </c>
      <c r="Q5" s="9" t="s">
        <v>334</v>
      </c>
      <c r="R5" s="11" t="s">
        <v>335</v>
      </c>
      <c r="S5" s="8" t="s">
        <v>346</v>
      </c>
      <c r="T5" s="9" t="s">
        <v>334</v>
      </c>
      <c r="U5" s="9" t="s">
        <v>335</v>
      </c>
      <c r="V5" s="9" t="s">
        <v>346</v>
      </c>
      <c r="W5" s="9" t="s">
        <v>334</v>
      </c>
      <c r="X5" s="9" t="s">
        <v>335</v>
      </c>
      <c r="Y5" s="9" t="s">
        <v>423</v>
      </c>
      <c r="Z5" s="9" t="s">
        <v>346</v>
      </c>
      <c r="AA5" s="9" t="s">
        <v>334</v>
      </c>
      <c r="AB5" s="9" t="s">
        <v>335</v>
      </c>
      <c r="AC5" s="9" t="s">
        <v>346</v>
      </c>
      <c r="AD5" s="9" t="s">
        <v>334</v>
      </c>
      <c r="AE5" s="9" t="s">
        <v>335</v>
      </c>
      <c r="AF5" s="9" t="s">
        <v>346</v>
      </c>
      <c r="AG5" s="9" t="s">
        <v>334</v>
      </c>
      <c r="AH5" s="9" t="s">
        <v>335</v>
      </c>
      <c r="AI5" s="9" t="s">
        <v>334</v>
      </c>
      <c r="AJ5" s="9" t="s">
        <v>335</v>
      </c>
      <c r="AK5" s="9" t="s">
        <v>346</v>
      </c>
      <c r="AL5" s="9" t="s">
        <v>334</v>
      </c>
      <c r="AM5" s="9" t="s">
        <v>335</v>
      </c>
      <c r="AN5" s="9" t="s">
        <v>346</v>
      </c>
      <c r="AO5" s="9" t="s">
        <v>334</v>
      </c>
      <c r="AP5" s="11" t="s">
        <v>335</v>
      </c>
    </row>
    <row r="6" spans="1:42" hidden="1">
      <c r="A6" s="321" t="s">
        <v>432</v>
      </c>
      <c r="B6" s="31" t="s">
        <v>327</v>
      </c>
      <c r="C6" s="84">
        <f>SUM(J6,M6,P6,S6)</f>
        <v>858</v>
      </c>
      <c r="D6" s="84">
        <f>SUM(K6,N6,Q6,T6)</f>
        <v>445</v>
      </c>
      <c r="E6" s="84">
        <f>SUM(L6,O6,R6,U6)</f>
        <v>413</v>
      </c>
      <c r="F6" s="84">
        <f>SUM(G6:H6)</f>
        <v>852</v>
      </c>
      <c r="G6" s="84">
        <v>441</v>
      </c>
      <c r="H6" s="84">
        <v>411</v>
      </c>
      <c r="I6" s="258">
        <f>F6/C6*100</f>
        <v>99.300699300699307</v>
      </c>
      <c r="J6" s="84">
        <f>SUM(K6:L6)</f>
        <v>846</v>
      </c>
      <c r="K6" s="84">
        <v>436</v>
      </c>
      <c r="L6" s="84">
        <v>410</v>
      </c>
      <c r="M6" s="84">
        <f>SUM(N6:O6)</f>
        <v>6</v>
      </c>
      <c r="N6" s="84">
        <v>5</v>
      </c>
      <c r="O6" s="84">
        <v>1</v>
      </c>
      <c r="P6" s="84">
        <f>SUM(Q6:R6)</f>
        <v>4</v>
      </c>
      <c r="Q6" s="84">
        <v>2</v>
      </c>
      <c r="R6" s="84">
        <v>2</v>
      </c>
      <c r="S6" s="84">
        <f>SUM(T6:U6)</f>
        <v>2</v>
      </c>
      <c r="T6" s="85">
        <v>2</v>
      </c>
      <c r="U6" s="85" t="s">
        <v>673</v>
      </c>
      <c r="V6" s="86">
        <f>SUM(W6:X6)</f>
        <v>854</v>
      </c>
      <c r="W6" s="86">
        <f>SUM(AA6,AI6,AL6,AO6)</f>
        <v>441</v>
      </c>
      <c r="X6" s="86">
        <f>SUM(AB6,AJ6,AM6,AP6)</f>
        <v>413</v>
      </c>
      <c r="Y6" s="259">
        <f>V6/C6*100</f>
        <v>99.533799533799538</v>
      </c>
      <c r="Z6" s="86">
        <f>SUM(AC6,AF6)</f>
        <v>842</v>
      </c>
      <c r="AA6" s="86">
        <f>SUM(AD6,AG6)</f>
        <v>433</v>
      </c>
      <c r="AB6" s="86">
        <f>SUM(AE6,AH6)</f>
        <v>409</v>
      </c>
      <c r="AC6" s="84">
        <f>SUM(AD6:AE6)</f>
        <v>838</v>
      </c>
      <c r="AD6" s="85">
        <v>429</v>
      </c>
      <c r="AE6" s="85">
        <v>409</v>
      </c>
      <c r="AF6" s="84">
        <f>SUM(AG6:AH6)</f>
        <v>4</v>
      </c>
      <c r="AG6" s="85">
        <v>4</v>
      </c>
      <c r="AH6" s="85" t="s">
        <v>673</v>
      </c>
      <c r="AI6" s="85">
        <v>4</v>
      </c>
      <c r="AJ6" s="85">
        <v>2</v>
      </c>
      <c r="AK6" s="84">
        <f>SUM(AL6:AM6)</f>
        <v>4</v>
      </c>
      <c r="AL6" s="85">
        <v>2</v>
      </c>
      <c r="AM6" s="85">
        <v>2</v>
      </c>
      <c r="AN6" s="84">
        <f>SUM(AO6:AP6)</f>
        <v>2</v>
      </c>
      <c r="AO6" s="85">
        <v>2</v>
      </c>
      <c r="AP6" s="85" t="s">
        <v>673</v>
      </c>
    </row>
    <row r="7" spans="1:42" hidden="1">
      <c r="A7" s="322"/>
      <c r="B7" s="31" t="s">
        <v>328</v>
      </c>
      <c r="C7" s="84">
        <f t="shared" ref="C7:C36" si="0">SUM(J7,M7,P7,S7)</f>
        <v>184</v>
      </c>
      <c r="D7" s="84">
        <f t="shared" ref="D7:D36" si="1">SUM(K7,N7,Q7,T7)</f>
        <v>83</v>
      </c>
      <c r="E7" s="84">
        <f t="shared" ref="E7:E36" si="2">SUM(L7,O7,R7,U7)</f>
        <v>101</v>
      </c>
      <c r="F7" s="84">
        <f t="shared" ref="F7:F36" si="3">SUM(G7:H7)</f>
        <v>183</v>
      </c>
      <c r="G7" s="84">
        <v>83</v>
      </c>
      <c r="H7" s="84">
        <v>100</v>
      </c>
      <c r="I7" s="258">
        <f t="shared" ref="I7:I36" si="4">F7/C7*100</f>
        <v>99.456521739130437</v>
      </c>
      <c r="J7" s="84">
        <f t="shared" ref="J7:J36" si="5">SUM(K7:L7)</f>
        <v>180</v>
      </c>
      <c r="K7" s="84">
        <v>81</v>
      </c>
      <c r="L7" s="84">
        <v>99</v>
      </c>
      <c r="M7" s="84">
        <f>SUM(N7:O7)</f>
        <v>3</v>
      </c>
      <c r="N7" s="84">
        <v>2</v>
      </c>
      <c r="O7" s="84">
        <v>1</v>
      </c>
      <c r="P7" s="84">
        <f>SUM(Q7:R7)</f>
        <v>1</v>
      </c>
      <c r="Q7" s="84" t="s">
        <v>58</v>
      </c>
      <c r="R7" s="84">
        <v>1</v>
      </c>
      <c r="S7" s="84" t="s">
        <v>58</v>
      </c>
      <c r="T7" s="85" t="s">
        <v>58</v>
      </c>
      <c r="U7" s="85" t="s">
        <v>58</v>
      </c>
      <c r="V7" s="86">
        <f t="shared" ref="V7:V36" si="6">SUM(W7:X7)</f>
        <v>184</v>
      </c>
      <c r="W7" s="86">
        <f t="shared" ref="W7:W36" si="7">SUM(AA7,AI7,AL7,AO7)</f>
        <v>83</v>
      </c>
      <c r="X7" s="86">
        <f t="shared" ref="X7:X36" si="8">SUM(AB7,AJ7,AM7,AP7)</f>
        <v>101</v>
      </c>
      <c r="Y7" s="259">
        <f t="shared" ref="Y7:Y36" si="9">V7/C7*100</f>
        <v>100</v>
      </c>
      <c r="Z7" s="86">
        <f t="shared" ref="Z7:Z34" si="10">SUM(AC7,AF7)</f>
        <v>183</v>
      </c>
      <c r="AA7" s="86">
        <f t="shared" ref="AA7:AA34" si="11">SUM(AD7,AG7)</f>
        <v>83</v>
      </c>
      <c r="AB7" s="86">
        <f t="shared" ref="AB7:AB34" si="12">SUM(AE7,AH7)</f>
        <v>100</v>
      </c>
      <c r="AC7" s="84">
        <f t="shared" ref="AC7:AC36" si="13">SUM(AD7:AE7)</f>
        <v>180</v>
      </c>
      <c r="AD7" s="85">
        <v>81</v>
      </c>
      <c r="AE7" s="85">
        <v>99</v>
      </c>
      <c r="AF7" s="84">
        <f>SUM(AG7:AH7)</f>
        <v>3</v>
      </c>
      <c r="AG7" s="85">
        <v>2</v>
      </c>
      <c r="AH7" s="85">
        <v>1</v>
      </c>
      <c r="AI7" s="85" t="s">
        <v>58</v>
      </c>
      <c r="AJ7" s="85" t="s">
        <v>58</v>
      </c>
      <c r="AK7" s="84">
        <f>SUM(AL7:AM7)</f>
        <v>1</v>
      </c>
      <c r="AL7" s="85" t="s">
        <v>58</v>
      </c>
      <c r="AM7" s="85">
        <v>1</v>
      </c>
      <c r="AN7" s="84" t="s">
        <v>58</v>
      </c>
      <c r="AO7" s="85" t="s">
        <v>58</v>
      </c>
      <c r="AP7" s="85" t="s">
        <v>58</v>
      </c>
    </row>
    <row r="8" spans="1:42" hidden="1">
      <c r="A8" s="322"/>
      <c r="B8" s="31" t="s">
        <v>329</v>
      </c>
      <c r="C8" s="84">
        <f t="shared" si="0"/>
        <v>83</v>
      </c>
      <c r="D8" s="84">
        <f t="shared" si="1"/>
        <v>39</v>
      </c>
      <c r="E8" s="84">
        <f t="shared" si="2"/>
        <v>44</v>
      </c>
      <c r="F8" s="84">
        <f t="shared" si="3"/>
        <v>81</v>
      </c>
      <c r="G8" s="84">
        <v>38</v>
      </c>
      <c r="H8" s="84">
        <v>43</v>
      </c>
      <c r="I8" s="258">
        <f t="shared" si="4"/>
        <v>97.590361445783131</v>
      </c>
      <c r="J8" s="84">
        <f t="shared" si="5"/>
        <v>80</v>
      </c>
      <c r="K8" s="84">
        <v>37</v>
      </c>
      <c r="L8" s="84">
        <v>43</v>
      </c>
      <c r="M8" s="84">
        <f>SUM(N8:O8)</f>
        <v>1</v>
      </c>
      <c r="N8" s="84">
        <v>1</v>
      </c>
      <c r="O8" s="84" t="s">
        <v>59</v>
      </c>
      <c r="P8" s="84">
        <f>SUM(Q8:R8)</f>
        <v>1</v>
      </c>
      <c r="Q8" s="84">
        <v>1</v>
      </c>
      <c r="R8" s="84" t="s">
        <v>59</v>
      </c>
      <c r="S8" s="84">
        <f t="shared" ref="S8:S36" si="14">SUM(T8:U8)</f>
        <v>1</v>
      </c>
      <c r="T8" s="85" t="s">
        <v>59</v>
      </c>
      <c r="U8" s="85">
        <v>1</v>
      </c>
      <c r="V8" s="86">
        <f t="shared" si="6"/>
        <v>82</v>
      </c>
      <c r="W8" s="86">
        <f t="shared" si="7"/>
        <v>38</v>
      </c>
      <c r="X8" s="86">
        <f t="shared" si="8"/>
        <v>44</v>
      </c>
      <c r="Y8" s="259">
        <f t="shared" si="9"/>
        <v>98.795180722891558</v>
      </c>
      <c r="Z8" s="86">
        <f t="shared" si="10"/>
        <v>80</v>
      </c>
      <c r="AA8" s="86">
        <f t="shared" si="11"/>
        <v>37</v>
      </c>
      <c r="AB8" s="86">
        <f t="shared" si="12"/>
        <v>43</v>
      </c>
      <c r="AC8" s="84">
        <f t="shared" si="13"/>
        <v>79</v>
      </c>
      <c r="AD8" s="85">
        <v>36</v>
      </c>
      <c r="AE8" s="85">
        <v>43</v>
      </c>
      <c r="AF8" s="84">
        <f>SUM(AG8:AH8)</f>
        <v>1</v>
      </c>
      <c r="AG8" s="85">
        <v>1</v>
      </c>
      <c r="AH8" s="85" t="s">
        <v>59</v>
      </c>
      <c r="AI8" s="85" t="s">
        <v>59</v>
      </c>
      <c r="AJ8" s="85" t="s">
        <v>59</v>
      </c>
      <c r="AK8" s="84">
        <f>SUM(AL8:AM8)</f>
        <v>1</v>
      </c>
      <c r="AL8" s="85">
        <v>1</v>
      </c>
      <c r="AM8" s="85" t="s">
        <v>59</v>
      </c>
      <c r="AN8" s="84">
        <f t="shared" ref="AN8:AN36" si="15">SUM(AO8:AP8)</f>
        <v>1</v>
      </c>
      <c r="AO8" s="85" t="s">
        <v>59</v>
      </c>
      <c r="AP8" s="85">
        <v>1</v>
      </c>
    </row>
    <row r="9" spans="1:42" hidden="1">
      <c r="A9" s="322"/>
      <c r="B9" s="31" t="s">
        <v>330</v>
      </c>
      <c r="C9" s="84">
        <f t="shared" si="0"/>
        <v>129</v>
      </c>
      <c r="D9" s="84">
        <f t="shared" si="1"/>
        <v>65</v>
      </c>
      <c r="E9" s="84">
        <f t="shared" si="2"/>
        <v>64</v>
      </c>
      <c r="F9" s="84">
        <f t="shared" si="3"/>
        <v>128</v>
      </c>
      <c r="G9" s="84">
        <v>64</v>
      </c>
      <c r="H9" s="84">
        <v>64</v>
      </c>
      <c r="I9" s="258">
        <f t="shared" si="4"/>
        <v>99.224806201550393</v>
      </c>
      <c r="J9" s="84">
        <f t="shared" si="5"/>
        <v>128</v>
      </c>
      <c r="K9" s="84">
        <v>64</v>
      </c>
      <c r="L9" s="84">
        <v>64</v>
      </c>
      <c r="M9" s="84" t="s">
        <v>4</v>
      </c>
      <c r="N9" s="84" t="s">
        <v>4</v>
      </c>
      <c r="O9" s="84" t="s">
        <v>4</v>
      </c>
      <c r="P9" s="84">
        <f>SUM(Q9:R9)</f>
        <v>1</v>
      </c>
      <c r="Q9" s="84">
        <v>1</v>
      </c>
      <c r="R9" s="84" t="s">
        <v>4</v>
      </c>
      <c r="S9" s="84" t="s">
        <v>4</v>
      </c>
      <c r="T9" s="85" t="s">
        <v>4</v>
      </c>
      <c r="U9" s="85" t="s">
        <v>4</v>
      </c>
      <c r="V9" s="86">
        <f t="shared" si="6"/>
        <v>129</v>
      </c>
      <c r="W9" s="86">
        <f t="shared" si="7"/>
        <v>65</v>
      </c>
      <c r="X9" s="86">
        <f t="shared" si="8"/>
        <v>64</v>
      </c>
      <c r="Y9" s="259">
        <f t="shared" si="9"/>
        <v>100</v>
      </c>
      <c r="Z9" s="86">
        <f t="shared" si="10"/>
        <v>128</v>
      </c>
      <c r="AA9" s="86">
        <f t="shared" si="11"/>
        <v>64</v>
      </c>
      <c r="AB9" s="86">
        <f t="shared" si="12"/>
        <v>64</v>
      </c>
      <c r="AC9" s="84">
        <f t="shared" si="13"/>
        <v>128</v>
      </c>
      <c r="AD9" s="85">
        <v>64</v>
      </c>
      <c r="AE9" s="85">
        <v>64</v>
      </c>
      <c r="AF9" s="84" t="s">
        <v>4</v>
      </c>
      <c r="AG9" s="85" t="s">
        <v>4</v>
      </c>
      <c r="AH9" s="85" t="s">
        <v>4</v>
      </c>
      <c r="AI9" s="85" t="s">
        <v>4</v>
      </c>
      <c r="AJ9" s="85" t="s">
        <v>4</v>
      </c>
      <c r="AK9" s="84">
        <f>SUM(AL9:AM9)</f>
        <v>1</v>
      </c>
      <c r="AL9" s="85">
        <v>1</v>
      </c>
      <c r="AM9" s="85" t="s">
        <v>4</v>
      </c>
      <c r="AN9" s="84" t="s">
        <v>4</v>
      </c>
      <c r="AO9" s="85" t="s">
        <v>4</v>
      </c>
      <c r="AP9" s="85" t="s">
        <v>4</v>
      </c>
    </row>
    <row r="10" spans="1:42" hidden="1">
      <c r="A10" s="322"/>
      <c r="B10" s="31" t="s">
        <v>346</v>
      </c>
      <c r="C10" s="84">
        <f t="shared" ref="C10:H10" si="16">SUM(C6:C9)</f>
        <v>1254</v>
      </c>
      <c r="D10" s="84">
        <f t="shared" si="16"/>
        <v>632</v>
      </c>
      <c r="E10" s="84">
        <f t="shared" si="16"/>
        <v>622</v>
      </c>
      <c r="F10" s="84">
        <f t="shared" si="16"/>
        <v>1244</v>
      </c>
      <c r="G10" s="84">
        <f t="shared" si="16"/>
        <v>626</v>
      </c>
      <c r="H10" s="84">
        <f t="shared" si="16"/>
        <v>618</v>
      </c>
      <c r="I10" s="258">
        <f t="shared" si="4"/>
        <v>99.202551834130787</v>
      </c>
      <c r="J10" s="84">
        <f t="shared" ref="J10:X10" si="17">SUM(J6:J9)</f>
        <v>1234</v>
      </c>
      <c r="K10" s="84">
        <f t="shared" si="17"/>
        <v>618</v>
      </c>
      <c r="L10" s="84">
        <f t="shared" si="17"/>
        <v>616</v>
      </c>
      <c r="M10" s="84">
        <f t="shared" si="17"/>
        <v>10</v>
      </c>
      <c r="N10" s="84">
        <f t="shared" si="17"/>
        <v>8</v>
      </c>
      <c r="O10" s="84">
        <f t="shared" si="17"/>
        <v>2</v>
      </c>
      <c r="P10" s="84">
        <f t="shared" si="17"/>
        <v>7</v>
      </c>
      <c r="Q10" s="84">
        <f t="shared" si="17"/>
        <v>4</v>
      </c>
      <c r="R10" s="84">
        <f t="shared" si="17"/>
        <v>3</v>
      </c>
      <c r="S10" s="84">
        <f t="shared" si="17"/>
        <v>3</v>
      </c>
      <c r="T10" s="84">
        <f t="shared" si="17"/>
        <v>2</v>
      </c>
      <c r="U10" s="84">
        <f t="shared" si="17"/>
        <v>1</v>
      </c>
      <c r="V10" s="84">
        <f t="shared" si="17"/>
        <v>1249</v>
      </c>
      <c r="W10" s="84">
        <f t="shared" si="17"/>
        <v>627</v>
      </c>
      <c r="X10" s="84">
        <f t="shared" si="17"/>
        <v>622</v>
      </c>
      <c r="Y10" s="259">
        <f t="shared" si="9"/>
        <v>99.601275917065394</v>
      </c>
      <c r="Z10" s="84">
        <f t="shared" ref="Z10:AP10" si="18">SUM(Z6:Z9)</f>
        <v>1233</v>
      </c>
      <c r="AA10" s="84">
        <f t="shared" si="18"/>
        <v>617</v>
      </c>
      <c r="AB10" s="84">
        <f t="shared" si="18"/>
        <v>616</v>
      </c>
      <c r="AC10" s="84">
        <f t="shared" si="18"/>
        <v>1225</v>
      </c>
      <c r="AD10" s="84">
        <f t="shared" si="18"/>
        <v>610</v>
      </c>
      <c r="AE10" s="84">
        <f t="shared" si="18"/>
        <v>615</v>
      </c>
      <c r="AF10" s="84">
        <f t="shared" si="18"/>
        <v>8</v>
      </c>
      <c r="AG10" s="84">
        <f t="shared" si="18"/>
        <v>7</v>
      </c>
      <c r="AH10" s="84">
        <f t="shared" si="18"/>
        <v>1</v>
      </c>
      <c r="AI10" s="84">
        <f t="shared" si="18"/>
        <v>4</v>
      </c>
      <c r="AJ10" s="84">
        <f t="shared" si="18"/>
        <v>2</v>
      </c>
      <c r="AK10" s="84">
        <f t="shared" si="18"/>
        <v>7</v>
      </c>
      <c r="AL10" s="84">
        <f t="shared" si="18"/>
        <v>4</v>
      </c>
      <c r="AM10" s="84">
        <f t="shared" si="18"/>
        <v>3</v>
      </c>
      <c r="AN10" s="84">
        <f t="shared" si="18"/>
        <v>3</v>
      </c>
      <c r="AO10" s="84">
        <f t="shared" si="18"/>
        <v>2</v>
      </c>
      <c r="AP10" s="84">
        <f t="shared" si="18"/>
        <v>1</v>
      </c>
    </row>
    <row r="11" spans="1:42" hidden="1">
      <c r="A11" s="301">
        <v>12</v>
      </c>
      <c r="B11" s="31" t="s">
        <v>327</v>
      </c>
      <c r="C11" s="84">
        <f t="shared" si="0"/>
        <v>848</v>
      </c>
      <c r="D11" s="84">
        <f t="shared" si="1"/>
        <v>442</v>
      </c>
      <c r="E11" s="84">
        <f t="shared" si="2"/>
        <v>406</v>
      </c>
      <c r="F11" s="84">
        <f t="shared" si="3"/>
        <v>839</v>
      </c>
      <c r="G11" s="84">
        <v>436</v>
      </c>
      <c r="H11" s="84">
        <v>403</v>
      </c>
      <c r="I11" s="258">
        <f t="shared" si="4"/>
        <v>98.938679245283026</v>
      </c>
      <c r="J11" s="84">
        <f t="shared" si="5"/>
        <v>831</v>
      </c>
      <c r="K11" s="84">
        <v>432</v>
      </c>
      <c r="L11" s="84">
        <v>399</v>
      </c>
      <c r="M11" s="84">
        <f>SUM(N11:O11)</f>
        <v>8</v>
      </c>
      <c r="N11" s="84">
        <v>4</v>
      </c>
      <c r="O11" s="84">
        <v>4</v>
      </c>
      <c r="P11" s="84">
        <f>SUM(Q11:R11)</f>
        <v>6</v>
      </c>
      <c r="Q11" s="84">
        <v>4</v>
      </c>
      <c r="R11" s="84">
        <v>2</v>
      </c>
      <c r="S11" s="84">
        <f t="shared" si="14"/>
        <v>3</v>
      </c>
      <c r="T11" s="85">
        <v>2</v>
      </c>
      <c r="U11" s="85">
        <v>1</v>
      </c>
      <c r="V11" s="86">
        <f t="shared" si="6"/>
        <v>832</v>
      </c>
      <c r="W11" s="86">
        <f t="shared" si="7"/>
        <v>427</v>
      </c>
      <c r="X11" s="86">
        <f t="shared" si="8"/>
        <v>405</v>
      </c>
      <c r="Y11" s="259">
        <f t="shared" si="9"/>
        <v>98.113207547169807</v>
      </c>
      <c r="Z11" s="86">
        <f t="shared" si="10"/>
        <v>820</v>
      </c>
      <c r="AA11" s="86">
        <f t="shared" si="11"/>
        <v>420</v>
      </c>
      <c r="AB11" s="86">
        <f t="shared" si="12"/>
        <v>400</v>
      </c>
      <c r="AC11" s="84">
        <f t="shared" si="13"/>
        <v>814</v>
      </c>
      <c r="AD11" s="85">
        <v>417</v>
      </c>
      <c r="AE11" s="85">
        <v>397</v>
      </c>
      <c r="AF11" s="84">
        <f>SUM(AG11:AH11)</f>
        <v>6</v>
      </c>
      <c r="AG11" s="85">
        <v>3</v>
      </c>
      <c r="AH11" s="85">
        <v>3</v>
      </c>
      <c r="AI11" s="85">
        <v>1</v>
      </c>
      <c r="AJ11" s="85">
        <v>2</v>
      </c>
      <c r="AK11" s="84">
        <f>SUM(AL11:AM11)</f>
        <v>6</v>
      </c>
      <c r="AL11" s="85">
        <v>4</v>
      </c>
      <c r="AM11" s="85">
        <v>2</v>
      </c>
      <c r="AN11" s="84">
        <f t="shared" si="15"/>
        <v>3</v>
      </c>
      <c r="AO11" s="85">
        <v>2</v>
      </c>
      <c r="AP11" s="85">
        <v>1</v>
      </c>
    </row>
    <row r="12" spans="1:42" hidden="1">
      <c r="A12" s="301"/>
      <c r="B12" s="31" t="s">
        <v>328</v>
      </c>
      <c r="C12" s="84">
        <f t="shared" si="0"/>
        <v>166</v>
      </c>
      <c r="D12" s="84">
        <f t="shared" si="1"/>
        <v>76</v>
      </c>
      <c r="E12" s="84">
        <f t="shared" si="2"/>
        <v>90</v>
      </c>
      <c r="F12" s="84">
        <f t="shared" si="3"/>
        <v>165</v>
      </c>
      <c r="G12" s="84">
        <v>75</v>
      </c>
      <c r="H12" s="84">
        <v>90</v>
      </c>
      <c r="I12" s="258">
        <f t="shared" si="4"/>
        <v>99.397590361445793</v>
      </c>
      <c r="J12" s="84">
        <f t="shared" si="5"/>
        <v>164</v>
      </c>
      <c r="K12" s="84">
        <v>75</v>
      </c>
      <c r="L12" s="84">
        <v>89</v>
      </c>
      <c r="M12" s="84">
        <f>SUM(N12:O12)</f>
        <v>1</v>
      </c>
      <c r="N12" s="84" t="s">
        <v>58</v>
      </c>
      <c r="O12" s="84">
        <v>1</v>
      </c>
      <c r="P12" s="84" t="s">
        <v>58</v>
      </c>
      <c r="Q12" s="84" t="s">
        <v>58</v>
      </c>
      <c r="R12" s="84" t="s">
        <v>58</v>
      </c>
      <c r="S12" s="84">
        <f t="shared" si="14"/>
        <v>1</v>
      </c>
      <c r="T12" s="85">
        <v>1</v>
      </c>
      <c r="U12" s="85" t="s">
        <v>58</v>
      </c>
      <c r="V12" s="86">
        <f t="shared" si="6"/>
        <v>167</v>
      </c>
      <c r="W12" s="86">
        <f t="shared" si="7"/>
        <v>77</v>
      </c>
      <c r="X12" s="86">
        <f t="shared" si="8"/>
        <v>90</v>
      </c>
      <c r="Y12" s="259">
        <f t="shared" si="9"/>
        <v>100.60240963855422</v>
      </c>
      <c r="Z12" s="86">
        <f t="shared" si="10"/>
        <v>165</v>
      </c>
      <c r="AA12" s="86">
        <f t="shared" si="11"/>
        <v>75</v>
      </c>
      <c r="AB12" s="86">
        <f t="shared" si="12"/>
        <v>90</v>
      </c>
      <c r="AC12" s="84">
        <f t="shared" si="13"/>
        <v>164</v>
      </c>
      <c r="AD12" s="85">
        <v>75</v>
      </c>
      <c r="AE12" s="85">
        <v>89</v>
      </c>
      <c r="AF12" s="84">
        <f>SUM(AG12:AH12)</f>
        <v>1</v>
      </c>
      <c r="AG12" s="85" t="s">
        <v>58</v>
      </c>
      <c r="AH12" s="85">
        <v>1</v>
      </c>
      <c r="AI12" s="85">
        <v>1</v>
      </c>
      <c r="AJ12" s="85" t="s">
        <v>58</v>
      </c>
      <c r="AK12" s="84" t="s">
        <v>58</v>
      </c>
      <c r="AL12" s="85" t="s">
        <v>58</v>
      </c>
      <c r="AM12" s="85" t="s">
        <v>58</v>
      </c>
      <c r="AN12" s="84">
        <f t="shared" si="15"/>
        <v>1</v>
      </c>
      <c r="AO12" s="85">
        <v>1</v>
      </c>
      <c r="AP12" s="85" t="s">
        <v>58</v>
      </c>
    </row>
    <row r="13" spans="1:42" hidden="1">
      <c r="A13" s="301"/>
      <c r="B13" s="31" t="s">
        <v>329</v>
      </c>
      <c r="C13" s="84">
        <f t="shared" si="0"/>
        <v>93</v>
      </c>
      <c r="D13" s="84">
        <f t="shared" si="1"/>
        <v>43</v>
      </c>
      <c r="E13" s="84">
        <f t="shared" si="2"/>
        <v>50</v>
      </c>
      <c r="F13" s="84">
        <f t="shared" si="3"/>
        <v>93</v>
      </c>
      <c r="G13" s="84">
        <v>43</v>
      </c>
      <c r="H13" s="84">
        <v>50</v>
      </c>
      <c r="I13" s="258">
        <f t="shared" si="4"/>
        <v>100</v>
      </c>
      <c r="J13" s="84">
        <f t="shared" si="5"/>
        <v>93</v>
      </c>
      <c r="K13" s="84">
        <v>43</v>
      </c>
      <c r="L13" s="84">
        <v>50</v>
      </c>
      <c r="M13" s="84" t="s">
        <v>59</v>
      </c>
      <c r="N13" s="84" t="s">
        <v>59</v>
      </c>
      <c r="O13" s="84" t="s">
        <v>59</v>
      </c>
      <c r="P13" s="84" t="s">
        <v>59</v>
      </c>
      <c r="Q13" s="84" t="s">
        <v>59</v>
      </c>
      <c r="R13" s="84" t="s">
        <v>59</v>
      </c>
      <c r="S13" s="84" t="s">
        <v>59</v>
      </c>
      <c r="T13" s="85" t="s">
        <v>59</v>
      </c>
      <c r="U13" s="85" t="s">
        <v>59</v>
      </c>
      <c r="V13" s="86">
        <f t="shared" si="6"/>
        <v>93</v>
      </c>
      <c r="W13" s="86">
        <f t="shared" si="7"/>
        <v>43</v>
      </c>
      <c r="X13" s="86">
        <f t="shared" si="8"/>
        <v>50</v>
      </c>
      <c r="Y13" s="259">
        <f t="shared" si="9"/>
        <v>100</v>
      </c>
      <c r="Z13" s="86">
        <f t="shared" si="10"/>
        <v>93</v>
      </c>
      <c r="AA13" s="86">
        <f t="shared" si="11"/>
        <v>43</v>
      </c>
      <c r="AB13" s="86">
        <f t="shared" si="12"/>
        <v>50</v>
      </c>
      <c r="AC13" s="84">
        <f t="shared" si="13"/>
        <v>93</v>
      </c>
      <c r="AD13" s="85">
        <v>43</v>
      </c>
      <c r="AE13" s="85">
        <v>50</v>
      </c>
      <c r="AF13" s="84" t="s">
        <v>59</v>
      </c>
      <c r="AG13" s="85" t="s">
        <v>59</v>
      </c>
      <c r="AH13" s="85" t="s">
        <v>59</v>
      </c>
      <c r="AI13" s="85" t="s">
        <v>59</v>
      </c>
      <c r="AJ13" s="85" t="s">
        <v>59</v>
      </c>
      <c r="AK13" s="84" t="s">
        <v>59</v>
      </c>
      <c r="AL13" s="85" t="s">
        <v>59</v>
      </c>
      <c r="AM13" s="85" t="s">
        <v>59</v>
      </c>
      <c r="AN13" s="84" t="s">
        <v>59</v>
      </c>
      <c r="AO13" s="85" t="s">
        <v>59</v>
      </c>
      <c r="AP13" s="85" t="s">
        <v>59</v>
      </c>
    </row>
    <row r="14" spans="1:42" hidden="1">
      <c r="A14" s="301"/>
      <c r="B14" s="31" t="s">
        <v>330</v>
      </c>
      <c r="C14" s="84">
        <f t="shared" si="0"/>
        <v>126</v>
      </c>
      <c r="D14" s="84">
        <f t="shared" si="1"/>
        <v>72</v>
      </c>
      <c r="E14" s="84">
        <f t="shared" si="2"/>
        <v>54</v>
      </c>
      <c r="F14" s="84">
        <f t="shared" si="3"/>
        <v>123</v>
      </c>
      <c r="G14" s="84">
        <v>70</v>
      </c>
      <c r="H14" s="84">
        <v>53</v>
      </c>
      <c r="I14" s="258">
        <f t="shared" si="4"/>
        <v>97.61904761904762</v>
      </c>
      <c r="J14" s="84">
        <f t="shared" si="5"/>
        <v>123</v>
      </c>
      <c r="K14" s="84">
        <v>70</v>
      </c>
      <c r="L14" s="84">
        <v>53</v>
      </c>
      <c r="M14" s="84" t="s">
        <v>4</v>
      </c>
      <c r="N14" s="84" t="s">
        <v>4</v>
      </c>
      <c r="O14" s="84" t="s">
        <v>4</v>
      </c>
      <c r="P14" s="84">
        <f>SUM(Q14:R14)</f>
        <v>2</v>
      </c>
      <c r="Q14" s="84">
        <v>2</v>
      </c>
      <c r="R14" s="84" t="s">
        <v>4</v>
      </c>
      <c r="S14" s="84">
        <f t="shared" si="14"/>
        <v>1</v>
      </c>
      <c r="T14" s="85" t="s">
        <v>4</v>
      </c>
      <c r="U14" s="85">
        <v>1</v>
      </c>
      <c r="V14" s="86">
        <f t="shared" si="6"/>
        <v>126</v>
      </c>
      <c r="W14" s="86">
        <f t="shared" si="7"/>
        <v>72</v>
      </c>
      <c r="X14" s="86">
        <f t="shared" si="8"/>
        <v>54</v>
      </c>
      <c r="Y14" s="259">
        <f t="shared" si="9"/>
        <v>100</v>
      </c>
      <c r="Z14" s="86">
        <f t="shared" si="10"/>
        <v>123</v>
      </c>
      <c r="AA14" s="86">
        <f t="shared" si="11"/>
        <v>70</v>
      </c>
      <c r="AB14" s="86">
        <f t="shared" si="12"/>
        <v>53</v>
      </c>
      <c r="AC14" s="84">
        <f t="shared" si="13"/>
        <v>123</v>
      </c>
      <c r="AD14" s="85">
        <v>70</v>
      </c>
      <c r="AE14" s="85">
        <v>53</v>
      </c>
      <c r="AF14" s="84" t="s">
        <v>4</v>
      </c>
      <c r="AG14" s="85" t="s">
        <v>4</v>
      </c>
      <c r="AH14" s="85" t="s">
        <v>4</v>
      </c>
      <c r="AI14" s="85" t="s">
        <v>4</v>
      </c>
      <c r="AJ14" s="85" t="s">
        <v>4</v>
      </c>
      <c r="AK14" s="84">
        <f>SUM(AL14:AM14)</f>
        <v>2</v>
      </c>
      <c r="AL14" s="85">
        <v>2</v>
      </c>
      <c r="AM14" s="85" t="s">
        <v>4</v>
      </c>
      <c r="AN14" s="84">
        <f t="shared" si="15"/>
        <v>1</v>
      </c>
      <c r="AO14" s="85" t="s">
        <v>4</v>
      </c>
      <c r="AP14" s="85">
        <v>1</v>
      </c>
    </row>
    <row r="15" spans="1:42" hidden="1">
      <c r="A15" s="301"/>
      <c r="B15" s="31" t="s">
        <v>346</v>
      </c>
      <c r="C15" s="84">
        <f t="shared" ref="C15:H15" si="19">SUM(C11:C14)</f>
        <v>1233</v>
      </c>
      <c r="D15" s="84">
        <f t="shared" si="19"/>
        <v>633</v>
      </c>
      <c r="E15" s="84">
        <f t="shared" si="19"/>
        <v>600</v>
      </c>
      <c r="F15" s="84">
        <f t="shared" si="19"/>
        <v>1220</v>
      </c>
      <c r="G15" s="84">
        <f t="shared" si="19"/>
        <v>624</v>
      </c>
      <c r="H15" s="84">
        <f t="shared" si="19"/>
        <v>596</v>
      </c>
      <c r="I15" s="258">
        <f t="shared" si="4"/>
        <v>98.945660989456613</v>
      </c>
      <c r="J15" s="84">
        <f t="shared" ref="J15:X15" si="20">SUM(J11:J14)</f>
        <v>1211</v>
      </c>
      <c r="K15" s="84">
        <f t="shared" si="20"/>
        <v>620</v>
      </c>
      <c r="L15" s="84">
        <f t="shared" si="20"/>
        <v>591</v>
      </c>
      <c r="M15" s="84">
        <f t="shared" si="20"/>
        <v>9</v>
      </c>
      <c r="N15" s="84">
        <f t="shared" si="20"/>
        <v>4</v>
      </c>
      <c r="O15" s="84">
        <f t="shared" si="20"/>
        <v>5</v>
      </c>
      <c r="P15" s="84">
        <f t="shared" si="20"/>
        <v>8</v>
      </c>
      <c r="Q15" s="84">
        <f t="shared" si="20"/>
        <v>6</v>
      </c>
      <c r="R15" s="84">
        <f t="shared" si="20"/>
        <v>2</v>
      </c>
      <c r="S15" s="84">
        <f t="shared" si="20"/>
        <v>5</v>
      </c>
      <c r="T15" s="84">
        <f t="shared" si="20"/>
        <v>3</v>
      </c>
      <c r="U15" s="84">
        <f t="shared" si="20"/>
        <v>2</v>
      </c>
      <c r="V15" s="84">
        <f t="shared" si="20"/>
        <v>1218</v>
      </c>
      <c r="W15" s="84">
        <f t="shared" si="20"/>
        <v>619</v>
      </c>
      <c r="X15" s="84">
        <f t="shared" si="20"/>
        <v>599</v>
      </c>
      <c r="Y15" s="259">
        <f t="shared" si="9"/>
        <v>98.783454987834546</v>
      </c>
      <c r="Z15" s="84">
        <f t="shared" ref="Z15:AP15" si="21">SUM(Z11:Z14)</f>
        <v>1201</v>
      </c>
      <c r="AA15" s="84">
        <f t="shared" si="21"/>
        <v>608</v>
      </c>
      <c r="AB15" s="84">
        <f t="shared" si="21"/>
        <v>593</v>
      </c>
      <c r="AC15" s="84">
        <f t="shared" si="21"/>
        <v>1194</v>
      </c>
      <c r="AD15" s="84">
        <f t="shared" si="21"/>
        <v>605</v>
      </c>
      <c r="AE15" s="84">
        <f t="shared" si="21"/>
        <v>589</v>
      </c>
      <c r="AF15" s="84">
        <f t="shared" si="21"/>
        <v>7</v>
      </c>
      <c r="AG15" s="84">
        <f t="shared" si="21"/>
        <v>3</v>
      </c>
      <c r="AH15" s="84">
        <f t="shared" si="21"/>
        <v>4</v>
      </c>
      <c r="AI15" s="84">
        <f t="shared" si="21"/>
        <v>2</v>
      </c>
      <c r="AJ15" s="84">
        <f t="shared" si="21"/>
        <v>2</v>
      </c>
      <c r="AK15" s="84">
        <f t="shared" si="21"/>
        <v>8</v>
      </c>
      <c r="AL15" s="84">
        <f t="shared" si="21"/>
        <v>6</v>
      </c>
      <c r="AM15" s="84">
        <f t="shared" si="21"/>
        <v>2</v>
      </c>
      <c r="AN15" s="84">
        <f t="shared" si="21"/>
        <v>5</v>
      </c>
      <c r="AO15" s="84">
        <f t="shared" si="21"/>
        <v>3</v>
      </c>
      <c r="AP15" s="84">
        <f t="shared" si="21"/>
        <v>2</v>
      </c>
    </row>
    <row r="16" spans="1:42" hidden="1">
      <c r="A16" s="14">
        <v>13</v>
      </c>
      <c r="B16" s="31" t="s">
        <v>327</v>
      </c>
      <c r="C16" s="84">
        <f t="shared" si="0"/>
        <v>820</v>
      </c>
      <c r="D16" s="84">
        <f t="shared" si="1"/>
        <v>405</v>
      </c>
      <c r="E16" s="84">
        <f t="shared" si="2"/>
        <v>415</v>
      </c>
      <c r="F16" s="84">
        <f t="shared" si="3"/>
        <v>812</v>
      </c>
      <c r="G16" s="84">
        <v>398</v>
      </c>
      <c r="H16" s="84">
        <v>414</v>
      </c>
      <c r="I16" s="258">
        <f t="shared" si="4"/>
        <v>99.024390243902445</v>
      </c>
      <c r="J16" s="84">
        <f t="shared" si="5"/>
        <v>808</v>
      </c>
      <c r="K16" s="84">
        <v>395</v>
      </c>
      <c r="L16" s="84">
        <v>413</v>
      </c>
      <c r="M16" s="84">
        <f>SUM(N16:O16)</f>
        <v>4</v>
      </c>
      <c r="N16" s="84">
        <v>3</v>
      </c>
      <c r="O16" s="84">
        <v>1</v>
      </c>
      <c r="P16" s="84">
        <f>SUM(Q16:R16)</f>
        <v>5</v>
      </c>
      <c r="Q16" s="84">
        <v>4</v>
      </c>
      <c r="R16" s="84">
        <v>1</v>
      </c>
      <c r="S16" s="84">
        <f t="shared" si="14"/>
        <v>3</v>
      </c>
      <c r="T16" s="85">
        <v>3</v>
      </c>
      <c r="U16" s="85">
        <v>0</v>
      </c>
      <c r="V16" s="86">
        <f t="shared" si="6"/>
        <v>823</v>
      </c>
      <c r="W16" s="86">
        <f t="shared" si="7"/>
        <v>405</v>
      </c>
      <c r="X16" s="86">
        <f t="shared" si="8"/>
        <v>418</v>
      </c>
      <c r="Y16" s="259">
        <f t="shared" si="9"/>
        <v>100.36585365853658</v>
      </c>
      <c r="Z16" s="86">
        <f t="shared" si="10"/>
        <v>812</v>
      </c>
      <c r="AA16" s="86">
        <f t="shared" si="11"/>
        <v>398</v>
      </c>
      <c r="AB16" s="86">
        <f t="shared" si="12"/>
        <v>414</v>
      </c>
      <c r="AC16" s="84">
        <f t="shared" si="13"/>
        <v>808</v>
      </c>
      <c r="AD16" s="85">
        <v>395</v>
      </c>
      <c r="AE16" s="85">
        <v>413</v>
      </c>
      <c r="AF16" s="84">
        <f>SUM(AG16:AH16)</f>
        <v>4</v>
      </c>
      <c r="AG16" s="85">
        <v>3</v>
      </c>
      <c r="AH16" s="85">
        <v>1</v>
      </c>
      <c r="AI16" s="85" t="s">
        <v>673</v>
      </c>
      <c r="AJ16" s="85">
        <v>3</v>
      </c>
      <c r="AK16" s="84">
        <f>SUM(AL16:AM16)</f>
        <v>5</v>
      </c>
      <c r="AL16" s="85">
        <v>4</v>
      </c>
      <c r="AM16" s="85">
        <v>1</v>
      </c>
      <c r="AN16" s="84">
        <f t="shared" si="15"/>
        <v>3</v>
      </c>
      <c r="AO16" s="85">
        <v>3</v>
      </c>
      <c r="AP16" s="85">
        <v>0</v>
      </c>
    </row>
    <row r="17" spans="1:42" hidden="1">
      <c r="A17" s="14"/>
      <c r="B17" s="31" t="s">
        <v>328</v>
      </c>
      <c r="C17" s="84">
        <f t="shared" si="0"/>
        <v>169</v>
      </c>
      <c r="D17" s="84">
        <f t="shared" si="1"/>
        <v>75</v>
      </c>
      <c r="E17" s="84">
        <f t="shared" si="2"/>
        <v>94</v>
      </c>
      <c r="F17" s="84">
        <f t="shared" si="3"/>
        <v>168</v>
      </c>
      <c r="G17" s="84">
        <v>74</v>
      </c>
      <c r="H17" s="84">
        <v>94</v>
      </c>
      <c r="I17" s="258">
        <f t="shared" si="4"/>
        <v>99.408284023668642</v>
      </c>
      <c r="J17" s="84">
        <f t="shared" si="5"/>
        <v>165</v>
      </c>
      <c r="K17" s="84">
        <v>73</v>
      </c>
      <c r="L17" s="84">
        <v>92</v>
      </c>
      <c r="M17" s="84">
        <f>SUM(N17:O17)</f>
        <v>3</v>
      </c>
      <c r="N17" s="84">
        <v>1</v>
      </c>
      <c r="O17" s="84">
        <v>2</v>
      </c>
      <c r="P17" s="84" t="s">
        <v>58</v>
      </c>
      <c r="Q17" s="84" t="s">
        <v>58</v>
      </c>
      <c r="R17" s="84" t="s">
        <v>58</v>
      </c>
      <c r="S17" s="84">
        <f t="shared" si="14"/>
        <v>1</v>
      </c>
      <c r="T17" s="85">
        <v>1</v>
      </c>
      <c r="U17" s="85" t="s">
        <v>58</v>
      </c>
      <c r="V17" s="86">
        <f t="shared" si="6"/>
        <v>171</v>
      </c>
      <c r="W17" s="86">
        <f t="shared" si="7"/>
        <v>75</v>
      </c>
      <c r="X17" s="86">
        <f t="shared" si="8"/>
        <v>96</v>
      </c>
      <c r="Y17" s="259">
        <f t="shared" si="9"/>
        <v>101.18343195266273</v>
      </c>
      <c r="Z17" s="86">
        <f t="shared" si="10"/>
        <v>168</v>
      </c>
      <c r="AA17" s="86">
        <f t="shared" si="11"/>
        <v>74</v>
      </c>
      <c r="AB17" s="86">
        <f t="shared" si="12"/>
        <v>94</v>
      </c>
      <c r="AC17" s="84">
        <f t="shared" si="13"/>
        <v>165</v>
      </c>
      <c r="AD17" s="85">
        <v>73</v>
      </c>
      <c r="AE17" s="85">
        <v>92</v>
      </c>
      <c r="AF17" s="84">
        <f>SUM(AG17:AH17)</f>
        <v>3</v>
      </c>
      <c r="AG17" s="85">
        <v>1</v>
      </c>
      <c r="AH17" s="85">
        <v>2</v>
      </c>
      <c r="AI17" s="85" t="s">
        <v>58</v>
      </c>
      <c r="AJ17" s="85">
        <v>2</v>
      </c>
      <c r="AK17" s="84" t="s">
        <v>58</v>
      </c>
      <c r="AL17" s="85" t="s">
        <v>58</v>
      </c>
      <c r="AM17" s="85" t="s">
        <v>58</v>
      </c>
      <c r="AN17" s="84">
        <f t="shared" si="15"/>
        <v>1</v>
      </c>
      <c r="AO17" s="85">
        <v>1</v>
      </c>
      <c r="AP17" s="85" t="s">
        <v>58</v>
      </c>
    </row>
    <row r="18" spans="1:42" hidden="1">
      <c r="A18" s="14"/>
      <c r="B18" s="31" t="s">
        <v>329</v>
      </c>
      <c r="C18" s="84">
        <f t="shared" si="0"/>
        <v>82</v>
      </c>
      <c r="D18" s="84">
        <f t="shared" si="1"/>
        <v>41</v>
      </c>
      <c r="E18" s="84">
        <f t="shared" si="2"/>
        <v>41</v>
      </c>
      <c r="F18" s="84">
        <f t="shared" si="3"/>
        <v>81</v>
      </c>
      <c r="G18" s="84">
        <v>41</v>
      </c>
      <c r="H18" s="84">
        <v>40</v>
      </c>
      <c r="I18" s="258">
        <f t="shared" si="4"/>
        <v>98.780487804878049</v>
      </c>
      <c r="J18" s="84">
        <f t="shared" si="5"/>
        <v>81</v>
      </c>
      <c r="K18" s="84">
        <v>41</v>
      </c>
      <c r="L18" s="84">
        <v>40</v>
      </c>
      <c r="M18" s="84" t="s">
        <v>59</v>
      </c>
      <c r="N18" s="84" t="s">
        <v>59</v>
      </c>
      <c r="O18" s="84" t="s">
        <v>59</v>
      </c>
      <c r="P18" s="84" t="s">
        <v>59</v>
      </c>
      <c r="Q18" s="84" t="s">
        <v>59</v>
      </c>
      <c r="R18" s="84" t="s">
        <v>59</v>
      </c>
      <c r="S18" s="84">
        <f t="shared" si="14"/>
        <v>1</v>
      </c>
      <c r="T18" s="85" t="s">
        <v>59</v>
      </c>
      <c r="U18" s="85">
        <v>1</v>
      </c>
      <c r="V18" s="86">
        <f t="shared" si="6"/>
        <v>82</v>
      </c>
      <c r="W18" s="86">
        <f t="shared" si="7"/>
        <v>41</v>
      </c>
      <c r="X18" s="86">
        <f t="shared" si="8"/>
        <v>41</v>
      </c>
      <c r="Y18" s="259">
        <f t="shared" si="9"/>
        <v>100</v>
      </c>
      <c r="Z18" s="86">
        <f t="shared" si="10"/>
        <v>81</v>
      </c>
      <c r="AA18" s="86">
        <f t="shared" si="11"/>
        <v>41</v>
      </c>
      <c r="AB18" s="86">
        <f t="shared" si="12"/>
        <v>40</v>
      </c>
      <c r="AC18" s="84">
        <f t="shared" si="13"/>
        <v>81</v>
      </c>
      <c r="AD18" s="85">
        <v>41</v>
      </c>
      <c r="AE18" s="85">
        <v>40</v>
      </c>
      <c r="AF18" s="84" t="s">
        <v>59</v>
      </c>
      <c r="AG18" s="85" t="s">
        <v>59</v>
      </c>
      <c r="AH18" s="85" t="s">
        <v>59</v>
      </c>
      <c r="AI18" s="85" t="s">
        <v>59</v>
      </c>
      <c r="AJ18" s="85" t="s">
        <v>59</v>
      </c>
      <c r="AK18" s="84" t="s">
        <v>59</v>
      </c>
      <c r="AL18" s="85" t="s">
        <v>59</v>
      </c>
      <c r="AM18" s="85" t="s">
        <v>59</v>
      </c>
      <c r="AN18" s="84">
        <f t="shared" si="15"/>
        <v>1</v>
      </c>
      <c r="AO18" s="85" t="s">
        <v>59</v>
      </c>
      <c r="AP18" s="85">
        <v>1</v>
      </c>
    </row>
    <row r="19" spans="1:42" hidden="1">
      <c r="A19" s="14"/>
      <c r="B19" s="31" t="s">
        <v>330</v>
      </c>
      <c r="C19" s="84">
        <f t="shared" si="0"/>
        <v>125</v>
      </c>
      <c r="D19" s="84">
        <f t="shared" si="1"/>
        <v>77</v>
      </c>
      <c r="E19" s="84">
        <f t="shared" si="2"/>
        <v>48</v>
      </c>
      <c r="F19" s="84">
        <f t="shared" si="3"/>
        <v>125</v>
      </c>
      <c r="G19" s="84">
        <v>77</v>
      </c>
      <c r="H19" s="84">
        <v>48</v>
      </c>
      <c r="I19" s="258">
        <f t="shared" si="4"/>
        <v>100</v>
      </c>
      <c r="J19" s="84">
        <f t="shared" si="5"/>
        <v>125</v>
      </c>
      <c r="K19" s="84">
        <v>77</v>
      </c>
      <c r="L19" s="84">
        <v>48</v>
      </c>
      <c r="M19" s="84" t="s">
        <v>4</v>
      </c>
      <c r="N19" s="84" t="s">
        <v>4</v>
      </c>
      <c r="O19" s="84" t="s">
        <v>4</v>
      </c>
      <c r="P19" s="84" t="s">
        <v>4</v>
      </c>
      <c r="Q19" s="84" t="s">
        <v>4</v>
      </c>
      <c r="R19" s="84" t="s">
        <v>4</v>
      </c>
      <c r="S19" s="84" t="s">
        <v>4</v>
      </c>
      <c r="T19" s="85" t="s">
        <v>4</v>
      </c>
      <c r="U19" s="85" t="s">
        <v>4</v>
      </c>
      <c r="V19" s="86">
        <f t="shared" si="6"/>
        <v>125</v>
      </c>
      <c r="W19" s="86">
        <f t="shared" si="7"/>
        <v>77</v>
      </c>
      <c r="X19" s="86">
        <f t="shared" si="8"/>
        <v>48</v>
      </c>
      <c r="Y19" s="259">
        <f t="shared" si="9"/>
        <v>100</v>
      </c>
      <c r="Z19" s="86">
        <f t="shared" si="10"/>
        <v>125</v>
      </c>
      <c r="AA19" s="86">
        <f t="shared" si="11"/>
        <v>77</v>
      </c>
      <c r="AB19" s="86">
        <f t="shared" si="12"/>
        <v>48</v>
      </c>
      <c r="AC19" s="84">
        <f t="shared" si="13"/>
        <v>125</v>
      </c>
      <c r="AD19" s="85">
        <v>77</v>
      </c>
      <c r="AE19" s="85">
        <v>48</v>
      </c>
      <c r="AF19" s="84" t="s">
        <v>4</v>
      </c>
      <c r="AG19" s="85" t="s">
        <v>4</v>
      </c>
      <c r="AH19" s="85" t="s">
        <v>4</v>
      </c>
      <c r="AI19" s="85" t="s">
        <v>4</v>
      </c>
      <c r="AJ19" s="85" t="s">
        <v>4</v>
      </c>
      <c r="AK19" s="84" t="s">
        <v>4</v>
      </c>
      <c r="AL19" s="85" t="s">
        <v>4</v>
      </c>
      <c r="AM19" s="85" t="s">
        <v>4</v>
      </c>
      <c r="AN19" s="84" t="s">
        <v>4</v>
      </c>
      <c r="AO19" s="85" t="s">
        <v>4</v>
      </c>
      <c r="AP19" s="85" t="s">
        <v>4</v>
      </c>
    </row>
    <row r="20" spans="1:42" ht="34.5" customHeight="1">
      <c r="A20" s="301" t="s">
        <v>721</v>
      </c>
      <c r="B20" s="301"/>
      <c r="C20" s="84">
        <f t="shared" ref="C20:H20" si="22">SUM(C16:C19)</f>
        <v>1196</v>
      </c>
      <c r="D20" s="84">
        <f t="shared" si="22"/>
        <v>598</v>
      </c>
      <c r="E20" s="84">
        <f t="shared" si="22"/>
        <v>598</v>
      </c>
      <c r="F20" s="84">
        <f t="shared" si="22"/>
        <v>1186</v>
      </c>
      <c r="G20" s="84">
        <f t="shared" si="22"/>
        <v>590</v>
      </c>
      <c r="H20" s="84">
        <f t="shared" si="22"/>
        <v>596</v>
      </c>
      <c r="I20" s="258">
        <f t="shared" si="4"/>
        <v>99.163879598662206</v>
      </c>
      <c r="J20" s="84">
        <f t="shared" ref="J20:X20" si="23">SUM(J16:J19)</f>
        <v>1179</v>
      </c>
      <c r="K20" s="84">
        <f t="shared" si="23"/>
        <v>586</v>
      </c>
      <c r="L20" s="84">
        <f t="shared" si="23"/>
        <v>593</v>
      </c>
      <c r="M20" s="84">
        <f t="shared" si="23"/>
        <v>7</v>
      </c>
      <c r="N20" s="84">
        <f t="shared" si="23"/>
        <v>4</v>
      </c>
      <c r="O20" s="84">
        <f t="shared" si="23"/>
        <v>3</v>
      </c>
      <c r="P20" s="84">
        <f t="shared" si="23"/>
        <v>5</v>
      </c>
      <c r="Q20" s="84">
        <f t="shared" si="23"/>
        <v>4</v>
      </c>
      <c r="R20" s="84">
        <f t="shared" si="23"/>
        <v>1</v>
      </c>
      <c r="S20" s="84">
        <f t="shared" si="23"/>
        <v>5</v>
      </c>
      <c r="T20" s="84">
        <f t="shared" si="23"/>
        <v>4</v>
      </c>
      <c r="U20" s="84">
        <f t="shared" si="23"/>
        <v>1</v>
      </c>
      <c r="V20" s="84">
        <f t="shared" si="23"/>
        <v>1201</v>
      </c>
      <c r="W20" s="84">
        <f t="shared" si="23"/>
        <v>598</v>
      </c>
      <c r="X20" s="84">
        <f t="shared" si="23"/>
        <v>603</v>
      </c>
      <c r="Y20" s="259">
        <f t="shared" si="9"/>
        <v>100.4180602006689</v>
      </c>
      <c r="Z20" s="84">
        <f t="shared" ref="Z20:AP20" si="24">SUM(Z16:Z19)</f>
        <v>1186</v>
      </c>
      <c r="AA20" s="84">
        <f t="shared" si="24"/>
        <v>590</v>
      </c>
      <c r="AB20" s="84">
        <f t="shared" si="24"/>
        <v>596</v>
      </c>
      <c r="AC20" s="84">
        <f t="shared" si="24"/>
        <v>1179</v>
      </c>
      <c r="AD20" s="84">
        <f t="shared" si="24"/>
        <v>586</v>
      </c>
      <c r="AE20" s="84">
        <f t="shared" si="24"/>
        <v>593</v>
      </c>
      <c r="AF20" s="84">
        <f t="shared" si="24"/>
        <v>7</v>
      </c>
      <c r="AG20" s="84">
        <f t="shared" si="24"/>
        <v>4</v>
      </c>
      <c r="AH20" s="84">
        <f t="shared" si="24"/>
        <v>3</v>
      </c>
      <c r="AI20" s="84">
        <f t="shared" si="24"/>
        <v>0</v>
      </c>
      <c r="AJ20" s="84">
        <f t="shared" si="24"/>
        <v>5</v>
      </c>
      <c r="AK20" s="84">
        <f t="shared" si="24"/>
        <v>5</v>
      </c>
      <c r="AL20" s="84">
        <f t="shared" si="24"/>
        <v>4</v>
      </c>
      <c r="AM20" s="84">
        <f t="shared" si="24"/>
        <v>1</v>
      </c>
      <c r="AN20" s="84">
        <f t="shared" si="24"/>
        <v>5</v>
      </c>
      <c r="AO20" s="84">
        <f t="shared" si="24"/>
        <v>4</v>
      </c>
      <c r="AP20" s="84">
        <f t="shared" si="24"/>
        <v>1</v>
      </c>
    </row>
    <row r="21" spans="1:42" ht="18.75" hidden="1" customHeight="1">
      <c r="A21" s="14">
        <v>14</v>
      </c>
      <c r="B21" s="31"/>
      <c r="C21" s="84">
        <f t="shared" si="0"/>
        <v>865</v>
      </c>
      <c r="D21" s="84">
        <f t="shared" si="1"/>
        <v>445</v>
      </c>
      <c r="E21" s="84">
        <f t="shared" si="2"/>
        <v>420</v>
      </c>
      <c r="F21" s="84">
        <f t="shared" si="3"/>
        <v>854</v>
      </c>
      <c r="G21" s="84">
        <v>437</v>
      </c>
      <c r="H21" s="84">
        <v>417</v>
      </c>
      <c r="I21" s="258">
        <f t="shared" si="4"/>
        <v>98.728323699421964</v>
      </c>
      <c r="J21" s="84">
        <f t="shared" si="5"/>
        <v>847</v>
      </c>
      <c r="K21" s="84">
        <v>433</v>
      </c>
      <c r="L21" s="84">
        <v>414</v>
      </c>
      <c r="M21" s="84">
        <f>SUM(N21:O21)</f>
        <v>7</v>
      </c>
      <c r="N21" s="84">
        <v>4</v>
      </c>
      <c r="O21" s="84">
        <v>3</v>
      </c>
      <c r="P21" s="84">
        <f>SUM(Q21:R21)</f>
        <v>4</v>
      </c>
      <c r="Q21" s="84">
        <v>3</v>
      </c>
      <c r="R21" s="84">
        <v>1</v>
      </c>
      <c r="S21" s="84">
        <f t="shared" si="14"/>
        <v>7</v>
      </c>
      <c r="T21" s="85">
        <v>5</v>
      </c>
      <c r="U21" s="85">
        <v>2</v>
      </c>
      <c r="V21" s="86">
        <f t="shared" si="6"/>
        <v>865</v>
      </c>
      <c r="W21" s="86">
        <f>SUM(AA21,AI21,AL21,AO21)</f>
        <v>445</v>
      </c>
      <c r="X21" s="86">
        <f t="shared" si="8"/>
        <v>420</v>
      </c>
      <c r="Y21" s="259">
        <f t="shared" si="9"/>
        <v>100</v>
      </c>
      <c r="Z21" s="86">
        <f t="shared" si="10"/>
        <v>846</v>
      </c>
      <c r="AA21" s="86">
        <f t="shared" si="11"/>
        <v>433</v>
      </c>
      <c r="AB21" s="86">
        <f t="shared" si="12"/>
        <v>413</v>
      </c>
      <c r="AC21" s="84">
        <f t="shared" si="13"/>
        <v>840</v>
      </c>
      <c r="AD21" s="85">
        <v>429</v>
      </c>
      <c r="AE21" s="85">
        <v>411</v>
      </c>
      <c r="AF21" s="84">
        <f>SUM(AG21:AH21)</f>
        <v>6</v>
      </c>
      <c r="AG21" s="85">
        <v>4</v>
      </c>
      <c r="AH21" s="85">
        <v>2</v>
      </c>
      <c r="AI21" s="85">
        <v>4</v>
      </c>
      <c r="AJ21" s="85">
        <v>4</v>
      </c>
      <c r="AK21" s="84">
        <f>SUM(AL21:AM21)</f>
        <v>4</v>
      </c>
      <c r="AL21" s="85">
        <v>3</v>
      </c>
      <c r="AM21" s="85">
        <v>1</v>
      </c>
      <c r="AN21" s="84">
        <f t="shared" si="15"/>
        <v>7</v>
      </c>
      <c r="AO21" s="85">
        <v>5</v>
      </c>
      <c r="AP21" s="85">
        <v>2</v>
      </c>
    </row>
    <row r="22" spans="1:42" ht="18.75" hidden="1" customHeight="1">
      <c r="A22" s="14"/>
      <c r="B22" s="31"/>
      <c r="C22" s="84">
        <f t="shared" si="0"/>
        <v>188</v>
      </c>
      <c r="D22" s="84">
        <f t="shared" si="1"/>
        <v>97</v>
      </c>
      <c r="E22" s="84">
        <f t="shared" si="2"/>
        <v>91</v>
      </c>
      <c r="F22" s="84">
        <f t="shared" si="3"/>
        <v>186</v>
      </c>
      <c r="G22" s="84">
        <v>96</v>
      </c>
      <c r="H22" s="84">
        <v>90</v>
      </c>
      <c r="I22" s="258">
        <f t="shared" si="4"/>
        <v>98.936170212765958</v>
      </c>
      <c r="J22" s="84">
        <f t="shared" si="5"/>
        <v>185</v>
      </c>
      <c r="K22" s="84">
        <v>95</v>
      </c>
      <c r="L22" s="84">
        <v>90</v>
      </c>
      <c r="M22" s="84">
        <f>SUM(N22:O22)</f>
        <v>1</v>
      </c>
      <c r="N22" s="84">
        <v>1</v>
      </c>
      <c r="O22" s="84" t="s">
        <v>415</v>
      </c>
      <c r="P22" s="84">
        <f>SUM(Q22:R22)</f>
        <v>1</v>
      </c>
      <c r="Q22" s="84">
        <v>1</v>
      </c>
      <c r="R22" s="84" t="s">
        <v>415</v>
      </c>
      <c r="S22" s="84">
        <f t="shared" si="14"/>
        <v>1</v>
      </c>
      <c r="T22" s="85" t="s">
        <v>415</v>
      </c>
      <c r="U22" s="85">
        <v>1</v>
      </c>
      <c r="V22" s="86">
        <f t="shared" si="6"/>
        <v>188</v>
      </c>
      <c r="W22" s="86">
        <f t="shared" si="7"/>
        <v>97</v>
      </c>
      <c r="X22" s="86">
        <f>SUM(AB22,AJ22,AM22,AP22)</f>
        <v>91</v>
      </c>
      <c r="Y22" s="259">
        <f t="shared" si="9"/>
        <v>100</v>
      </c>
      <c r="Z22" s="86">
        <f t="shared" si="10"/>
        <v>186</v>
      </c>
      <c r="AA22" s="86">
        <f t="shared" si="11"/>
        <v>96</v>
      </c>
      <c r="AB22" s="86">
        <f t="shared" si="12"/>
        <v>90</v>
      </c>
      <c r="AC22" s="84">
        <f t="shared" si="13"/>
        <v>185</v>
      </c>
      <c r="AD22" s="85">
        <v>95</v>
      </c>
      <c r="AE22" s="85">
        <v>90</v>
      </c>
      <c r="AF22" s="84">
        <f>SUM(AG22:AH22)</f>
        <v>1</v>
      </c>
      <c r="AG22" s="85">
        <v>1</v>
      </c>
      <c r="AH22" s="85" t="s">
        <v>415</v>
      </c>
      <c r="AI22" s="85" t="s">
        <v>415</v>
      </c>
      <c r="AJ22" s="85" t="s">
        <v>415</v>
      </c>
      <c r="AK22" s="84">
        <f>SUM(AL22:AM22)</f>
        <v>1</v>
      </c>
      <c r="AL22" s="85">
        <v>1</v>
      </c>
      <c r="AM22" s="85" t="s">
        <v>415</v>
      </c>
      <c r="AN22" s="84">
        <f t="shared" si="15"/>
        <v>1</v>
      </c>
      <c r="AO22" s="85" t="s">
        <v>415</v>
      </c>
      <c r="AP22" s="85">
        <v>1</v>
      </c>
    </row>
    <row r="23" spans="1:42" ht="18.75" hidden="1" customHeight="1">
      <c r="A23" s="14"/>
      <c r="B23" s="31"/>
      <c r="C23" s="84">
        <f t="shared" si="0"/>
        <v>99</v>
      </c>
      <c r="D23" s="84">
        <f t="shared" si="1"/>
        <v>43</v>
      </c>
      <c r="E23" s="84">
        <f t="shared" si="2"/>
        <v>56</v>
      </c>
      <c r="F23" s="84">
        <f t="shared" si="3"/>
        <v>98</v>
      </c>
      <c r="G23" s="84">
        <v>42</v>
      </c>
      <c r="H23" s="84">
        <v>56</v>
      </c>
      <c r="I23" s="258">
        <f t="shared" si="4"/>
        <v>98.98989898989899</v>
      </c>
      <c r="J23" s="84">
        <f t="shared" si="5"/>
        <v>98</v>
      </c>
      <c r="K23" s="84">
        <v>42</v>
      </c>
      <c r="L23" s="84">
        <v>56</v>
      </c>
      <c r="M23" s="84" t="s">
        <v>415</v>
      </c>
      <c r="N23" s="84" t="s">
        <v>415</v>
      </c>
      <c r="O23" s="84" t="s">
        <v>415</v>
      </c>
      <c r="P23" s="84">
        <f>SUM(Q23:R23)</f>
        <v>1</v>
      </c>
      <c r="Q23" s="84">
        <v>1</v>
      </c>
      <c r="R23" s="84" t="s">
        <v>415</v>
      </c>
      <c r="S23" s="84" t="s">
        <v>415</v>
      </c>
      <c r="T23" s="85" t="s">
        <v>415</v>
      </c>
      <c r="U23" s="85" t="s">
        <v>415</v>
      </c>
      <c r="V23" s="86">
        <f t="shared" si="6"/>
        <v>101</v>
      </c>
      <c r="W23" s="86">
        <f t="shared" si="7"/>
        <v>43</v>
      </c>
      <c r="X23" s="86">
        <f t="shared" si="8"/>
        <v>58</v>
      </c>
      <c r="Y23" s="259">
        <f t="shared" si="9"/>
        <v>102.02020202020201</v>
      </c>
      <c r="Z23" s="86">
        <f t="shared" si="10"/>
        <v>98</v>
      </c>
      <c r="AA23" s="86">
        <f t="shared" si="11"/>
        <v>42</v>
      </c>
      <c r="AB23" s="86">
        <f t="shared" si="12"/>
        <v>56</v>
      </c>
      <c r="AC23" s="84">
        <f t="shared" si="13"/>
        <v>98</v>
      </c>
      <c r="AD23" s="85">
        <v>42</v>
      </c>
      <c r="AE23" s="85">
        <v>56</v>
      </c>
      <c r="AF23" s="84" t="s">
        <v>415</v>
      </c>
      <c r="AG23" s="85" t="s">
        <v>415</v>
      </c>
      <c r="AH23" s="85" t="s">
        <v>415</v>
      </c>
      <c r="AI23" s="85" t="s">
        <v>415</v>
      </c>
      <c r="AJ23" s="85">
        <v>2</v>
      </c>
      <c r="AK23" s="84">
        <f>SUM(AL23:AM23)</f>
        <v>1</v>
      </c>
      <c r="AL23" s="85">
        <v>1</v>
      </c>
      <c r="AM23" s="85" t="s">
        <v>415</v>
      </c>
      <c r="AN23" s="84" t="s">
        <v>415</v>
      </c>
      <c r="AO23" s="85" t="s">
        <v>415</v>
      </c>
      <c r="AP23" s="85" t="s">
        <v>415</v>
      </c>
    </row>
    <row r="24" spans="1:42" ht="18.75" hidden="1" customHeight="1">
      <c r="A24" s="14"/>
      <c r="B24" s="31"/>
      <c r="C24" s="84">
        <f t="shared" si="0"/>
        <v>119</v>
      </c>
      <c r="D24" s="84">
        <f t="shared" si="1"/>
        <v>67</v>
      </c>
      <c r="E24" s="84">
        <f t="shared" si="2"/>
        <v>52</v>
      </c>
      <c r="F24" s="84">
        <f t="shared" si="3"/>
        <v>114</v>
      </c>
      <c r="G24" s="84">
        <v>63</v>
      </c>
      <c r="H24" s="84">
        <v>51</v>
      </c>
      <c r="I24" s="258">
        <f t="shared" si="4"/>
        <v>95.798319327731093</v>
      </c>
      <c r="J24" s="84">
        <f t="shared" si="5"/>
        <v>114</v>
      </c>
      <c r="K24" s="84">
        <v>63</v>
      </c>
      <c r="L24" s="84">
        <v>51</v>
      </c>
      <c r="M24" s="84" t="s">
        <v>415</v>
      </c>
      <c r="N24" s="84" t="s">
        <v>415</v>
      </c>
      <c r="O24" s="84" t="s">
        <v>415</v>
      </c>
      <c r="P24" s="84">
        <f>SUM(Q24:R24)</f>
        <v>3</v>
      </c>
      <c r="Q24" s="84">
        <v>3</v>
      </c>
      <c r="R24" s="84" t="s">
        <v>415</v>
      </c>
      <c r="S24" s="84">
        <f t="shared" si="14"/>
        <v>2</v>
      </c>
      <c r="T24" s="85">
        <v>1</v>
      </c>
      <c r="U24" s="85">
        <v>1</v>
      </c>
      <c r="V24" s="86">
        <f t="shared" si="6"/>
        <v>119</v>
      </c>
      <c r="W24" s="86">
        <f t="shared" si="7"/>
        <v>67</v>
      </c>
      <c r="X24" s="86">
        <f t="shared" si="8"/>
        <v>52</v>
      </c>
      <c r="Y24" s="259">
        <f t="shared" si="9"/>
        <v>100</v>
      </c>
      <c r="Z24" s="86">
        <f t="shared" si="10"/>
        <v>114</v>
      </c>
      <c r="AA24" s="86">
        <f t="shared" si="11"/>
        <v>63</v>
      </c>
      <c r="AB24" s="86">
        <f t="shared" si="12"/>
        <v>51</v>
      </c>
      <c r="AC24" s="84">
        <f t="shared" si="13"/>
        <v>114</v>
      </c>
      <c r="AD24" s="85">
        <v>63</v>
      </c>
      <c r="AE24" s="85">
        <v>51</v>
      </c>
      <c r="AF24" s="84" t="s">
        <v>415</v>
      </c>
      <c r="AG24" s="85" t="s">
        <v>415</v>
      </c>
      <c r="AH24" s="85" t="s">
        <v>415</v>
      </c>
      <c r="AI24" s="85" t="s">
        <v>415</v>
      </c>
      <c r="AJ24" s="85" t="s">
        <v>415</v>
      </c>
      <c r="AK24" s="84">
        <f>SUM(AL24:AM24)</f>
        <v>3</v>
      </c>
      <c r="AL24" s="85">
        <v>3</v>
      </c>
      <c r="AM24" s="85" t="s">
        <v>415</v>
      </c>
      <c r="AN24" s="84">
        <f t="shared" si="15"/>
        <v>2</v>
      </c>
      <c r="AO24" s="85">
        <v>1</v>
      </c>
      <c r="AP24" s="85">
        <v>1</v>
      </c>
    </row>
    <row r="25" spans="1:42" ht="34.5" customHeight="1">
      <c r="A25" s="301">
        <v>14</v>
      </c>
      <c r="B25" s="301"/>
      <c r="C25" s="84">
        <f t="shared" ref="C25:H25" si="25">SUM(C21:C24)</f>
        <v>1271</v>
      </c>
      <c r="D25" s="84">
        <f t="shared" si="25"/>
        <v>652</v>
      </c>
      <c r="E25" s="84">
        <f t="shared" si="25"/>
        <v>619</v>
      </c>
      <c r="F25" s="84">
        <f t="shared" si="25"/>
        <v>1252</v>
      </c>
      <c r="G25" s="84">
        <f t="shared" si="25"/>
        <v>638</v>
      </c>
      <c r="H25" s="84">
        <f t="shared" si="25"/>
        <v>614</v>
      </c>
      <c r="I25" s="258">
        <f t="shared" si="4"/>
        <v>98.505114083398908</v>
      </c>
      <c r="J25" s="84">
        <f t="shared" ref="J25:X25" si="26">SUM(J21:J24)</f>
        <v>1244</v>
      </c>
      <c r="K25" s="84">
        <f t="shared" si="26"/>
        <v>633</v>
      </c>
      <c r="L25" s="84">
        <f t="shared" si="26"/>
        <v>611</v>
      </c>
      <c r="M25" s="84">
        <f t="shared" si="26"/>
        <v>8</v>
      </c>
      <c r="N25" s="84">
        <f t="shared" si="26"/>
        <v>5</v>
      </c>
      <c r="O25" s="84">
        <f t="shared" si="26"/>
        <v>3</v>
      </c>
      <c r="P25" s="84">
        <f t="shared" si="26"/>
        <v>9</v>
      </c>
      <c r="Q25" s="84">
        <f t="shared" si="26"/>
        <v>8</v>
      </c>
      <c r="R25" s="84">
        <f t="shared" si="26"/>
        <v>1</v>
      </c>
      <c r="S25" s="84">
        <f t="shared" si="26"/>
        <v>10</v>
      </c>
      <c r="T25" s="84">
        <f t="shared" si="26"/>
        <v>6</v>
      </c>
      <c r="U25" s="84">
        <f t="shared" si="26"/>
        <v>4</v>
      </c>
      <c r="V25" s="84">
        <f t="shared" si="26"/>
        <v>1273</v>
      </c>
      <c r="W25" s="84">
        <f t="shared" si="26"/>
        <v>652</v>
      </c>
      <c r="X25" s="84">
        <f t="shared" si="26"/>
        <v>621</v>
      </c>
      <c r="Y25" s="259">
        <f t="shared" si="9"/>
        <v>100.15735641227378</v>
      </c>
      <c r="Z25" s="84">
        <f t="shared" ref="Z25:AP25" si="27">SUM(Z21:Z24)</f>
        <v>1244</v>
      </c>
      <c r="AA25" s="84">
        <f t="shared" si="27"/>
        <v>634</v>
      </c>
      <c r="AB25" s="84">
        <f t="shared" si="27"/>
        <v>610</v>
      </c>
      <c r="AC25" s="84">
        <f t="shared" si="27"/>
        <v>1237</v>
      </c>
      <c r="AD25" s="84">
        <f t="shared" si="27"/>
        <v>629</v>
      </c>
      <c r="AE25" s="84">
        <f t="shared" si="27"/>
        <v>608</v>
      </c>
      <c r="AF25" s="84">
        <f t="shared" si="27"/>
        <v>7</v>
      </c>
      <c r="AG25" s="84">
        <f t="shared" si="27"/>
        <v>5</v>
      </c>
      <c r="AH25" s="84">
        <f t="shared" si="27"/>
        <v>2</v>
      </c>
      <c r="AI25" s="84">
        <f t="shared" si="27"/>
        <v>4</v>
      </c>
      <c r="AJ25" s="84">
        <f t="shared" si="27"/>
        <v>6</v>
      </c>
      <c r="AK25" s="84">
        <f t="shared" si="27"/>
        <v>9</v>
      </c>
      <c r="AL25" s="84">
        <f t="shared" si="27"/>
        <v>8</v>
      </c>
      <c r="AM25" s="84">
        <f t="shared" si="27"/>
        <v>1</v>
      </c>
      <c r="AN25" s="84">
        <f t="shared" si="27"/>
        <v>10</v>
      </c>
      <c r="AO25" s="84">
        <f t="shared" si="27"/>
        <v>6</v>
      </c>
      <c r="AP25" s="84">
        <f t="shared" si="27"/>
        <v>4</v>
      </c>
    </row>
    <row r="26" spans="1:42" ht="18.75" hidden="1" customHeight="1">
      <c r="A26" s="14">
        <v>15</v>
      </c>
      <c r="B26" s="31"/>
      <c r="C26" s="84">
        <f t="shared" si="0"/>
        <v>851</v>
      </c>
      <c r="D26" s="84">
        <f t="shared" si="1"/>
        <v>441</v>
      </c>
      <c r="E26" s="84">
        <f t="shared" si="2"/>
        <v>410</v>
      </c>
      <c r="F26" s="84">
        <f t="shared" si="3"/>
        <v>844</v>
      </c>
      <c r="G26" s="84">
        <v>436</v>
      </c>
      <c r="H26" s="84">
        <v>408</v>
      </c>
      <c r="I26" s="258">
        <f t="shared" si="4"/>
        <v>99.177438307873089</v>
      </c>
      <c r="J26" s="84">
        <f t="shared" si="5"/>
        <v>839</v>
      </c>
      <c r="K26" s="84">
        <v>434</v>
      </c>
      <c r="L26" s="84">
        <v>405</v>
      </c>
      <c r="M26" s="84">
        <f>SUM(N26:O26)</f>
        <v>5</v>
      </c>
      <c r="N26" s="84">
        <v>2</v>
      </c>
      <c r="O26" s="84">
        <v>3</v>
      </c>
      <c r="P26" s="84" t="s">
        <v>415</v>
      </c>
      <c r="Q26" s="84" t="s">
        <v>415</v>
      </c>
      <c r="R26" s="84" t="s">
        <v>415</v>
      </c>
      <c r="S26" s="84">
        <f t="shared" si="14"/>
        <v>7</v>
      </c>
      <c r="T26" s="85">
        <v>5</v>
      </c>
      <c r="U26" s="85">
        <v>2</v>
      </c>
      <c r="V26" s="86">
        <f t="shared" si="6"/>
        <v>855</v>
      </c>
      <c r="W26" s="86">
        <f t="shared" si="7"/>
        <v>444</v>
      </c>
      <c r="X26" s="86">
        <f t="shared" si="8"/>
        <v>411</v>
      </c>
      <c r="Y26" s="259">
        <f t="shared" si="9"/>
        <v>100.47003525264395</v>
      </c>
      <c r="Z26" s="86">
        <f t="shared" si="10"/>
        <v>842</v>
      </c>
      <c r="AA26" s="86">
        <f t="shared" si="11"/>
        <v>436</v>
      </c>
      <c r="AB26" s="86">
        <f t="shared" si="12"/>
        <v>406</v>
      </c>
      <c r="AC26" s="84">
        <f t="shared" si="13"/>
        <v>837</v>
      </c>
      <c r="AD26" s="85">
        <v>434</v>
      </c>
      <c r="AE26" s="85">
        <v>403</v>
      </c>
      <c r="AF26" s="84">
        <f>SUM(AG26:AH26)</f>
        <v>5</v>
      </c>
      <c r="AG26" s="85">
        <v>2</v>
      </c>
      <c r="AH26" s="85">
        <v>3</v>
      </c>
      <c r="AI26" s="85">
        <v>3</v>
      </c>
      <c r="AJ26" s="85">
        <v>3</v>
      </c>
      <c r="AK26" s="84" t="s">
        <v>415</v>
      </c>
      <c r="AL26" s="85" t="s">
        <v>415</v>
      </c>
      <c r="AM26" s="85" t="s">
        <v>415</v>
      </c>
      <c r="AN26" s="84">
        <f t="shared" si="15"/>
        <v>7</v>
      </c>
      <c r="AO26" s="85">
        <v>5</v>
      </c>
      <c r="AP26" s="85">
        <v>2</v>
      </c>
    </row>
    <row r="27" spans="1:42" ht="18.75" hidden="1" customHeight="1">
      <c r="A27" s="14"/>
      <c r="B27" s="31"/>
      <c r="C27" s="84">
        <f t="shared" si="0"/>
        <v>181</v>
      </c>
      <c r="D27" s="84">
        <f t="shared" si="1"/>
        <v>89</v>
      </c>
      <c r="E27" s="84">
        <f t="shared" si="2"/>
        <v>92</v>
      </c>
      <c r="F27" s="84">
        <f t="shared" si="3"/>
        <v>180</v>
      </c>
      <c r="G27" s="84">
        <v>88</v>
      </c>
      <c r="H27" s="84">
        <v>92</v>
      </c>
      <c r="I27" s="258">
        <f t="shared" si="4"/>
        <v>99.447513812154696</v>
      </c>
      <c r="J27" s="84">
        <f t="shared" si="5"/>
        <v>177</v>
      </c>
      <c r="K27" s="84">
        <v>88</v>
      </c>
      <c r="L27" s="84">
        <v>89</v>
      </c>
      <c r="M27" s="84">
        <f>SUM(N27:O27)</f>
        <v>3</v>
      </c>
      <c r="N27" s="84" t="s">
        <v>415</v>
      </c>
      <c r="O27" s="84">
        <v>3</v>
      </c>
      <c r="P27" s="84" t="s">
        <v>415</v>
      </c>
      <c r="Q27" s="84" t="s">
        <v>415</v>
      </c>
      <c r="R27" s="84" t="s">
        <v>415</v>
      </c>
      <c r="S27" s="84">
        <f t="shared" si="14"/>
        <v>1</v>
      </c>
      <c r="T27" s="85">
        <v>1</v>
      </c>
      <c r="U27" s="85" t="s">
        <v>415</v>
      </c>
      <c r="V27" s="86">
        <f t="shared" si="6"/>
        <v>178</v>
      </c>
      <c r="W27" s="86">
        <f t="shared" si="7"/>
        <v>87</v>
      </c>
      <c r="X27" s="86">
        <f t="shared" si="8"/>
        <v>91</v>
      </c>
      <c r="Y27" s="259">
        <f t="shared" si="9"/>
        <v>98.342541436464089</v>
      </c>
      <c r="Z27" s="86">
        <f t="shared" si="10"/>
        <v>172</v>
      </c>
      <c r="AA27" s="86">
        <f t="shared" si="11"/>
        <v>86</v>
      </c>
      <c r="AB27" s="86">
        <f t="shared" si="12"/>
        <v>86</v>
      </c>
      <c r="AC27" s="84">
        <f t="shared" si="13"/>
        <v>169</v>
      </c>
      <c r="AD27" s="85">
        <v>86</v>
      </c>
      <c r="AE27" s="85">
        <v>83</v>
      </c>
      <c r="AF27" s="84">
        <f>SUM(AG27:AH27)</f>
        <v>3</v>
      </c>
      <c r="AG27" s="85" t="s">
        <v>415</v>
      </c>
      <c r="AH27" s="85">
        <v>3</v>
      </c>
      <c r="AI27" s="85" t="s">
        <v>415</v>
      </c>
      <c r="AJ27" s="85">
        <v>5</v>
      </c>
      <c r="AK27" s="84" t="s">
        <v>415</v>
      </c>
      <c r="AL27" s="85" t="s">
        <v>415</v>
      </c>
      <c r="AM27" s="85" t="s">
        <v>415</v>
      </c>
      <c r="AN27" s="84">
        <f t="shared" si="15"/>
        <v>1</v>
      </c>
      <c r="AO27" s="85">
        <v>1</v>
      </c>
      <c r="AP27" s="85" t="s">
        <v>415</v>
      </c>
    </row>
    <row r="28" spans="1:42" ht="18.75" hidden="1" customHeight="1">
      <c r="A28" s="14"/>
      <c r="B28" s="31"/>
      <c r="C28" s="84">
        <f t="shared" si="0"/>
        <v>85</v>
      </c>
      <c r="D28" s="84">
        <f t="shared" si="1"/>
        <v>51</v>
      </c>
      <c r="E28" s="84">
        <f t="shared" si="2"/>
        <v>34</v>
      </c>
      <c r="F28" s="84">
        <f t="shared" si="3"/>
        <v>85</v>
      </c>
      <c r="G28" s="84">
        <v>51</v>
      </c>
      <c r="H28" s="84">
        <v>34</v>
      </c>
      <c r="I28" s="258">
        <f t="shared" si="4"/>
        <v>100</v>
      </c>
      <c r="J28" s="84">
        <f t="shared" si="5"/>
        <v>83</v>
      </c>
      <c r="K28" s="84">
        <v>50</v>
      </c>
      <c r="L28" s="84">
        <v>33</v>
      </c>
      <c r="M28" s="84">
        <f>SUM(N28:O28)</f>
        <v>2</v>
      </c>
      <c r="N28" s="84">
        <v>1</v>
      </c>
      <c r="O28" s="84">
        <v>1</v>
      </c>
      <c r="P28" s="84" t="s">
        <v>415</v>
      </c>
      <c r="Q28" s="84" t="s">
        <v>415</v>
      </c>
      <c r="R28" s="84" t="s">
        <v>415</v>
      </c>
      <c r="S28" s="84" t="s">
        <v>415</v>
      </c>
      <c r="T28" s="85" t="s">
        <v>415</v>
      </c>
      <c r="U28" s="85" t="s">
        <v>415</v>
      </c>
      <c r="V28" s="86">
        <f t="shared" si="6"/>
        <v>84</v>
      </c>
      <c r="W28" s="86">
        <f t="shared" si="7"/>
        <v>50</v>
      </c>
      <c r="X28" s="86">
        <f t="shared" si="8"/>
        <v>34</v>
      </c>
      <c r="Y28" s="259">
        <f t="shared" si="9"/>
        <v>98.82352941176471</v>
      </c>
      <c r="Z28" s="86">
        <f t="shared" si="10"/>
        <v>84</v>
      </c>
      <c r="AA28" s="86">
        <f t="shared" si="11"/>
        <v>50</v>
      </c>
      <c r="AB28" s="86">
        <f t="shared" si="12"/>
        <v>34</v>
      </c>
      <c r="AC28" s="84">
        <f t="shared" si="13"/>
        <v>82</v>
      </c>
      <c r="AD28" s="85">
        <v>49</v>
      </c>
      <c r="AE28" s="85">
        <v>33</v>
      </c>
      <c r="AF28" s="84">
        <f>SUM(AG28:AH28)</f>
        <v>2</v>
      </c>
      <c r="AG28" s="85">
        <v>1</v>
      </c>
      <c r="AH28" s="85">
        <v>1</v>
      </c>
      <c r="AI28" s="85" t="s">
        <v>415</v>
      </c>
      <c r="AJ28" s="85" t="s">
        <v>415</v>
      </c>
      <c r="AK28" s="84" t="s">
        <v>415</v>
      </c>
      <c r="AL28" s="85" t="s">
        <v>415</v>
      </c>
      <c r="AM28" s="85" t="s">
        <v>415</v>
      </c>
      <c r="AN28" s="84" t="s">
        <v>415</v>
      </c>
      <c r="AO28" s="85" t="s">
        <v>415</v>
      </c>
      <c r="AP28" s="85" t="s">
        <v>415</v>
      </c>
    </row>
    <row r="29" spans="1:42" ht="18.75" hidden="1" customHeight="1">
      <c r="A29" s="14"/>
      <c r="B29" s="31"/>
      <c r="C29" s="84">
        <f t="shared" si="0"/>
        <v>111</v>
      </c>
      <c r="D29" s="84">
        <f t="shared" si="1"/>
        <v>59</v>
      </c>
      <c r="E29" s="84">
        <f t="shared" si="2"/>
        <v>52</v>
      </c>
      <c r="F29" s="84">
        <f t="shared" si="3"/>
        <v>110</v>
      </c>
      <c r="G29" s="84">
        <v>59</v>
      </c>
      <c r="H29" s="84">
        <v>51</v>
      </c>
      <c r="I29" s="258">
        <f t="shared" si="4"/>
        <v>99.099099099099092</v>
      </c>
      <c r="J29" s="84">
        <f t="shared" si="5"/>
        <v>110</v>
      </c>
      <c r="K29" s="84">
        <v>59</v>
      </c>
      <c r="L29" s="84">
        <v>51</v>
      </c>
      <c r="M29" s="84" t="s">
        <v>415</v>
      </c>
      <c r="N29" s="84" t="s">
        <v>415</v>
      </c>
      <c r="O29" s="84" t="s">
        <v>415</v>
      </c>
      <c r="P29" s="84" t="s">
        <v>415</v>
      </c>
      <c r="Q29" s="84" t="s">
        <v>415</v>
      </c>
      <c r="R29" s="84" t="s">
        <v>415</v>
      </c>
      <c r="S29" s="84">
        <f t="shared" si="14"/>
        <v>1</v>
      </c>
      <c r="T29" s="85" t="s">
        <v>415</v>
      </c>
      <c r="U29" s="85">
        <v>1</v>
      </c>
      <c r="V29" s="86">
        <f t="shared" si="6"/>
        <v>110</v>
      </c>
      <c r="W29" s="86">
        <f t="shared" si="7"/>
        <v>58</v>
      </c>
      <c r="X29" s="86">
        <f t="shared" si="8"/>
        <v>52</v>
      </c>
      <c r="Y29" s="259">
        <f t="shared" si="9"/>
        <v>99.099099099099092</v>
      </c>
      <c r="Z29" s="86">
        <f t="shared" si="10"/>
        <v>109</v>
      </c>
      <c r="AA29" s="86">
        <f t="shared" si="11"/>
        <v>58</v>
      </c>
      <c r="AB29" s="86">
        <f t="shared" si="12"/>
        <v>51</v>
      </c>
      <c r="AC29" s="84">
        <f t="shared" si="13"/>
        <v>109</v>
      </c>
      <c r="AD29" s="85">
        <v>58</v>
      </c>
      <c r="AE29" s="85">
        <v>51</v>
      </c>
      <c r="AF29" s="84" t="s">
        <v>415</v>
      </c>
      <c r="AG29" s="85" t="s">
        <v>415</v>
      </c>
      <c r="AH29" s="85" t="s">
        <v>415</v>
      </c>
      <c r="AI29" s="85" t="s">
        <v>415</v>
      </c>
      <c r="AJ29" s="85" t="s">
        <v>415</v>
      </c>
      <c r="AK29" s="84" t="s">
        <v>415</v>
      </c>
      <c r="AL29" s="85" t="s">
        <v>415</v>
      </c>
      <c r="AM29" s="85" t="s">
        <v>415</v>
      </c>
      <c r="AN29" s="84">
        <f t="shared" si="15"/>
        <v>1</v>
      </c>
      <c r="AO29" s="85" t="s">
        <v>415</v>
      </c>
      <c r="AP29" s="85">
        <v>1</v>
      </c>
    </row>
    <row r="30" spans="1:42" ht="34.5" customHeight="1">
      <c r="A30" s="301">
        <v>15</v>
      </c>
      <c r="B30" s="301"/>
      <c r="C30" s="84">
        <f t="shared" ref="C30:H30" si="28">SUM(C26:C29)</f>
        <v>1228</v>
      </c>
      <c r="D30" s="84">
        <f t="shared" si="28"/>
        <v>640</v>
      </c>
      <c r="E30" s="84">
        <f t="shared" si="28"/>
        <v>588</v>
      </c>
      <c r="F30" s="84">
        <f t="shared" si="28"/>
        <v>1219</v>
      </c>
      <c r="G30" s="84">
        <f t="shared" si="28"/>
        <v>634</v>
      </c>
      <c r="H30" s="84">
        <f t="shared" si="28"/>
        <v>585</v>
      </c>
      <c r="I30" s="258">
        <f t="shared" si="4"/>
        <v>99.267100977198695</v>
      </c>
      <c r="J30" s="84">
        <f t="shared" ref="J30:X30" si="29">SUM(J26:J29)</f>
        <v>1209</v>
      </c>
      <c r="K30" s="84">
        <f t="shared" si="29"/>
        <v>631</v>
      </c>
      <c r="L30" s="84">
        <f t="shared" si="29"/>
        <v>578</v>
      </c>
      <c r="M30" s="84">
        <f t="shared" si="29"/>
        <v>10</v>
      </c>
      <c r="N30" s="84">
        <f t="shared" si="29"/>
        <v>3</v>
      </c>
      <c r="O30" s="84">
        <f t="shared" si="29"/>
        <v>7</v>
      </c>
      <c r="P30" s="84">
        <f t="shared" si="29"/>
        <v>0</v>
      </c>
      <c r="Q30" s="84">
        <f t="shared" si="29"/>
        <v>0</v>
      </c>
      <c r="R30" s="84">
        <f t="shared" si="29"/>
        <v>0</v>
      </c>
      <c r="S30" s="84">
        <f t="shared" si="29"/>
        <v>9</v>
      </c>
      <c r="T30" s="84">
        <f t="shared" si="29"/>
        <v>6</v>
      </c>
      <c r="U30" s="84">
        <f t="shared" si="29"/>
        <v>3</v>
      </c>
      <c r="V30" s="84">
        <f t="shared" si="29"/>
        <v>1227</v>
      </c>
      <c r="W30" s="84">
        <f t="shared" si="29"/>
        <v>639</v>
      </c>
      <c r="X30" s="84">
        <f t="shared" si="29"/>
        <v>588</v>
      </c>
      <c r="Y30" s="259">
        <f t="shared" si="9"/>
        <v>99.918566775244301</v>
      </c>
      <c r="Z30" s="84">
        <f t="shared" ref="Z30:AP30" si="30">SUM(Z26:Z29)</f>
        <v>1207</v>
      </c>
      <c r="AA30" s="84">
        <f t="shared" si="30"/>
        <v>630</v>
      </c>
      <c r="AB30" s="84">
        <f t="shared" si="30"/>
        <v>577</v>
      </c>
      <c r="AC30" s="84">
        <f t="shared" si="30"/>
        <v>1197</v>
      </c>
      <c r="AD30" s="84">
        <f t="shared" si="30"/>
        <v>627</v>
      </c>
      <c r="AE30" s="84">
        <f t="shared" si="30"/>
        <v>570</v>
      </c>
      <c r="AF30" s="84">
        <f t="shared" si="30"/>
        <v>10</v>
      </c>
      <c r="AG30" s="84">
        <f t="shared" si="30"/>
        <v>3</v>
      </c>
      <c r="AH30" s="84">
        <f t="shared" si="30"/>
        <v>7</v>
      </c>
      <c r="AI30" s="84">
        <f t="shared" si="30"/>
        <v>3</v>
      </c>
      <c r="AJ30" s="84">
        <f t="shared" si="30"/>
        <v>8</v>
      </c>
      <c r="AK30" s="84">
        <f t="shared" si="30"/>
        <v>0</v>
      </c>
      <c r="AL30" s="84">
        <f t="shared" si="30"/>
        <v>0</v>
      </c>
      <c r="AM30" s="84">
        <f t="shared" si="30"/>
        <v>0</v>
      </c>
      <c r="AN30" s="84">
        <f t="shared" si="30"/>
        <v>9</v>
      </c>
      <c r="AO30" s="84">
        <f t="shared" si="30"/>
        <v>6</v>
      </c>
      <c r="AP30" s="84">
        <f t="shared" si="30"/>
        <v>3</v>
      </c>
    </row>
    <row r="31" spans="1:42" ht="18.75" hidden="1" customHeight="1">
      <c r="A31" s="14">
        <v>16</v>
      </c>
      <c r="B31" s="31"/>
      <c r="C31" s="84">
        <f t="shared" si="0"/>
        <v>790</v>
      </c>
      <c r="D31" s="84">
        <f t="shared" si="1"/>
        <v>392</v>
      </c>
      <c r="E31" s="84">
        <f t="shared" si="2"/>
        <v>398</v>
      </c>
      <c r="F31" s="84">
        <f>SUM(G31:H31)</f>
        <v>782</v>
      </c>
      <c r="G31" s="84">
        <v>387</v>
      </c>
      <c r="H31" s="84">
        <v>395</v>
      </c>
      <c r="I31" s="258">
        <f t="shared" si="4"/>
        <v>98.987341772151893</v>
      </c>
      <c r="J31" s="84">
        <f>SUM(K31:L31)</f>
        <v>771</v>
      </c>
      <c r="K31" s="84">
        <v>383</v>
      </c>
      <c r="L31" s="84">
        <v>388</v>
      </c>
      <c r="M31" s="84">
        <f>SUM(N31:O31)</f>
        <v>11</v>
      </c>
      <c r="N31" s="84">
        <v>4</v>
      </c>
      <c r="O31" s="84">
        <v>7</v>
      </c>
      <c r="P31" s="84">
        <f>SUM(Q31:R31)</f>
        <v>5</v>
      </c>
      <c r="Q31" s="84">
        <v>4</v>
      </c>
      <c r="R31" s="84">
        <v>1</v>
      </c>
      <c r="S31" s="84">
        <f>SUM(T31:U31)</f>
        <v>3</v>
      </c>
      <c r="T31" s="85">
        <v>1</v>
      </c>
      <c r="U31" s="85">
        <v>2</v>
      </c>
      <c r="V31" s="86">
        <f t="shared" si="6"/>
        <v>794</v>
      </c>
      <c r="W31" s="86">
        <f t="shared" si="7"/>
        <v>391</v>
      </c>
      <c r="X31" s="86">
        <f t="shared" si="8"/>
        <v>403</v>
      </c>
      <c r="Y31" s="259">
        <f t="shared" si="9"/>
        <v>100.50632911392405</v>
      </c>
      <c r="Z31" s="86">
        <f t="shared" si="10"/>
        <v>775</v>
      </c>
      <c r="AA31" s="86">
        <f t="shared" si="11"/>
        <v>381</v>
      </c>
      <c r="AB31" s="86">
        <f t="shared" si="12"/>
        <v>394</v>
      </c>
      <c r="AC31" s="84">
        <f t="shared" si="13"/>
        <v>764</v>
      </c>
      <c r="AD31" s="85">
        <v>377</v>
      </c>
      <c r="AE31" s="85">
        <v>387</v>
      </c>
      <c r="AF31" s="84">
        <f>SUM(AG31:AH31)</f>
        <v>11</v>
      </c>
      <c r="AG31" s="85">
        <v>4</v>
      </c>
      <c r="AH31" s="85">
        <v>7</v>
      </c>
      <c r="AI31" s="85">
        <v>5</v>
      </c>
      <c r="AJ31" s="85">
        <v>6</v>
      </c>
      <c r="AK31" s="84">
        <f>SUM(AL31:AM31)</f>
        <v>5</v>
      </c>
      <c r="AL31" s="85">
        <v>4</v>
      </c>
      <c r="AM31" s="85">
        <v>1</v>
      </c>
      <c r="AN31" s="84">
        <f>SUM(AO31:AP31)</f>
        <v>3</v>
      </c>
      <c r="AO31" s="85">
        <v>1</v>
      </c>
      <c r="AP31" s="85">
        <v>2</v>
      </c>
    </row>
    <row r="32" spans="1:42" ht="18.75" hidden="1" customHeight="1">
      <c r="A32" s="14"/>
      <c r="B32" s="31"/>
      <c r="C32" s="84">
        <f t="shared" si="0"/>
        <v>176</v>
      </c>
      <c r="D32" s="84">
        <f t="shared" si="1"/>
        <v>98</v>
      </c>
      <c r="E32" s="84">
        <f t="shared" si="2"/>
        <v>78</v>
      </c>
      <c r="F32" s="84">
        <f>SUM(G32:H32)</f>
        <v>176</v>
      </c>
      <c r="G32" s="84">
        <v>98</v>
      </c>
      <c r="H32" s="84">
        <v>78</v>
      </c>
      <c r="I32" s="258">
        <f t="shared" si="4"/>
        <v>100</v>
      </c>
      <c r="J32" s="84">
        <f>SUM(K32:L32)</f>
        <v>175</v>
      </c>
      <c r="K32" s="84">
        <v>98</v>
      </c>
      <c r="L32" s="84">
        <v>77</v>
      </c>
      <c r="M32" s="84">
        <f>SUM(N32:O32)</f>
        <v>1</v>
      </c>
      <c r="N32" s="84" t="s">
        <v>415</v>
      </c>
      <c r="O32" s="84">
        <v>1</v>
      </c>
      <c r="P32" s="84" t="s">
        <v>415</v>
      </c>
      <c r="Q32" s="84" t="s">
        <v>415</v>
      </c>
      <c r="R32" s="84" t="s">
        <v>415</v>
      </c>
      <c r="S32" s="84" t="s">
        <v>415</v>
      </c>
      <c r="T32" s="85" t="s">
        <v>415</v>
      </c>
      <c r="U32" s="85" t="s">
        <v>415</v>
      </c>
      <c r="V32" s="86">
        <f t="shared" si="6"/>
        <v>177</v>
      </c>
      <c r="W32" s="86">
        <f t="shared" si="7"/>
        <v>98</v>
      </c>
      <c r="X32" s="86">
        <f t="shared" si="8"/>
        <v>79</v>
      </c>
      <c r="Y32" s="259">
        <f t="shared" si="9"/>
        <v>100.56818181818181</v>
      </c>
      <c r="Z32" s="86">
        <f t="shared" si="10"/>
        <v>176</v>
      </c>
      <c r="AA32" s="86">
        <f t="shared" si="11"/>
        <v>98</v>
      </c>
      <c r="AB32" s="86">
        <f t="shared" si="12"/>
        <v>78</v>
      </c>
      <c r="AC32" s="84">
        <f t="shared" si="13"/>
        <v>175</v>
      </c>
      <c r="AD32" s="85">
        <v>98</v>
      </c>
      <c r="AE32" s="85">
        <v>77</v>
      </c>
      <c r="AF32" s="84">
        <f>SUM(AG32:AH32)</f>
        <v>1</v>
      </c>
      <c r="AG32" s="85" t="s">
        <v>415</v>
      </c>
      <c r="AH32" s="85">
        <v>1</v>
      </c>
      <c r="AI32" s="85" t="s">
        <v>415</v>
      </c>
      <c r="AJ32" s="85">
        <v>1</v>
      </c>
      <c r="AK32" s="84" t="s">
        <v>415</v>
      </c>
      <c r="AL32" s="85" t="s">
        <v>415</v>
      </c>
      <c r="AM32" s="85" t="s">
        <v>415</v>
      </c>
      <c r="AN32" s="84" t="s">
        <v>415</v>
      </c>
      <c r="AO32" s="85" t="s">
        <v>415</v>
      </c>
      <c r="AP32" s="85" t="s">
        <v>415</v>
      </c>
    </row>
    <row r="33" spans="1:42" ht="18.75" hidden="1" customHeight="1">
      <c r="A33" s="14"/>
      <c r="B33" s="31"/>
      <c r="C33" s="84">
        <f t="shared" si="0"/>
        <v>78</v>
      </c>
      <c r="D33" s="84">
        <f t="shared" si="1"/>
        <v>37</v>
      </c>
      <c r="E33" s="84">
        <f t="shared" si="2"/>
        <v>41</v>
      </c>
      <c r="F33" s="84">
        <f>SUM(G33:H33)</f>
        <v>78</v>
      </c>
      <c r="G33" s="84">
        <v>37</v>
      </c>
      <c r="H33" s="84">
        <v>41</v>
      </c>
      <c r="I33" s="258">
        <f t="shared" si="4"/>
        <v>100</v>
      </c>
      <c r="J33" s="84">
        <f>SUM(K33:L33)</f>
        <v>78</v>
      </c>
      <c r="K33" s="84">
        <v>37</v>
      </c>
      <c r="L33" s="84">
        <v>41</v>
      </c>
      <c r="M33" s="84" t="s">
        <v>415</v>
      </c>
      <c r="N33" s="84" t="s">
        <v>415</v>
      </c>
      <c r="O33" s="84" t="s">
        <v>415</v>
      </c>
      <c r="P33" s="84" t="s">
        <v>415</v>
      </c>
      <c r="Q33" s="84" t="s">
        <v>415</v>
      </c>
      <c r="R33" s="84" t="s">
        <v>415</v>
      </c>
      <c r="S33" s="84" t="s">
        <v>415</v>
      </c>
      <c r="T33" s="85" t="s">
        <v>415</v>
      </c>
      <c r="U33" s="85" t="s">
        <v>415</v>
      </c>
      <c r="V33" s="86">
        <f>SUM(W33:X33)</f>
        <v>102</v>
      </c>
      <c r="W33" s="86">
        <f>SUM(AA33,AI33,AL33,AO33)</f>
        <v>53</v>
      </c>
      <c r="X33" s="86">
        <f>SUM(AB33,AJ33,AM33,AP33)</f>
        <v>49</v>
      </c>
      <c r="Y33" s="259">
        <f t="shared" si="9"/>
        <v>130.76923076923077</v>
      </c>
      <c r="Z33" s="86">
        <f t="shared" si="10"/>
        <v>98</v>
      </c>
      <c r="AA33" s="86">
        <f t="shared" si="11"/>
        <v>49</v>
      </c>
      <c r="AB33" s="86">
        <f t="shared" si="12"/>
        <v>49</v>
      </c>
      <c r="AC33" s="84">
        <f t="shared" si="13"/>
        <v>98</v>
      </c>
      <c r="AD33" s="85">
        <v>49</v>
      </c>
      <c r="AE33" s="85">
        <v>49</v>
      </c>
      <c r="AF33" s="84" t="s">
        <v>415</v>
      </c>
      <c r="AG33" s="85" t="s">
        <v>415</v>
      </c>
      <c r="AH33" s="85" t="s">
        <v>415</v>
      </c>
      <c r="AI33" s="85">
        <v>1</v>
      </c>
      <c r="AJ33" s="85" t="s">
        <v>415</v>
      </c>
      <c r="AK33" s="84">
        <f>SUM(AL33:AM33)</f>
        <v>3</v>
      </c>
      <c r="AL33" s="85">
        <v>3</v>
      </c>
      <c r="AM33" s="85" t="s">
        <v>415</v>
      </c>
      <c r="AN33" s="84" t="s">
        <v>415</v>
      </c>
      <c r="AO33" s="85" t="s">
        <v>415</v>
      </c>
      <c r="AP33" s="85" t="s">
        <v>415</v>
      </c>
    </row>
    <row r="34" spans="1:42" ht="18.75" hidden="1" customHeight="1">
      <c r="A34" s="14"/>
      <c r="B34" s="31"/>
      <c r="C34" s="84">
        <f t="shared" si="0"/>
        <v>115</v>
      </c>
      <c r="D34" s="84">
        <f t="shared" si="1"/>
        <v>55</v>
      </c>
      <c r="E34" s="84">
        <f t="shared" si="2"/>
        <v>60</v>
      </c>
      <c r="F34" s="84">
        <f>SUM(G34:H34)</f>
        <v>114</v>
      </c>
      <c r="G34" s="84">
        <v>54</v>
      </c>
      <c r="H34" s="84">
        <v>60</v>
      </c>
      <c r="I34" s="258">
        <f t="shared" si="4"/>
        <v>99.130434782608702</v>
      </c>
      <c r="J34" s="84">
        <f>SUM(K34:L34)</f>
        <v>114</v>
      </c>
      <c r="K34" s="84">
        <v>54</v>
      </c>
      <c r="L34" s="84">
        <v>60</v>
      </c>
      <c r="M34" s="84" t="s">
        <v>415</v>
      </c>
      <c r="N34" s="84" t="s">
        <v>415</v>
      </c>
      <c r="O34" s="84" t="s">
        <v>415</v>
      </c>
      <c r="P34" s="84" t="s">
        <v>415</v>
      </c>
      <c r="Q34" s="84" t="s">
        <v>415</v>
      </c>
      <c r="R34" s="84" t="s">
        <v>415</v>
      </c>
      <c r="S34" s="84">
        <f>SUM(T34:U34)</f>
        <v>1</v>
      </c>
      <c r="T34" s="85">
        <v>1</v>
      </c>
      <c r="U34" s="85" t="s">
        <v>415</v>
      </c>
      <c r="V34" s="86">
        <f t="shared" si="6"/>
        <v>115</v>
      </c>
      <c r="W34" s="86">
        <f t="shared" si="7"/>
        <v>55</v>
      </c>
      <c r="X34" s="86">
        <f t="shared" si="8"/>
        <v>60</v>
      </c>
      <c r="Y34" s="259">
        <f t="shared" si="9"/>
        <v>100</v>
      </c>
      <c r="Z34" s="86">
        <f t="shared" si="10"/>
        <v>114</v>
      </c>
      <c r="AA34" s="86">
        <f t="shared" si="11"/>
        <v>54</v>
      </c>
      <c r="AB34" s="86">
        <f t="shared" si="12"/>
        <v>60</v>
      </c>
      <c r="AC34" s="84">
        <f t="shared" si="13"/>
        <v>114</v>
      </c>
      <c r="AD34" s="85">
        <v>54</v>
      </c>
      <c r="AE34" s="85">
        <v>60</v>
      </c>
      <c r="AF34" s="84" t="s">
        <v>415</v>
      </c>
      <c r="AG34" s="85" t="s">
        <v>415</v>
      </c>
      <c r="AH34" s="85" t="s">
        <v>415</v>
      </c>
      <c r="AI34" s="85" t="s">
        <v>415</v>
      </c>
      <c r="AJ34" s="85" t="s">
        <v>415</v>
      </c>
      <c r="AK34" s="84" t="s">
        <v>415</v>
      </c>
      <c r="AL34" s="85" t="s">
        <v>415</v>
      </c>
      <c r="AM34" s="85" t="s">
        <v>415</v>
      </c>
      <c r="AN34" s="84">
        <f>SUM(AO34:AP34)</f>
        <v>1</v>
      </c>
      <c r="AO34" s="85">
        <v>1</v>
      </c>
      <c r="AP34" s="85" t="s">
        <v>415</v>
      </c>
    </row>
    <row r="35" spans="1:42" ht="34.5" customHeight="1">
      <c r="A35" s="301">
        <v>16</v>
      </c>
      <c r="B35" s="301"/>
      <c r="C35" s="84">
        <f>SUM(C31:C34)</f>
        <v>1159</v>
      </c>
      <c r="D35" s="84">
        <f t="shared" ref="D35:U35" si="31">SUM(D31:D34)</f>
        <v>582</v>
      </c>
      <c r="E35" s="84">
        <f t="shared" si="31"/>
        <v>577</v>
      </c>
      <c r="F35" s="84">
        <f t="shared" si="31"/>
        <v>1150</v>
      </c>
      <c r="G35" s="84">
        <f t="shared" si="31"/>
        <v>576</v>
      </c>
      <c r="H35" s="84">
        <f t="shared" si="31"/>
        <v>574</v>
      </c>
      <c r="I35" s="258">
        <f t="shared" si="4"/>
        <v>99.223468507333905</v>
      </c>
      <c r="J35" s="84">
        <f t="shared" si="31"/>
        <v>1138</v>
      </c>
      <c r="K35" s="84">
        <f t="shared" si="31"/>
        <v>572</v>
      </c>
      <c r="L35" s="84">
        <f t="shared" si="31"/>
        <v>566</v>
      </c>
      <c r="M35" s="84">
        <f t="shared" si="31"/>
        <v>12</v>
      </c>
      <c r="N35" s="84">
        <f t="shared" si="31"/>
        <v>4</v>
      </c>
      <c r="O35" s="84">
        <f t="shared" si="31"/>
        <v>8</v>
      </c>
      <c r="P35" s="84">
        <f t="shared" si="31"/>
        <v>5</v>
      </c>
      <c r="Q35" s="84">
        <f t="shared" si="31"/>
        <v>4</v>
      </c>
      <c r="R35" s="84">
        <f t="shared" si="31"/>
        <v>1</v>
      </c>
      <c r="S35" s="84">
        <f t="shared" si="31"/>
        <v>4</v>
      </c>
      <c r="T35" s="84">
        <f t="shared" si="31"/>
        <v>2</v>
      </c>
      <c r="U35" s="84">
        <f t="shared" si="31"/>
        <v>2</v>
      </c>
      <c r="V35" s="84">
        <f>SUM(V31:V34)</f>
        <v>1188</v>
      </c>
      <c r="W35" s="84">
        <f>SUM(W31:W34)</f>
        <v>597</v>
      </c>
      <c r="X35" s="84">
        <f>SUM(X31:X34)</f>
        <v>591</v>
      </c>
      <c r="Y35" s="259">
        <f t="shared" si="9"/>
        <v>102.50215703192407</v>
      </c>
      <c r="Z35" s="84">
        <f t="shared" ref="Z35:AP35" si="32">SUM(Z31:Z34)</f>
        <v>1163</v>
      </c>
      <c r="AA35" s="84">
        <f t="shared" si="32"/>
        <v>582</v>
      </c>
      <c r="AB35" s="84">
        <f t="shared" si="32"/>
        <v>581</v>
      </c>
      <c r="AC35" s="84">
        <f t="shared" si="32"/>
        <v>1151</v>
      </c>
      <c r="AD35" s="84">
        <f t="shared" si="32"/>
        <v>578</v>
      </c>
      <c r="AE35" s="84">
        <f t="shared" si="32"/>
        <v>573</v>
      </c>
      <c r="AF35" s="84">
        <f t="shared" si="32"/>
        <v>12</v>
      </c>
      <c r="AG35" s="84">
        <f t="shared" si="32"/>
        <v>4</v>
      </c>
      <c r="AH35" s="84">
        <f t="shared" si="32"/>
        <v>8</v>
      </c>
      <c r="AI35" s="84">
        <f t="shared" si="32"/>
        <v>6</v>
      </c>
      <c r="AJ35" s="84">
        <f t="shared" si="32"/>
        <v>7</v>
      </c>
      <c r="AK35" s="84">
        <f t="shared" si="32"/>
        <v>8</v>
      </c>
      <c r="AL35" s="84">
        <f t="shared" si="32"/>
        <v>7</v>
      </c>
      <c r="AM35" s="84">
        <f t="shared" si="32"/>
        <v>1</v>
      </c>
      <c r="AN35" s="84">
        <f t="shared" si="32"/>
        <v>4</v>
      </c>
      <c r="AO35" s="84">
        <f t="shared" si="32"/>
        <v>2</v>
      </c>
      <c r="AP35" s="84">
        <f t="shared" si="32"/>
        <v>2</v>
      </c>
    </row>
    <row r="36" spans="1:42" ht="34.5" customHeight="1" thickBot="1">
      <c r="A36" s="323">
        <v>17</v>
      </c>
      <c r="B36" s="324"/>
      <c r="C36" s="88">
        <f t="shared" si="0"/>
        <v>1031</v>
      </c>
      <c r="D36" s="89">
        <f t="shared" si="1"/>
        <v>550</v>
      </c>
      <c r="E36" s="89">
        <f t="shared" si="2"/>
        <v>481</v>
      </c>
      <c r="F36" s="89">
        <f t="shared" si="3"/>
        <v>1016</v>
      </c>
      <c r="G36" s="89">
        <v>537</v>
      </c>
      <c r="H36" s="89">
        <v>479</v>
      </c>
      <c r="I36" s="90">
        <f t="shared" si="4"/>
        <v>98.545101842870992</v>
      </c>
      <c r="J36" s="89">
        <f t="shared" si="5"/>
        <v>1003</v>
      </c>
      <c r="K36" s="89">
        <v>527</v>
      </c>
      <c r="L36" s="89">
        <v>476</v>
      </c>
      <c r="M36" s="89">
        <f>SUM(N36:O36)</f>
        <v>13</v>
      </c>
      <c r="N36" s="89">
        <v>10</v>
      </c>
      <c r="O36" s="89">
        <v>3</v>
      </c>
      <c r="P36" s="89">
        <f>SUM(Q36:R36)</f>
        <v>4</v>
      </c>
      <c r="Q36" s="89">
        <v>4</v>
      </c>
      <c r="R36" s="89">
        <v>0</v>
      </c>
      <c r="S36" s="89">
        <f t="shared" si="14"/>
        <v>11</v>
      </c>
      <c r="T36" s="91">
        <v>9</v>
      </c>
      <c r="U36" s="91">
        <v>2</v>
      </c>
      <c r="V36" s="92">
        <f t="shared" si="6"/>
        <v>1045</v>
      </c>
      <c r="W36" s="92">
        <f t="shared" si="7"/>
        <v>557</v>
      </c>
      <c r="X36" s="92">
        <f t="shared" si="8"/>
        <v>488</v>
      </c>
      <c r="Y36" s="260">
        <f t="shared" si="9"/>
        <v>101.35790494665373</v>
      </c>
      <c r="Z36" s="92">
        <f>SUM(AA36:AB36)</f>
        <v>1017</v>
      </c>
      <c r="AA36" s="92">
        <v>536</v>
      </c>
      <c r="AB36" s="92">
        <v>481</v>
      </c>
      <c r="AC36" s="89">
        <f t="shared" si="13"/>
        <v>993</v>
      </c>
      <c r="AD36" s="91">
        <v>519</v>
      </c>
      <c r="AE36" s="91">
        <v>474</v>
      </c>
      <c r="AF36" s="89">
        <f>SUM(AG36:AH36)</f>
        <v>11</v>
      </c>
      <c r="AG36" s="91">
        <v>9</v>
      </c>
      <c r="AH36" s="91">
        <v>2</v>
      </c>
      <c r="AI36" s="91">
        <v>8</v>
      </c>
      <c r="AJ36" s="91">
        <v>5</v>
      </c>
      <c r="AK36" s="89">
        <f>SUM(AL36:AM36)</f>
        <v>4</v>
      </c>
      <c r="AL36" s="91">
        <v>4</v>
      </c>
      <c r="AM36" s="91">
        <v>0</v>
      </c>
      <c r="AN36" s="89">
        <f t="shared" si="15"/>
        <v>11</v>
      </c>
      <c r="AO36" s="91">
        <v>9</v>
      </c>
      <c r="AP36" s="91">
        <v>2</v>
      </c>
    </row>
    <row r="37" spans="1:42" ht="16.5" customHeight="1">
      <c r="A37" s="27" t="s">
        <v>345</v>
      </c>
    </row>
  </sheetData>
  <mergeCells count="24">
    <mergeCell ref="V3:Y4"/>
    <mergeCell ref="AI3:AJ4"/>
    <mergeCell ref="AN3:AP4"/>
    <mergeCell ref="V2:AP2"/>
    <mergeCell ref="AC4:AE4"/>
    <mergeCell ref="AF4:AH4"/>
    <mergeCell ref="Z3:AH3"/>
    <mergeCell ref="AK3:AM4"/>
    <mergeCell ref="A35:B35"/>
    <mergeCell ref="A36:B36"/>
    <mergeCell ref="P3:R4"/>
    <mergeCell ref="S3:U4"/>
    <mergeCell ref="Z4:AB4"/>
    <mergeCell ref="C3:E4"/>
    <mergeCell ref="J4:L4"/>
    <mergeCell ref="M4:O4"/>
    <mergeCell ref="F3:O3"/>
    <mergeCell ref="F4:I4"/>
    <mergeCell ref="A11:A15"/>
    <mergeCell ref="A6:A10"/>
    <mergeCell ref="A20:B20"/>
    <mergeCell ref="A2:B5"/>
    <mergeCell ref="A25:B25"/>
    <mergeCell ref="A30:B3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4"/>
  <sheetViews>
    <sheetView view="pageBreakPreview" zoomScaleNormal="100" workbookViewId="0">
      <pane xSplit="1" ySplit="3" topLeftCell="B4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9.625" style="3" customWidth="1"/>
    <col min="2" max="2" width="0.125" style="3" hidden="1" customWidth="1"/>
    <col min="3" max="5" width="6" style="3" customWidth="1"/>
    <col min="6" max="7" width="5.375" style="3" customWidth="1"/>
    <col min="8" max="14" width="2.875" style="3" hidden="1" customWidth="1"/>
    <col min="15" max="15" width="5.375" style="3" customWidth="1"/>
    <col min="16" max="16" width="2.625" style="3" hidden="1" customWidth="1"/>
    <col min="17" max="17" width="5.375" style="3" customWidth="1"/>
    <col min="18" max="18" width="5.25" style="3" customWidth="1"/>
    <col min="19" max="19" width="0.125" style="3" hidden="1" customWidth="1"/>
    <col min="20" max="20" width="5.125" style="3" customWidth="1"/>
    <col min="21" max="25" width="2.625" style="3" hidden="1" customWidth="1"/>
    <col min="26" max="26" width="5.125" style="3" customWidth="1"/>
    <col min="27" max="28" width="2.625" style="3" hidden="1" customWidth="1"/>
    <col min="29" max="29" width="5.125" style="3" customWidth="1"/>
    <col min="30" max="31" width="2.625" style="3" hidden="1" customWidth="1"/>
    <col min="32" max="32" width="5.375" style="3" customWidth="1"/>
    <col min="33" max="33" width="2.625" style="3" hidden="1" customWidth="1"/>
    <col min="34" max="35" width="5.375" style="3" customWidth="1"/>
    <col min="36" max="54" width="4.375" style="3" hidden="1" customWidth="1"/>
    <col min="55" max="55" width="4.25" style="3" hidden="1" customWidth="1"/>
    <col min="56" max="64" width="2.875" style="3" customWidth="1"/>
    <col min="65" max="16384" width="9" style="3"/>
  </cols>
  <sheetData>
    <row r="1" spans="1:74" ht="18.75" customHeight="1" thickBot="1">
      <c r="A1" s="1" t="s">
        <v>26</v>
      </c>
      <c r="I1" s="36" t="s">
        <v>413</v>
      </c>
      <c r="Q1" s="36" t="s">
        <v>413</v>
      </c>
      <c r="AI1" s="4" t="s">
        <v>441</v>
      </c>
      <c r="BB1" s="4" t="s">
        <v>441</v>
      </c>
    </row>
    <row r="2" spans="1:74" ht="21" customHeight="1">
      <c r="A2" s="293" t="s">
        <v>449</v>
      </c>
      <c r="B2" s="287"/>
      <c r="C2" s="287" t="s">
        <v>519</v>
      </c>
      <c r="D2" s="287"/>
      <c r="E2" s="287"/>
      <c r="F2" s="340" t="s">
        <v>442</v>
      </c>
      <c r="G2" s="340" t="s">
        <v>443</v>
      </c>
      <c r="H2" s="334" t="s">
        <v>520</v>
      </c>
      <c r="I2" s="334" t="s">
        <v>521</v>
      </c>
      <c r="J2" s="334" t="s">
        <v>522</v>
      </c>
      <c r="K2" s="334" t="s">
        <v>523</v>
      </c>
      <c r="L2" s="334" t="s">
        <v>524</v>
      </c>
      <c r="M2" s="334" t="s">
        <v>525</v>
      </c>
      <c r="N2" s="334" t="s">
        <v>526</v>
      </c>
      <c r="O2" s="334" t="s">
        <v>527</v>
      </c>
      <c r="P2" s="334" t="s">
        <v>528</v>
      </c>
      <c r="Q2" s="334" t="s">
        <v>529</v>
      </c>
      <c r="R2" s="334" t="s">
        <v>530</v>
      </c>
      <c r="S2" s="334" t="s">
        <v>531</v>
      </c>
      <c r="T2" s="334" t="s">
        <v>532</v>
      </c>
      <c r="U2" s="334" t="s">
        <v>533</v>
      </c>
      <c r="V2" s="334" t="s">
        <v>534</v>
      </c>
      <c r="W2" s="334" t="s">
        <v>535</v>
      </c>
      <c r="X2" s="334" t="s">
        <v>536</v>
      </c>
      <c r="Y2" s="334" t="s">
        <v>537</v>
      </c>
      <c r="Z2" s="334" t="s">
        <v>538</v>
      </c>
      <c r="AA2" s="334" t="s">
        <v>539</v>
      </c>
      <c r="AB2" s="334" t="s">
        <v>540</v>
      </c>
      <c r="AC2" s="334" t="s">
        <v>541</v>
      </c>
      <c r="AD2" s="334" t="s">
        <v>542</v>
      </c>
      <c r="AE2" s="334" t="s">
        <v>543</v>
      </c>
      <c r="AF2" s="334" t="s">
        <v>544</v>
      </c>
      <c r="AG2" s="334" t="s">
        <v>545</v>
      </c>
      <c r="AH2" s="334" t="s">
        <v>546</v>
      </c>
      <c r="AI2" s="336" t="s">
        <v>547</v>
      </c>
      <c r="AJ2" s="338" t="s">
        <v>548</v>
      </c>
      <c r="AK2" s="334" t="s">
        <v>549</v>
      </c>
      <c r="AL2" s="334" t="s">
        <v>550</v>
      </c>
      <c r="AM2" s="334" t="s">
        <v>551</v>
      </c>
      <c r="AN2" s="334" t="s">
        <v>552</v>
      </c>
      <c r="AO2" s="334" t="s">
        <v>553</v>
      </c>
      <c r="AP2" s="334" t="s">
        <v>554</v>
      </c>
      <c r="AQ2" s="334" t="s">
        <v>555</v>
      </c>
      <c r="AR2" s="334" t="s">
        <v>556</v>
      </c>
      <c r="AS2" s="334" t="s">
        <v>557</v>
      </c>
      <c r="AT2" s="334" t="s">
        <v>558</v>
      </c>
      <c r="AU2" s="334" t="s">
        <v>559</v>
      </c>
      <c r="AV2" s="334" t="s">
        <v>560</v>
      </c>
      <c r="AW2" s="334" t="s">
        <v>561</v>
      </c>
      <c r="AX2" s="334" t="s">
        <v>562</v>
      </c>
      <c r="AY2" s="334" t="s">
        <v>563</v>
      </c>
      <c r="AZ2" s="334" t="s">
        <v>564</v>
      </c>
      <c r="BA2" s="334" t="s">
        <v>565</v>
      </c>
      <c r="BB2" s="336" t="s">
        <v>358</v>
      </c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</row>
    <row r="3" spans="1:74" ht="31.5" customHeight="1">
      <c r="A3" s="342"/>
      <c r="B3" s="284"/>
      <c r="C3" s="9" t="s">
        <v>346</v>
      </c>
      <c r="D3" s="9" t="s">
        <v>334</v>
      </c>
      <c r="E3" s="9" t="s">
        <v>335</v>
      </c>
      <c r="F3" s="341"/>
      <c r="G3" s="341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7"/>
      <c r="AJ3" s="339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7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</row>
    <row r="4" spans="1:74" ht="45" customHeight="1" thickBot="1">
      <c r="A4" s="87" t="s">
        <v>728</v>
      </c>
      <c r="B4" s="93" t="s">
        <v>327</v>
      </c>
      <c r="C4" s="94">
        <f>SUM(D4:E4)</f>
        <v>1140</v>
      </c>
      <c r="D4" s="94">
        <f>SUM(D31)</f>
        <v>613</v>
      </c>
      <c r="E4" s="94">
        <f>SUM(E31)</f>
        <v>527</v>
      </c>
      <c r="F4" s="94">
        <f>SUM(F31)</f>
        <v>1128</v>
      </c>
      <c r="G4" s="94">
        <f>SUM(H4:BB4)</f>
        <v>12</v>
      </c>
      <c r="H4" s="95">
        <f>SUM(H31)</f>
        <v>0</v>
      </c>
      <c r="I4" s="95">
        <f t="shared" ref="I4:BB4" si="0">SUM(I31)</f>
        <v>0</v>
      </c>
      <c r="J4" s="95">
        <f t="shared" si="0"/>
        <v>0</v>
      </c>
      <c r="K4" s="95">
        <f t="shared" si="0"/>
        <v>0</v>
      </c>
      <c r="L4" s="95">
        <f t="shared" si="0"/>
        <v>0</v>
      </c>
      <c r="M4" s="95">
        <f t="shared" si="0"/>
        <v>0</v>
      </c>
      <c r="N4" s="95">
        <f t="shared" si="0"/>
        <v>0</v>
      </c>
      <c r="O4" s="95">
        <f t="shared" si="0"/>
        <v>1</v>
      </c>
      <c r="P4" s="95">
        <f t="shared" si="0"/>
        <v>0</v>
      </c>
      <c r="Q4" s="95">
        <f t="shared" si="0"/>
        <v>1</v>
      </c>
      <c r="R4" s="95">
        <f t="shared" si="0"/>
        <v>3</v>
      </c>
      <c r="S4" s="95">
        <f t="shared" si="0"/>
        <v>0</v>
      </c>
      <c r="T4" s="95">
        <f t="shared" si="0"/>
        <v>1</v>
      </c>
      <c r="U4" s="95">
        <f t="shared" si="0"/>
        <v>0</v>
      </c>
      <c r="V4" s="95">
        <f t="shared" si="0"/>
        <v>0</v>
      </c>
      <c r="W4" s="95">
        <f t="shared" si="0"/>
        <v>0</v>
      </c>
      <c r="X4" s="95">
        <f t="shared" si="0"/>
        <v>0</v>
      </c>
      <c r="Y4" s="95">
        <f t="shared" si="0"/>
        <v>0</v>
      </c>
      <c r="Z4" s="95">
        <f t="shared" si="0"/>
        <v>2</v>
      </c>
      <c r="AA4" s="95">
        <f t="shared" si="0"/>
        <v>0</v>
      </c>
      <c r="AB4" s="95">
        <f t="shared" si="0"/>
        <v>0</v>
      </c>
      <c r="AC4" s="95">
        <f t="shared" si="0"/>
        <v>1</v>
      </c>
      <c r="AD4" s="95">
        <f t="shared" si="0"/>
        <v>0</v>
      </c>
      <c r="AE4" s="95">
        <f t="shared" si="0"/>
        <v>0</v>
      </c>
      <c r="AF4" s="95">
        <f t="shared" si="0"/>
        <v>1</v>
      </c>
      <c r="AG4" s="95">
        <f t="shared" si="0"/>
        <v>0</v>
      </c>
      <c r="AH4" s="95">
        <f t="shared" si="0"/>
        <v>1</v>
      </c>
      <c r="AI4" s="95">
        <f t="shared" si="0"/>
        <v>1</v>
      </c>
      <c r="AJ4" s="96">
        <f t="shared" si="0"/>
        <v>0</v>
      </c>
      <c r="AK4" s="96">
        <f t="shared" si="0"/>
        <v>0</v>
      </c>
      <c r="AL4" s="96">
        <f t="shared" si="0"/>
        <v>0</v>
      </c>
      <c r="AM4" s="96">
        <f t="shared" si="0"/>
        <v>0</v>
      </c>
      <c r="AN4" s="96">
        <f t="shared" si="0"/>
        <v>0</v>
      </c>
      <c r="AO4" s="96">
        <f t="shared" si="0"/>
        <v>0</v>
      </c>
      <c r="AP4" s="96">
        <f t="shared" si="0"/>
        <v>0</v>
      </c>
      <c r="AQ4" s="96">
        <f t="shared" si="0"/>
        <v>0</v>
      </c>
      <c r="AR4" s="96">
        <f t="shared" si="0"/>
        <v>0</v>
      </c>
      <c r="AS4" s="96">
        <f t="shared" si="0"/>
        <v>0</v>
      </c>
      <c r="AT4" s="96">
        <f t="shared" si="0"/>
        <v>0</v>
      </c>
      <c r="AU4" s="96">
        <f t="shared" si="0"/>
        <v>0</v>
      </c>
      <c r="AV4" s="96">
        <f t="shared" si="0"/>
        <v>0</v>
      </c>
      <c r="AW4" s="96">
        <f t="shared" si="0"/>
        <v>0</v>
      </c>
      <c r="AX4" s="96">
        <f t="shared" si="0"/>
        <v>0</v>
      </c>
      <c r="AY4" s="96">
        <f t="shared" si="0"/>
        <v>0</v>
      </c>
      <c r="AZ4" s="96">
        <f t="shared" si="0"/>
        <v>0</v>
      </c>
      <c r="BA4" s="96">
        <f t="shared" si="0"/>
        <v>0</v>
      </c>
      <c r="BB4" s="96">
        <f t="shared" si="0"/>
        <v>0</v>
      </c>
    </row>
    <row r="5" spans="1:74">
      <c r="A5" s="27" t="s">
        <v>744</v>
      </c>
      <c r="C5" s="27"/>
    </row>
    <row r="6" spans="1:74">
      <c r="A6" s="27" t="s">
        <v>479</v>
      </c>
      <c r="C6" s="27"/>
    </row>
    <row r="7" spans="1:74" ht="14.25" thickBot="1">
      <c r="A7" s="1" t="s">
        <v>518</v>
      </c>
      <c r="I7" s="36" t="s">
        <v>413</v>
      </c>
      <c r="BB7" s="41" t="s">
        <v>441</v>
      </c>
    </row>
    <row r="8" spans="1:74" ht="21" customHeight="1">
      <c r="A8" s="298" t="s">
        <v>450</v>
      </c>
      <c r="B8" s="287"/>
      <c r="C8" s="287" t="s">
        <v>519</v>
      </c>
      <c r="D8" s="287"/>
      <c r="E8" s="287"/>
      <c r="F8" s="347" t="s">
        <v>442</v>
      </c>
      <c r="G8" s="347" t="s">
        <v>443</v>
      </c>
      <c r="H8" s="345" t="s">
        <v>520</v>
      </c>
      <c r="I8" s="345" t="s">
        <v>521</v>
      </c>
      <c r="J8" s="345" t="s">
        <v>522</v>
      </c>
      <c r="K8" s="345" t="s">
        <v>523</v>
      </c>
      <c r="L8" s="345" t="s">
        <v>524</v>
      </c>
      <c r="M8" s="345" t="s">
        <v>525</v>
      </c>
      <c r="N8" s="345" t="s">
        <v>526</v>
      </c>
      <c r="O8" s="345" t="s">
        <v>527</v>
      </c>
      <c r="P8" s="345" t="s">
        <v>528</v>
      </c>
      <c r="Q8" s="345" t="s">
        <v>529</v>
      </c>
      <c r="R8" s="345" t="s">
        <v>530</v>
      </c>
      <c r="S8" s="345" t="s">
        <v>531</v>
      </c>
      <c r="T8" s="345" t="s">
        <v>532</v>
      </c>
      <c r="U8" s="345" t="s">
        <v>533</v>
      </c>
      <c r="V8" s="345" t="s">
        <v>534</v>
      </c>
      <c r="W8" s="345" t="s">
        <v>535</v>
      </c>
      <c r="X8" s="345" t="s">
        <v>536</v>
      </c>
      <c r="Y8" s="345" t="s">
        <v>537</v>
      </c>
      <c r="Z8" s="345" t="s">
        <v>538</v>
      </c>
      <c r="AA8" s="345" t="s">
        <v>539</v>
      </c>
      <c r="AB8" s="345" t="s">
        <v>540</v>
      </c>
      <c r="AC8" s="345" t="s">
        <v>541</v>
      </c>
      <c r="AD8" s="345" t="s">
        <v>542</v>
      </c>
      <c r="AE8" s="345" t="s">
        <v>543</v>
      </c>
      <c r="AF8" s="345" t="s">
        <v>544</v>
      </c>
      <c r="AG8" s="345" t="s">
        <v>545</v>
      </c>
      <c r="AH8" s="345" t="s">
        <v>546</v>
      </c>
      <c r="AI8" s="345" t="s">
        <v>547</v>
      </c>
      <c r="AJ8" s="345" t="s">
        <v>548</v>
      </c>
      <c r="AK8" s="345" t="s">
        <v>549</v>
      </c>
      <c r="AL8" s="345" t="s">
        <v>550</v>
      </c>
      <c r="AM8" s="345" t="s">
        <v>551</v>
      </c>
      <c r="AN8" s="345" t="s">
        <v>552</v>
      </c>
      <c r="AO8" s="345" t="s">
        <v>553</v>
      </c>
      <c r="AP8" s="345" t="s">
        <v>554</v>
      </c>
      <c r="AQ8" s="345" t="s">
        <v>555</v>
      </c>
      <c r="AR8" s="345" t="s">
        <v>556</v>
      </c>
      <c r="AS8" s="345" t="s">
        <v>557</v>
      </c>
      <c r="AT8" s="345" t="s">
        <v>558</v>
      </c>
      <c r="AU8" s="345" t="s">
        <v>559</v>
      </c>
      <c r="AV8" s="345" t="s">
        <v>560</v>
      </c>
      <c r="AW8" s="345" t="s">
        <v>561</v>
      </c>
      <c r="AX8" s="345" t="s">
        <v>562</v>
      </c>
      <c r="AY8" s="345" t="s">
        <v>563</v>
      </c>
      <c r="AZ8" s="345" t="s">
        <v>564</v>
      </c>
      <c r="BA8" s="345" t="s">
        <v>565</v>
      </c>
      <c r="BB8" s="343" t="s">
        <v>358</v>
      </c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</row>
    <row r="9" spans="1:74" ht="31.5" customHeight="1">
      <c r="A9" s="299"/>
      <c r="B9" s="284"/>
      <c r="C9" s="9" t="s">
        <v>346</v>
      </c>
      <c r="D9" s="9" t="s">
        <v>334</v>
      </c>
      <c r="E9" s="9" t="s">
        <v>335</v>
      </c>
      <c r="F9" s="348"/>
      <c r="G9" s="348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344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</row>
    <row r="10" spans="1:74" ht="33.75">
      <c r="A10" s="304" t="s">
        <v>517</v>
      </c>
      <c r="B10" s="97" t="s">
        <v>327</v>
      </c>
      <c r="C10" s="192">
        <f>SUM(D10:E10)</f>
        <v>884</v>
      </c>
      <c r="D10" s="192">
        <v>461</v>
      </c>
      <c r="E10" s="192">
        <v>423</v>
      </c>
      <c r="F10" s="192">
        <v>873</v>
      </c>
      <c r="G10" s="192">
        <f>SUM(H10:BB10)</f>
        <v>11</v>
      </c>
      <c r="H10" s="98" t="s">
        <v>673</v>
      </c>
      <c r="I10" s="98" t="s">
        <v>673</v>
      </c>
      <c r="J10" s="98" t="s">
        <v>673</v>
      </c>
      <c r="K10" s="98" t="s">
        <v>673</v>
      </c>
      <c r="L10" s="98" t="s">
        <v>673</v>
      </c>
      <c r="M10" s="98" t="s">
        <v>673</v>
      </c>
      <c r="N10" s="98" t="s">
        <v>673</v>
      </c>
      <c r="O10" s="98" t="s">
        <v>673</v>
      </c>
      <c r="P10" s="98" t="s">
        <v>673</v>
      </c>
      <c r="Q10" s="98">
        <v>1</v>
      </c>
      <c r="R10" s="98">
        <v>1</v>
      </c>
      <c r="S10" s="98" t="s">
        <v>673</v>
      </c>
      <c r="T10" s="98">
        <v>3</v>
      </c>
      <c r="U10" s="98">
        <v>2</v>
      </c>
      <c r="V10" s="98" t="s">
        <v>673</v>
      </c>
      <c r="W10" s="98" t="s">
        <v>673</v>
      </c>
      <c r="X10" s="98" t="s">
        <v>673</v>
      </c>
      <c r="Y10" s="98" t="s">
        <v>673</v>
      </c>
      <c r="Z10" s="98">
        <v>2</v>
      </c>
      <c r="AA10" s="98" t="s">
        <v>673</v>
      </c>
      <c r="AB10" s="98" t="s">
        <v>673</v>
      </c>
      <c r="AC10" s="98" t="s">
        <v>673</v>
      </c>
      <c r="AD10" s="98" t="s">
        <v>673</v>
      </c>
      <c r="AE10" s="98" t="s">
        <v>673</v>
      </c>
      <c r="AF10" s="98" t="s">
        <v>673</v>
      </c>
      <c r="AG10" s="98" t="s">
        <v>673</v>
      </c>
      <c r="AH10" s="98" t="s">
        <v>673</v>
      </c>
      <c r="AI10" s="98">
        <v>1</v>
      </c>
      <c r="AJ10" s="98" t="s">
        <v>673</v>
      </c>
      <c r="AK10" s="98" t="s">
        <v>673</v>
      </c>
      <c r="AL10" s="98" t="s">
        <v>673</v>
      </c>
      <c r="AM10" s="98" t="s">
        <v>673</v>
      </c>
      <c r="AN10" s="98">
        <v>1</v>
      </c>
      <c r="AO10" s="98" t="s">
        <v>673</v>
      </c>
      <c r="AP10" s="98" t="s">
        <v>673</v>
      </c>
      <c r="AQ10" s="98" t="s">
        <v>673</v>
      </c>
      <c r="AR10" s="98" t="s">
        <v>673</v>
      </c>
      <c r="AS10" s="98" t="s">
        <v>673</v>
      </c>
      <c r="AT10" s="98" t="s">
        <v>673</v>
      </c>
      <c r="AU10" s="98" t="s">
        <v>673</v>
      </c>
      <c r="AV10" s="98" t="s">
        <v>673</v>
      </c>
      <c r="AW10" s="98" t="s">
        <v>673</v>
      </c>
      <c r="AX10" s="98" t="s">
        <v>673</v>
      </c>
      <c r="AY10" s="98" t="s">
        <v>673</v>
      </c>
      <c r="AZ10" s="98" t="s">
        <v>673</v>
      </c>
      <c r="BA10" s="98" t="s">
        <v>673</v>
      </c>
      <c r="BB10" s="98" t="s">
        <v>673</v>
      </c>
    </row>
    <row r="11" spans="1:74" ht="42">
      <c r="A11" s="304"/>
      <c r="B11" s="99" t="s">
        <v>704</v>
      </c>
      <c r="C11" s="192">
        <f t="shared" ref="C11:C31" si="1">SUM(D11:E11)</f>
        <v>592</v>
      </c>
      <c r="D11" s="192">
        <v>289</v>
      </c>
      <c r="E11" s="192">
        <v>303</v>
      </c>
      <c r="F11" s="192">
        <v>564</v>
      </c>
      <c r="G11" s="192">
        <f t="shared" ref="G11:G31" si="2">SUM(H11:BB11)</f>
        <v>28</v>
      </c>
      <c r="H11" s="98">
        <v>1</v>
      </c>
      <c r="I11" s="98" t="s">
        <v>63</v>
      </c>
      <c r="J11" s="98" t="s">
        <v>63</v>
      </c>
      <c r="K11" s="98" t="s">
        <v>63</v>
      </c>
      <c r="L11" s="98" t="s">
        <v>63</v>
      </c>
      <c r="M11" s="98" t="s">
        <v>63</v>
      </c>
      <c r="N11" s="98" t="s">
        <v>63</v>
      </c>
      <c r="O11" s="98">
        <v>1</v>
      </c>
      <c r="P11" s="98" t="s">
        <v>63</v>
      </c>
      <c r="Q11" s="98" t="s">
        <v>63</v>
      </c>
      <c r="R11" s="98" t="s">
        <v>63</v>
      </c>
      <c r="S11" s="98" t="s">
        <v>63</v>
      </c>
      <c r="T11" s="98">
        <v>2</v>
      </c>
      <c r="U11" s="98" t="s">
        <v>63</v>
      </c>
      <c r="V11" s="98" t="s">
        <v>63</v>
      </c>
      <c r="W11" s="98" t="s">
        <v>63</v>
      </c>
      <c r="X11" s="98" t="s">
        <v>63</v>
      </c>
      <c r="Y11" s="98" t="s">
        <v>63</v>
      </c>
      <c r="Z11" s="98">
        <v>23</v>
      </c>
      <c r="AA11" s="98" t="s">
        <v>63</v>
      </c>
      <c r="AB11" s="98" t="s">
        <v>63</v>
      </c>
      <c r="AC11" s="98" t="s">
        <v>63</v>
      </c>
      <c r="AD11" s="98" t="s">
        <v>63</v>
      </c>
      <c r="AE11" s="98" t="s">
        <v>63</v>
      </c>
      <c r="AF11" s="98" t="s">
        <v>63</v>
      </c>
      <c r="AG11" s="98" t="s">
        <v>63</v>
      </c>
      <c r="AH11" s="98" t="s">
        <v>63</v>
      </c>
      <c r="AI11" s="98" t="s">
        <v>63</v>
      </c>
      <c r="AJ11" s="98" t="s">
        <v>63</v>
      </c>
      <c r="AK11" s="98" t="s">
        <v>63</v>
      </c>
      <c r="AL11" s="98" t="s">
        <v>63</v>
      </c>
      <c r="AM11" s="98" t="s">
        <v>63</v>
      </c>
      <c r="AN11" s="98">
        <v>1</v>
      </c>
      <c r="AO11" s="98" t="s">
        <v>63</v>
      </c>
      <c r="AP11" s="98" t="s">
        <v>63</v>
      </c>
      <c r="AQ11" s="98" t="s">
        <v>63</v>
      </c>
      <c r="AR11" s="98" t="s">
        <v>63</v>
      </c>
      <c r="AS11" s="98" t="s">
        <v>63</v>
      </c>
      <c r="AT11" s="98" t="s">
        <v>63</v>
      </c>
      <c r="AU11" s="98" t="s">
        <v>63</v>
      </c>
      <c r="AV11" s="98" t="s">
        <v>63</v>
      </c>
      <c r="AW11" s="98" t="s">
        <v>63</v>
      </c>
      <c r="AX11" s="98" t="s">
        <v>63</v>
      </c>
      <c r="AY11" s="98" t="s">
        <v>63</v>
      </c>
      <c r="AZ11" s="98" t="s">
        <v>63</v>
      </c>
      <c r="BA11" s="98" t="s">
        <v>63</v>
      </c>
      <c r="BB11" s="98" t="s">
        <v>63</v>
      </c>
    </row>
    <row r="12" spans="1:74" ht="42">
      <c r="A12" s="304"/>
      <c r="B12" s="99" t="s">
        <v>502</v>
      </c>
      <c r="C12" s="192">
        <f t="shared" si="1"/>
        <v>725</v>
      </c>
      <c r="D12" s="192">
        <v>401</v>
      </c>
      <c r="E12" s="192">
        <v>324</v>
      </c>
      <c r="F12" s="192">
        <v>720</v>
      </c>
      <c r="G12" s="192">
        <f t="shared" si="2"/>
        <v>5</v>
      </c>
      <c r="H12" s="98" t="s">
        <v>57</v>
      </c>
      <c r="I12" s="98" t="s">
        <v>57</v>
      </c>
      <c r="J12" s="98" t="s">
        <v>57</v>
      </c>
      <c r="K12" s="98" t="s">
        <v>57</v>
      </c>
      <c r="L12" s="98" t="s">
        <v>57</v>
      </c>
      <c r="M12" s="98" t="s">
        <v>57</v>
      </c>
      <c r="N12" s="98" t="s">
        <v>57</v>
      </c>
      <c r="O12" s="98" t="s">
        <v>57</v>
      </c>
      <c r="P12" s="98" t="s">
        <v>57</v>
      </c>
      <c r="Q12" s="98" t="s">
        <v>57</v>
      </c>
      <c r="R12" s="98">
        <v>1</v>
      </c>
      <c r="S12" s="98" t="s">
        <v>57</v>
      </c>
      <c r="T12" s="98">
        <v>2</v>
      </c>
      <c r="U12" s="98" t="s">
        <v>57</v>
      </c>
      <c r="V12" s="98" t="s">
        <v>57</v>
      </c>
      <c r="W12" s="98" t="s">
        <v>57</v>
      </c>
      <c r="X12" s="98" t="s">
        <v>57</v>
      </c>
      <c r="Y12" s="98" t="s">
        <v>57</v>
      </c>
      <c r="Z12" s="98">
        <v>1</v>
      </c>
      <c r="AA12" s="98" t="s">
        <v>57</v>
      </c>
      <c r="AB12" s="98" t="s">
        <v>57</v>
      </c>
      <c r="AC12" s="98" t="s">
        <v>57</v>
      </c>
      <c r="AD12" s="98" t="s">
        <v>57</v>
      </c>
      <c r="AE12" s="98" t="s">
        <v>57</v>
      </c>
      <c r="AF12" s="98" t="s">
        <v>57</v>
      </c>
      <c r="AG12" s="98" t="s">
        <v>57</v>
      </c>
      <c r="AH12" s="98" t="s">
        <v>57</v>
      </c>
      <c r="AI12" s="98">
        <v>1</v>
      </c>
      <c r="AJ12" s="98" t="s">
        <v>57</v>
      </c>
      <c r="AK12" s="98" t="s">
        <v>57</v>
      </c>
      <c r="AL12" s="98" t="s">
        <v>57</v>
      </c>
      <c r="AM12" s="98" t="s">
        <v>57</v>
      </c>
      <c r="AN12" s="98" t="s">
        <v>57</v>
      </c>
      <c r="AO12" s="98" t="s">
        <v>57</v>
      </c>
      <c r="AP12" s="98" t="s">
        <v>57</v>
      </c>
      <c r="AQ12" s="98" t="s">
        <v>57</v>
      </c>
      <c r="AR12" s="98" t="s">
        <v>57</v>
      </c>
      <c r="AS12" s="98" t="s">
        <v>57</v>
      </c>
      <c r="AT12" s="98" t="s">
        <v>57</v>
      </c>
      <c r="AU12" s="98" t="s">
        <v>57</v>
      </c>
      <c r="AV12" s="98" t="s">
        <v>57</v>
      </c>
      <c r="AW12" s="98" t="s">
        <v>57</v>
      </c>
      <c r="AX12" s="98" t="s">
        <v>57</v>
      </c>
      <c r="AY12" s="98" t="s">
        <v>57</v>
      </c>
      <c r="AZ12" s="98" t="s">
        <v>57</v>
      </c>
      <c r="BA12" s="98" t="s">
        <v>57</v>
      </c>
      <c r="BB12" s="98" t="s">
        <v>57</v>
      </c>
    </row>
    <row r="13" spans="1:74" ht="33.75">
      <c r="A13" s="300">
        <v>11</v>
      </c>
      <c r="B13" s="97" t="s">
        <v>327</v>
      </c>
      <c r="C13" s="192">
        <f t="shared" si="1"/>
        <v>854</v>
      </c>
      <c r="D13" s="192">
        <v>441</v>
      </c>
      <c r="E13" s="192">
        <v>413</v>
      </c>
      <c r="F13" s="192">
        <v>842</v>
      </c>
      <c r="G13" s="192">
        <f t="shared" si="2"/>
        <v>12</v>
      </c>
      <c r="H13" s="98" t="s">
        <v>673</v>
      </c>
      <c r="I13" s="98" t="s">
        <v>673</v>
      </c>
      <c r="J13" s="98" t="s">
        <v>673</v>
      </c>
      <c r="K13" s="98" t="s">
        <v>673</v>
      </c>
      <c r="L13" s="98" t="s">
        <v>673</v>
      </c>
      <c r="M13" s="98" t="s">
        <v>673</v>
      </c>
      <c r="N13" s="98" t="s">
        <v>673</v>
      </c>
      <c r="O13" s="98" t="s">
        <v>673</v>
      </c>
      <c r="P13" s="98" t="s">
        <v>673</v>
      </c>
      <c r="Q13" s="98" t="s">
        <v>673</v>
      </c>
      <c r="R13" s="98">
        <v>1</v>
      </c>
      <c r="S13" s="98" t="s">
        <v>673</v>
      </c>
      <c r="T13" s="98">
        <v>4</v>
      </c>
      <c r="U13" s="98" t="s">
        <v>673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>
        <v>5</v>
      </c>
      <c r="AA13" s="98" t="s">
        <v>673</v>
      </c>
      <c r="AB13" s="98" t="s">
        <v>673</v>
      </c>
      <c r="AC13" s="98">
        <v>2</v>
      </c>
      <c r="AD13" s="98" t="s">
        <v>673</v>
      </c>
      <c r="AE13" s="98" t="s">
        <v>673</v>
      </c>
      <c r="AF13" s="98" t="s">
        <v>673</v>
      </c>
      <c r="AG13" s="98" t="s">
        <v>673</v>
      </c>
      <c r="AH13" s="98" t="s">
        <v>673</v>
      </c>
      <c r="AI13" s="98" t="s">
        <v>673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 t="s">
        <v>673</v>
      </c>
      <c r="AP13" s="98" t="s">
        <v>673</v>
      </c>
      <c r="AQ13" s="98" t="s">
        <v>673</v>
      </c>
      <c r="AR13" s="98" t="s">
        <v>673</v>
      </c>
      <c r="AS13" s="98" t="s">
        <v>673</v>
      </c>
      <c r="AT13" s="98" t="s">
        <v>673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 t="s">
        <v>673</v>
      </c>
      <c r="BA13" s="98" t="s">
        <v>673</v>
      </c>
      <c r="BB13" s="98" t="s">
        <v>673</v>
      </c>
    </row>
    <row r="14" spans="1:74" ht="42">
      <c r="A14" s="300"/>
      <c r="B14" s="99" t="s">
        <v>704</v>
      </c>
      <c r="C14" s="192">
        <f t="shared" si="1"/>
        <v>593</v>
      </c>
      <c r="D14" s="192">
        <v>308</v>
      </c>
      <c r="E14" s="192">
        <v>285</v>
      </c>
      <c r="F14" s="192">
        <v>581</v>
      </c>
      <c r="G14" s="192">
        <f t="shared" si="2"/>
        <v>12</v>
      </c>
      <c r="H14" s="98" t="s">
        <v>63</v>
      </c>
      <c r="I14" s="98" t="s">
        <v>63</v>
      </c>
      <c r="J14" s="98" t="s">
        <v>63</v>
      </c>
      <c r="K14" s="98" t="s">
        <v>63</v>
      </c>
      <c r="L14" s="98" t="s">
        <v>63</v>
      </c>
      <c r="M14" s="98">
        <v>1</v>
      </c>
      <c r="N14" s="98" t="s">
        <v>63</v>
      </c>
      <c r="O14" s="98" t="s">
        <v>63</v>
      </c>
      <c r="P14" s="98" t="s">
        <v>63</v>
      </c>
      <c r="Q14" s="98" t="s">
        <v>63</v>
      </c>
      <c r="R14" s="98" t="s">
        <v>63</v>
      </c>
      <c r="S14" s="98" t="s">
        <v>63</v>
      </c>
      <c r="T14" s="98" t="s">
        <v>63</v>
      </c>
      <c r="U14" s="98" t="s">
        <v>63</v>
      </c>
      <c r="V14" s="98" t="s">
        <v>63</v>
      </c>
      <c r="W14" s="98" t="s">
        <v>63</v>
      </c>
      <c r="X14" s="98" t="s">
        <v>63</v>
      </c>
      <c r="Y14" s="98" t="s">
        <v>63</v>
      </c>
      <c r="Z14" s="98">
        <v>9</v>
      </c>
      <c r="AA14" s="98" t="s">
        <v>63</v>
      </c>
      <c r="AB14" s="98" t="s">
        <v>63</v>
      </c>
      <c r="AC14" s="98" t="s">
        <v>63</v>
      </c>
      <c r="AD14" s="98" t="s">
        <v>63</v>
      </c>
      <c r="AE14" s="98" t="s">
        <v>63</v>
      </c>
      <c r="AF14" s="98" t="s">
        <v>63</v>
      </c>
      <c r="AG14" s="98" t="s">
        <v>63</v>
      </c>
      <c r="AH14" s="98" t="s">
        <v>63</v>
      </c>
      <c r="AI14" s="98">
        <v>1</v>
      </c>
      <c r="AJ14" s="98" t="s">
        <v>63</v>
      </c>
      <c r="AK14" s="98" t="s">
        <v>63</v>
      </c>
      <c r="AL14" s="98" t="s">
        <v>63</v>
      </c>
      <c r="AM14" s="98" t="s">
        <v>63</v>
      </c>
      <c r="AN14" s="98">
        <v>1</v>
      </c>
      <c r="AO14" s="98" t="s">
        <v>63</v>
      </c>
      <c r="AP14" s="98" t="s">
        <v>63</v>
      </c>
      <c r="AQ14" s="98" t="s">
        <v>63</v>
      </c>
      <c r="AR14" s="98" t="s">
        <v>63</v>
      </c>
      <c r="AS14" s="98" t="s">
        <v>63</v>
      </c>
      <c r="AT14" s="98" t="s">
        <v>63</v>
      </c>
      <c r="AU14" s="98" t="s">
        <v>63</v>
      </c>
      <c r="AV14" s="98" t="s">
        <v>63</v>
      </c>
      <c r="AW14" s="98" t="s">
        <v>63</v>
      </c>
      <c r="AX14" s="98" t="s">
        <v>63</v>
      </c>
      <c r="AY14" s="98" t="s">
        <v>63</v>
      </c>
      <c r="AZ14" s="98" t="s">
        <v>63</v>
      </c>
      <c r="BA14" s="98" t="s">
        <v>63</v>
      </c>
      <c r="BB14" s="98" t="s">
        <v>63</v>
      </c>
    </row>
    <row r="15" spans="1:74" ht="42">
      <c r="A15" s="300"/>
      <c r="B15" s="99" t="s">
        <v>502</v>
      </c>
      <c r="C15" s="192">
        <f t="shared" si="1"/>
        <v>755</v>
      </c>
      <c r="D15" s="192">
        <v>375</v>
      </c>
      <c r="E15" s="192">
        <v>380</v>
      </c>
      <c r="F15" s="192">
        <v>747</v>
      </c>
      <c r="G15" s="192">
        <f t="shared" si="2"/>
        <v>8</v>
      </c>
      <c r="H15" s="98">
        <v>1</v>
      </c>
      <c r="I15" s="98" t="s">
        <v>57</v>
      </c>
      <c r="J15" s="98" t="s">
        <v>57</v>
      </c>
      <c r="K15" s="98" t="s">
        <v>57</v>
      </c>
      <c r="L15" s="98" t="s">
        <v>57</v>
      </c>
      <c r="M15" s="98" t="s">
        <v>57</v>
      </c>
      <c r="N15" s="98" t="s">
        <v>57</v>
      </c>
      <c r="O15" s="98" t="s">
        <v>57</v>
      </c>
      <c r="P15" s="98" t="s">
        <v>57</v>
      </c>
      <c r="Q15" s="98">
        <v>2</v>
      </c>
      <c r="R15" s="98">
        <v>1</v>
      </c>
      <c r="S15" s="98" t="s">
        <v>57</v>
      </c>
      <c r="T15" s="98">
        <v>2</v>
      </c>
      <c r="U15" s="98" t="s">
        <v>57</v>
      </c>
      <c r="V15" s="98" t="s">
        <v>57</v>
      </c>
      <c r="W15" s="98" t="s">
        <v>57</v>
      </c>
      <c r="X15" s="98" t="s">
        <v>57</v>
      </c>
      <c r="Y15" s="98" t="s">
        <v>57</v>
      </c>
      <c r="Z15" s="98">
        <v>1</v>
      </c>
      <c r="AA15" s="98" t="s">
        <v>57</v>
      </c>
      <c r="AB15" s="98" t="s">
        <v>57</v>
      </c>
      <c r="AC15" s="98">
        <v>1</v>
      </c>
      <c r="AD15" s="98" t="s">
        <v>57</v>
      </c>
      <c r="AE15" s="98" t="s">
        <v>57</v>
      </c>
      <c r="AF15" s="98" t="s">
        <v>57</v>
      </c>
      <c r="AG15" s="98" t="s">
        <v>57</v>
      </c>
      <c r="AH15" s="98" t="s">
        <v>57</v>
      </c>
      <c r="AI15" s="98" t="s">
        <v>57</v>
      </c>
      <c r="AJ15" s="98" t="s">
        <v>57</v>
      </c>
      <c r="AK15" s="98" t="s">
        <v>57</v>
      </c>
      <c r="AL15" s="98" t="s">
        <v>57</v>
      </c>
      <c r="AM15" s="98" t="s">
        <v>57</v>
      </c>
      <c r="AN15" s="98" t="s">
        <v>57</v>
      </c>
      <c r="AO15" s="98" t="s">
        <v>57</v>
      </c>
      <c r="AP15" s="98" t="s">
        <v>57</v>
      </c>
      <c r="AQ15" s="98" t="s">
        <v>57</v>
      </c>
      <c r="AR15" s="98" t="s">
        <v>57</v>
      </c>
      <c r="AS15" s="98" t="s">
        <v>57</v>
      </c>
      <c r="AT15" s="98" t="s">
        <v>57</v>
      </c>
      <c r="AU15" s="98" t="s">
        <v>57</v>
      </c>
      <c r="AV15" s="98" t="s">
        <v>57</v>
      </c>
      <c r="AW15" s="98" t="s">
        <v>57</v>
      </c>
      <c r="AX15" s="98" t="s">
        <v>57</v>
      </c>
      <c r="AY15" s="98" t="s">
        <v>57</v>
      </c>
      <c r="AZ15" s="98" t="s">
        <v>57</v>
      </c>
      <c r="BA15" s="98" t="s">
        <v>57</v>
      </c>
      <c r="BB15" s="98" t="s">
        <v>57</v>
      </c>
    </row>
    <row r="16" spans="1:74" ht="33.75">
      <c r="A16" s="300">
        <v>12</v>
      </c>
      <c r="B16" s="97" t="s">
        <v>327</v>
      </c>
      <c r="C16" s="192">
        <f t="shared" si="1"/>
        <v>832</v>
      </c>
      <c r="D16" s="192">
        <v>427</v>
      </c>
      <c r="E16" s="192">
        <v>405</v>
      </c>
      <c r="F16" s="192">
        <v>825</v>
      </c>
      <c r="G16" s="192">
        <f t="shared" si="2"/>
        <v>7</v>
      </c>
      <c r="H16" s="98" t="s">
        <v>673</v>
      </c>
      <c r="I16" s="98" t="s">
        <v>673</v>
      </c>
      <c r="J16" s="98" t="s">
        <v>673</v>
      </c>
      <c r="K16" s="98" t="s">
        <v>673</v>
      </c>
      <c r="L16" s="98" t="s">
        <v>673</v>
      </c>
      <c r="M16" s="98" t="s">
        <v>673</v>
      </c>
      <c r="N16" s="98" t="s">
        <v>673</v>
      </c>
      <c r="O16" s="98" t="s">
        <v>673</v>
      </c>
      <c r="P16" s="98" t="s">
        <v>673</v>
      </c>
      <c r="Q16" s="98" t="s">
        <v>673</v>
      </c>
      <c r="R16" s="98">
        <v>2</v>
      </c>
      <c r="S16" s="98">
        <v>1</v>
      </c>
      <c r="T16" s="98">
        <v>2</v>
      </c>
      <c r="U16" s="98" t="s">
        <v>673</v>
      </c>
      <c r="V16" s="98" t="s">
        <v>673</v>
      </c>
      <c r="W16" s="98" t="s">
        <v>673</v>
      </c>
      <c r="X16" s="98" t="s">
        <v>673</v>
      </c>
      <c r="Y16" s="98" t="s">
        <v>673</v>
      </c>
      <c r="Z16" s="98">
        <v>2</v>
      </c>
      <c r="AA16" s="98" t="s">
        <v>673</v>
      </c>
      <c r="AB16" s="98" t="s">
        <v>673</v>
      </c>
      <c r="AC16" s="98" t="s">
        <v>673</v>
      </c>
      <c r="AD16" s="98" t="s">
        <v>673</v>
      </c>
      <c r="AE16" s="98" t="s">
        <v>673</v>
      </c>
      <c r="AF16" s="98" t="s">
        <v>673</v>
      </c>
      <c r="AG16" s="98" t="s">
        <v>673</v>
      </c>
      <c r="AH16" s="98" t="s">
        <v>673</v>
      </c>
      <c r="AI16" s="98" t="s">
        <v>673</v>
      </c>
      <c r="AJ16" s="98" t="s">
        <v>673</v>
      </c>
      <c r="AK16" s="98" t="s">
        <v>673</v>
      </c>
      <c r="AL16" s="98" t="s">
        <v>673</v>
      </c>
      <c r="AM16" s="98" t="s">
        <v>673</v>
      </c>
      <c r="AN16" s="98" t="s">
        <v>673</v>
      </c>
      <c r="AO16" s="98" t="s">
        <v>673</v>
      </c>
      <c r="AP16" s="98" t="s">
        <v>673</v>
      </c>
      <c r="AQ16" s="98" t="s">
        <v>673</v>
      </c>
      <c r="AR16" s="98" t="s">
        <v>673</v>
      </c>
      <c r="AS16" s="98" t="s">
        <v>673</v>
      </c>
      <c r="AT16" s="98" t="s">
        <v>673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 t="s">
        <v>673</v>
      </c>
      <c r="AZ16" s="98" t="s">
        <v>673</v>
      </c>
      <c r="BA16" s="98" t="s">
        <v>673</v>
      </c>
      <c r="BB16" s="98" t="s">
        <v>673</v>
      </c>
    </row>
    <row r="17" spans="1:54" ht="42">
      <c r="A17" s="300"/>
      <c r="B17" s="99" t="s">
        <v>704</v>
      </c>
      <c r="C17" s="192">
        <f t="shared" si="1"/>
        <v>545</v>
      </c>
      <c r="D17" s="192">
        <v>272</v>
      </c>
      <c r="E17" s="192">
        <v>273</v>
      </c>
      <c r="F17" s="192">
        <v>526</v>
      </c>
      <c r="G17" s="192">
        <f t="shared" si="2"/>
        <v>19</v>
      </c>
      <c r="H17" s="98" t="s">
        <v>63</v>
      </c>
      <c r="I17" s="98" t="s">
        <v>63</v>
      </c>
      <c r="J17" s="98" t="s">
        <v>63</v>
      </c>
      <c r="K17" s="98" t="s">
        <v>63</v>
      </c>
      <c r="L17" s="98" t="s">
        <v>63</v>
      </c>
      <c r="M17" s="98">
        <v>1</v>
      </c>
      <c r="N17" s="98" t="s">
        <v>63</v>
      </c>
      <c r="O17" s="98" t="s">
        <v>63</v>
      </c>
      <c r="P17" s="98" t="s">
        <v>63</v>
      </c>
      <c r="Q17" s="98" t="s">
        <v>63</v>
      </c>
      <c r="R17" s="98" t="s">
        <v>63</v>
      </c>
      <c r="S17" s="98">
        <v>1</v>
      </c>
      <c r="T17" s="98" t="s">
        <v>63</v>
      </c>
      <c r="U17" s="98" t="s">
        <v>63</v>
      </c>
      <c r="V17" s="98" t="s">
        <v>63</v>
      </c>
      <c r="W17" s="98" t="s">
        <v>63</v>
      </c>
      <c r="X17" s="98" t="s">
        <v>63</v>
      </c>
      <c r="Y17" s="98" t="s">
        <v>63</v>
      </c>
      <c r="Z17" s="98">
        <v>15</v>
      </c>
      <c r="AA17" s="98">
        <v>1</v>
      </c>
      <c r="AB17" s="98" t="s">
        <v>63</v>
      </c>
      <c r="AC17" s="98">
        <v>1</v>
      </c>
      <c r="AD17" s="98" t="s">
        <v>63</v>
      </c>
      <c r="AE17" s="98" t="s">
        <v>63</v>
      </c>
      <c r="AF17" s="98" t="s">
        <v>63</v>
      </c>
      <c r="AG17" s="98" t="s">
        <v>63</v>
      </c>
      <c r="AH17" s="98" t="s">
        <v>63</v>
      </c>
      <c r="AI17" s="98" t="s">
        <v>63</v>
      </c>
      <c r="AJ17" s="98" t="s">
        <v>63</v>
      </c>
      <c r="AK17" s="98" t="s">
        <v>63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  <c r="AS17" s="98" t="s">
        <v>63</v>
      </c>
      <c r="AT17" s="98" t="s">
        <v>63</v>
      </c>
      <c r="AU17" s="98" t="s">
        <v>63</v>
      </c>
      <c r="AV17" s="98" t="s">
        <v>63</v>
      </c>
      <c r="AW17" s="98" t="s">
        <v>63</v>
      </c>
      <c r="AX17" s="98" t="s">
        <v>63</v>
      </c>
      <c r="AY17" s="98" t="s">
        <v>63</v>
      </c>
      <c r="AZ17" s="98" t="s">
        <v>63</v>
      </c>
      <c r="BA17" s="98" t="s">
        <v>63</v>
      </c>
      <c r="BB17" s="98" t="s">
        <v>63</v>
      </c>
    </row>
    <row r="18" spans="1:54" ht="42">
      <c r="A18" s="300"/>
      <c r="B18" s="99" t="s">
        <v>502</v>
      </c>
      <c r="C18" s="192">
        <f t="shared" si="1"/>
        <v>730</v>
      </c>
      <c r="D18" s="192">
        <v>374</v>
      </c>
      <c r="E18" s="192">
        <v>356</v>
      </c>
      <c r="F18" s="192">
        <v>719</v>
      </c>
      <c r="G18" s="192">
        <f t="shared" si="2"/>
        <v>11</v>
      </c>
      <c r="H18" s="98">
        <v>1</v>
      </c>
      <c r="I18" s="98" t="s">
        <v>57</v>
      </c>
      <c r="J18" s="98" t="s">
        <v>57</v>
      </c>
      <c r="K18" s="98" t="s">
        <v>57</v>
      </c>
      <c r="L18" s="98" t="s">
        <v>57</v>
      </c>
      <c r="M18" s="98" t="s">
        <v>57</v>
      </c>
      <c r="N18" s="98" t="s">
        <v>57</v>
      </c>
      <c r="O18" s="98" t="s">
        <v>57</v>
      </c>
      <c r="P18" s="98" t="s">
        <v>57</v>
      </c>
      <c r="Q18" s="98">
        <v>1</v>
      </c>
      <c r="R18" s="98">
        <v>2</v>
      </c>
      <c r="S18" s="98" t="s">
        <v>57</v>
      </c>
      <c r="T18" s="98">
        <v>4</v>
      </c>
      <c r="U18" s="98">
        <v>1</v>
      </c>
      <c r="V18" s="98" t="s">
        <v>57</v>
      </c>
      <c r="W18" s="98" t="s">
        <v>57</v>
      </c>
      <c r="X18" s="98" t="s">
        <v>57</v>
      </c>
      <c r="Y18" s="98" t="s">
        <v>57</v>
      </c>
      <c r="Z18" s="98">
        <v>1</v>
      </c>
      <c r="AA18" s="98" t="s">
        <v>57</v>
      </c>
      <c r="AB18" s="98" t="s">
        <v>57</v>
      </c>
      <c r="AC18" s="98">
        <v>1</v>
      </c>
      <c r="AD18" s="98" t="s">
        <v>57</v>
      </c>
      <c r="AE18" s="98" t="s">
        <v>57</v>
      </c>
      <c r="AF18" s="98" t="s">
        <v>57</v>
      </c>
      <c r="AG18" s="98" t="s">
        <v>57</v>
      </c>
      <c r="AH18" s="98" t="s">
        <v>57</v>
      </c>
      <c r="AI18" s="98" t="s">
        <v>57</v>
      </c>
      <c r="AJ18" s="98" t="s">
        <v>57</v>
      </c>
      <c r="AK18" s="98" t="s">
        <v>57</v>
      </c>
      <c r="AL18" s="98" t="s">
        <v>57</v>
      </c>
      <c r="AM18" s="98" t="s">
        <v>57</v>
      </c>
      <c r="AN18" s="98" t="s">
        <v>57</v>
      </c>
      <c r="AO18" s="98" t="s">
        <v>57</v>
      </c>
      <c r="AP18" s="98" t="s">
        <v>57</v>
      </c>
      <c r="AQ18" s="98" t="s">
        <v>57</v>
      </c>
      <c r="AR18" s="98" t="s">
        <v>57</v>
      </c>
      <c r="AS18" s="98" t="s">
        <v>57</v>
      </c>
      <c r="AT18" s="98" t="s">
        <v>57</v>
      </c>
      <c r="AU18" s="98" t="s">
        <v>57</v>
      </c>
      <c r="AV18" s="98" t="s">
        <v>57</v>
      </c>
      <c r="AW18" s="98" t="s">
        <v>57</v>
      </c>
      <c r="AX18" s="98" t="s">
        <v>57</v>
      </c>
      <c r="AY18" s="98" t="s">
        <v>57</v>
      </c>
      <c r="AZ18" s="98" t="s">
        <v>57</v>
      </c>
      <c r="BA18" s="98" t="s">
        <v>57</v>
      </c>
      <c r="BB18" s="98" t="s">
        <v>57</v>
      </c>
    </row>
    <row r="19" spans="1:54" ht="33.75">
      <c r="A19" s="300">
        <v>13</v>
      </c>
      <c r="B19" s="97" t="s">
        <v>327</v>
      </c>
      <c r="C19" s="192">
        <f t="shared" si="1"/>
        <v>823</v>
      </c>
      <c r="D19" s="192">
        <v>405</v>
      </c>
      <c r="E19" s="192">
        <v>418</v>
      </c>
      <c r="F19" s="192">
        <v>817</v>
      </c>
      <c r="G19" s="192">
        <f t="shared" si="2"/>
        <v>6</v>
      </c>
      <c r="H19" s="98" t="s">
        <v>673</v>
      </c>
      <c r="I19" s="98" t="s">
        <v>673</v>
      </c>
      <c r="J19" s="98" t="s">
        <v>673</v>
      </c>
      <c r="K19" s="98" t="s">
        <v>673</v>
      </c>
      <c r="L19" s="98" t="s">
        <v>673</v>
      </c>
      <c r="M19" s="98" t="s">
        <v>673</v>
      </c>
      <c r="N19" s="98" t="s">
        <v>673</v>
      </c>
      <c r="O19" s="98" t="s">
        <v>673</v>
      </c>
      <c r="P19" s="98" t="s">
        <v>673</v>
      </c>
      <c r="Q19" s="98" t="s">
        <v>673</v>
      </c>
      <c r="R19" s="98" t="s">
        <v>673</v>
      </c>
      <c r="S19" s="98" t="s">
        <v>673</v>
      </c>
      <c r="T19" s="98">
        <v>3</v>
      </c>
      <c r="U19" s="98">
        <v>1</v>
      </c>
      <c r="V19" s="98">
        <v>1</v>
      </c>
      <c r="W19" s="98" t="s">
        <v>673</v>
      </c>
      <c r="X19" s="98" t="s">
        <v>673</v>
      </c>
      <c r="Y19" s="98" t="s">
        <v>673</v>
      </c>
      <c r="Z19" s="98">
        <v>1</v>
      </c>
      <c r="AA19" s="98" t="s">
        <v>673</v>
      </c>
      <c r="AB19" s="98" t="s">
        <v>673</v>
      </c>
      <c r="AC19" s="98" t="s">
        <v>673</v>
      </c>
      <c r="AD19" s="98" t="s">
        <v>673</v>
      </c>
      <c r="AE19" s="98" t="s">
        <v>673</v>
      </c>
      <c r="AF19" s="98" t="s">
        <v>673</v>
      </c>
      <c r="AG19" s="98" t="s">
        <v>673</v>
      </c>
      <c r="AH19" s="98" t="s">
        <v>673</v>
      </c>
      <c r="AI19" s="98" t="s">
        <v>673</v>
      </c>
      <c r="AJ19" s="98" t="s">
        <v>673</v>
      </c>
      <c r="AK19" s="98" t="s">
        <v>673</v>
      </c>
      <c r="AL19" s="98" t="s">
        <v>673</v>
      </c>
      <c r="AM19" s="98" t="s">
        <v>673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 t="s">
        <v>673</v>
      </c>
      <c r="AT19" s="98" t="s">
        <v>673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  <c r="BA19" s="98" t="s">
        <v>673</v>
      </c>
      <c r="BB19" s="98" t="s">
        <v>673</v>
      </c>
    </row>
    <row r="20" spans="1:54" ht="42">
      <c r="A20" s="300"/>
      <c r="B20" s="99" t="s">
        <v>704</v>
      </c>
      <c r="C20" s="192">
        <f t="shared" si="1"/>
        <v>563</v>
      </c>
      <c r="D20" s="192">
        <v>267</v>
      </c>
      <c r="E20" s="192">
        <v>296</v>
      </c>
      <c r="F20" s="192">
        <v>543</v>
      </c>
      <c r="G20" s="192">
        <f t="shared" si="2"/>
        <v>20</v>
      </c>
      <c r="H20" s="98" t="s">
        <v>63</v>
      </c>
      <c r="I20" s="98" t="s">
        <v>63</v>
      </c>
      <c r="J20" s="98" t="s">
        <v>63</v>
      </c>
      <c r="K20" s="98" t="s">
        <v>63</v>
      </c>
      <c r="L20" s="98" t="s">
        <v>63</v>
      </c>
      <c r="M20" s="98" t="s">
        <v>63</v>
      </c>
      <c r="N20" s="98" t="s">
        <v>63</v>
      </c>
      <c r="O20" s="98" t="s">
        <v>63</v>
      </c>
      <c r="P20" s="98" t="s">
        <v>63</v>
      </c>
      <c r="Q20" s="98" t="s">
        <v>63</v>
      </c>
      <c r="R20" s="98" t="s">
        <v>63</v>
      </c>
      <c r="S20" s="98" t="s">
        <v>63</v>
      </c>
      <c r="T20" s="98">
        <v>1</v>
      </c>
      <c r="U20" s="98" t="s">
        <v>63</v>
      </c>
      <c r="V20" s="98" t="s">
        <v>63</v>
      </c>
      <c r="W20" s="98" t="s">
        <v>63</v>
      </c>
      <c r="X20" s="98" t="s">
        <v>63</v>
      </c>
      <c r="Y20" s="98" t="s">
        <v>63</v>
      </c>
      <c r="Z20" s="98">
        <v>17</v>
      </c>
      <c r="AA20" s="98" t="s">
        <v>63</v>
      </c>
      <c r="AB20" s="98" t="s">
        <v>63</v>
      </c>
      <c r="AC20" s="98">
        <v>1</v>
      </c>
      <c r="AD20" s="98" t="s">
        <v>63</v>
      </c>
      <c r="AE20" s="98" t="s">
        <v>63</v>
      </c>
      <c r="AF20" s="98" t="s">
        <v>63</v>
      </c>
      <c r="AG20" s="98" t="s">
        <v>63</v>
      </c>
      <c r="AH20" s="98" t="s">
        <v>63</v>
      </c>
      <c r="AI20" s="98" t="s">
        <v>63</v>
      </c>
      <c r="AJ20" s="98" t="s">
        <v>63</v>
      </c>
      <c r="AK20" s="98" t="s">
        <v>63</v>
      </c>
      <c r="AL20" s="98">
        <v>1</v>
      </c>
      <c r="AM20" s="98" t="s">
        <v>63</v>
      </c>
      <c r="AN20" s="98" t="s">
        <v>63</v>
      </c>
      <c r="AO20" s="98" t="s">
        <v>63</v>
      </c>
      <c r="AP20" s="98" t="s">
        <v>63</v>
      </c>
      <c r="AQ20" s="98" t="s">
        <v>63</v>
      </c>
      <c r="AR20" s="98" t="s">
        <v>63</v>
      </c>
      <c r="AS20" s="98" t="s">
        <v>63</v>
      </c>
      <c r="AT20" s="98" t="s">
        <v>63</v>
      </c>
      <c r="AU20" s="98" t="s">
        <v>63</v>
      </c>
      <c r="AV20" s="98" t="s">
        <v>63</v>
      </c>
      <c r="AW20" s="98" t="s">
        <v>63</v>
      </c>
      <c r="AX20" s="98" t="s">
        <v>63</v>
      </c>
      <c r="AY20" s="98" t="s">
        <v>63</v>
      </c>
      <c r="AZ20" s="98" t="s">
        <v>63</v>
      </c>
      <c r="BA20" s="98" t="s">
        <v>63</v>
      </c>
      <c r="BB20" s="98" t="s">
        <v>63</v>
      </c>
    </row>
    <row r="21" spans="1:54" ht="42">
      <c r="A21" s="300"/>
      <c r="B21" s="99" t="s">
        <v>502</v>
      </c>
      <c r="C21" s="192">
        <f t="shared" si="1"/>
        <v>718</v>
      </c>
      <c r="D21" s="192">
        <v>378</v>
      </c>
      <c r="E21" s="192">
        <v>340</v>
      </c>
      <c r="F21" s="192">
        <v>711</v>
      </c>
      <c r="G21" s="192">
        <f t="shared" si="2"/>
        <v>7</v>
      </c>
      <c r="H21" s="98" t="s">
        <v>57</v>
      </c>
      <c r="I21" s="98" t="s">
        <v>57</v>
      </c>
      <c r="J21" s="98" t="s">
        <v>57</v>
      </c>
      <c r="K21" s="98" t="s">
        <v>57</v>
      </c>
      <c r="L21" s="98" t="s">
        <v>57</v>
      </c>
      <c r="M21" s="98" t="s">
        <v>57</v>
      </c>
      <c r="N21" s="98" t="s">
        <v>57</v>
      </c>
      <c r="O21" s="98" t="s">
        <v>57</v>
      </c>
      <c r="P21" s="98" t="s">
        <v>57</v>
      </c>
      <c r="Q21" s="98">
        <v>2</v>
      </c>
      <c r="R21" s="98">
        <v>2</v>
      </c>
      <c r="S21" s="98" t="s">
        <v>57</v>
      </c>
      <c r="T21" s="98" t="s">
        <v>57</v>
      </c>
      <c r="U21" s="98">
        <v>1</v>
      </c>
      <c r="V21" s="98" t="s">
        <v>57</v>
      </c>
      <c r="W21" s="98" t="s">
        <v>57</v>
      </c>
      <c r="X21" s="98" t="s">
        <v>57</v>
      </c>
      <c r="Y21" s="98" t="s">
        <v>57</v>
      </c>
      <c r="Z21" s="98">
        <v>2</v>
      </c>
      <c r="AA21" s="98" t="s">
        <v>57</v>
      </c>
      <c r="AB21" s="98" t="s">
        <v>57</v>
      </c>
      <c r="AC21" s="98" t="s">
        <v>57</v>
      </c>
      <c r="AD21" s="98" t="s">
        <v>57</v>
      </c>
      <c r="AE21" s="98" t="s">
        <v>57</v>
      </c>
      <c r="AF21" s="98" t="s">
        <v>57</v>
      </c>
      <c r="AG21" s="98" t="s">
        <v>57</v>
      </c>
      <c r="AH21" s="98" t="s">
        <v>57</v>
      </c>
      <c r="AI21" s="98" t="s">
        <v>57</v>
      </c>
      <c r="AJ21" s="98" t="s">
        <v>57</v>
      </c>
      <c r="AK21" s="98" t="s">
        <v>57</v>
      </c>
      <c r="AL21" s="98" t="s">
        <v>57</v>
      </c>
      <c r="AM21" s="98" t="s">
        <v>57</v>
      </c>
      <c r="AN21" s="98" t="s">
        <v>57</v>
      </c>
      <c r="AO21" s="98" t="s">
        <v>57</v>
      </c>
      <c r="AP21" s="98" t="s">
        <v>57</v>
      </c>
      <c r="AQ21" s="98" t="s">
        <v>57</v>
      </c>
      <c r="AR21" s="98" t="s">
        <v>57</v>
      </c>
      <c r="AS21" s="98" t="s">
        <v>57</v>
      </c>
      <c r="AT21" s="98" t="s">
        <v>57</v>
      </c>
      <c r="AU21" s="98" t="s">
        <v>57</v>
      </c>
      <c r="AV21" s="98" t="s">
        <v>57</v>
      </c>
      <c r="AW21" s="98" t="s">
        <v>57</v>
      </c>
      <c r="AX21" s="98" t="s">
        <v>57</v>
      </c>
      <c r="AY21" s="98" t="s">
        <v>57</v>
      </c>
      <c r="AZ21" s="98" t="s">
        <v>57</v>
      </c>
      <c r="BA21" s="98" t="s">
        <v>57</v>
      </c>
      <c r="BB21" s="98" t="s">
        <v>57</v>
      </c>
    </row>
    <row r="22" spans="1:54" ht="33.75">
      <c r="A22" s="300">
        <v>14</v>
      </c>
      <c r="B22" s="97" t="s">
        <v>327</v>
      </c>
      <c r="C22" s="192">
        <f t="shared" si="1"/>
        <v>865</v>
      </c>
      <c r="D22" s="192">
        <v>445</v>
      </c>
      <c r="E22" s="192">
        <v>420</v>
      </c>
      <c r="F22" s="192">
        <v>856</v>
      </c>
      <c r="G22" s="192">
        <f t="shared" si="2"/>
        <v>9</v>
      </c>
      <c r="H22" s="98" t="s">
        <v>673</v>
      </c>
      <c r="I22" s="98" t="s">
        <v>673</v>
      </c>
      <c r="J22" s="98" t="s">
        <v>673</v>
      </c>
      <c r="K22" s="98" t="s">
        <v>673</v>
      </c>
      <c r="L22" s="98" t="s">
        <v>673</v>
      </c>
      <c r="M22" s="98" t="s">
        <v>673</v>
      </c>
      <c r="N22" s="98" t="s">
        <v>673</v>
      </c>
      <c r="O22" s="98" t="s">
        <v>673</v>
      </c>
      <c r="P22" s="98" t="s">
        <v>673</v>
      </c>
      <c r="Q22" s="98" t="s">
        <v>673</v>
      </c>
      <c r="R22" s="98">
        <v>1</v>
      </c>
      <c r="S22" s="98">
        <v>2</v>
      </c>
      <c r="T22" s="98">
        <v>1</v>
      </c>
      <c r="U22" s="98" t="s">
        <v>673</v>
      </c>
      <c r="V22" s="98" t="s">
        <v>673</v>
      </c>
      <c r="W22" s="98" t="s">
        <v>673</v>
      </c>
      <c r="X22" s="98" t="s">
        <v>673</v>
      </c>
      <c r="Y22" s="98" t="s">
        <v>673</v>
      </c>
      <c r="Z22" s="98">
        <v>3</v>
      </c>
      <c r="AA22" s="98">
        <v>1</v>
      </c>
      <c r="AB22" s="98" t="s">
        <v>673</v>
      </c>
      <c r="AC22" s="98">
        <v>1</v>
      </c>
      <c r="AD22" s="98" t="s">
        <v>673</v>
      </c>
      <c r="AE22" s="98" t="s">
        <v>673</v>
      </c>
      <c r="AF22" s="98" t="s">
        <v>673</v>
      </c>
      <c r="AG22" s="98" t="s">
        <v>673</v>
      </c>
      <c r="AH22" s="98" t="s">
        <v>673</v>
      </c>
      <c r="AI22" s="98" t="s">
        <v>673</v>
      </c>
      <c r="AJ22" s="98" t="s">
        <v>673</v>
      </c>
      <c r="AK22" s="98" t="s">
        <v>673</v>
      </c>
      <c r="AL22" s="98" t="s">
        <v>673</v>
      </c>
      <c r="AM22" s="98" t="s">
        <v>673</v>
      </c>
      <c r="AN22" s="98" t="s">
        <v>673</v>
      </c>
      <c r="AO22" s="98" t="s">
        <v>673</v>
      </c>
      <c r="AP22" s="98" t="s">
        <v>673</v>
      </c>
      <c r="AQ22" s="98" t="s">
        <v>673</v>
      </c>
      <c r="AR22" s="98" t="s">
        <v>673</v>
      </c>
      <c r="AS22" s="98" t="s">
        <v>673</v>
      </c>
      <c r="AT22" s="98" t="s">
        <v>673</v>
      </c>
      <c r="AU22" s="98" t="s">
        <v>673</v>
      </c>
      <c r="AV22" s="98" t="s">
        <v>673</v>
      </c>
      <c r="AW22" s="98" t="s">
        <v>673</v>
      </c>
      <c r="AX22" s="98" t="s">
        <v>673</v>
      </c>
      <c r="AY22" s="98" t="s">
        <v>673</v>
      </c>
      <c r="AZ22" s="98" t="s">
        <v>673</v>
      </c>
      <c r="BA22" s="98" t="s">
        <v>673</v>
      </c>
      <c r="BB22" s="98" t="s">
        <v>673</v>
      </c>
    </row>
    <row r="23" spans="1:54" ht="42">
      <c r="A23" s="300"/>
      <c r="B23" s="99" t="s">
        <v>704</v>
      </c>
      <c r="C23" s="192">
        <f t="shared" si="1"/>
        <v>572</v>
      </c>
      <c r="D23" s="192">
        <v>296</v>
      </c>
      <c r="E23" s="192">
        <v>276</v>
      </c>
      <c r="F23" s="192">
        <v>548</v>
      </c>
      <c r="G23" s="192">
        <f t="shared" si="2"/>
        <v>24</v>
      </c>
      <c r="H23" s="98" t="s">
        <v>63</v>
      </c>
      <c r="I23" s="98" t="s">
        <v>63</v>
      </c>
      <c r="J23" s="98" t="s">
        <v>63</v>
      </c>
      <c r="K23" s="98" t="s">
        <v>63</v>
      </c>
      <c r="L23" s="98" t="s">
        <v>63</v>
      </c>
      <c r="M23" s="98">
        <v>1</v>
      </c>
      <c r="N23" s="98" t="s">
        <v>63</v>
      </c>
      <c r="O23" s="98" t="s">
        <v>63</v>
      </c>
      <c r="P23" s="98" t="s">
        <v>63</v>
      </c>
      <c r="Q23" s="98">
        <v>1</v>
      </c>
      <c r="R23" s="98" t="s">
        <v>63</v>
      </c>
      <c r="S23" s="98" t="s">
        <v>63</v>
      </c>
      <c r="T23" s="98">
        <v>4</v>
      </c>
      <c r="U23" s="98" t="s">
        <v>63</v>
      </c>
      <c r="V23" s="98" t="s">
        <v>63</v>
      </c>
      <c r="W23" s="98" t="s">
        <v>63</v>
      </c>
      <c r="X23" s="98" t="s">
        <v>63</v>
      </c>
      <c r="Y23" s="98" t="s">
        <v>63</v>
      </c>
      <c r="Z23" s="98">
        <v>17</v>
      </c>
      <c r="AA23" s="98" t="s">
        <v>63</v>
      </c>
      <c r="AB23" s="98" t="s">
        <v>63</v>
      </c>
      <c r="AC23" s="98" t="s">
        <v>63</v>
      </c>
      <c r="AD23" s="98" t="s">
        <v>63</v>
      </c>
      <c r="AE23" s="98" t="s">
        <v>63</v>
      </c>
      <c r="AF23" s="98" t="s">
        <v>63</v>
      </c>
      <c r="AG23" s="98" t="s">
        <v>63</v>
      </c>
      <c r="AH23" s="98" t="s">
        <v>63</v>
      </c>
      <c r="AI23" s="98">
        <v>1</v>
      </c>
      <c r="AJ23" s="98" t="s">
        <v>63</v>
      </c>
      <c r="AK23" s="98" t="s">
        <v>63</v>
      </c>
      <c r="AL23" s="98" t="s">
        <v>63</v>
      </c>
      <c r="AM23" s="98" t="s">
        <v>63</v>
      </c>
      <c r="AN23" s="98" t="s">
        <v>63</v>
      </c>
      <c r="AO23" s="98" t="s">
        <v>63</v>
      </c>
      <c r="AP23" s="98" t="s">
        <v>63</v>
      </c>
      <c r="AQ23" s="98" t="s">
        <v>63</v>
      </c>
      <c r="AR23" s="98" t="s">
        <v>63</v>
      </c>
      <c r="AS23" s="98" t="s">
        <v>63</v>
      </c>
      <c r="AT23" s="98" t="s">
        <v>63</v>
      </c>
      <c r="AU23" s="98" t="s">
        <v>63</v>
      </c>
      <c r="AV23" s="98" t="s">
        <v>63</v>
      </c>
      <c r="AW23" s="98" t="s">
        <v>63</v>
      </c>
      <c r="AX23" s="98" t="s">
        <v>63</v>
      </c>
      <c r="AY23" s="98" t="s">
        <v>63</v>
      </c>
      <c r="AZ23" s="98" t="s">
        <v>63</v>
      </c>
      <c r="BA23" s="98" t="s">
        <v>63</v>
      </c>
      <c r="BB23" s="98" t="s">
        <v>63</v>
      </c>
    </row>
    <row r="24" spans="1:54" ht="42">
      <c r="A24" s="300"/>
      <c r="B24" s="99" t="s">
        <v>502</v>
      </c>
      <c r="C24" s="192">
        <f t="shared" si="1"/>
        <v>713</v>
      </c>
      <c r="D24" s="192">
        <v>367</v>
      </c>
      <c r="E24" s="192">
        <v>346</v>
      </c>
      <c r="F24" s="192">
        <v>703</v>
      </c>
      <c r="G24" s="192">
        <f t="shared" si="2"/>
        <v>10</v>
      </c>
      <c r="H24" s="98" t="s">
        <v>57</v>
      </c>
      <c r="I24" s="98" t="s">
        <v>57</v>
      </c>
      <c r="J24" s="98" t="s">
        <v>57</v>
      </c>
      <c r="K24" s="98" t="s">
        <v>57</v>
      </c>
      <c r="L24" s="98" t="s">
        <v>57</v>
      </c>
      <c r="M24" s="98" t="s">
        <v>57</v>
      </c>
      <c r="N24" s="98" t="s">
        <v>57</v>
      </c>
      <c r="O24" s="98">
        <v>1</v>
      </c>
      <c r="P24" s="98" t="s">
        <v>57</v>
      </c>
      <c r="Q24" s="98">
        <v>2</v>
      </c>
      <c r="R24" s="98">
        <v>1</v>
      </c>
      <c r="S24" s="98">
        <v>1</v>
      </c>
      <c r="T24" s="98">
        <v>1</v>
      </c>
      <c r="U24" s="98" t="s">
        <v>57</v>
      </c>
      <c r="V24" s="98" t="s">
        <v>57</v>
      </c>
      <c r="W24" s="98" t="s">
        <v>57</v>
      </c>
      <c r="X24" s="98" t="s">
        <v>57</v>
      </c>
      <c r="Y24" s="98" t="s">
        <v>57</v>
      </c>
      <c r="Z24" s="98">
        <v>4</v>
      </c>
      <c r="AA24" s="98" t="s">
        <v>57</v>
      </c>
      <c r="AB24" s="98" t="s">
        <v>57</v>
      </c>
      <c r="AC24" s="98" t="s">
        <v>57</v>
      </c>
      <c r="AD24" s="98" t="s">
        <v>57</v>
      </c>
      <c r="AE24" s="98" t="s">
        <v>57</v>
      </c>
      <c r="AF24" s="98" t="s">
        <v>57</v>
      </c>
      <c r="AG24" s="98" t="s">
        <v>57</v>
      </c>
      <c r="AH24" s="98" t="s">
        <v>57</v>
      </c>
      <c r="AI24" s="98" t="s">
        <v>57</v>
      </c>
      <c r="AJ24" s="98" t="s">
        <v>57</v>
      </c>
      <c r="AK24" s="98" t="s">
        <v>57</v>
      </c>
      <c r="AL24" s="98" t="s">
        <v>57</v>
      </c>
      <c r="AM24" s="98" t="s">
        <v>57</v>
      </c>
      <c r="AN24" s="98" t="s">
        <v>57</v>
      </c>
      <c r="AO24" s="98" t="s">
        <v>57</v>
      </c>
      <c r="AP24" s="98" t="s">
        <v>57</v>
      </c>
      <c r="AQ24" s="98" t="s">
        <v>57</v>
      </c>
      <c r="AR24" s="98" t="s">
        <v>57</v>
      </c>
      <c r="AS24" s="98" t="s">
        <v>57</v>
      </c>
      <c r="AT24" s="98" t="s">
        <v>57</v>
      </c>
      <c r="AU24" s="98" t="s">
        <v>57</v>
      </c>
      <c r="AV24" s="98" t="s">
        <v>57</v>
      </c>
      <c r="AW24" s="98" t="s">
        <v>57</v>
      </c>
      <c r="AX24" s="98" t="s">
        <v>57</v>
      </c>
      <c r="AY24" s="98" t="s">
        <v>57</v>
      </c>
      <c r="AZ24" s="98" t="s">
        <v>57</v>
      </c>
      <c r="BA24" s="98" t="s">
        <v>57</v>
      </c>
      <c r="BB24" s="98" t="s">
        <v>57</v>
      </c>
    </row>
    <row r="25" spans="1:54" ht="33.75">
      <c r="A25" s="300">
        <v>15</v>
      </c>
      <c r="B25" s="97" t="s">
        <v>327</v>
      </c>
      <c r="C25" s="192">
        <f t="shared" si="1"/>
        <v>855</v>
      </c>
      <c r="D25" s="192">
        <v>444</v>
      </c>
      <c r="E25" s="192">
        <v>411</v>
      </c>
      <c r="F25" s="192">
        <v>845</v>
      </c>
      <c r="G25" s="192">
        <f t="shared" si="2"/>
        <v>10</v>
      </c>
      <c r="H25" s="98">
        <v>1</v>
      </c>
      <c r="I25" s="98" t="s">
        <v>673</v>
      </c>
      <c r="J25" s="98" t="s">
        <v>673</v>
      </c>
      <c r="K25" s="98" t="s">
        <v>673</v>
      </c>
      <c r="L25" s="98" t="s">
        <v>673</v>
      </c>
      <c r="M25" s="98" t="s">
        <v>673</v>
      </c>
      <c r="N25" s="98" t="s">
        <v>673</v>
      </c>
      <c r="O25" s="98" t="s">
        <v>673</v>
      </c>
      <c r="P25" s="98" t="s">
        <v>673</v>
      </c>
      <c r="Q25" s="98" t="s">
        <v>673</v>
      </c>
      <c r="R25" s="98" t="s">
        <v>673</v>
      </c>
      <c r="S25" s="98">
        <v>1</v>
      </c>
      <c r="T25" s="98">
        <v>1</v>
      </c>
      <c r="U25" s="98" t="s">
        <v>673</v>
      </c>
      <c r="V25" s="98" t="s">
        <v>673</v>
      </c>
      <c r="W25" s="98" t="s">
        <v>673</v>
      </c>
      <c r="X25" s="98">
        <v>1</v>
      </c>
      <c r="Y25" s="98" t="s">
        <v>673</v>
      </c>
      <c r="Z25" s="98">
        <v>4</v>
      </c>
      <c r="AA25" s="98" t="s">
        <v>673</v>
      </c>
      <c r="AB25" s="98" t="s">
        <v>673</v>
      </c>
      <c r="AC25" s="98">
        <v>1</v>
      </c>
      <c r="AD25" s="98" t="s">
        <v>673</v>
      </c>
      <c r="AE25" s="98" t="s">
        <v>673</v>
      </c>
      <c r="AF25" s="98">
        <v>1</v>
      </c>
      <c r="AG25" s="98" t="s">
        <v>673</v>
      </c>
      <c r="AH25" s="98" t="s">
        <v>673</v>
      </c>
      <c r="AI25" s="98" t="s">
        <v>673</v>
      </c>
      <c r="AJ25" s="98" t="s">
        <v>673</v>
      </c>
      <c r="AK25" s="98" t="s">
        <v>673</v>
      </c>
      <c r="AL25" s="98" t="s">
        <v>673</v>
      </c>
      <c r="AM25" s="98" t="s">
        <v>673</v>
      </c>
      <c r="AN25" s="98" t="s">
        <v>673</v>
      </c>
      <c r="AO25" s="98" t="s">
        <v>673</v>
      </c>
      <c r="AP25" s="98" t="s">
        <v>673</v>
      </c>
      <c r="AQ25" s="98" t="s">
        <v>673</v>
      </c>
      <c r="AR25" s="98" t="s">
        <v>673</v>
      </c>
      <c r="AS25" s="98" t="s">
        <v>673</v>
      </c>
      <c r="AT25" s="98" t="s">
        <v>673</v>
      </c>
      <c r="AU25" s="98" t="s">
        <v>673</v>
      </c>
      <c r="AV25" s="98" t="s">
        <v>673</v>
      </c>
      <c r="AW25" s="98" t="s">
        <v>673</v>
      </c>
      <c r="AX25" s="98" t="s">
        <v>673</v>
      </c>
      <c r="AY25" s="98" t="s">
        <v>673</v>
      </c>
      <c r="AZ25" s="98" t="s">
        <v>673</v>
      </c>
      <c r="BA25" s="98" t="s">
        <v>673</v>
      </c>
      <c r="BB25" s="98" t="s">
        <v>673</v>
      </c>
    </row>
    <row r="26" spans="1:54" ht="42">
      <c r="A26" s="300"/>
      <c r="B26" s="99" t="s">
        <v>704</v>
      </c>
      <c r="C26" s="192">
        <f t="shared" si="1"/>
        <v>536</v>
      </c>
      <c r="D26" s="192">
        <v>274</v>
      </c>
      <c r="E26" s="192">
        <v>262</v>
      </c>
      <c r="F26" s="192">
        <v>511</v>
      </c>
      <c r="G26" s="192">
        <f t="shared" si="2"/>
        <v>25</v>
      </c>
      <c r="H26" s="98" t="s">
        <v>63</v>
      </c>
      <c r="I26" s="98" t="s">
        <v>63</v>
      </c>
      <c r="J26" s="98" t="s">
        <v>63</v>
      </c>
      <c r="K26" s="98" t="s">
        <v>63</v>
      </c>
      <c r="L26" s="98" t="s">
        <v>63</v>
      </c>
      <c r="M26" s="98">
        <v>1</v>
      </c>
      <c r="N26" s="98" t="s">
        <v>63</v>
      </c>
      <c r="O26" s="98" t="s">
        <v>63</v>
      </c>
      <c r="P26" s="98" t="s">
        <v>63</v>
      </c>
      <c r="Q26" s="98" t="s">
        <v>63</v>
      </c>
      <c r="R26" s="98" t="s">
        <v>63</v>
      </c>
      <c r="S26" s="98">
        <v>1</v>
      </c>
      <c r="T26" s="98" t="s">
        <v>63</v>
      </c>
      <c r="U26" s="98" t="s">
        <v>63</v>
      </c>
      <c r="V26" s="98">
        <v>1</v>
      </c>
      <c r="W26" s="98" t="s">
        <v>63</v>
      </c>
      <c r="X26" s="98" t="s">
        <v>63</v>
      </c>
      <c r="Y26" s="98" t="s">
        <v>63</v>
      </c>
      <c r="Z26" s="98">
        <v>22</v>
      </c>
      <c r="AA26" s="98" t="s">
        <v>63</v>
      </c>
      <c r="AB26" s="98" t="s">
        <v>63</v>
      </c>
      <c r="AC26" s="98" t="s">
        <v>63</v>
      </c>
      <c r="AD26" s="98" t="s">
        <v>63</v>
      </c>
      <c r="AE26" s="98" t="s">
        <v>63</v>
      </c>
      <c r="AF26" s="98" t="s">
        <v>63</v>
      </c>
      <c r="AG26" s="98" t="s">
        <v>63</v>
      </c>
      <c r="AH26" s="98" t="s">
        <v>63</v>
      </c>
      <c r="AI26" s="98" t="s">
        <v>63</v>
      </c>
      <c r="AJ26" s="98" t="s">
        <v>63</v>
      </c>
      <c r="AK26" s="98" t="s">
        <v>63</v>
      </c>
      <c r="AL26" s="98" t="s">
        <v>63</v>
      </c>
      <c r="AM26" s="98" t="s">
        <v>63</v>
      </c>
      <c r="AN26" s="98" t="s">
        <v>63</v>
      </c>
      <c r="AO26" s="98" t="s">
        <v>63</v>
      </c>
      <c r="AP26" s="98" t="s">
        <v>63</v>
      </c>
      <c r="AQ26" s="98" t="s">
        <v>63</v>
      </c>
      <c r="AR26" s="98" t="s">
        <v>63</v>
      </c>
      <c r="AS26" s="98" t="s">
        <v>63</v>
      </c>
      <c r="AT26" s="98" t="s">
        <v>63</v>
      </c>
      <c r="AU26" s="98" t="s">
        <v>63</v>
      </c>
      <c r="AV26" s="98" t="s">
        <v>63</v>
      </c>
      <c r="AW26" s="98" t="s">
        <v>63</v>
      </c>
      <c r="AX26" s="98" t="s">
        <v>63</v>
      </c>
      <c r="AY26" s="98" t="s">
        <v>63</v>
      </c>
      <c r="AZ26" s="98" t="s">
        <v>63</v>
      </c>
      <c r="BA26" s="98" t="s">
        <v>63</v>
      </c>
      <c r="BB26" s="98" t="s">
        <v>63</v>
      </c>
    </row>
    <row r="27" spans="1:54" ht="42">
      <c r="A27" s="300"/>
      <c r="B27" s="99" t="s">
        <v>502</v>
      </c>
      <c r="C27" s="192">
        <f t="shared" si="1"/>
        <v>680</v>
      </c>
      <c r="D27" s="192">
        <v>358</v>
      </c>
      <c r="E27" s="192">
        <v>322</v>
      </c>
      <c r="F27" s="192">
        <v>668</v>
      </c>
      <c r="G27" s="192">
        <f t="shared" si="2"/>
        <v>12</v>
      </c>
      <c r="H27" s="98">
        <v>1</v>
      </c>
      <c r="I27" s="98" t="s">
        <v>57</v>
      </c>
      <c r="J27" s="98" t="s">
        <v>57</v>
      </c>
      <c r="K27" s="98" t="s">
        <v>57</v>
      </c>
      <c r="L27" s="98" t="s">
        <v>57</v>
      </c>
      <c r="M27" s="98" t="s">
        <v>57</v>
      </c>
      <c r="N27" s="98" t="s">
        <v>57</v>
      </c>
      <c r="O27" s="98" t="s">
        <v>57</v>
      </c>
      <c r="P27" s="98" t="s">
        <v>57</v>
      </c>
      <c r="Q27" s="98">
        <v>5</v>
      </c>
      <c r="R27" s="98" t="s">
        <v>57</v>
      </c>
      <c r="S27" s="98" t="s">
        <v>57</v>
      </c>
      <c r="T27" s="98">
        <v>3</v>
      </c>
      <c r="U27" s="98" t="s">
        <v>57</v>
      </c>
      <c r="V27" s="98" t="s">
        <v>57</v>
      </c>
      <c r="W27" s="98" t="s">
        <v>57</v>
      </c>
      <c r="X27" s="98" t="s">
        <v>57</v>
      </c>
      <c r="Y27" s="98" t="s">
        <v>57</v>
      </c>
      <c r="Z27" s="98">
        <v>3</v>
      </c>
      <c r="AA27" s="98" t="s">
        <v>57</v>
      </c>
      <c r="AB27" s="98" t="s">
        <v>57</v>
      </c>
      <c r="AC27" s="98" t="s">
        <v>57</v>
      </c>
      <c r="AD27" s="98" t="s">
        <v>57</v>
      </c>
      <c r="AE27" s="98" t="s">
        <v>57</v>
      </c>
      <c r="AF27" s="98" t="s">
        <v>57</v>
      </c>
      <c r="AG27" s="98" t="s">
        <v>57</v>
      </c>
      <c r="AH27" s="98" t="s">
        <v>57</v>
      </c>
      <c r="AI27" s="98" t="s">
        <v>57</v>
      </c>
      <c r="AJ27" s="98" t="s">
        <v>57</v>
      </c>
      <c r="AK27" s="98" t="s">
        <v>57</v>
      </c>
      <c r="AL27" s="98" t="s">
        <v>57</v>
      </c>
      <c r="AM27" s="98" t="s">
        <v>57</v>
      </c>
      <c r="AN27" s="98" t="s">
        <v>57</v>
      </c>
      <c r="AO27" s="98" t="s">
        <v>57</v>
      </c>
      <c r="AP27" s="98" t="s">
        <v>57</v>
      </c>
      <c r="AQ27" s="98" t="s">
        <v>57</v>
      </c>
      <c r="AR27" s="98" t="s">
        <v>57</v>
      </c>
      <c r="AS27" s="98" t="s">
        <v>57</v>
      </c>
      <c r="AT27" s="98" t="s">
        <v>57</v>
      </c>
      <c r="AU27" s="98" t="s">
        <v>57</v>
      </c>
      <c r="AV27" s="98" t="s">
        <v>57</v>
      </c>
      <c r="AW27" s="98" t="s">
        <v>57</v>
      </c>
      <c r="AX27" s="98" t="s">
        <v>57</v>
      </c>
      <c r="AY27" s="98" t="s">
        <v>57</v>
      </c>
      <c r="AZ27" s="98" t="s">
        <v>57</v>
      </c>
      <c r="BA27" s="98" t="s">
        <v>57</v>
      </c>
      <c r="BB27" s="98" t="s">
        <v>57</v>
      </c>
    </row>
    <row r="28" spans="1:54" ht="33.75">
      <c r="A28" s="300">
        <v>16</v>
      </c>
      <c r="B28" s="97" t="s">
        <v>327</v>
      </c>
      <c r="C28" s="192">
        <f t="shared" si="1"/>
        <v>794</v>
      </c>
      <c r="D28" s="192">
        <v>391</v>
      </c>
      <c r="E28" s="192">
        <v>403</v>
      </c>
      <c r="F28" s="192">
        <v>782</v>
      </c>
      <c r="G28" s="192">
        <f t="shared" si="2"/>
        <v>12</v>
      </c>
      <c r="H28" s="98" t="s">
        <v>673</v>
      </c>
      <c r="I28" s="98" t="s">
        <v>673</v>
      </c>
      <c r="J28" s="98" t="s">
        <v>673</v>
      </c>
      <c r="K28" s="98" t="s">
        <v>673</v>
      </c>
      <c r="L28" s="98" t="s">
        <v>673</v>
      </c>
      <c r="M28" s="98" t="s">
        <v>673</v>
      </c>
      <c r="N28" s="98" t="s">
        <v>673</v>
      </c>
      <c r="O28" s="98" t="s">
        <v>673</v>
      </c>
      <c r="P28" s="98">
        <v>2</v>
      </c>
      <c r="Q28" s="98">
        <v>2</v>
      </c>
      <c r="R28" s="98" t="s">
        <v>673</v>
      </c>
      <c r="S28" s="98">
        <v>1</v>
      </c>
      <c r="T28" s="98">
        <v>1</v>
      </c>
      <c r="U28" s="98">
        <v>1</v>
      </c>
      <c r="V28" s="98" t="s">
        <v>673</v>
      </c>
      <c r="W28" s="98">
        <v>1</v>
      </c>
      <c r="X28" s="98" t="s">
        <v>673</v>
      </c>
      <c r="Y28" s="98" t="s">
        <v>673</v>
      </c>
      <c r="Z28" s="98">
        <v>2</v>
      </c>
      <c r="AA28" s="98" t="s">
        <v>673</v>
      </c>
      <c r="AB28" s="98" t="s">
        <v>673</v>
      </c>
      <c r="AC28" s="98" t="s">
        <v>673</v>
      </c>
      <c r="AD28" s="98" t="s">
        <v>673</v>
      </c>
      <c r="AE28" s="98" t="s">
        <v>673</v>
      </c>
      <c r="AF28" s="98" t="s">
        <v>673</v>
      </c>
      <c r="AG28" s="98" t="s">
        <v>673</v>
      </c>
      <c r="AH28" s="98" t="s">
        <v>673</v>
      </c>
      <c r="AI28" s="98" t="s">
        <v>673</v>
      </c>
      <c r="AJ28" s="98" t="s">
        <v>673</v>
      </c>
      <c r="AK28" s="98" t="s">
        <v>673</v>
      </c>
      <c r="AL28" s="98" t="s">
        <v>673</v>
      </c>
      <c r="AM28" s="98">
        <v>1</v>
      </c>
      <c r="AN28" s="98" t="s">
        <v>673</v>
      </c>
      <c r="AO28" s="98" t="s">
        <v>673</v>
      </c>
      <c r="AP28" s="98" t="s">
        <v>673</v>
      </c>
      <c r="AQ28" s="98" t="s">
        <v>673</v>
      </c>
      <c r="AR28" s="98" t="s">
        <v>673</v>
      </c>
      <c r="AS28" s="98" t="s">
        <v>673</v>
      </c>
      <c r="AT28" s="98" t="s">
        <v>673</v>
      </c>
      <c r="AU28" s="98" t="s">
        <v>673</v>
      </c>
      <c r="AV28" s="98" t="s">
        <v>673</v>
      </c>
      <c r="AW28" s="98">
        <v>1</v>
      </c>
      <c r="AX28" s="98" t="s">
        <v>673</v>
      </c>
      <c r="AY28" s="98" t="s">
        <v>673</v>
      </c>
      <c r="AZ28" s="98" t="s">
        <v>673</v>
      </c>
      <c r="BA28" s="98" t="s">
        <v>673</v>
      </c>
      <c r="BB28" s="98" t="s">
        <v>673</v>
      </c>
    </row>
    <row r="29" spans="1:54" ht="42">
      <c r="A29" s="349"/>
      <c r="B29" s="99" t="s">
        <v>704</v>
      </c>
      <c r="C29" s="192">
        <f t="shared" si="1"/>
        <v>541</v>
      </c>
      <c r="D29" s="192">
        <v>284</v>
      </c>
      <c r="E29" s="192">
        <v>257</v>
      </c>
      <c r="F29" s="192">
        <v>519</v>
      </c>
      <c r="G29" s="192">
        <f t="shared" si="2"/>
        <v>22</v>
      </c>
      <c r="H29" s="98" t="s">
        <v>63</v>
      </c>
      <c r="I29" s="98" t="s">
        <v>63</v>
      </c>
      <c r="J29" s="98" t="s">
        <v>63</v>
      </c>
      <c r="K29" s="98" t="s">
        <v>63</v>
      </c>
      <c r="L29" s="98" t="s">
        <v>63</v>
      </c>
      <c r="M29" s="98" t="s">
        <v>63</v>
      </c>
      <c r="N29" s="98" t="s">
        <v>63</v>
      </c>
      <c r="O29" s="98" t="s">
        <v>63</v>
      </c>
      <c r="P29" s="98" t="s">
        <v>63</v>
      </c>
      <c r="Q29" s="98" t="s">
        <v>63</v>
      </c>
      <c r="R29" s="98" t="s">
        <v>63</v>
      </c>
      <c r="S29" s="98" t="s">
        <v>63</v>
      </c>
      <c r="T29" s="98">
        <v>1</v>
      </c>
      <c r="U29" s="98" t="s">
        <v>63</v>
      </c>
      <c r="V29" s="98" t="s">
        <v>63</v>
      </c>
      <c r="W29" s="98" t="s">
        <v>63</v>
      </c>
      <c r="X29" s="98" t="s">
        <v>63</v>
      </c>
      <c r="Y29" s="98" t="s">
        <v>63</v>
      </c>
      <c r="Z29" s="98">
        <v>19</v>
      </c>
      <c r="AA29" s="98" t="s">
        <v>63</v>
      </c>
      <c r="AB29" s="98">
        <v>1</v>
      </c>
      <c r="AC29" s="98" t="s">
        <v>63</v>
      </c>
      <c r="AD29" s="98" t="s">
        <v>63</v>
      </c>
      <c r="AE29" s="98" t="s">
        <v>63</v>
      </c>
      <c r="AF29" s="98" t="s">
        <v>63</v>
      </c>
      <c r="AG29" s="98" t="s">
        <v>63</v>
      </c>
      <c r="AH29" s="98" t="s">
        <v>63</v>
      </c>
      <c r="AI29" s="98">
        <v>1</v>
      </c>
      <c r="AJ29" s="98" t="s">
        <v>63</v>
      </c>
      <c r="AK29" s="98" t="s">
        <v>63</v>
      </c>
      <c r="AL29" s="98" t="s">
        <v>63</v>
      </c>
      <c r="AM29" s="98" t="s">
        <v>63</v>
      </c>
      <c r="AN29" s="98" t="s">
        <v>63</v>
      </c>
      <c r="AO29" s="98" t="s">
        <v>63</v>
      </c>
      <c r="AP29" s="98" t="s">
        <v>63</v>
      </c>
      <c r="AQ29" s="98" t="s">
        <v>63</v>
      </c>
      <c r="AR29" s="98" t="s">
        <v>63</v>
      </c>
      <c r="AS29" s="98" t="s">
        <v>63</v>
      </c>
      <c r="AT29" s="98" t="s">
        <v>63</v>
      </c>
      <c r="AU29" s="98" t="s">
        <v>63</v>
      </c>
      <c r="AV29" s="98" t="s">
        <v>63</v>
      </c>
      <c r="AW29" s="98" t="s">
        <v>63</v>
      </c>
      <c r="AX29" s="98" t="s">
        <v>63</v>
      </c>
      <c r="AY29" s="98" t="s">
        <v>63</v>
      </c>
      <c r="AZ29" s="98" t="s">
        <v>63</v>
      </c>
      <c r="BA29" s="98" t="s">
        <v>63</v>
      </c>
      <c r="BB29" s="98" t="s">
        <v>63</v>
      </c>
    </row>
    <row r="30" spans="1:54" ht="42">
      <c r="A30" s="350"/>
      <c r="B30" s="99" t="s">
        <v>502</v>
      </c>
      <c r="C30" s="256">
        <f t="shared" si="1"/>
        <v>621</v>
      </c>
      <c r="D30" s="256">
        <v>297</v>
      </c>
      <c r="E30" s="256">
        <v>324</v>
      </c>
      <c r="F30" s="256">
        <v>614</v>
      </c>
      <c r="G30" s="256">
        <f t="shared" si="2"/>
        <v>7</v>
      </c>
      <c r="H30" s="54" t="s">
        <v>57</v>
      </c>
      <c r="I30" s="54" t="s">
        <v>57</v>
      </c>
      <c r="J30" s="54" t="s">
        <v>57</v>
      </c>
      <c r="K30" s="54" t="s">
        <v>57</v>
      </c>
      <c r="L30" s="54" t="s">
        <v>57</v>
      </c>
      <c r="M30" s="54" t="s">
        <v>57</v>
      </c>
      <c r="N30" s="54" t="s">
        <v>57</v>
      </c>
      <c r="O30" s="54" t="s">
        <v>57</v>
      </c>
      <c r="P30" s="54" t="s">
        <v>57</v>
      </c>
      <c r="Q30" s="54">
        <v>1</v>
      </c>
      <c r="R30" s="54">
        <v>2</v>
      </c>
      <c r="S30" s="54" t="s">
        <v>57</v>
      </c>
      <c r="T30" s="54">
        <v>1</v>
      </c>
      <c r="U30" s="54" t="s">
        <v>57</v>
      </c>
      <c r="V30" s="54" t="s">
        <v>57</v>
      </c>
      <c r="W30" s="54" t="s">
        <v>57</v>
      </c>
      <c r="X30" s="54" t="s">
        <v>57</v>
      </c>
      <c r="Y30" s="54" t="s">
        <v>57</v>
      </c>
      <c r="Z30" s="54">
        <v>3</v>
      </c>
      <c r="AA30" s="54" t="s">
        <v>57</v>
      </c>
      <c r="AB30" s="54" t="s">
        <v>57</v>
      </c>
      <c r="AC30" s="54" t="s">
        <v>57</v>
      </c>
      <c r="AD30" s="54" t="s">
        <v>57</v>
      </c>
      <c r="AE30" s="54" t="s">
        <v>57</v>
      </c>
      <c r="AF30" s="54" t="s">
        <v>57</v>
      </c>
      <c r="AG30" s="54" t="s">
        <v>57</v>
      </c>
      <c r="AH30" s="54" t="s">
        <v>57</v>
      </c>
      <c r="AI30" s="54" t="s">
        <v>57</v>
      </c>
      <c r="AJ30" s="54" t="s">
        <v>57</v>
      </c>
      <c r="AK30" s="54" t="s">
        <v>57</v>
      </c>
      <c r="AL30" s="54" t="s">
        <v>57</v>
      </c>
      <c r="AM30" s="54" t="s">
        <v>57</v>
      </c>
      <c r="AN30" s="54" t="s">
        <v>57</v>
      </c>
      <c r="AO30" s="54" t="s">
        <v>57</v>
      </c>
      <c r="AP30" s="54" t="s">
        <v>57</v>
      </c>
      <c r="AQ30" s="54" t="s">
        <v>57</v>
      </c>
      <c r="AR30" s="54" t="s">
        <v>57</v>
      </c>
      <c r="AS30" s="54" t="s">
        <v>57</v>
      </c>
      <c r="AT30" s="54" t="s">
        <v>57</v>
      </c>
      <c r="AU30" s="54" t="s">
        <v>57</v>
      </c>
      <c r="AV30" s="54" t="s">
        <v>57</v>
      </c>
      <c r="AW30" s="54" t="s">
        <v>57</v>
      </c>
      <c r="AX30" s="54" t="s">
        <v>57</v>
      </c>
      <c r="AY30" s="54" t="s">
        <v>57</v>
      </c>
      <c r="AZ30" s="54" t="s">
        <v>57</v>
      </c>
      <c r="BA30" s="54" t="s">
        <v>57</v>
      </c>
      <c r="BB30" s="54" t="s">
        <v>57</v>
      </c>
    </row>
    <row r="31" spans="1:54" ht="25.5" customHeight="1" thickBot="1">
      <c r="A31" s="100">
        <v>17</v>
      </c>
      <c r="B31" s="93" t="s">
        <v>327</v>
      </c>
      <c r="C31" s="257">
        <f t="shared" si="1"/>
        <v>1140</v>
      </c>
      <c r="D31" s="257">
        <v>613</v>
      </c>
      <c r="E31" s="257">
        <v>527</v>
      </c>
      <c r="F31" s="257">
        <v>1128</v>
      </c>
      <c r="G31" s="257">
        <f t="shared" si="2"/>
        <v>12</v>
      </c>
      <c r="H31" s="96" t="s">
        <v>673</v>
      </c>
      <c r="I31" s="96" t="s">
        <v>673</v>
      </c>
      <c r="J31" s="96" t="s">
        <v>673</v>
      </c>
      <c r="K31" s="96" t="s">
        <v>673</v>
      </c>
      <c r="L31" s="96" t="s">
        <v>673</v>
      </c>
      <c r="M31" s="96" t="s">
        <v>673</v>
      </c>
      <c r="N31" s="96" t="s">
        <v>673</v>
      </c>
      <c r="O31" s="96">
        <v>1</v>
      </c>
      <c r="P31" s="96" t="s">
        <v>673</v>
      </c>
      <c r="Q31" s="96">
        <v>1</v>
      </c>
      <c r="R31" s="96">
        <v>3</v>
      </c>
      <c r="S31" s="96" t="s">
        <v>673</v>
      </c>
      <c r="T31" s="96">
        <v>1</v>
      </c>
      <c r="U31" s="96" t="s">
        <v>673</v>
      </c>
      <c r="V31" s="96" t="s">
        <v>673</v>
      </c>
      <c r="W31" s="96" t="s">
        <v>673</v>
      </c>
      <c r="X31" s="96" t="s">
        <v>673</v>
      </c>
      <c r="Y31" s="96" t="s">
        <v>673</v>
      </c>
      <c r="Z31" s="96">
        <v>2</v>
      </c>
      <c r="AA31" s="96" t="s">
        <v>673</v>
      </c>
      <c r="AB31" s="96" t="s">
        <v>673</v>
      </c>
      <c r="AC31" s="96">
        <v>1</v>
      </c>
      <c r="AD31" s="96" t="s">
        <v>673</v>
      </c>
      <c r="AE31" s="96" t="s">
        <v>673</v>
      </c>
      <c r="AF31" s="96">
        <v>1</v>
      </c>
      <c r="AG31" s="96" t="s">
        <v>673</v>
      </c>
      <c r="AH31" s="96">
        <v>1</v>
      </c>
      <c r="AI31" s="96">
        <v>1</v>
      </c>
      <c r="AJ31" s="96" t="s">
        <v>673</v>
      </c>
      <c r="AK31" s="96" t="s">
        <v>673</v>
      </c>
      <c r="AL31" s="96" t="s">
        <v>673</v>
      </c>
      <c r="AM31" s="96" t="s">
        <v>673</v>
      </c>
      <c r="AN31" s="96" t="s">
        <v>673</v>
      </c>
      <c r="AO31" s="96" t="s">
        <v>673</v>
      </c>
      <c r="AP31" s="96" t="s">
        <v>673</v>
      </c>
      <c r="AQ31" s="96" t="s">
        <v>673</v>
      </c>
      <c r="AR31" s="96" t="s">
        <v>673</v>
      </c>
      <c r="AS31" s="96" t="s">
        <v>673</v>
      </c>
      <c r="AT31" s="96" t="s">
        <v>673</v>
      </c>
      <c r="AU31" s="96" t="s">
        <v>673</v>
      </c>
      <c r="AV31" s="96" t="s">
        <v>673</v>
      </c>
      <c r="AW31" s="96" t="s">
        <v>673</v>
      </c>
      <c r="AX31" s="96" t="s">
        <v>673</v>
      </c>
      <c r="AY31" s="96" t="s">
        <v>673</v>
      </c>
      <c r="AZ31" s="96" t="s">
        <v>673</v>
      </c>
      <c r="BA31" s="96" t="s">
        <v>673</v>
      </c>
      <c r="BB31" s="96" t="s">
        <v>673</v>
      </c>
    </row>
    <row r="32" spans="1:54">
      <c r="A32" s="13"/>
      <c r="B32" s="101"/>
      <c r="C32" s="256">
        <v>1140</v>
      </c>
      <c r="D32" s="256"/>
      <c r="E32" s="256"/>
      <c r="F32" s="256"/>
      <c r="G32" s="256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</row>
    <row r="33" spans="1:2">
      <c r="A33" s="4" t="s">
        <v>431</v>
      </c>
      <c r="B33" s="27" t="s">
        <v>478</v>
      </c>
    </row>
    <row r="34" spans="1:2">
      <c r="B34" s="27" t="s">
        <v>479</v>
      </c>
    </row>
  </sheetData>
  <mergeCells count="151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D8:AD9"/>
    <mergeCell ref="AE8:AE9"/>
    <mergeCell ref="AF8:AF9"/>
    <mergeCell ref="AG8:AG9"/>
    <mergeCell ref="Z8:Z9"/>
    <mergeCell ref="AA8:AA9"/>
    <mergeCell ref="AB8:AB9"/>
    <mergeCell ref="AC8:AC9"/>
    <mergeCell ref="AL8:AL9"/>
    <mergeCell ref="AM8:AM9"/>
    <mergeCell ref="AN8:AN9"/>
    <mergeCell ref="AO8:AO9"/>
    <mergeCell ref="AH8:AH9"/>
    <mergeCell ref="AI8:AI9"/>
    <mergeCell ref="AJ8:AJ9"/>
    <mergeCell ref="AK8:AK9"/>
    <mergeCell ref="AT8:AT9"/>
    <mergeCell ref="AU8:AU9"/>
    <mergeCell ref="AV8:AV9"/>
    <mergeCell ref="AW8:AW9"/>
    <mergeCell ref="AP8:AP9"/>
    <mergeCell ref="AQ8:AQ9"/>
    <mergeCell ref="AR8:AR9"/>
    <mergeCell ref="AS8:AS9"/>
    <mergeCell ref="BB8:BB9"/>
    <mergeCell ref="BC8:BC9"/>
    <mergeCell ref="BD8:BD9"/>
    <mergeCell ref="BE8:BE9"/>
    <mergeCell ref="AX8:AX9"/>
    <mergeCell ref="AY8:AY9"/>
    <mergeCell ref="AZ8:AZ9"/>
    <mergeCell ref="BA8:BA9"/>
    <mergeCell ref="BJ8:BJ9"/>
    <mergeCell ref="BK8:BK9"/>
    <mergeCell ref="BL8:BL9"/>
    <mergeCell ref="BM8:BM9"/>
    <mergeCell ref="BF8:BF9"/>
    <mergeCell ref="BG8:BG9"/>
    <mergeCell ref="BH8:BH9"/>
    <mergeCell ref="BI8:BI9"/>
    <mergeCell ref="BV8:BV9"/>
    <mergeCell ref="BR8:BR9"/>
    <mergeCell ref="BS8:BS9"/>
    <mergeCell ref="BT8:BT9"/>
    <mergeCell ref="BU8:BU9"/>
    <mergeCell ref="BN8:BN9"/>
    <mergeCell ref="BO8:BO9"/>
    <mergeCell ref="BP8:BP9"/>
    <mergeCell ref="BQ8:BQ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Z2:Z3"/>
    <mergeCell ref="S2:S3"/>
    <mergeCell ref="T2:T3"/>
    <mergeCell ref="U2:U3"/>
    <mergeCell ref="V2:V3"/>
    <mergeCell ref="AE2:AE3"/>
    <mergeCell ref="AF2:AF3"/>
    <mergeCell ref="AG2:AG3"/>
    <mergeCell ref="AH2:AH3"/>
    <mergeCell ref="AA2:AA3"/>
    <mergeCell ref="AB2:AB3"/>
    <mergeCell ref="AC2:AC3"/>
    <mergeCell ref="AD2:AD3"/>
    <mergeCell ref="AM2:AM3"/>
    <mergeCell ref="AN2:AN3"/>
    <mergeCell ref="AO2:AO3"/>
    <mergeCell ref="AP2:AP3"/>
    <mergeCell ref="AI2:AI3"/>
    <mergeCell ref="AJ2:AJ3"/>
    <mergeCell ref="AK2:AK3"/>
    <mergeCell ref="AL2:AL3"/>
    <mergeCell ref="AU2:AU3"/>
    <mergeCell ref="AV2:AV3"/>
    <mergeCell ref="AW2:AW3"/>
    <mergeCell ref="AX2:AX3"/>
    <mergeCell ref="AQ2:AQ3"/>
    <mergeCell ref="AR2:AR3"/>
    <mergeCell ref="AS2:AS3"/>
    <mergeCell ref="AT2:AT3"/>
    <mergeCell ref="BC2:BC3"/>
    <mergeCell ref="BD2:BD3"/>
    <mergeCell ref="BE2:BE3"/>
    <mergeCell ref="BF2:BF3"/>
    <mergeCell ref="AY2:AY3"/>
    <mergeCell ref="AZ2:AZ3"/>
    <mergeCell ref="BA2:BA3"/>
    <mergeCell ref="BB2:BB3"/>
    <mergeCell ref="BK2:BK3"/>
    <mergeCell ref="BL2:BL3"/>
    <mergeCell ref="BM2:BM3"/>
    <mergeCell ref="BN2:BN3"/>
    <mergeCell ref="BG2:BG3"/>
    <mergeCell ref="BH2:BH3"/>
    <mergeCell ref="BI2:BI3"/>
    <mergeCell ref="BJ2:BJ3"/>
    <mergeCell ref="BS2:BS3"/>
    <mergeCell ref="BT2:BT3"/>
    <mergeCell ref="BU2:BU3"/>
    <mergeCell ref="BV2:BV3"/>
    <mergeCell ref="BO2:BO3"/>
    <mergeCell ref="BP2:BP3"/>
    <mergeCell ref="BQ2:BQ3"/>
    <mergeCell ref="BR2:BR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625" style="3" hidden="1" customWidth="1"/>
    <col min="3" max="5" width="5.875" style="3" customWidth="1"/>
    <col min="6" max="6" width="7.125" style="3" customWidth="1"/>
    <col min="7" max="7" width="6.625" style="3" customWidth="1"/>
    <col min="8" max="11" width="6.375" style="3" customWidth="1"/>
    <col min="12" max="12" width="6.625" style="3" customWidth="1"/>
    <col min="13" max="13" width="7.375" style="3" customWidth="1"/>
    <col min="14" max="14" width="6.125" style="3" customWidth="1"/>
    <col min="15" max="16384" width="9" style="3"/>
  </cols>
  <sheetData>
    <row r="1" spans="1:14" ht="18.75" customHeight="1" thickBot="1">
      <c r="A1" s="1" t="s">
        <v>6</v>
      </c>
      <c r="H1" s="36" t="s">
        <v>573</v>
      </c>
      <c r="N1" s="4" t="s">
        <v>572</v>
      </c>
    </row>
    <row r="2" spans="1:14" ht="18.75" customHeight="1">
      <c r="A2" s="353" t="s">
        <v>449</v>
      </c>
      <c r="B2" s="315"/>
      <c r="C2" s="287" t="s">
        <v>332</v>
      </c>
      <c r="D2" s="287"/>
      <c r="E2" s="287"/>
      <c r="F2" s="287"/>
      <c r="G2" s="287" t="s">
        <v>410</v>
      </c>
      <c r="H2" s="287"/>
      <c r="I2" s="287"/>
      <c r="J2" s="287"/>
      <c r="K2" s="287"/>
      <c r="L2" s="287" t="s">
        <v>362</v>
      </c>
      <c r="M2" s="287"/>
      <c r="N2" s="288" t="s">
        <v>336</v>
      </c>
    </row>
    <row r="3" spans="1:14" ht="18.75" customHeight="1">
      <c r="A3" s="354"/>
      <c r="B3" s="316"/>
      <c r="C3" s="284" t="s">
        <v>331</v>
      </c>
      <c r="D3" s="284" t="s">
        <v>566</v>
      </c>
      <c r="E3" s="284" t="s">
        <v>570</v>
      </c>
      <c r="F3" s="285" t="s">
        <v>567</v>
      </c>
      <c r="G3" s="284" t="s">
        <v>331</v>
      </c>
      <c r="H3" s="284" t="s">
        <v>334</v>
      </c>
      <c r="I3" s="284" t="s">
        <v>335</v>
      </c>
      <c r="J3" s="284" t="s">
        <v>568</v>
      </c>
      <c r="K3" s="284" t="s">
        <v>570</v>
      </c>
      <c r="L3" s="284" t="s">
        <v>331</v>
      </c>
      <c r="M3" s="351" t="s">
        <v>569</v>
      </c>
      <c r="N3" s="289"/>
    </row>
    <row r="4" spans="1:14" ht="18.75" customHeight="1">
      <c r="A4" s="342"/>
      <c r="B4" s="316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352"/>
      <c r="N4" s="289"/>
    </row>
    <row r="5" spans="1:14" ht="20.25" hidden="1" customHeight="1">
      <c r="A5" s="52" t="s">
        <v>571</v>
      </c>
      <c r="B5" s="31"/>
      <c r="C5" s="16">
        <f t="shared" ref="C5:C11" si="0">SUM(D5:F5)</f>
        <v>7</v>
      </c>
      <c r="D5" s="16">
        <f>SUM(D17:D19)</f>
        <v>6</v>
      </c>
      <c r="E5" s="16">
        <f>SUM(E17:E19)</f>
        <v>1</v>
      </c>
      <c r="F5" s="16" t="s">
        <v>60</v>
      </c>
      <c r="G5" s="16">
        <f t="shared" ref="G5:G11" si="1">SUM(H5:I5)</f>
        <v>5323</v>
      </c>
      <c r="H5" s="16">
        <f>SUM(H17:H19)</f>
        <v>2856</v>
      </c>
      <c r="I5" s="16">
        <f>SUM(I17:I19)</f>
        <v>2467</v>
      </c>
      <c r="J5" s="16">
        <f>SUM(J17:J19)</f>
        <v>4205</v>
      </c>
      <c r="K5" s="16">
        <f>SUM(K17:K19)</f>
        <v>1118</v>
      </c>
      <c r="L5" s="16">
        <f>SUM(L17:L19)</f>
        <v>360</v>
      </c>
      <c r="M5" s="12">
        <f t="shared" ref="M5:M11" si="2">G5/L5</f>
        <v>14.786111111111111</v>
      </c>
      <c r="N5" s="16">
        <f>SUM(N17:N19)</f>
        <v>128</v>
      </c>
    </row>
    <row r="6" spans="1:14" ht="20.25" hidden="1" customHeight="1">
      <c r="A6" s="13">
        <v>12</v>
      </c>
      <c r="B6" s="31"/>
      <c r="C6" s="16">
        <f t="shared" si="0"/>
        <v>7</v>
      </c>
      <c r="D6" s="16">
        <f>SUM(D20:D22)</f>
        <v>6</v>
      </c>
      <c r="E6" s="16">
        <f>SUM(E20:E22)</f>
        <v>1</v>
      </c>
      <c r="F6" s="16" t="s">
        <v>60</v>
      </c>
      <c r="G6" s="16">
        <f t="shared" si="1"/>
        <v>5352</v>
      </c>
      <c r="H6" s="16">
        <f>SUM(H20:H22)</f>
        <v>2853</v>
      </c>
      <c r="I6" s="16">
        <f>SUM(I20:I22)</f>
        <v>2499</v>
      </c>
      <c r="J6" s="16">
        <f>SUM(J20:J22)</f>
        <v>4176</v>
      </c>
      <c r="K6" s="16">
        <f>SUM(K20:K22)</f>
        <v>1176</v>
      </c>
      <c r="L6" s="16">
        <f>SUM(L20:L22)</f>
        <v>364</v>
      </c>
      <c r="M6" s="12">
        <f t="shared" si="2"/>
        <v>14.703296703296703</v>
      </c>
      <c r="N6" s="16">
        <f>SUM(N20:N22)</f>
        <v>131</v>
      </c>
    </row>
    <row r="7" spans="1:14" ht="27" customHeight="1">
      <c r="A7" s="14" t="s">
        <v>721</v>
      </c>
      <c r="B7" s="31"/>
      <c r="C7" s="16">
        <f t="shared" si="0"/>
        <v>7</v>
      </c>
      <c r="D7" s="16">
        <f>SUM(D23:D25)</f>
        <v>6</v>
      </c>
      <c r="E7" s="16">
        <f>SUM(E23:E25)</f>
        <v>1</v>
      </c>
      <c r="F7" s="16" t="s">
        <v>60</v>
      </c>
      <c r="G7" s="16">
        <f t="shared" si="1"/>
        <v>5247</v>
      </c>
      <c r="H7" s="16">
        <f>SUM(H23:H25)</f>
        <v>2782</v>
      </c>
      <c r="I7" s="16">
        <f>SUM(I23:I25)</f>
        <v>2465</v>
      </c>
      <c r="J7" s="16">
        <f>SUM(J23:J25)</f>
        <v>4131</v>
      </c>
      <c r="K7" s="16">
        <f>SUM(K23:K25)</f>
        <v>1116</v>
      </c>
      <c r="L7" s="16">
        <f>SUM(L23:L25)</f>
        <v>370</v>
      </c>
      <c r="M7" s="12">
        <f t="shared" si="2"/>
        <v>14.18108108108108</v>
      </c>
      <c r="N7" s="16">
        <f>SUM(N23:N25)</f>
        <v>126</v>
      </c>
    </row>
    <row r="8" spans="1:14" ht="27" customHeight="1">
      <c r="A8" s="14">
        <v>14</v>
      </c>
      <c r="B8" s="31"/>
      <c r="C8" s="16">
        <f t="shared" si="0"/>
        <v>8</v>
      </c>
      <c r="D8" s="16">
        <f>SUM(D26:D28)</f>
        <v>6</v>
      </c>
      <c r="E8" s="16">
        <f>SUM(E26:E28)</f>
        <v>2</v>
      </c>
      <c r="F8" s="16" t="s">
        <v>60</v>
      </c>
      <c r="G8" s="16">
        <f t="shared" si="1"/>
        <v>5134</v>
      </c>
      <c r="H8" s="16">
        <f>SUM(H26:H28)</f>
        <v>2749</v>
      </c>
      <c r="I8" s="16">
        <f>SUM(I26:I28)</f>
        <v>2385</v>
      </c>
      <c r="J8" s="16">
        <f>SUM(J26:J28)</f>
        <v>4043</v>
      </c>
      <c r="K8" s="16">
        <f>SUM(K26:K28)</f>
        <v>1091</v>
      </c>
      <c r="L8" s="16">
        <f>SUM(L26:L28)</f>
        <v>358</v>
      </c>
      <c r="M8" s="12">
        <f t="shared" si="2"/>
        <v>14.340782122905027</v>
      </c>
      <c r="N8" s="16">
        <f>SUM(N26:N28)</f>
        <v>130</v>
      </c>
    </row>
    <row r="9" spans="1:14" ht="27" customHeight="1">
      <c r="A9" s="14">
        <v>15</v>
      </c>
      <c r="B9" s="31"/>
      <c r="C9" s="16">
        <f t="shared" si="0"/>
        <v>7</v>
      </c>
      <c r="D9" s="16">
        <f>SUM(D29:D31)</f>
        <v>6</v>
      </c>
      <c r="E9" s="16">
        <f>SUM(E29:E31)</f>
        <v>1</v>
      </c>
      <c r="F9" s="16" t="s">
        <v>60</v>
      </c>
      <c r="G9" s="16">
        <f t="shared" si="1"/>
        <v>4994</v>
      </c>
      <c r="H9" s="16">
        <f>SUM(H29:H31)</f>
        <v>2709</v>
      </c>
      <c r="I9" s="16">
        <f>SUM(I29:I31)</f>
        <v>2285</v>
      </c>
      <c r="J9" s="16">
        <f>SUM(J29:J31)</f>
        <v>3944</v>
      </c>
      <c r="K9" s="16">
        <f>SUM(K29:K31)</f>
        <v>1050</v>
      </c>
      <c r="L9" s="16">
        <f>SUM(L29:L31)</f>
        <v>354</v>
      </c>
      <c r="M9" s="12">
        <f t="shared" si="2"/>
        <v>14.107344632768362</v>
      </c>
      <c r="N9" s="16">
        <f>SUM(N29:N31)</f>
        <v>122</v>
      </c>
    </row>
    <row r="10" spans="1:14" ht="27" customHeight="1">
      <c r="A10" s="14">
        <v>16</v>
      </c>
      <c r="B10" s="31"/>
      <c r="C10" s="16">
        <f t="shared" si="0"/>
        <v>7</v>
      </c>
      <c r="D10" s="16">
        <f>SUM(D32:D34)</f>
        <v>6</v>
      </c>
      <c r="E10" s="16">
        <f>SUM(E32:E34)</f>
        <v>1</v>
      </c>
      <c r="F10" s="16" t="s">
        <v>60</v>
      </c>
      <c r="G10" s="16">
        <f t="shared" si="1"/>
        <v>4862</v>
      </c>
      <c r="H10" s="16">
        <f>SUM(H32:H34)</f>
        <v>2690</v>
      </c>
      <c r="I10" s="16">
        <f>SUM(I32:I34)</f>
        <v>2172</v>
      </c>
      <c r="J10" s="16">
        <f>SUM(J32:J34)</f>
        <v>3787</v>
      </c>
      <c r="K10" s="16">
        <f>SUM(K32:K34)</f>
        <v>1075</v>
      </c>
      <c r="L10" s="16">
        <f>SUM(L32:L34)</f>
        <v>353</v>
      </c>
      <c r="M10" s="12">
        <f t="shared" si="2"/>
        <v>13.773371104815864</v>
      </c>
      <c r="N10" s="16">
        <f>SUM(N32:N34)</f>
        <v>121</v>
      </c>
    </row>
    <row r="11" spans="1:14" ht="27" customHeight="1" thickBot="1">
      <c r="A11" s="87">
        <v>17</v>
      </c>
      <c r="B11" s="34"/>
      <c r="C11" s="25">
        <f t="shared" si="0"/>
        <v>7</v>
      </c>
      <c r="D11" s="25">
        <f>SUM(D35:D37)</f>
        <v>6</v>
      </c>
      <c r="E11" s="25">
        <f>SUM(E35:E37)</f>
        <v>1</v>
      </c>
      <c r="F11" s="25" t="s">
        <v>60</v>
      </c>
      <c r="G11" s="25">
        <f t="shared" si="1"/>
        <v>4726</v>
      </c>
      <c r="H11" s="25">
        <f>SUM(H35:H37)</f>
        <v>2634</v>
      </c>
      <c r="I11" s="25">
        <f>SUM(I35:I37)</f>
        <v>2092</v>
      </c>
      <c r="J11" s="25">
        <f>SUM(J35:J37)</f>
        <v>3643</v>
      </c>
      <c r="K11" s="25">
        <f>SUM(K35:K37)</f>
        <v>1083</v>
      </c>
      <c r="L11" s="25">
        <f>SUM(L35:L37)</f>
        <v>348</v>
      </c>
      <c r="M11" s="35">
        <f t="shared" si="2"/>
        <v>13.580459770114942</v>
      </c>
      <c r="N11" s="25">
        <f>SUM(N35:N37)</f>
        <v>119</v>
      </c>
    </row>
    <row r="12" spans="1:14" ht="18.75" customHeight="1">
      <c r="A12" s="27" t="s">
        <v>345</v>
      </c>
      <c r="D12" s="16"/>
      <c r="E12" s="16"/>
      <c r="F12" s="16"/>
      <c r="G12" s="16"/>
      <c r="H12" s="16"/>
      <c r="I12" s="16"/>
      <c r="J12" s="16"/>
      <c r="K12" s="16"/>
      <c r="L12" s="16"/>
      <c r="M12" s="12"/>
      <c r="N12" s="21"/>
    </row>
    <row r="13" spans="1:14" ht="14.25" thickBot="1">
      <c r="A13" s="1" t="s">
        <v>6</v>
      </c>
      <c r="H13" s="36" t="s">
        <v>573</v>
      </c>
      <c r="N13" s="41" t="s">
        <v>572</v>
      </c>
    </row>
    <row r="14" spans="1:14">
      <c r="A14" s="298" t="s">
        <v>449</v>
      </c>
      <c r="B14" s="315"/>
      <c r="C14" s="287" t="s">
        <v>332</v>
      </c>
      <c r="D14" s="287"/>
      <c r="E14" s="287"/>
      <c r="F14" s="287"/>
      <c r="G14" s="287" t="s">
        <v>410</v>
      </c>
      <c r="H14" s="287"/>
      <c r="I14" s="287"/>
      <c r="J14" s="287"/>
      <c r="K14" s="287"/>
      <c r="L14" s="287" t="s">
        <v>362</v>
      </c>
      <c r="M14" s="287"/>
      <c r="N14" s="288" t="s">
        <v>336</v>
      </c>
    </row>
    <row r="15" spans="1:14">
      <c r="A15" s="299"/>
      <c r="B15" s="316"/>
      <c r="C15" s="284" t="s">
        <v>331</v>
      </c>
      <c r="D15" s="284" t="s">
        <v>566</v>
      </c>
      <c r="E15" s="284" t="s">
        <v>570</v>
      </c>
      <c r="F15" s="285" t="s">
        <v>567</v>
      </c>
      <c r="G15" s="284" t="s">
        <v>331</v>
      </c>
      <c r="H15" s="284" t="s">
        <v>334</v>
      </c>
      <c r="I15" s="284" t="s">
        <v>335</v>
      </c>
      <c r="J15" s="284" t="s">
        <v>568</v>
      </c>
      <c r="K15" s="284" t="s">
        <v>570</v>
      </c>
      <c r="L15" s="284" t="s">
        <v>331</v>
      </c>
      <c r="M15" s="351" t="s">
        <v>569</v>
      </c>
      <c r="N15" s="289"/>
    </row>
    <row r="16" spans="1:14">
      <c r="A16" s="299"/>
      <c r="B16" s="316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352"/>
      <c r="N16" s="289"/>
    </row>
    <row r="17" spans="1:14" ht="20.25" customHeight="1">
      <c r="A17" s="304" t="s">
        <v>571</v>
      </c>
      <c r="B17" s="31" t="s">
        <v>327</v>
      </c>
      <c r="C17" s="16">
        <f>SUM(D17:F17)</f>
        <v>5</v>
      </c>
      <c r="D17" s="16">
        <v>4</v>
      </c>
      <c r="E17" s="16">
        <v>1</v>
      </c>
      <c r="F17" s="16" t="s">
        <v>64</v>
      </c>
      <c r="G17" s="16">
        <f>SUM(H17:I17)</f>
        <v>4313</v>
      </c>
      <c r="H17" s="16">
        <v>2360</v>
      </c>
      <c r="I17" s="16">
        <v>1953</v>
      </c>
      <c r="J17" s="16">
        <v>3195</v>
      </c>
      <c r="K17" s="16">
        <v>1118</v>
      </c>
      <c r="L17" s="16">
        <v>273</v>
      </c>
      <c r="M17" s="12">
        <f>G17/L17</f>
        <v>15.798534798534799</v>
      </c>
      <c r="N17" s="21">
        <v>103</v>
      </c>
    </row>
    <row r="18" spans="1:14" ht="20.25" customHeight="1">
      <c r="A18" s="304"/>
      <c r="B18" s="31" t="s">
        <v>328</v>
      </c>
      <c r="C18" s="16">
        <f t="shared" ref="C18:C37" si="3">SUM(D18:F18)</f>
        <v>1</v>
      </c>
      <c r="D18" s="16">
        <v>1</v>
      </c>
      <c r="E18" s="16" t="s">
        <v>58</v>
      </c>
      <c r="F18" s="16" t="s">
        <v>58</v>
      </c>
      <c r="G18" s="16">
        <f t="shared" ref="G18:G37" si="4">SUM(H18:I18)</f>
        <v>806</v>
      </c>
      <c r="H18" s="16">
        <v>378</v>
      </c>
      <c r="I18" s="16">
        <v>428</v>
      </c>
      <c r="J18" s="16">
        <v>806</v>
      </c>
      <c r="K18" s="16" t="s">
        <v>58</v>
      </c>
      <c r="L18" s="16">
        <v>60</v>
      </c>
      <c r="M18" s="12">
        <f t="shared" ref="M18:M37" si="5">G18/L18</f>
        <v>13.433333333333334</v>
      </c>
      <c r="N18" s="21">
        <v>18</v>
      </c>
    </row>
    <row r="19" spans="1:14" ht="20.25" customHeight="1">
      <c r="A19" s="304"/>
      <c r="B19" s="31" t="s">
        <v>330</v>
      </c>
      <c r="C19" s="16">
        <f t="shared" si="3"/>
        <v>1</v>
      </c>
      <c r="D19" s="16">
        <v>1</v>
      </c>
      <c r="E19" s="16" t="s">
        <v>4</v>
      </c>
      <c r="F19" s="16" t="s">
        <v>4</v>
      </c>
      <c r="G19" s="16">
        <f t="shared" si="4"/>
        <v>204</v>
      </c>
      <c r="H19" s="16">
        <v>118</v>
      </c>
      <c r="I19" s="16">
        <v>86</v>
      </c>
      <c r="J19" s="16">
        <v>204</v>
      </c>
      <c r="K19" s="16" t="s">
        <v>4</v>
      </c>
      <c r="L19" s="16">
        <v>27</v>
      </c>
      <c r="M19" s="12">
        <f t="shared" si="5"/>
        <v>7.5555555555555554</v>
      </c>
      <c r="N19" s="21">
        <v>7</v>
      </c>
    </row>
    <row r="20" spans="1:14" ht="20.25" customHeight="1">
      <c r="A20" s="300">
        <v>12</v>
      </c>
      <c r="B20" s="31" t="s">
        <v>327</v>
      </c>
      <c r="C20" s="16">
        <f t="shared" si="3"/>
        <v>5</v>
      </c>
      <c r="D20" s="16">
        <v>4</v>
      </c>
      <c r="E20" s="16">
        <v>1</v>
      </c>
      <c r="F20" s="16" t="s">
        <v>64</v>
      </c>
      <c r="G20" s="16">
        <f t="shared" si="4"/>
        <v>4396</v>
      </c>
      <c r="H20" s="16">
        <v>2399</v>
      </c>
      <c r="I20" s="16">
        <v>1997</v>
      </c>
      <c r="J20" s="16">
        <v>3220</v>
      </c>
      <c r="K20" s="16">
        <v>1176</v>
      </c>
      <c r="L20" s="16">
        <v>277</v>
      </c>
      <c r="M20" s="12">
        <f t="shared" si="5"/>
        <v>15.870036101083032</v>
      </c>
      <c r="N20" s="21">
        <v>106</v>
      </c>
    </row>
    <row r="21" spans="1:14" ht="20.25" customHeight="1">
      <c r="A21" s="300"/>
      <c r="B21" s="31" t="s">
        <v>328</v>
      </c>
      <c r="C21" s="16">
        <f t="shared" si="3"/>
        <v>1</v>
      </c>
      <c r="D21" s="16">
        <v>1</v>
      </c>
      <c r="E21" s="16" t="s">
        <v>58</v>
      </c>
      <c r="F21" s="16" t="s">
        <v>58</v>
      </c>
      <c r="G21" s="16">
        <f t="shared" si="4"/>
        <v>759</v>
      </c>
      <c r="H21" s="16">
        <v>341</v>
      </c>
      <c r="I21" s="16">
        <v>418</v>
      </c>
      <c r="J21" s="16">
        <v>759</v>
      </c>
      <c r="K21" s="16" t="s">
        <v>58</v>
      </c>
      <c r="L21" s="16">
        <v>59</v>
      </c>
      <c r="M21" s="12">
        <f t="shared" si="5"/>
        <v>12.864406779661017</v>
      </c>
      <c r="N21" s="21">
        <v>19</v>
      </c>
    </row>
    <row r="22" spans="1:14" ht="20.25" customHeight="1">
      <c r="A22" s="300"/>
      <c r="B22" s="31" t="s">
        <v>330</v>
      </c>
      <c r="C22" s="16">
        <f t="shared" si="3"/>
        <v>1</v>
      </c>
      <c r="D22" s="16">
        <v>1</v>
      </c>
      <c r="E22" s="16" t="s">
        <v>4</v>
      </c>
      <c r="F22" s="16" t="s">
        <v>4</v>
      </c>
      <c r="G22" s="16">
        <f t="shared" si="4"/>
        <v>197</v>
      </c>
      <c r="H22" s="16">
        <v>113</v>
      </c>
      <c r="I22" s="16">
        <v>84</v>
      </c>
      <c r="J22" s="16">
        <v>197</v>
      </c>
      <c r="K22" s="16" t="s">
        <v>4</v>
      </c>
      <c r="L22" s="16">
        <v>28</v>
      </c>
      <c r="M22" s="12">
        <f t="shared" si="5"/>
        <v>7.0357142857142856</v>
      </c>
      <c r="N22" s="21">
        <v>6</v>
      </c>
    </row>
    <row r="23" spans="1:14" ht="20.25" customHeight="1">
      <c r="A23" s="300">
        <v>13</v>
      </c>
      <c r="B23" s="31" t="s">
        <v>327</v>
      </c>
      <c r="C23" s="16">
        <f t="shared" si="3"/>
        <v>5</v>
      </c>
      <c r="D23" s="16">
        <v>4</v>
      </c>
      <c r="E23" s="16">
        <v>1</v>
      </c>
      <c r="F23" s="16" t="s">
        <v>64</v>
      </c>
      <c r="G23" s="16">
        <f t="shared" si="4"/>
        <v>4256</v>
      </c>
      <c r="H23" s="16">
        <v>2301</v>
      </c>
      <c r="I23" s="16">
        <v>1955</v>
      </c>
      <c r="J23" s="16">
        <v>3140</v>
      </c>
      <c r="K23" s="16">
        <v>1116</v>
      </c>
      <c r="L23" s="16">
        <v>281</v>
      </c>
      <c r="M23" s="12">
        <f t="shared" si="5"/>
        <v>15.145907473309608</v>
      </c>
      <c r="N23" s="21">
        <v>102</v>
      </c>
    </row>
    <row r="24" spans="1:14" ht="20.25" customHeight="1">
      <c r="A24" s="300"/>
      <c r="B24" s="31" t="s">
        <v>328</v>
      </c>
      <c r="C24" s="16">
        <f t="shared" si="3"/>
        <v>1</v>
      </c>
      <c r="D24" s="16">
        <v>1</v>
      </c>
      <c r="E24" s="16" t="s">
        <v>58</v>
      </c>
      <c r="F24" s="16" t="s">
        <v>58</v>
      </c>
      <c r="G24" s="16">
        <f t="shared" si="4"/>
        <v>768</v>
      </c>
      <c r="H24" s="16">
        <v>351</v>
      </c>
      <c r="I24" s="16">
        <v>417</v>
      </c>
      <c r="J24" s="16">
        <v>768</v>
      </c>
      <c r="K24" s="16" t="s">
        <v>58</v>
      </c>
      <c r="L24" s="16">
        <v>61</v>
      </c>
      <c r="M24" s="12">
        <f t="shared" si="5"/>
        <v>12.590163934426229</v>
      </c>
      <c r="N24" s="21">
        <v>18</v>
      </c>
    </row>
    <row r="25" spans="1:14" ht="20.25" customHeight="1">
      <c r="A25" s="300"/>
      <c r="B25" s="31" t="s">
        <v>330</v>
      </c>
      <c r="C25" s="16">
        <f t="shared" si="3"/>
        <v>1</v>
      </c>
      <c r="D25" s="16">
        <v>1</v>
      </c>
      <c r="E25" s="16" t="s">
        <v>4</v>
      </c>
      <c r="F25" s="16" t="s">
        <v>4</v>
      </c>
      <c r="G25" s="16">
        <f t="shared" si="4"/>
        <v>223</v>
      </c>
      <c r="H25" s="16">
        <v>130</v>
      </c>
      <c r="I25" s="16">
        <v>93</v>
      </c>
      <c r="J25" s="16">
        <v>223</v>
      </c>
      <c r="K25" s="16" t="s">
        <v>4</v>
      </c>
      <c r="L25" s="16">
        <v>28</v>
      </c>
      <c r="M25" s="12">
        <f t="shared" si="5"/>
        <v>7.9642857142857144</v>
      </c>
      <c r="N25" s="21">
        <v>6</v>
      </c>
    </row>
    <row r="26" spans="1:14" ht="20.25" customHeight="1">
      <c r="A26" s="300">
        <v>14</v>
      </c>
      <c r="B26" s="31" t="s">
        <v>327</v>
      </c>
      <c r="C26" s="16">
        <f t="shared" si="3"/>
        <v>6</v>
      </c>
      <c r="D26" s="16">
        <v>4</v>
      </c>
      <c r="E26" s="16">
        <v>2</v>
      </c>
      <c r="F26" s="16" t="s">
        <v>64</v>
      </c>
      <c r="G26" s="16">
        <f t="shared" si="4"/>
        <v>4210</v>
      </c>
      <c r="H26" s="16">
        <v>2276</v>
      </c>
      <c r="I26" s="16">
        <v>1934</v>
      </c>
      <c r="J26" s="16">
        <v>3119</v>
      </c>
      <c r="K26" s="16">
        <v>1091</v>
      </c>
      <c r="L26" s="16">
        <v>273</v>
      </c>
      <c r="M26" s="12">
        <f t="shared" si="5"/>
        <v>15.421245421245422</v>
      </c>
      <c r="N26" s="21">
        <v>105</v>
      </c>
    </row>
    <row r="27" spans="1:14" ht="20.25" customHeight="1">
      <c r="A27" s="300"/>
      <c r="B27" s="31" t="s">
        <v>328</v>
      </c>
      <c r="C27" s="16">
        <f t="shared" si="3"/>
        <v>1</v>
      </c>
      <c r="D27" s="16">
        <v>1</v>
      </c>
      <c r="E27" s="16" t="s">
        <v>58</v>
      </c>
      <c r="F27" s="16" t="s">
        <v>58</v>
      </c>
      <c r="G27" s="16">
        <f t="shared" si="4"/>
        <v>708</v>
      </c>
      <c r="H27" s="16">
        <v>345</v>
      </c>
      <c r="I27" s="16">
        <v>363</v>
      </c>
      <c r="J27" s="16">
        <v>708</v>
      </c>
      <c r="K27" s="16" t="s">
        <v>58</v>
      </c>
      <c r="L27" s="16">
        <v>58</v>
      </c>
      <c r="M27" s="12">
        <f t="shared" si="5"/>
        <v>12.206896551724139</v>
      </c>
      <c r="N27" s="21">
        <v>19</v>
      </c>
    </row>
    <row r="28" spans="1:14" ht="20.25" customHeight="1">
      <c r="A28" s="300"/>
      <c r="B28" s="31" t="s">
        <v>330</v>
      </c>
      <c r="C28" s="16">
        <f t="shared" si="3"/>
        <v>1</v>
      </c>
      <c r="D28" s="16">
        <v>1</v>
      </c>
      <c r="E28" s="16" t="s">
        <v>4</v>
      </c>
      <c r="F28" s="16" t="s">
        <v>4</v>
      </c>
      <c r="G28" s="16">
        <f t="shared" si="4"/>
        <v>216</v>
      </c>
      <c r="H28" s="16">
        <v>128</v>
      </c>
      <c r="I28" s="16">
        <v>88</v>
      </c>
      <c r="J28" s="16">
        <v>216</v>
      </c>
      <c r="K28" s="16" t="s">
        <v>4</v>
      </c>
      <c r="L28" s="16">
        <v>27</v>
      </c>
      <c r="M28" s="12">
        <f t="shared" si="5"/>
        <v>8</v>
      </c>
      <c r="N28" s="21">
        <v>6</v>
      </c>
    </row>
    <row r="29" spans="1:14" ht="20.25" customHeight="1">
      <c r="A29" s="300">
        <v>15</v>
      </c>
      <c r="B29" s="31" t="s">
        <v>327</v>
      </c>
      <c r="C29" s="16">
        <f t="shared" si="3"/>
        <v>5</v>
      </c>
      <c r="D29" s="16">
        <v>4</v>
      </c>
      <c r="E29" s="16">
        <v>1</v>
      </c>
      <c r="F29" s="16" t="s">
        <v>64</v>
      </c>
      <c r="G29" s="16">
        <f t="shared" si="4"/>
        <v>4130</v>
      </c>
      <c r="H29" s="16">
        <v>2238</v>
      </c>
      <c r="I29" s="16">
        <v>1892</v>
      </c>
      <c r="J29" s="16">
        <v>3080</v>
      </c>
      <c r="K29" s="16">
        <v>1050</v>
      </c>
      <c r="L29" s="16">
        <v>271</v>
      </c>
      <c r="M29" s="12">
        <f t="shared" si="5"/>
        <v>15.239852398523984</v>
      </c>
      <c r="N29" s="21">
        <v>96</v>
      </c>
    </row>
    <row r="30" spans="1:14" ht="20.25" customHeight="1">
      <c r="A30" s="300"/>
      <c r="B30" s="31" t="s">
        <v>328</v>
      </c>
      <c r="C30" s="16">
        <f t="shared" si="3"/>
        <v>1</v>
      </c>
      <c r="D30" s="16">
        <v>1</v>
      </c>
      <c r="E30" s="16" t="s">
        <v>58</v>
      </c>
      <c r="F30" s="16" t="s">
        <v>58</v>
      </c>
      <c r="G30" s="16">
        <f t="shared" si="4"/>
        <v>629</v>
      </c>
      <c r="H30" s="16">
        <v>322</v>
      </c>
      <c r="I30" s="16">
        <v>307</v>
      </c>
      <c r="J30" s="16">
        <v>629</v>
      </c>
      <c r="K30" s="16" t="s">
        <v>58</v>
      </c>
      <c r="L30" s="16">
        <v>55</v>
      </c>
      <c r="M30" s="12">
        <f t="shared" si="5"/>
        <v>11.436363636363636</v>
      </c>
      <c r="N30" s="21">
        <v>19</v>
      </c>
    </row>
    <row r="31" spans="1:14" ht="20.25" customHeight="1">
      <c r="A31" s="300"/>
      <c r="B31" s="31" t="s">
        <v>330</v>
      </c>
      <c r="C31" s="16">
        <f t="shared" si="3"/>
        <v>1</v>
      </c>
      <c r="D31" s="16">
        <v>1</v>
      </c>
      <c r="E31" s="16" t="s">
        <v>4</v>
      </c>
      <c r="F31" s="16" t="s">
        <v>4</v>
      </c>
      <c r="G31" s="16">
        <f t="shared" si="4"/>
        <v>235</v>
      </c>
      <c r="H31" s="16">
        <v>149</v>
      </c>
      <c r="I31" s="16">
        <v>86</v>
      </c>
      <c r="J31" s="16">
        <v>235</v>
      </c>
      <c r="K31" s="16" t="s">
        <v>4</v>
      </c>
      <c r="L31" s="16">
        <v>28</v>
      </c>
      <c r="M31" s="12">
        <f t="shared" si="5"/>
        <v>8.3928571428571423</v>
      </c>
      <c r="N31" s="21">
        <v>7</v>
      </c>
    </row>
    <row r="32" spans="1:14" ht="20.25" customHeight="1">
      <c r="A32" s="300">
        <v>16</v>
      </c>
      <c r="B32" s="31" t="s">
        <v>327</v>
      </c>
      <c r="C32" s="16">
        <f>SUM(D32:F32)</f>
        <v>5</v>
      </c>
      <c r="D32" s="16">
        <v>4</v>
      </c>
      <c r="E32" s="16">
        <v>1</v>
      </c>
      <c r="F32" s="16" t="s">
        <v>64</v>
      </c>
      <c r="G32" s="16">
        <f>SUM(H32:I32)</f>
        <v>4038</v>
      </c>
      <c r="H32" s="16">
        <v>2222</v>
      </c>
      <c r="I32" s="16">
        <v>1816</v>
      </c>
      <c r="J32" s="16">
        <v>2963</v>
      </c>
      <c r="K32" s="16">
        <v>1075</v>
      </c>
      <c r="L32" s="16">
        <v>269</v>
      </c>
      <c r="M32" s="12">
        <f>G32/L32</f>
        <v>15.011152416356877</v>
      </c>
      <c r="N32" s="21">
        <v>98</v>
      </c>
    </row>
    <row r="33" spans="1:14" ht="20.25" customHeight="1">
      <c r="A33" s="300"/>
      <c r="B33" s="31" t="s">
        <v>328</v>
      </c>
      <c r="C33" s="16">
        <f>SUM(D33:F33)</f>
        <v>1</v>
      </c>
      <c r="D33" s="16">
        <v>1</v>
      </c>
      <c r="E33" s="16" t="s">
        <v>58</v>
      </c>
      <c r="F33" s="16" t="s">
        <v>58</v>
      </c>
      <c r="G33" s="16">
        <f>SUM(H33:I33)</f>
        <v>607</v>
      </c>
      <c r="H33" s="16">
        <v>337</v>
      </c>
      <c r="I33" s="16">
        <v>270</v>
      </c>
      <c r="J33" s="16">
        <v>607</v>
      </c>
      <c r="K33" s="16" t="s">
        <v>58</v>
      </c>
      <c r="L33" s="16">
        <v>55</v>
      </c>
      <c r="M33" s="12">
        <f>G33/L33</f>
        <v>11.036363636363637</v>
      </c>
      <c r="N33" s="21">
        <v>16</v>
      </c>
    </row>
    <row r="34" spans="1:14" ht="20.25" customHeight="1">
      <c r="A34" s="300"/>
      <c r="B34" s="31" t="s">
        <v>330</v>
      </c>
      <c r="C34" s="16">
        <f>SUM(D34:F34)</f>
        <v>1</v>
      </c>
      <c r="D34" s="16">
        <v>1</v>
      </c>
      <c r="E34" s="16" t="s">
        <v>4</v>
      </c>
      <c r="F34" s="16" t="s">
        <v>4</v>
      </c>
      <c r="G34" s="16">
        <f>SUM(H34:I34)</f>
        <v>217</v>
      </c>
      <c r="H34" s="16">
        <v>131</v>
      </c>
      <c r="I34" s="16">
        <v>86</v>
      </c>
      <c r="J34" s="16">
        <v>217</v>
      </c>
      <c r="K34" s="16" t="s">
        <v>4</v>
      </c>
      <c r="L34" s="16">
        <v>29</v>
      </c>
      <c r="M34" s="12">
        <f>G34/L34</f>
        <v>7.4827586206896548</v>
      </c>
      <c r="N34" s="21">
        <v>7</v>
      </c>
    </row>
    <row r="35" spans="1:14" ht="20.25" customHeight="1">
      <c r="A35" s="300">
        <v>17</v>
      </c>
      <c r="B35" s="31" t="s">
        <v>327</v>
      </c>
      <c r="C35" s="16">
        <f t="shared" si="3"/>
        <v>5</v>
      </c>
      <c r="D35" s="16">
        <v>4</v>
      </c>
      <c r="E35" s="16">
        <v>1</v>
      </c>
      <c r="F35" s="16" t="s">
        <v>64</v>
      </c>
      <c r="G35" s="16">
        <f t="shared" si="4"/>
        <v>4726</v>
      </c>
      <c r="H35" s="16">
        <v>2634</v>
      </c>
      <c r="I35" s="16">
        <v>2092</v>
      </c>
      <c r="J35" s="16">
        <v>3643</v>
      </c>
      <c r="K35" s="16">
        <v>1083</v>
      </c>
      <c r="L35" s="16">
        <v>348</v>
      </c>
      <c r="M35" s="12">
        <f t="shared" si="5"/>
        <v>13.580459770114942</v>
      </c>
      <c r="N35" s="21">
        <v>119</v>
      </c>
    </row>
    <row r="36" spans="1:14" ht="20.25" customHeight="1">
      <c r="A36" s="300"/>
      <c r="B36" s="31" t="s">
        <v>328</v>
      </c>
      <c r="C36" s="16">
        <f t="shared" si="3"/>
        <v>1</v>
      </c>
      <c r="D36" s="16">
        <v>1</v>
      </c>
      <c r="E36" s="16" t="s">
        <v>58</v>
      </c>
      <c r="F36" s="16" t="s">
        <v>58</v>
      </c>
      <c r="G36" s="16">
        <f t="shared" si="4"/>
        <v>0</v>
      </c>
      <c r="H36" s="16"/>
      <c r="I36" s="16"/>
      <c r="J36" s="16"/>
      <c r="K36" s="16"/>
      <c r="L36" s="16"/>
      <c r="M36" s="12" t="e">
        <f t="shared" si="5"/>
        <v>#DIV/0!</v>
      </c>
      <c r="N36" s="21"/>
    </row>
    <row r="37" spans="1:14" ht="20.25" customHeight="1" thickBot="1">
      <c r="A37" s="355"/>
      <c r="B37" s="34" t="s">
        <v>330</v>
      </c>
      <c r="C37" s="25">
        <f t="shared" si="3"/>
        <v>1</v>
      </c>
      <c r="D37" s="25">
        <v>1</v>
      </c>
      <c r="E37" s="25" t="s">
        <v>4</v>
      </c>
      <c r="F37" s="25" t="s">
        <v>4</v>
      </c>
      <c r="G37" s="25">
        <f t="shared" si="4"/>
        <v>0</v>
      </c>
      <c r="H37" s="25"/>
      <c r="I37" s="25"/>
      <c r="J37" s="25"/>
      <c r="K37" s="25"/>
      <c r="L37" s="25"/>
      <c r="M37" s="35" t="e">
        <f t="shared" si="5"/>
        <v>#DIV/0!</v>
      </c>
      <c r="N37" s="24"/>
    </row>
    <row r="38" spans="1:14">
      <c r="B38" s="27" t="s">
        <v>345</v>
      </c>
      <c r="C38" s="27" t="s">
        <v>345</v>
      </c>
    </row>
  </sheetData>
  <mergeCells count="41">
    <mergeCell ref="A26:A28"/>
    <mergeCell ref="A29:A31"/>
    <mergeCell ref="A35:A37"/>
    <mergeCell ref="A32:A34"/>
    <mergeCell ref="A14:A16"/>
    <mergeCell ref="B14:B16"/>
    <mergeCell ref="A17:A19"/>
    <mergeCell ref="A20:A22"/>
    <mergeCell ref="N14:N16"/>
    <mergeCell ref="G15:G16"/>
    <mergeCell ref="H15:H16"/>
    <mergeCell ref="I15:I16"/>
    <mergeCell ref="J15:J16"/>
    <mergeCell ref="A23:A25"/>
    <mergeCell ref="C14:F14"/>
    <mergeCell ref="G14:K14"/>
    <mergeCell ref="L14:M14"/>
    <mergeCell ref="K15:K16"/>
    <mergeCell ref="L15:L16"/>
    <mergeCell ref="M15:M16"/>
    <mergeCell ref="C15:C16"/>
    <mergeCell ref="D15:D16"/>
    <mergeCell ref="E15:E16"/>
    <mergeCell ref="F15:F16"/>
    <mergeCell ref="A2:A4"/>
    <mergeCell ref="B2:B4"/>
    <mergeCell ref="C2:F2"/>
    <mergeCell ref="G2:K2"/>
    <mergeCell ref="K3:K4"/>
    <mergeCell ref="G3:G4"/>
    <mergeCell ref="H3:H4"/>
    <mergeCell ref="I3:I4"/>
    <mergeCell ref="J3:J4"/>
    <mergeCell ref="C3:C4"/>
    <mergeCell ref="M3:M4"/>
    <mergeCell ref="L2:M2"/>
    <mergeCell ref="N2:N4"/>
    <mergeCell ref="D3:D4"/>
    <mergeCell ref="E3:E4"/>
    <mergeCell ref="F3:F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view="pageBreakPreview" zoomScale="75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3.625" style="3" hidden="1" customWidth="1"/>
    <col min="3" max="5" width="7.125" style="3" customWidth="1"/>
    <col min="6" max="10" width="6.625" style="3" customWidth="1"/>
    <col min="11" max="25" width="7.125" style="3" customWidth="1"/>
    <col min="26" max="26" width="0.5" style="3" customWidth="1"/>
    <col min="27" max="28" width="6.125" style="3" customWidth="1"/>
    <col min="29" max="16384" width="9" style="3"/>
  </cols>
  <sheetData>
    <row r="1" spans="1:25" ht="18" customHeight="1" thickBot="1">
      <c r="A1" s="1" t="s">
        <v>7</v>
      </c>
      <c r="G1" s="36" t="s">
        <v>573</v>
      </c>
      <c r="Y1" s="4" t="s">
        <v>430</v>
      </c>
    </row>
    <row r="2" spans="1:25">
      <c r="A2" s="293" t="s">
        <v>449</v>
      </c>
      <c r="B2" s="315"/>
      <c r="C2" s="287" t="s">
        <v>424</v>
      </c>
      <c r="D2" s="287"/>
      <c r="E2" s="287"/>
      <c r="F2" s="287" t="s">
        <v>575</v>
      </c>
      <c r="G2" s="287"/>
      <c r="H2" s="287"/>
      <c r="I2" s="287"/>
      <c r="J2" s="356" t="s">
        <v>65</v>
      </c>
      <c r="K2" s="358" t="s">
        <v>576</v>
      </c>
      <c r="L2" s="359"/>
      <c r="M2" s="359"/>
      <c r="N2" s="290" t="s">
        <v>577</v>
      </c>
      <c r="O2" s="287"/>
      <c r="P2" s="287"/>
      <c r="Q2" s="287"/>
      <c r="R2" s="287" t="s">
        <v>578</v>
      </c>
      <c r="S2" s="287"/>
      <c r="T2" s="287"/>
      <c r="U2" s="287"/>
      <c r="V2" s="287" t="s">
        <v>579</v>
      </c>
      <c r="W2" s="287"/>
      <c r="X2" s="287"/>
      <c r="Y2" s="288"/>
    </row>
    <row r="3" spans="1:25">
      <c r="A3" s="354"/>
      <c r="B3" s="316"/>
      <c r="C3" s="284"/>
      <c r="D3" s="284"/>
      <c r="E3" s="284"/>
      <c r="F3" s="284"/>
      <c r="G3" s="284"/>
      <c r="H3" s="284"/>
      <c r="I3" s="284"/>
      <c r="J3" s="357"/>
      <c r="K3" s="360"/>
      <c r="L3" s="360"/>
      <c r="M3" s="360"/>
      <c r="N3" s="286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9"/>
    </row>
    <row r="4" spans="1:25">
      <c r="A4" s="342"/>
      <c r="B4" s="316"/>
      <c r="C4" s="9" t="s">
        <v>346</v>
      </c>
      <c r="D4" s="9" t="s">
        <v>334</v>
      </c>
      <c r="E4" s="9" t="s">
        <v>335</v>
      </c>
      <c r="F4" s="9" t="s">
        <v>346</v>
      </c>
      <c r="G4" s="9" t="s">
        <v>334</v>
      </c>
      <c r="H4" s="9" t="s">
        <v>335</v>
      </c>
      <c r="I4" s="9" t="s">
        <v>423</v>
      </c>
      <c r="J4" s="9" t="s">
        <v>346</v>
      </c>
      <c r="K4" s="9" t="s">
        <v>334</v>
      </c>
      <c r="L4" s="9" t="s">
        <v>335</v>
      </c>
      <c r="M4" s="11" t="s">
        <v>423</v>
      </c>
      <c r="N4" s="8" t="s">
        <v>346</v>
      </c>
      <c r="O4" s="9" t="s">
        <v>334</v>
      </c>
      <c r="P4" s="9" t="s">
        <v>335</v>
      </c>
      <c r="Q4" s="9" t="s">
        <v>423</v>
      </c>
      <c r="R4" s="9" t="s">
        <v>346</v>
      </c>
      <c r="S4" s="9" t="s">
        <v>334</v>
      </c>
      <c r="T4" s="9" t="s">
        <v>335</v>
      </c>
      <c r="U4" s="9" t="s">
        <v>423</v>
      </c>
      <c r="V4" s="9" t="s">
        <v>346</v>
      </c>
      <c r="W4" s="9" t="s">
        <v>334</v>
      </c>
      <c r="X4" s="9" t="s">
        <v>335</v>
      </c>
      <c r="Y4" s="11" t="s">
        <v>423</v>
      </c>
    </row>
    <row r="5" spans="1:25" hidden="1">
      <c r="B5" s="31" t="s">
        <v>327</v>
      </c>
      <c r="C5" s="71">
        <f>SUM(D5:E5)</f>
        <v>1463</v>
      </c>
      <c r="D5" s="71">
        <v>813</v>
      </c>
      <c r="E5" s="71">
        <v>650</v>
      </c>
      <c r="F5" s="71">
        <f>SUM(G5:H5)</f>
        <v>735</v>
      </c>
      <c r="G5" s="71">
        <v>349</v>
      </c>
      <c r="H5" s="71">
        <v>386</v>
      </c>
      <c r="I5" s="102">
        <f t="shared" ref="I5:I29" si="0">F5/C5*100</f>
        <v>50.239234449760758</v>
      </c>
      <c r="J5" s="71">
        <f>SUM(K5:L5)</f>
        <v>512</v>
      </c>
      <c r="K5" s="71">
        <v>327</v>
      </c>
      <c r="L5" s="71">
        <v>185</v>
      </c>
      <c r="M5" s="102">
        <f t="shared" ref="M5:M29" si="1">J5/C5*100</f>
        <v>34.99658236500342</v>
      </c>
      <c r="N5" s="71">
        <f>SUM(O5:P5)</f>
        <v>167</v>
      </c>
      <c r="O5" s="71">
        <v>115</v>
      </c>
      <c r="P5" s="71">
        <v>52</v>
      </c>
      <c r="Q5" s="102">
        <f t="shared" ref="Q5:Q29" si="2">N5/C5*100</f>
        <v>11.414900888585098</v>
      </c>
      <c r="R5" s="71">
        <f>SUM(S5:T5)</f>
        <v>49</v>
      </c>
      <c r="S5" s="71">
        <v>22</v>
      </c>
      <c r="T5" s="71">
        <v>27</v>
      </c>
      <c r="U5" s="102">
        <f t="shared" ref="U5:U10" si="3">R5/C5*100</f>
        <v>3.3492822966507179</v>
      </c>
      <c r="V5" s="71" t="s">
        <v>673</v>
      </c>
      <c r="W5" s="71" t="s">
        <v>673</v>
      </c>
      <c r="X5" s="71" t="s">
        <v>673</v>
      </c>
      <c r="Y5" s="102" t="s">
        <v>673</v>
      </c>
    </row>
    <row r="6" spans="1:25" hidden="1">
      <c r="A6" s="14"/>
      <c r="B6" s="31" t="s">
        <v>328</v>
      </c>
      <c r="C6" s="71">
        <f>SUM(D6:E6)</f>
        <v>245</v>
      </c>
      <c r="D6" s="71">
        <v>118</v>
      </c>
      <c r="E6" s="71">
        <v>127</v>
      </c>
      <c r="F6" s="71">
        <f>SUM(G6:H6)</f>
        <v>48</v>
      </c>
      <c r="G6" s="71">
        <v>22</v>
      </c>
      <c r="H6" s="71">
        <v>26</v>
      </c>
      <c r="I6" s="102">
        <f t="shared" si="0"/>
        <v>19.591836734693878</v>
      </c>
      <c r="J6" s="71">
        <f>SUM(K6:L6)</f>
        <v>111</v>
      </c>
      <c r="K6" s="71">
        <v>58</v>
      </c>
      <c r="L6" s="71">
        <v>53</v>
      </c>
      <c r="M6" s="102">
        <f t="shared" si="1"/>
        <v>45.306122448979593</v>
      </c>
      <c r="N6" s="71">
        <f>SUM(O6:P6)</f>
        <v>74</v>
      </c>
      <c r="O6" s="71">
        <v>31</v>
      </c>
      <c r="P6" s="71">
        <v>43</v>
      </c>
      <c r="Q6" s="102">
        <f t="shared" si="2"/>
        <v>30.204081632653061</v>
      </c>
      <c r="R6" s="71">
        <f>SUM(S6:T6)</f>
        <v>12</v>
      </c>
      <c r="S6" s="71">
        <v>7</v>
      </c>
      <c r="T6" s="71">
        <v>5</v>
      </c>
      <c r="U6" s="102">
        <f t="shared" si="3"/>
        <v>4.8979591836734695</v>
      </c>
      <c r="V6" s="71" t="s">
        <v>58</v>
      </c>
      <c r="W6" s="71" t="s">
        <v>58</v>
      </c>
      <c r="X6" s="71" t="s">
        <v>58</v>
      </c>
      <c r="Y6" s="102" t="s">
        <v>58</v>
      </c>
    </row>
    <row r="7" spans="1:25" hidden="1">
      <c r="A7" s="14"/>
      <c r="B7" s="31" t="s">
        <v>330</v>
      </c>
      <c r="C7" s="71">
        <f>SUM(D7:E7)</f>
        <v>72</v>
      </c>
      <c r="D7" s="71">
        <v>45</v>
      </c>
      <c r="E7" s="71">
        <v>27</v>
      </c>
      <c r="F7" s="71">
        <f>SUM(G7:H7)</f>
        <v>14</v>
      </c>
      <c r="G7" s="71">
        <v>6</v>
      </c>
      <c r="H7" s="71">
        <v>8</v>
      </c>
      <c r="I7" s="102">
        <f t="shared" si="0"/>
        <v>19.444444444444446</v>
      </c>
      <c r="J7" s="71">
        <f>SUM(K7:L7)</f>
        <v>23</v>
      </c>
      <c r="K7" s="71">
        <v>14</v>
      </c>
      <c r="L7" s="71">
        <v>9</v>
      </c>
      <c r="M7" s="102">
        <f t="shared" si="1"/>
        <v>31.944444444444443</v>
      </c>
      <c r="N7" s="71">
        <f>SUM(O7:P7)</f>
        <v>30</v>
      </c>
      <c r="O7" s="71">
        <v>22</v>
      </c>
      <c r="P7" s="71">
        <v>8</v>
      </c>
      <c r="Q7" s="102">
        <f t="shared" si="2"/>
        <v>41.666666666666671</v>
      </c>
      <c r="R7" s="71">
        <f>SUM(S7:T7)</f>
        <v>5</v>
      </c>
      <c r="S7" s="71">
        <v>3</v>
      </c>
      <c r="T7" s="71">
        <v>2</v>
      </c>
      <c r="U7" s="102">
        <f t="shared" si="3"/>
        <v>6.9444444444444446</v>
      </c>
      <c r="V7" s="71" t="s">
        <v>4</v>
      </c>
      <c r="W7" s="71" t="s">
        <v>4</v>
      </c>
      <c r="X7" s="71" t="s">
        <v>4</v>
      </c>
      <c r="Y7" s="102" t="s">
        <v>4</v>
      </c>
    </row>
    <row r="8" spans="1:25" hidden="1">
      <c r="A8" s="46" t="s">
        <v>574</v>
      </c>
      <c r="B8" s="31" t="s">
        <v>346</v>
      </c>
      <c r="C8" s="71">
        <f t="shared" ref="C8:H8" si="4">SUM(C5:C7)</f>
        <v>1780</v>
      </c>
      <c r="D8" s="71">
        <f t="shared" si="4"/>
        <v>976</v>
      </c>
      <c r="E8" s="71">
        <f t="shared" si="4"/>
        <v>804</v>
      </c>
      <c r="F8" s="71">
        <f t="shared" si="4"/>
        <v>797</v>
      </c>
      <c r="G8" s="71">
        <f t="shared" si="4"/>
        <v>377</v>
      </c>
      <c r="H8" s="71">
        <f t="shared" si="4"/>
        <v>420</v>
      </c>
      <c r="I8" s="102">
        <f t="shared" si="0"/>
        <v>44.775280898876403</v>
      </c>
      <c r="J8" s="71">
        <f>SUM(J5:J7)</f>
        <v>646</v>
      </c>
      <c r="K8" s="71">
        <f>SUM(K5:K7)</f>
        <v>399</v>
      </c>
      <c r="L8" s="71">
        <f>SUM(L5:L7)</f>
        <v>247</v>
      </c>
      <c r="M8" s="102">
        <f t="shared" si="1"/>
        <v>36.292134831460679</v>
      </c>
      <c r="N8" s="71">
        <f>SUM(N5:N7)</f>
        <v>271</v>
      </c>
      <c r="O8" s="71">
        <f>SUM(O5:O7)</f>
        <v>168</v>
      </c>
      <c r="P8" s="71">
        <f>SUM(P5:P7)</f>
        <v>103</v>
      </c>
      <c r="Q8" s="102">
        <f t="shared" si="2"/>
        <v>15.224719101123597</v>
      </c>
      <c r="R8" s="71">
        <f>SUM(R5:R7)</f>
        <v>66</v>
      </c>
      <c r="S8" s="71">
        <f>SUM(S5:S7)</f>
        <v>32</v>
      </c>
      <c r="T8" s="71">
        <f>SUM(T5:T7)</f>
        <v>34</v>
      </c>
      <c r="U8" s="102">
        <f t="shared" si="3"/>
        <v>3.707865168539326</v>
      </c>
      <c r="V8" s="71" t="s">
        <v>66</v>
      </c>
      <c r="W8" s="71" t="s">
        <v>66</v>
      </c>
      <c r="X8" s="71" t="s">
        <v>66</v>
      </c>
      <c r="Y8" s="102" t="s">
        <v>66</v>
      </c>
    </row>
    <row r="9" spans="1:25" hidden="1">
      <c r="B9" s="31" t="s">
        <v>327</v>
      </c>
      <c r="C9" s="71">
        <f>SUM(D9:E9)</f>
        <v>1307</v>
      </c>
      <c r="D9" s="71">
        <v>716</v>
      </c>
      <c r="E9" s="71">
        <v>591</v>
      </c>
      <c r="F9" s="71">
        <f>SUM(G9:H9)</f>
        <v>664</v>
      </c>
      <c r="G9" s="71">
        <v>320</v>
      </c>
      <c r="H9" s="71">
        <v>344</v>
      </c>
      <c r="I9" s="102">
        <f t="shared" si="0"/>
        <v>50.803366488140774</v>
      </c>
      <c r="J9" s="71">
        <f>SUM(K9:L9)</f>
        <v>475</v>
      </c>
      <c r="K9" s="71">
        <v>286</v>
      </c>
      <c r="L9" s="71">
        <v>189</v>
      </c>
      <c r="M9" s="102">
        <f t="shared" si="1"/>
        <v>36.342769701606734</v>
      </c>
      <c r="N9" s="71">
        <f>SUM(O9:P9)</f>
        <v>125</v>
      </c>
      <c r="O9" s="71">
        <v>87</v>
      </c>
      <c r="P9" s="71">
        <v>38</v>
      </c>
      <c r="Q9" s="102">
        <f t="shared" si="2"/>
        <v>9.5638867635807188</v>
      </c>
      <c r="R9" s="71">
        <f>SUM(S9:T9)</f>
        <v>43</v>
      </c>
      <c r="S9" s="71">
        <v>23</v>
      </c>
      <c r="T9" s="71">
        <v>20</v>
      </c>
      <c r="U9" s="102">
        <f t="shared" si="3"/>
        <v>3.2899770466717673</v>
      </c>
      <c r="V9" s="71" t="s">
        <v>673</v>
      </c>
      <c r="W9" s="71" t="s">
        <v>673</v>
      </c>
      <c r="X9" s="71" t="s">
        <v>673</v>
      </c>
      <c r="Y9" s="102" t="s">
        <v>673</v>
      </c>
    </row>
    <row r="10" spans="1:25" hidden="1">
      <c r="A10" s="14"/>
      <c r="B10" s="31" t="s">
        <v>328</v>
      </c>
      <c r="C10" s="71">
        <f>SUM(D10:E10)</f>
        <v>257</v>
      </c>
      <c r="D10" s="71">
        <v>132</v>
      </c>
      <c r="E10" s="71">
        <v>125</v>
      </c>
      <c r="F10" s="71">
        <f>SUM(G10:H10)</f>
        <v>46</v>
      </c>
      <c r="G10" s="71">
        <v>15</v>
      </c>
      <c r="H10" s="71">
        <v>31</v>
      </c>
      <c r="I10" s="102">
        <f t="shared" si="0"/>
        <v>17.898832684824903</v>
      </c>
      <c r="J10" s="71">
        <f>SUM(K10:L10)</f>
        <v>141</v>
      </c>
      <c r="K10" s="71">
        <v>76</v>
      </c>
      <c r="L10" s="71">
        <v>65</v>
      </c>
      <c r="M10" s="102">
        <f t="shared" si="1"/>
        <v>54.863813229571988</v>
      </c>
      <c r="N10" s="71">
        <f>SUM(O10:P10)</f>
        <v>56</v>
      </c>
      <c r="O10" s="71">
        <v>32</v>
      </c>
      <c r="P10" s="71">
        <v>24</v>
      </c>
      <c r="Q10" s="102">
        <f t="shared" si="2"/>
        <v>21.789883268482491</v>
      </c>
      <c r="R10" s="71">
        <f>SUM(S10:T10)</f>
        <v>14</v>
      </c>
      <c r="S10" s="71">
        <v>9</v>
      </c>
      <c r="T10" s="71">
        <v>5</v>
      </c>
      <c r="U10" s="102">
        <f t="shared" si="3"/>
        <v>5.4474708171206228</v>
      </c>
      <c r="V10" s="71" t="s">
        <v>58</v>
      </c>
      <c r="W10" s="71" t="s">
        <v>58</v>
      </c>
      <c r="X10" s="71" t="s">
        <v>58</v>
      </c>
      <c r="Y10" s="102" t="s">
        <v>58</v>
      </c>
    </row>
    <row r="11" spans="1:25" hidden="1">
      <c r="A11" s="14"/>
      <c r="B11" s="31" t="s">
        <v>330</v>
      </c>
      <c r="C11" s="71">
        <f>SUM(D11:E11)</f>
        <v>74</v>
      </c>
      <c r="D11" s="71">
        <v>44</v>
      </c>
      <c r="E11" s="71">
        <v>30</v>
      </c>
      <c r="F11" s="71">
        <f>SUM(G11:H11)</f>
        <v>15</v>
      </c>
      <c r="G11" s="71">
        <v>6</v>
      </c>
      <c r="H11" s="71">
        <v>9</v>
      </c>
      <c r="I11" s="102">
        <f t="shared" si="0"/>
        <v>20.27027027027027</v>
      </c>
      <c r="J11" s="71">
        <f>SUM(K11:L11)</f>
        <v>41</v>
      </c>
      <c r="K11" s="71">
        <v>25</v>
      </c>
      <c r="L11" s="71">
        <v>16</v>
      </c>
      <c r="M11" s="102">
        <f t="shared" si="1"/>
        <v>55.405405405405403</v>
      </c>
      <c r="N11" s="71">
        <f>SUM(O11:P11)</f>
        <v>18</v>
      </c>
      <c r="O11" s="71">
        <v>13</v>
      </c>
      <c r="P11" s="71">
        <v>5</v>
      </c>
      <c r="Q11" s="102">
        <f t="shared" si="2"/>
        <v>24.324324324324326</v>
      </c>
      <c r="R11" s="71" t="s">
        <v>4</v>
      </c>
      <c r="S11" s="71" t="s">
        <v>4</v>
      </c>
      <c r="T11" s="71" t="s">
        <v>4</v>
      </c>
      <c r="U11" s="102" t="s">
        <v>4</v>
      </c>
      <c r="V11" s="71" t="s">
        <v>4</v>
      </c>
      <c r="W11" s="71" t="s">
        <v>4</v>
      </c>
      <c r="X11" s="71" t="s">
        <v>4</v>
      </c>
      <c r="Y11" s="102" t="s">
        <v>4</v>
      </c>
    </row>
    <row r="12" spans="1:25" hidden="1">
      <c r="A12" s="14">
        <v>12</v>
      </c>
      <c r="B12" s="31" t="s">
        <v>346</v>
      </c>
      <c r="C12" s="71">
        <f t="shared" ref="C12:H12" si="5">SUM(C9:C11)</f>
        <v>1638</v>
      </c>
      <c r="D12" s="71">
        <f t="shared" si="5"/>
        <v>892</v>
      </c>
      <c r="E12" s="71">
        <f t="shared" si="5"/>
        <v>746</v>
      </c>
      <c r="F12" s="71">
        <f t="shared" si="5"/>
        <v>725</v>
      </c>
      <c r="G12" s="71">
        <f t="shared" si="5"/>
        <v>341</v>
      </c>
      <c r="H12" s="71">
        <f t="shared" si="5"/>
        <v>384</v>
      </c>
      <c r="I12" s="102">
        <f t="shared" si="0"/>
        <v>44.26129426129426</v>
      </c>
      <c r="J12" s="71">
        <f>SUM(J9:J11)</f>
        <v>657</v>
      </c>
      <c r="K12" s="71">
        <f>SUM(K9:K11)</f>
        <v>387</v>
      </c>
      <c r="L12" s="71">
        <f>SUM(L9:L11)</f>
        <v>270</v>
      </c>
      <c r="M12" s="102">
        <f t="shared" si="1"/>
        <v>40.109890109890109</v>
      </c>
      <c r="N12" s="71">
        <f>SUM(N9:N11)</f>
        <v>199</v>
      </c>
      <c r="O12" s="71">
        <f>SUM(O9:O11)</f>
        <v>132</v>
      </c>
      <c r="P12" s="71">
        <f>SUM(P9:P11)</f>
        <v>67</v>
      </c>
      <c r="Q12" s="102">
        <f t="shared" si="2"/>
        <v>12.148962148962148</v>
      </c>
      <c r="R12" s="71">
        <f>SUM(R9:R11)</f>
        <v>57</v>
      </c>
      <c r="S12" s="71">
        <f>SUM(S9:S11)</f>
        <v>32</v>
      </c>
      <c r="T12" s="71">
        <f>SUM(T9:T11)</f>
        <v>25</v>
      </c>
      <c r="U12" s="102">
        <f t="shared" ref="U12:U29" si="6">R12/C12*100</f>
        <v>3.4798534798534799</v>
      </c>
      <c r="V12" s="71" t="s">
        <v>66</v>
      </c>
      <c r="W12" s="71" t="s">
        <v>66</v>
      </c>
      <c r="X12" s="71" t="s">
        <v>66</v>
      </c>
      <c r="Y12" s="102" t="s">
        <v>66</v>
      </c>
    </row>
    <row r="13" spans="1:25" hidden="1">
      <c r="B13" s="31" t="s">
        <v>327</v>
      </c>
      <c r="C13" s="71">
        <f>SUM(D13:E13)</f>
        <v>1474</v>
      </c>
      <c r="D13" s="71">
        <v>794</v>
      </c>
      <c r="E13" s="71">
        <v>680</v>
      </c>
      <c r="F13" s="71">
        <f>SUM(G13:H13)</f>
        <v>739</v>
      </c>
      <c r="G13" s="71">
        <v>367</v>
      </c>
      <c r="H13" s="71">
        <v>372</v>
      </c>
      <c r="I13" s="102">
        <f t="shared" si="0"/>
        <v>50.135685210312076</v>
      </c>
      <c r="J13" s="71">
        <f>SUM(K13:L13)</f>
        <v>565</v>
      </c>
      <c r="K13" s="71">
        <v>313</v>
      </c>
      <c r="L13" s="71">
        <v>252</v>
      </c>
      <c r="M13" s="102">
        <f t="shared" si="1"/>
        <v>38.331071913161466</v>
      </c>
      <c r="N13" s="71">
        <f>SUM(O13:P13)</f>
        <v>125</v>
      </c>
      <c r="O13" s="71">
        <v>88</v>
      </c>
      <c r="P13" s="71">
        <v>37</v>
      </c>
      <c r="Q13" s="102">
        <f t="shared" si="2"/>
        <v>8.4803256445047488</v>
      </c>
      <c r="R13" s="71">
        <f>SUM(S13:T13)</f>
        <v>45</v>
      </c>
      <c r="S13" s="71">
        <v>26</v>
      </c>
      <c r="T13" s="71">
        <v>19</v>
      </c>
      <c r="U13" s="102">
        <f t="shared" si="6"/>
        <v>3.0529172320217097</v>
      </c>
      <c r="V13" s="71" t="s">
        <v>673</v>
      </c>
      <c r="W13" s="71" t="s">
        <v>673</v>
      </c>
      <c r="X13" s="71" t="s">
        <v>673</v>
      </c>
      <c r="Y13" s="102" t="s">
        <v>673</v>
      </c>
    </row>
    <row r="14" spans="1:25" hidden="1">
      <c r="A14" s="14"/>
      <c r="B14" s="31" t="s">
        <v>328</v>
      </c>
      <c r="C14" s="71">
        <f>SUM(D14:E14)</f>
        <v>218</v>
      </c>
      <c r="D14" s="71">
        <v>99</v>
      </c>
      <c r="E14" s="71">
        <v>119</v>
      </c>
      <c r="F14" s="71">
        <f>SUM(G14:H14)</f>
        <v>35</v>
      </c>
      <c r="G14" s="71">
        <v>12</v>
      </c>
      <c r="H14" s="71">
        <v>23</v>
      </c>
      <c r="I14" s="102">
        <f t="shared" si="0"/>
        <v>16.055045871559635</v>
      </c>
      <c r="J14" s="71">
        <f>SUM(K14:L14)</f>
        <v>94</v>
      </c>
      <c r="K14" s="71">
        <v>44</v>
      </c>
      <c r="L14" s="71">
        <v>50</v>
      </c>
      <c r="M14" s="102">
        <f t="shared" si="1"/>
        <v>43.119266055045877</v>
      </c>
      <c r="N14" s="71">
        <f>SUM(O14:P14)</f>
        <v>66</v>
      </c>
      <c r="O14" s="71">
        <v>30</v>
      </c>
      <c r="P14" s="71">
        <v>36</v>
      </c>
      <c r="Q14" s="102">
        <f t="shared" si="2"/>
        <v>30.275229357798167</v>
      </c>
      <c r="R14" s="71">
        <f>SUM(S14:T14)</f>
        <v>23</v>
      </c>
      <c r="S14" s="71">
        <v>13</v>
      </c>
      <c r="T14" s="71">
        <v>10</v>
      </c>
      <c r="U14" s="102">
        <f t="shared" si="6"/>
        <v>10.550458715596331</v>
      </c>
      <c r="V14" s="71" t="s">
        <v>58</v>
      </c>
      <c r="W14" s="71" t="s">
        <v>58</v>
      </c>
      <c r="X14" s="71" t="s">
        <v>58</v>
      </c>
      <c r="Y14" s="102" t="s">
        <v>58</v>
      </c>
    </row>
    <row r="15" spans="1:25" hidden="1">
      <c r="A15" s="14"/>
      <c r="B15" s="31" t="s">
        <v>330</v>
      </c>
      <c r="C15" s="71">
        <f>SUM(D15:E15)</f>
        <v>61</v>
      </c>
      <c r="D15" s="71">
        <v>39</v>
      </c>
      <c r="E15" s="71">
        <v>22</v>
      </c>
      <c r="F15" s="71">
        <f>SUM(G15:H15)</f>
        <v>20</v>
      </c>
      <c r="G15" s="71">
        <v>13</v>
      </c>
      <c r="H15" s="71">
        <v>7</v>
      </c>
      <c r="I15" s="102">
        <f t="shared" si="0"/>
        <v>32.786885245901637</v>
      </c>
      <c r="J15" s="71">
        <f>SUM(K15:L15)</f>
        <v>23</v>
      </c>
      <c r="K15" s="71">
        <v>16</v>
      </c>
      <c r="L15" s="71">
        <v>7</v>
      </c>
      <c r="M15" s="102">
        <f t="shared" si="1"/>
        <v>37.704918032786885</v>
      </c>
      <c r="N15" s="71">
        <f>SUM(O15:P15)</f>
        <v>17</v>
      </c>
      <c r="O15" s="71">
        <v>9</v>
      </c>
      <c r="P15" s="71">
        <v>8</v>
      </c>
      <c r="Q15" s="102">
        <f t="shared" si="2"/>
        <v>27.868852459016392</v>
      </c>
      <c r="R15" s="71">
        <f>SUM(S15:T15)</f>
        <v>1</v>
      </c>
      <c r="S15" s="71">
        <v>1</v>
      </c>
      <c r="T15" s="71" t="s">
        <v>4</v>
      </c>
      <c r="U15" s="102">
        <f t="shared" si="6"/>
        <v>1.639344262295082</v>
      </c>
      <c r="V15" s="71" t="s">
        <v>4</v>
      </c>
      <c r="W15" s="71" t="s">
        <v>4</v>
      </c>
      <c r="X15" s="71" t="s">
        <v>4</v>
      </c>
      <c r="Y15" s="102" t="s">
        <v>4</v>
      </c>
    </row>
    <row r="16" spans="1:25" ht="24" customHeight="1">
      <c r="A16" s="14" t="s">
        <v>727</v>
      </c>
      <c r="B16" s="31" t="s">
        <v>346</v>
      </c>
      <c r="C16" s="71">
        <f t="shared" ref="C16:H16" si="7">SUM(C13:C15)</f>
        <v>1753</v>
      </c>
      <c r="D16" s="71">
        <f t="shared" si="7"/>
        <v>932</v>
      </c>
      <c r="E16" s="71">
        <f t="shared" si="7"/>
        <v>821</v>
      </c>
      <c r="F16" s="71">
        <f t="shared" si="7"/>
        <v>794</v>
      </c>
      <c r="G16" s="71">
        <f t="shared" si="7"/>
        <v>392</v>
      </c>
      <c r="H16" s="71">
        <f t="shared" si="7"/>
        <v>402</v>
      </c>
      <c r="I16" s="102">
        <f t="shared" si="0"/>
        <v>45.293782087849401</v>
      </c>
      <c r="J16" s="71">
        <f>SUM(J13:J15)</f>
        <v>682</v>
      </c>
      <c r="K16" s="71">
        <f>SUM(K13:K15)</f>
        <v>373</v>
      </c>
      <c r="L16" s="71">
        <f>SUM(L13:L15)</f>
        <v>309</v>
      </c>
      <c r="M16" s="102">
        <f t="shared" si="1"/>
        <v>38.904734740444951</v>
      </c>
      <c r="N16" s="71">
        <f>SUM(N13:N15)</f>
        <v>208</v>
      </c>
      <c r="O16" s="71">
        <f>SUM(O13:O15)</f>
        <v>127</v>
      </c>
      <c r="P16" s="71">
        <f>SUM(P13:P15)</f>
        <v>81</v>
      </c>
      <c r="Q16" s="102">
        <f t="shared" si="2"/>
        <v>11.865373645179691</v>
      </c>
      <c r="R16" s="71">
        <f>SUM(R13:R15)</f>
        <v>69</v>
      </c>
      <c r="S16" s="71">
        <f>SUM(S13:S15)</f>
        <v>40</v>
      </c>
      <c r="T16" s="71">
        <f>SUM(T13:T15)</f>
        <v>29</v>
      </c>
      <c r="U16" s="102">
        <f t="shared" si="6"/>
        <v>3.9361095265259558</v>
      </c>
      <c r="V16" s="71" t="s">
        <v>66</v>
      </c>
      <c r="W16" s="71" t="s">
        <v>66</v>
      </c>
      <c r="X16" s="71" t="s">
        <v>66</v>
      </c>
      <c r="Y16" s="102" t="s">
        <v>66</v>
      </c>
    </row>
    <row r="17" spans="1:25" hidden="1">
      <c r="B17" s="31" t="s">
        <v>327</v>
      </c>
      <c r="C17" s="71">
        <f>SUM(D17:E17)</f>
        <v>1386</v>
      </c>
      <c r="D17" s="71">
        <v>751</v>
      </c>
      <c r="E17" s="71">
        <v>635</v>
      </c>
      <c r="F17" s="71">
        <f>SUM(G17:H17)</f>
        <v>707</v>
      </c>
      <c r="G17" s="71">
        <v>350</v>
      </c>
      <c r="H17" s="71">
        <v>357</v>
      </c>
      <c r="I17" s="102">
        <f t="shared" si="0"/>
        <v>51.010101010101003</v>
      </c>
      <c r="J17" s="71">
        <f>SUM(K17:L17)</f>
        <v>545</v>
      </c>
      <c r="K17" s="71">
        <v>326</v>
      </c>
      <c r="L17" s="71">
        <v>219</v>
      </c>
      <c r="M17" s="102">
        <f t="shared" si="1"/>
        <v>39.321789321789325</v>
      </c>
      <c r="N17" s="71">
        <f>SUM(O17:P17)</f>
        <v>98</v>
      </c>
      <c r="O17" s="71">
        <v>56</v>
      </c>
      <c r="P17" s="71">
        <v>42</v>
      </c>
      <c r="Q17" s="102">
        <f t="shared" si="2"/>
        <v>7.0707070707070701</v>
      </c>
      <c r="R17" s="71">
        <f>SUM(S17:T17)</f>
        <v>36</v>
      </c>
      <c r="S17" s="71">
        <v>19</v>
      </c>
      <c r="T17" s="71">
        <v>17</v>
      </c>
      <c r="U17" s="102">
        <f t="shared" si="6"/>
        <v>2.5974025974025974</v>
      </c>
      <c r="V17" s="71" t="s">
        <v>673</v>
      </c>
      <c r="W17" s="71" t="s">
        <v>673</v>
      </c>
      <c r="X17" s="71" t="s">
        <v>673</v>
      </c>
      <c r="Y17" s="102" t="s">
        <v>673</v>
      </c>
    </row>
    <row r="18" spans="1:25" hidden="1">
      <c r="A18" s="14"/>
      <c r="B18" s="31" t="s">
        <v>328</v>
      </c>
      <c r="C18" s="71">
        <f>SUM(D18:E18)</f>
        <v>259</v>
      </c>
      <c r="D18" s="71">
        <v>100</v>
      </c>
      <c r="E18" s="71">
        <v>159</v>
      </c>
      <c r="F18" s="71">
        <f>SUM(G18:H18)</f>
        <v>52</v>
      </c>
      <c r="G18" s="71">
        <v>21</v>
      </c>
      <c r="H18" s="71">
        <v>31</v>
      </c>
      <c r="I18" s="102">
        <f t="shared" si="0"/>
        <v>20.077220077220076</v>
      </c>
      <c r="J18" s="71">
        <f>SUM(K18:L18)</f>
        <v>110</v>
      </c>
      <c r="K18" s="71">
        <v>43</v>
      </c>
      <c r="L18" s="71">
        <v>67</v>
      </c>
      <c r="M18" s="102">
        <f t="shared" si="1"/>
        <v>42.471042471042466</v>
      </c>
      <c r="N18" s="71">
        <f>SUM(O18:P18)</f>
        <v>64</v>
      </c>
      <c r="O18" s="71">
        <v>25</v>
      </c>
      <c r="P18" s="71">
        <v>39</v>
      </c>
      <c r="Q18" s="102">
        <f t="shared" si="2"/>
        <v>24.710424710424711</v>
      </c>
      <c r="R18" s="71">
        <f>SUM(S18:T18)</f>
        <v>33</v>
      </c>
      <c r="S18" s="71">
        <v>11</v>
      </c>
      <c r="T18" s="71">
        <v>22</v>
      </c>
      <c r="U18" s="102">
        <f t="shared" si="6"/>
        <v>12.741312741312742</v>
      </c>
      <c r="V18" s="71" t="s">
        <v>58</v>
      </c>
      <c r="W18" s="71" t="s">
        <v>58</v>
      </c>
      <c r="X18" s="71" t="s">
        <v>58</v>
      </c>
      <c r="Y18" s="102" t="s">
        <v>58</v>
      </c>
    </row>
    <row r="19" spans="1:25" hidden="1">
      <c r="A19" s="14"/>
      <c r="B19" s="31" t="s">
        <v>330</v>
      </c>
      <c r="C19" s="71">
        <f>SUM(D19:E19)</f>
        <v>55</v>
      </c>
      <c r="D19" s="71">
        <v>29</v>
      </c>
      <c r="E19" s="71">
        <v>26</v>
      </c>
      <c r="F19" s="71">
        <f>SUM(G19:H19)</f>
        <v>10</v>
      </c>
      <c r="G19" s="71">
        <v>7</v>
      </c>
      <c r="H19" s="71">
        <v>3</v>
      </c>
      <c r="I19" s="102">
        <f t="shared" si="0"/>
        <v>18.181818181818183</v>
      </c>
      <c r="J19" s="71">
        <f>SUM(K19:L19)</f>
        <v>21</v>
      </c>
      <c r="K19" s="71">
        <v>10</v>
      </c>
      <c r="L19" s="71">
        <v>11</v>
      </c>
      <c r="M19" s="102">
        <f t="shared" si="1"/>
        <v>38.181818181818187</v>
      </c>
      <c r="N19" s="71">
        <f>SUM(O19:P19)</f>
        <v>17</v>
      </c>
      <c r="O19" s="71">
        <v>8</v>
      </c>
      <c r="P19" s="71">
        <v>9</v>
      </c>
      <c r="Q19" s="102">
        <f t="shared" si="2"/>
        <v>30.909090909090907</v>
      </c>
      <c r="R19" s="71">
        <f>SUM(S19:T19)</f>
        <v>7</v>
      </c>
      <c r="S19" s="71">
        <v>4</v>
      </c>
      <c r="T19" s="71">
        <v>3</v>
      </c>
      <c r="U19" s="102">
        <f t="shared" si="6"/>
        <v>12.727272727272727</v>
      </c>
      <c r="V19" s="71" t="s">
        <v>4</v>
      </c>
      <c r="W19" s="71" t="s">
        <v>4</v>
      </c>
      <c r="X19" s="71" t="s">
        <v>4</v>
      </c>
      <c r="Y19" s="102" t="s">
        <v>4</v>
      </c>
    </row>
    <row r="20" spans="1:25" ht="24" customHeight="1">
      <c r="A20" s="14">
        <v>14</v>
      </c>
      <c r="B20" s="31" t="s">
        <v>346</v>
      </c>
      <c r="C20" s="71">
        <f t="shared" ref="C20:H20" si="8">SUM(C17:C19)</f>
        <v>1700</v>
      </c>
      <c r="D20" s="71">
        <f t="shared" si="8"/>
        <v>880</v>
      </c>
      <c r="E20" s="71">
        <f t="shared" si="8"/>
        <v>820</v>
      </c>
      <c r="F20" s="71">
        <f t="shared" si="8"/>
        <v>769</v>
      </c>
      <c r="G20" s="71">
        <f t="shared" si="8"/>
        <v>378</v>
      </c>
      <c r="H20" s="71">
        <f t="shared" si="8"/>
        <v>391</v>
      </c>
      <c r="I20" s="102">
        <f t="shared" si="0"/>
        <v>45.235294117647058</v>
      </c>
      <c r="J20" s="71">
        <f>SUM(J17:J19)</f>
        <v>676</v>
      </c>
      <c r="K20" s="71">
        <f>SUM(K17:K19)</f>
        <v>379</v>
      </c>
      <c r="L20" s="71">
        <f>SUM(L17:L19)</f>
        <v>297</v>
      </c>
      <c r="M20" s="102">
        <f t="shared" si="1"/>
        <v>39.764705882352942</v>
      </c>
      <c r="N20" s="71">
        <f>SUM(N17:N19)</f>
        <v>179</v>
      </c>
      <c r="O20" s="71">
        <f>SUM(O17:O19)</f>
        <v>89</v>
      </c>
      <c r="P20" s="71">
        <f>SUM(P17:P19)</f>
        <v>90</v>
      </c>
      <c r="Q20" s="102">
        <f t="shared" si="2"/>
        <v>10.529411764705882</v>
      </c>
      <c r="R20" s="71">
        <f>SUM(R17:R19)</f>
        <v>76</v>
      </c>
      <c r="S20" s="71">
        <f>SUM(S17:S19)</f>
        <v>34</v>
      </c>
      <c r="T20" s="71">
        <f>SUM(T17:T19)</f>
        <v>42</v>
      </c>
      <c r="U20" s="102">
        <f t="shared" si="6"/>
        <v>4.4705882352941178</v>
      </c>
      <c r="V20" s="71" t="s">
        <v>66</v>
      </c>
      <c r="W20" s="71" t="s">
        <v>66</v>
      </c>
      <c r="X20" s="71" t="s">
        <v>66</v>
      </c>
      <c r="Y20" s="102" t="s">
        <v>66</v>
      </c>
    </row>
    <row r="21" spans="1:25" hidden="1">
      <c r="B21" s="31" t="s">
        <v>327</v>
      </c>
      <c r="C21" s="71">
        <f>SUM(D21:E21)</f>
        <v>1374</v>
      </c>
      <c r="D21" s="71">
        <v>745</v>
      </c>
      <c r="E21" s="71">
        <v>629</v>
      </c>
      <c r="F21" s="71">
        <f>SUM(G21:H21)</f>
        <v>702</v>
      </c>
      <c r="G21" s="71">
        <v>361</v>
      </c>
      <c r="H21" s="71">
        <v>341</v>
      </c>
      <c r="I21" s="102">
        <f t="shared" si="0"/>
        <v>51.091703056768559</v>
      </c>
      <c r="J21" s="71">
        <f>SUM(K21:L21)</f>
        <v>513</v>
      </c>
      <c r="K21" s="71">
        <v>294</v>
      </c>
      <c r="L21" s="71">
        <v>219</v>
      </c>
      <c r="M21" s="102">
        <f t="shared" si="1"/>
        <v>37.336244541484717</v>
      </c>
      <c r="N21" s="71">
        <f>SUM(O21:P21)</f>
        <v>90</v>
      </c>
      <c r="O21" s="71">
        <v>53</v>
      </c>
      <c r="P21" s="71">
        <v>37</v>
      </c>
      <c r="Q21" s="102">
        <f t="shared" si="2"/>
        <v>6.5502183406113534</v>
      </c>
      <c r="R21" s="71">
        <f>SUM(S21:T21)</f>
        <v>69</v>
      </c>
      <c r="S21" s="71">
        <v>37</v>
      </c>
      <c r="T21" s="71">
        <v>32</v>
      </c>
      <c r="U21" s="102">
        <f t="shared" si="6"/>
        <v>5.0218340611353707</v>
      </c>
      <c r="V21" s="71" t="s">
        <v>673</v>
      </c>
      <c r="W21" s="71" t="s">
        <v>673</v>
      </c>
      <c r="X21" s="71" t="s">
        <v>673</v>
      </c>
      <c r="Y21" s="102" t="s">
        <v>673</v>
      </c>
    </row>
    <row r="22" spans="1:25" hidden="1">
      <c r="A22" s="14"/>
      <c r="B22" s="31" t="s">
        <v>328</v>
      </c>
      <c r="C22" s="71">
        <f>SUM(D22:E22)</f>
        <v>215</v>
      </c>
      <c r="D22" s="71">
        <v>109</v>
      </c>
      <c r="E22" s="71">
        <v>106</v>
      </c>
      <c r="F22" s="71">
        <f>SUM(G22:H22)</f>
        <v>32</v>
      </c>
      <c r="G22" s="71">
        <v>17</v>
      </c>
      <c r="H22" s="71">
        <v>15</v>
      </c>
      <c r="I22" s="102">
        <f t="shared" si="0"/>
        <v>14.883720930232558</v>
      </c>
      <c r="J22" s="71">
        <f>SUM(K22:L22)</f>
        <v>109</v>
      </c>
      <c r="K22" s="71">
        <v>48</v>
      </c>
      <c r="L22" s="71">
        <v>61</v>
      </c>
      <c r="M22" s="102">
        <f t="shared" si="1"/>
        <v>50.697674418604656</v>
      </c>
      <c r="N22" s="71">
        <f>SUM(O22:P22)</f>
        <v>51</v>
      </c>
      <c r="O22" s="71">
        <v>33</v>
      </c>
      <c r="P22" s="71">
        <v>18</v>
      </c>
      <c r="Q22" s="102">
        <f t="shared" si="2"/>
        <v>23.720930232558139</v>
      </c>
      <c r="R22" s="71">
        <f>SUM(S22:T22)</f>
        <v>23</v>
      </c>
      <c r="S22" s="71">
        <v>11</v>
      </c>
      <c r="T22" s="71">
        <v>12</v>
      </c>
      <c r="U22" s="102">
        <f t="shared" si="6"/>
        <v>10.697674418604651</v>
      </c>
      <c r="V22" s="71" t="s">
        <v>58</v>
      </c>
      <c r="W22" s="71" t="s">
        <v>58</v>
      </c>
      <c r="X22" s="71" t="s">
        <v>58</v>
      </c>
      <c r="Y22" s="102" t="s">
        <v>58</v>
      </c>
    </row>
    <row r="23" spans="1:25" hidden="1">
      <c r="A23" s="14"/>
      <c r="B23" s="31" t="s">
        <v>330</v>
      </c>
      <c r="C23" s="71">
        <f>SUM(D23:E23)</f>
        <v>51</v>
      </c>
      <c r="D23" s="71">
        <v>29</v>
      </c>
      <c r="E23" s="71">
        <v>22</v>
      </c>
      <c r="F23" s="71">
        <f>SUM(G23:H23)</f>
        <v>16</v>
      </c>
      <c r="G23" s="71">
        <v>9</v>
      </c>
      <c r="H23" s="71">
        <v>7</v>
      </c>
      <c r="I23" s="102">
        <f t="shared" si="0"/>
        <v>31.372549019607842</v>
      </c>
      <c r="J23" s="71">
        <f>SUM(K23:L23)</f>
        <v>17</v>
      </c>
      <c r="K23" s="71">
        <v>11</v>
      </c>
      <c r="L23" s="71">
        <v>6</v>
      </c>
      <c r="M23" s="102">
        <f t="shared" si="1"/>
        <v>33.333333333333329</v>
      </c>
      <c r="N23" s="71">
        <f>SUM(O23:P23)</f>
        <v>9</v>
      </c>
      <c r="O23" s="71">
        <v>6</v>
      </c>
      <c r="P23" s="71">
        <v>3</v>
      </c>
      <c r="Q23" s="102">
        <f t="shared" si="2"/>
        <v>17.647058823529413</v>
      </c>
      <c r="R23" s="71">
        <f>SUM(S23:T23)</f>
        <v>9</v>
      </c>
      <c r="S23" s="71">
        <v>3</v>
      </c>
      <c r="T23" s="71">
        <v>6</v>
      </c>
      <c r="U23" s="102">
        <f t="shared" si="6"/>
        <v>17.647058823529413</v>
      </c>
      <c r="V23" s="71" t="s">
        <v>4</v>
      </c>
      <c r="W23" s="71" t="s">
        <v>4</v>
      </c>
      <c r="X23" s="71" t="s">
        <v>4</v>
      </c>
      <c r="Y23" s="102" t="s">
        <v>4</v>
      </c>
    </row>
    <row r="24" spans="1:25" ht="24" customHeight="1">
      <c r="A24" s="14">
        <v>15</v>
      </c>
      <c r="B24" s="31" t="s">
        <v>346</v>
      </c>
      <c r="C24" s="71">
        <f t="shared" ref="C24:H24" si="9">SUM(C21:C23)</f>
        <v>1640</v>
      </c>
      <c r="D24" s="71">
        <f t="shared" si="9"/>
        <v>883</v>
      </c>
      <c r="E24" s="71">
        <f t="shared" si="9"/>
        <v>757</v>
      </c>
      <c r="F24" s="71">
        <f t="shared" si="9"/>
        <v>750</v>
      </c>
      <c r="G24" s="71">
        <f t="shared" si="9"/>
        <v>387</v>
      </c>
      <c r="H24" s="71">
        <f t="shared" si="9"/>
        <v>363</v>
      </c>
      <c r="I24" s="102">
        <f t="shared" si="0"/>
        <v>45.731707317073173</v>
      </c>
      <c r="J24" s="71">
        <f>SUM(J21:J23)</f>
        <v>639</v>
      </c>
      <c r="K24" s="71">
        <f>SUM(K21:K23)</f>
        <v>353</v>
      </c>
      <c r="L24" s="71">
        <f>SUM(L21:L23)</f>
        <v>286</v>
      </c>
      <c r="M24" s="102">
        <f t="shared" si="1"/>
        <v>38.963414634146346</v>
      </c>
      <c r="N24" s="71">
        <f>SUM(N21:N23)</f>
        <v>150</v>
      </c>
      <c r="O24" s="71">
        <f>SUM(O21:O23)</f>
        <v>92</v>
      </c>
      <c r="P24" s="71">
        <f>SUM(P21:P23)</f>
        <v>58</v>
      </c>
      <c r="Q24" s="102">
        <f t="shared" si="2"/>
        <v>9.1463414634146343</v>
      </c>
      <c r="R24" s="71">
        <f>SUM(R21:R23)</f>
        <v>101</v>
      </c>
      <c r="S24" s="71">
        <f>SUM(S21:S23)</f>
        <v>51</v>
      </c>
      <c r="T24" s="71">
        <f>SUM(T21:T23)</f>
        <v>50</v>
      </c>
      <c r="U24" s="102">
        <f t="shared" si="6"/>
        <v>6.1585365853658534</v>
      </c>
      <c r="V24" s="71" t="s">
        <v>66</v>
      </c>
      <c r="W24" s="71" t="s">
        <v>66</v>
      </c>
      <c r="X24" s="71" t="s">
        <v>66</v>
      </c>
      <c r="Y24" s="102" t="s">
        <v>66</v>
      </c>
    </row>
    <row r="25" spans="1:25" hidden="1">
      <c r="B25" s="31" t="s">
        <v>327</v>
      </c>
      <c r="C25" s="71">
        <f>SUM(D25:E25)</f>
        <v>1325</v>
      </c>
      <c r="D25" s="71">
        <v>691</v>
      </c>
      <c r="E25" s="71">
        <v>634</v>
      </c>
      <c r="F25" s="71">
        <f>SUM(G25:H25)</f>
        <v>712</v>
      </c>
      <c r="G25" s="71">
        <v>341</v>
      </c>
      <c r="H25" s="71">
        <v>371</v>
      </c>
      <c r="I25" s="102">
        <f t="shared" si="0"/>
        <v>53.735849056603769</v>
      </c>
      <c r="J25" s="71">
        <f>SUM(K25:L25)</f>
        <v>462</v>
      </c>
      <c r="K25" s="71">
        <v>257</v>
      </c>
      <c r="L25" s="71">
        <v>205</v>
      </c>
      <c r="M25" s="102">
        <f t="shared" si="1"/>
        <v>34.867924528301884</v>
      </c>
      <c r="N25" s="71">
        <f>SUM(O25:P25)</f>
        <v>99</v>
      </c>
      <c r="O25" s="71">
        <v>61</v>
      </c>
      <c r="P25" s="71">
        <v>38</v>
      </c>
      <c r="Q25" s="102">
        <f t="shared" si="2"/>
        <v>7.4716981132075482</v>
      </c>
      <c r="R25" s="71">
        <f>SUM(S25:T25)</f>
        <v>52</v>
      </c>
      <c r="S25" s="71">
        <v>32</v>
      </c>
      <c r="T25" s="71">
        <v>20</v>
      </c>
      <c r="U25" s="102">
        <f t="shared" si="6"/>
        <v>3.9245283018867925</v>
      </c>
      <c r="V25" s="71" t="s">
        <v>673</v>
      </c>
      <c r="W25" s="71" t="s">
        <v>673</v>
      </c>
      <c r="X25" s="71" t="s">
        <v>673</v>
      </c>
      <c r="Y25" s="102" t="s">
        <v>673</v>
      </c>
    </row>
    <row r="26" spans="1:25" hidden="1">
      <c r="A26" s="14"/>
      <c r="B26" s="31" t="s">
        <v>328</v>
      </c>
      <c r="C26" s="71">
        <f>SUM(D26:E26)</f>
        <v>228</v>
      </c>
      <c r="D26" s="71">
        <v>108</v>
      </c>
      <c r="E26" s="71">
        <v>120</v>
      </c>
      <c r="F26" s="71">
        <f>SUM(G26:H26)</f>
        <v>43</v>
      </c>
      <c r="G26" s="71">
        <v>16</v>
      </c>
      <c r="H26" s="71">
        <v>27</v>
      </c>
      <c r="I26" s="102">
        <f t="shared" si="0"/>
        <v>18.859649122807017</v>
      </c>
      <c r="J26" s="71">
        <f>SUM(K26:L26)</f>
        <v>100</v>
      </c>
      <c r="K26" s="71">
        <v>47</v>
      </c>
      <c r="L26" s="71">
        <v>53</v>
      </c>
      <c r="M26" s="102">
        <f t="shared" si="1"/>
        <v>43.859649122807014</v>
      </c>
      <c r="N26" s="71">
        <f>SUM(O26:P26)</f>
        <v>81</v>
      </c>
      <c r="O26" s="71">
        <v>44</v>
      </c>
      <c r="P26" s="71">
        <v>37</v>
      </c>
      <c r="Q26" s="102">
        <f t="shared" si="2"/>
        <v>35.526315789473685</v>
      </c>
      <c r="R26" s="71">
        <f>SUM(S26:T26)</f>
        <v>4</v>
      </c>
      <c r="S26" s="71">
        <v>1</v>
      </c>
      <c r="T26" s="71">
        <v>3</v>
      </c>
      <c r="U26" s="102">
        <f t="shared" si="6"/>
        <v>1.7543859649122806</v>
      </c>
      <c r="V26" s="71" t="s">
        <v>58</v>
      </c>
      <c r="W26" s="71" t="s">
        <v>58</v>
      </c>
      <c r="X26" s="71" t="s">
        <v>58</v>
      </c>
      <c r="Y26" s="102" t="s">
        <v>58</v>
      </c>
    </row>
    <row r="27" spans="1:25" hidden="1">
      <c r="A27" s="14"/>
      <c r="B27" s="31" t="s">
        <v>330</v>
      </c>
      <c r="C27" s="71">
        <f>SUM(D27:E27)</f>
        <v>85</v>
      </c>
      <c r="D27" s="71">
        <v>54</v>
      </c>
      <c r="E27" s="71">
        <v>31</v>
      </c>
      <c r="F27" s="71">
        <f>SUM(G27:H27)</f>
        <v>29</v>
      </c>
      <c r="G27" s="71">
        <v>20</v>
      </c>
      <c r="H27" s="71">
        <v>9</v>
      </c>
      <c r="I27" s="102">
        <f t="shared" si="0"/>
        <v>34.117647058823529</v>
      </c>
      <c r="J27" s="71">
        <f>SUM(K27:L27)</f>
        <v>26</v>
      </c>
      <c r="K27" s="71">
        <v>15</v>
      </c>
      <c r="L27" s="71">
        <v>11</v>
      </c>
      <c r="M27" s="102">
        <f t="shared" si="1"/>
        <v>30.588235294117649</v>
      </c>
      <c r="N27" s="71">
        <f>SUM(O27:P27)</f>
        <v>14</v>
      </c>
      <c r="O27" s="71">
        <v>10</v>
      </c>
      <c r="P27" s="71">
        <v>4</v>
      </c>
      <c r="Q27" s="102">
        <f t="shared" si="2"/>
        <v>16.470588235294116</v>
      </c>
      <c r="R27" s="71">
        <f>SUM(S27:T27)</f>
        <v>16</v>
      </c>
      <c r="S27" s="71">
        <v>9</v>
      </c>
      <c r="T27" s="71">
        <v>7</v>
      </c>
      <c r="U27" s="102">
        <f t="shared" si="6"/>
        <v>18.823529411764707</v>
      </c>
      <c r="V27" s="71" t="s">
        <v>4</v>
      </c>
      <c r="W27" s="71" t="s">
        <v>4</v>
      </c>
      <c r="X27" s="71" t="s">
        <v>4</v>
      </c>
      <c r="Y27" s="102" t="s">
        <v>4</v>
      </c>
    </row>
    <row r="28" spans="1:25" ht="24" customHeight="1">
      <c r="A28" s="14">
        <v>16</v>
      </c>
      <c r="B28" s="31" t="s">
        <v>346</v>
      </c>
      <c r="C28" s="71">
        <f t="shared" ref="C28:H28" si="10">SUM(C25:C27)</f>
        <v>1638</v>
      </c>
      <c r="D28" s="71">
        <f t="shared" si="10"/>
        <v>853</v>
      </c>
      <c r="E28" s="71">
        <f t="shared" si="10"/>
        <v>785</v>
      </c>
      <c r="F28" s="71">
        <f t="shared" si="10"/>
        <v>784</v>
      </c>
      <c r="G28" s="71">
        <f t="shared" si="10"/>
        <v>377</v>
      </c>
      <c r="H28" s="71">
        <f t="shared" si="10"/>
        <v>407</v>
      </c>
      <c r="I28" s="102">
        <f t="shared" si="0"/>
        <v>47.863247863247864</v>
      </c>
      <c r="J28" s="71">
        <f>SUM(J25:J27)</f>
        <v>588</v>
      </c>
      <c r="K28" s="71">
        <f>SUM(K25:K27)</f>
        <v>319</v>
      </c>
      <c r="L28" s="71">
        <f>SUM(L25:L27)</f>
        <v>269</v>
      </c>
      <c r="M28" s="102">
        <f t="shared" si="1"/>
        <v>35.897435897435898</v>
      </c>
      <c r="N28" s="71">
        <f>SUM(N25:N27)</f>
        <v>194</v>
      </c>
      <c r="O28" s="71">
        <f>SUM(O25:O27)</f>
        <v>115</v>
      </c>
      <c r="P28" s="71">
        <f>SUM(P25:P27)</f>
        <v>79</v>
      </c>
      <c r="Q28" s="102">
        <f t="shared" si="2"/>
        <v>11.843711843711842</v>
      </c>
      <c r="R28" s="71">
        <f>SUM(R25:R27)</f>
        <v>72</v>
      </c>
      <c r="S28" s="71">
        <f>SUM(S25:S27)</f>
        <v>42</v>
      </c>
      <c r="T28" s="71">
        <f>SUM(T25:T27)</f>
        <v>30</v>
      </c>
      <c r="U28" s="102">
        <f t="shared" si="6"/>
        <v>4.395604395604396</v>
      </c>
      <c r="V28" s="71" t="s">
        <v>66</v>
      </c>
      <c r="W28" s="71" t="s">
        <v>66</v>
      </c>
      <c r="X28" s="71" t="s">
        <v>66</v>
      </c>
      <c r="Y28" s="102" t="s">
        <v>66</v>
      </c>
    </row>
    <row r="29" spans="1:25" ht="23.25" customHeight="1" thickBot="1">
      <c r="A29" s="33">
        <v>17</v>
      </c>
      <c r="B29" s="34" t="s">
        <v>327</v>
      </c>
      <c r="C29" s="103">
        <f>SUM(D29:E29)</f>
        <v>1607</v>
      </c>
      <c r="D29" s="76">
        <f>D61</f>
        <v>883</v>
      </c>
      <c r="E29" s="76">
        <f>E61</f>
        <v>724</v>
      </c>
      <c r="F29" s="76">
        <f>SUM(G29:H29)</f>
        <v>773</v>
      </c>
      <c r="G29" s="76">
        <f>G61</f>
        <v>416</v>
      </c>
      <c r="H29" s="76">
        <f>H61</f>
        <v>357</v>
      </c>
      <c r="I29" s="104">
        <f t="shared" si="0"/>
        <v>48.102053515868079</v>
      </c>
      <c r="J29" s="76">
        <f>SUM(K29:L29)</f>
        <v>571</v>
      </c>
      <c r="K29" s="76">
        <f>K61</f>
        <v>308</v>
      </c>
      <c r="L29" s="76">
        <f>L61</f>
        <v>263</v>
      </c>
      <c r="M29" s="104">
        <f t="shared" si="1"/>
        <v>35.532047293092717</v>
      </c>
      <c r="N29" s="76">
        <f>SUM(O29:P29)</f>
        <v>195</v>
      </c>
      <c r="O29" s="76">
        <f>O61</f>
        <v>123</v>
      </c>
      <c r="P29" s="76">
        <f>P61</f>
        <v>72</v>
      </c>
      <c r="Q29" s="104">
        <f t="shared" si="2"/>
        <v>12.134411947728687</v>
      </c>
      <c r="R29" s="76">
        <f>SUM(S29:T29)</f>
        <v>68</v>
      </c>
      <c r="S29" s="76">
        <f>S61</f>
        <v>36</v>
      </c>
      <c r="T29" s="76">
        <f>T61</f>
        <v>32</v>
      </c>
      <c r="U29" s="104">
        <f t="shared" si="6"/>
        <v>4.2314872433105162</v>
      </c>
      <c r="V29" s="76" t="s">
        <v>673</v>
      </c>
      <c r="W29" s="76" t="s">
        <v>673</v>
      </c>
      <c r="X29" s="76" t="s">
        <v>673</v>
      </c>
      <c r="Y29" s="104" t="s">
        <v>673</v>
      </c>
    </row>
    <row r="30" spans="1:25" ht="15.75" customHeight="1">
      <c r="A30" s="27" t="s">
        <v>111</v>
      </c>
      <c r="C30" s="27"/>
    </row>
    <row r="31" spans="1:25" ht="15.75" customHeight="1">
      <c r="A31" s="27" t="s">
        <v>345</v>
      </c>
      <c r="C31" s="27"/>
    </row>
    <row r="33" spans="1:25" ht="14.25" thickBot="1">
      <c r="A33" s="1" t="s">
        <v>7</v>
      </c>
    </row>
    <row r="34" spans="1:25" ht="13.5" customHeight="1">
      <c r="A34" s="298" t="s">
        <v>449</v>
      </c>
      <c r="B34" s="315"/>
      <c r="C34" s="287" t="s">
        <v>424</v>
      </c>
      <c r="D34" s="287"/>
      <c r="E34" s="287"/>
      <c r="F34" s="287" t="s">
        <v>0</v>
      </c>
      <c r="G34" s="287"/>
      <c r="H34" s="287"/>
      <c r="I34" s="287"/>
      <c r="J34" s="361" t="s">
        <v>1</v>
      </c>
      <c r="K34" s="362"/>
      <c r="L34" s="362"/>
      <c r="M34" s="363"/>
      <c r="N34" s="287" t="s">
        <v>2</v>
      </c>
      <c r="O34" s="287"/>
      <c r="P34" s="287"/>
      <c r="Q34" s="287"/>
      <c r="R34" s="305" t="s">
        <v>3</v>
      </c>
      <c r="S34" s="287"/>
      <c r="T34" s="287"/>
      <c r="U34" s="287"/>
      <c r="V34" s="287" t="s">
        <v>579</v>
      </c>
      <c r="W34" s="287"/>
      <c r="X34" s="287"/>
      <c r="Y34" s="288"/>
    </row>
    <row r="35" spans="1:25">
      <c r="A35" s="299"/>
      <c r="B35" s="316"/>
      <c r="C35" s="284"/>
      <c r="D35" s="284"/>
      <c r="E35" s="284"/>
      <c r="F35" s="284"/>
      <c r="G35" s="284"/>
      <c r="H35" s="284"/>
      <c r="I35" s="284"/>
      <c r="J35" s="364"/>
      <c r="K35" s="365"/>
      <c r="L35" s="365"/>
      <c r="M35" s="366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9"/>
    </row>
    <row r="36" spans="1:25">
      <c r="A36" s="299"/>
      <c r="B36" s="316"/>
      <c r="C36" s="9" t="s">
        <v>346</v>
      </c>
      <c r="D36" s="9" t="s">
        <v>334</v>
      </c>
      <c r="E36" s="9" t="s">
        <v>335</v>
      </c>
      <c r="F36" s="9" t="s">
        <v>346</v>
      </c>
      <c r="G36" s="9" t="s">
        <v>334</v>
      </c>
      <c r="H36" s="9" t="s">
        <v>335</v>
      </c>
      <c r="I36" s="9" t="s">
        <v>423</v>
      </c>
      <c r="J36" s="9" t="s">
        <v>346</v>
      </c>
      <c r="K36" s="9" t="s">
        <v>334</v>
      </c>
      <c r="L36" s="9" t="s">
        <v>335</v>
      </c>
      <c r="M36" s="9" t="s">
        <v>423</v>
      </c>
      <c r="N36" s="9" t="s">
        <v>346</v>
      </c>
      <c r="O36" s="9" t="s">
        <v>334</v>
      </c>
      <c r="P36" s="9" t="s">
        <v>335</v>
      </c>
      <c r="Q36" s="9" t="s">
        <v>423</v>
      </c>
      <c r="R36" s="9" t="s">
        <v>346</v>
      </c>
      <c r="S36" s="9" t="s">
        <v>334</v>
      </c>
      <c r="T36" s="9" t="s">
        <v>335</v>
      </c>
      <c r="U36" s="9" t="s">
        <v>423</v>
      </c>
      <c r="V36" s="9" t="s">
        <v>346</v>
      </c>
      <c r="W36" s="9" t="s">
        <v>334</v>
      </c>
      <c r="X36" s="9" t="s">
        <v>335</v>
      </c>
      <c r="Y36" s="11" t="s">
        <v>423</v>
      </c>
    </row>
    <row r="37" spans="1:25">
      <c r="A37" s="303" t="s">
        <v>574</v>
      </c>
      <c r="B37" s="31" t="s">
        <v>327</v>
      </c>
      <c r="C37" s="71">
        <f>SUM(D37:E37)</f>
        <v>1463</v>
      </c>
      <c r="D37" s="71">
        <v>813</v>
      </c>
      <c r="E37" s="71">
        <v>650</v>
      </c>
      <c r="F37" s="71">
        <f>SUM(G37:H37)</f>
        <v>735</v>
      </c>
      <c r="G37" s="71">
        <v>349</v>
      </c>
      <c r="H37" s="71">
        <v>386</v>
      </c>
      <c r="I37" s="102">
        <f>F37/C37*100</f>
        <v>50.239234449760758</v>
      </c>
      <c r="J37" s="71">
        <f>SUM(K37:L37)</f>
        <v>512</v>
      </c>
      <c r="K37" s="71">
        <v>327</v>
      </c>
      <c r="L37" s="71">
        <v>185</v>
      </c>
      <c r="M37" s="102">
        <f>J37/C37*100</f>
        <v>34.99658236500342</v>
      </c>
      <c r="N37" s="71">
        <f>SUM(O37:P37)</f>
        <v>167</v>
      </c>
      <c r="O37" s="71">
        <v>115</v>
      </c>
      <c r="P37" s="71">
        <v>52</v>
      </c>
      <c r="Q37" s="102">
        <f>N37/C37*100</f>
        <v>11.414900888585098</v>
      </c>
      <c r="R37" s="71">
        <f>SUM(S37:T37)</f>
        <v>49</v>
      </c>
      <c r="S37" s="71">
        <v>22</v>
      </c>
      <c r="T37" s="71">
        <v>27</v>
      </c>
      <c r="U37" s="102">
        <f>R37/C37*100</f>
        <v>3.3492822966507179</v>
      </c>
      <c r="V37" s="71" t="s">
        <v>673</v>
      </c>
      <c r="W37" s="71" t="s">
        <v>673</v>
      </c>
      <c r="X37" s="71" t="s">
        <v>673</v>
      </c>
      <c r="Y37" s="102" t="s">
        <v>673</v>
      </c>
    </row>
    <row r="38" spans="1:25">
      <c r="A38" s="301"/>
      <c r="B38" s="31" t="s">
        <v>328</v>
      </c>
      <c r="C38" s="71">
        <f t="shared" ref="C38:C63" si="11">SUM(D38:E38)</f>
        <v>245</v>
      </c>
      <c r="D38" s="71">
        <v>118</v>
      </c>
      <c r="E38" s="71">
        <v>127</v>
      </c>
      <c r="F38" s="71">
        <f t="shared" ref="F38:F63" si="12">SUM(G38:H38)</f>
        <v>48</v>
      </c>
      <c r="G38" s="71">
        <v>22</v>
      </c>
      <c r="H38" s="71">
        <v>26</v>
      </c>
      <c r="I38" s="102">
        <f t="shared" ref="I38:I63" si="13">F38/C38*100</f>
        <v>19.591836734693878</v>
      </c>
      <c r="J38" s="71">
        <f t="shared" ref="J38:J63" si="14">SUM(K38:L38)</f>
        <v>111</v>
      </c>
      <c r="K38" s="71">
        <v>58</v>
      </c>
      <c r="L38" s="71">
        <v>53</v>
      </c>
      <c r="M38" s="102">
        <f t="shared" ref="M38:M63" si="15">J38/C38*100</f>
        <v>45.306122448979593</v>
      </c>
      <c r="N38" s="71">
        <f t="shared" ref="N38:N63" si="16">SUM(O38:P38)</f>
        <v>74</v>
      </c>
      <c r="O38" s="71">
        <v>31</v>
      </c>
      <c r="P38" s="71">
        <v>43</v>
      </c>
      <c r="Q38" s="102">
        <f t="shared" ref="Q38:Q63" si="17">N38/C38*100</f>
        <v>30.204081632653061</v>
      </c>
      <c r="R38" s="71">
        <f t="shared" ref="R38:R63" si="18">SUM(S38:T38)</f>
        <v>12</v>
      </c>
      <c r="S38" s="71">
        <v>7</v>
      </c>
      <c r="T38" s="71">
        <v>5</v>
      </c>
      <c r="U38" s="102">
        <f t="shared" ref="U38:U63" si="19">R38/C38*100</f>
        <v>4.8979591836734695</v>
      </c>
      <c r="V38" s="71" t="s">
        <v>58</v>
      </c>
      <c r="W38" s="71" t="s">
        <v>58</v>
      </c>
      <c r="X38" s="71" t="s">
        <v>58</v>
      </c>
      <c r="Y38" s="102" t="s">
        <v>58</v>
      </c>
    </row>
    <row r="39" spans="1:25">
      <c r="A39" s="301"/>
      <c r="B39" s="31" t="s">
        <v>330</v>
      </c>
      <c r="C39" s="71">
        <f t="shared" si="11"/>
        <v>72</v>
      </c>
      <c r="D39" s="71">
        <v>45</v>
      </c>
      <c r="E39" s="71">
        <v>27</v>
      </c>
      <c r="F39" s="71">
        <f t="shared" si="12"/>
        <v>14</v>
      </c>
      <c r="G39" s="71">
        <v>6</v>
      </c>
      <c r="H39" s="71">
        <v>8</v>
      </c>
      <c r="I39" s="102">
        <f t="shared" si="13"/>
        <v>19.444444444444446</v>
      </c>
      <c r="J39" s="71">
        <f t="shared" si="14"/>
        <v>23</v>
      </c>
      <c r="K39" s="71">
        <v>14</v>
      </c>
      <c r="L39" s="71">
        <v>9</v>
      </c>
      <c r="M39" s="102">
        <f t="shared" si="15"/>
        <v>31.944444444444443</v>
      </c>
      <c r="N39" s="71">
        <f t="shared" si="16"/>
        <v>30</v>
      </c>
      <c r="O39" s="71">
        <v>22</v>
      </c>
      <c r="P39" s="71">
        <v>8</v>
      </c>
      <c r="Q39" s="102">
        <f t="shared" si="17"/>
        <v>41.666666666666671</v>
      </c>
      <c r="R39" s="71">
        <f t="shared" si="18"/>
        <v>5</v>
      </c>
      <c r="S39" s="71">
        <v>3</v>
      </c>
      <c r="T39" s="71">
        <v>2</v>
      </c>
      <c r="U39" s="102">
        <f t="shared" si="19"/>
        <v>6.9444444444444446</v>
      </c>
      <c r="V39" s="71" t="s">
        <v>4</v>
      </c>
      <c r="W39" s="71" t="s">
        <v>4</v>
      </c>
      <c r="X39" s="71" t="s">
        <v>4</v>
      </c>
      <c r="Y39" s="102" t="s">
        <v>4</v>
      </c>
    </row>
    <row r="40" spans="1:25">
      <c r="A40" s="301"/>
      <c r="B40" s="31" t="s">
        <v>346</v>
      </c>
      <c r="C40" s="71">
        <f t="shared" ref="C40:H40" si="20">SUM(C37:C39)</f>
        <v>1780</v>
      </c>
      <c r="D40" s="71">
        <f t="shared" si="20"/>
        <v>976</v>
      </c>
      <c r="E40" s="71">
        <f t="shared" si="20"/>
        <v>804</v>
      </c>
      <c r="F40" s="71">
        <f t="shared" si="20"/>
        <v>797</v>
      </c>
      <c r="G40" s="71">
        <f t="shared" si="20"/>
        <v>377</v>
      </c>
      <c r="H40" s="71">
        <f t="shared" si="20"/>
        <v>420</v>
      </c>
      <c r="I40" s="102">
        <f>F40/C40*100</f>
        <v>44.775280898876403</v>
      </c>
      <c r="J40" s="71">
        <f>SUM(J37:J39)</f>
        <v>646</v>
      </c>
      <c r="K40" s="71">
        <f>SUM(K37:K39)</f>
        <v>399</v>
      </c>
      <c r="L40" s="71">
        <f>SUM(L37:L39)</f>
        <v>247</v>
      </c>
      <c r="M40" s="102">
        <f>J40/C40*100</f>
        <v>36.292134831460679</v>
      </c>
      <c r="N40" s="71">
        <f>SUM(N37:N39)</f>
        <v>271</v>
      </c>
      <c r="O40" s="71">
        <f>SUM(O37:O39)</f>
        <v>168</v>
      </c>
      <c r="P40" s="71">
        <f>SUM(P37:P39)</f>
        <v>103</v>
      </c>
      <c r="Q40" s="102">
        <f>N40/C40*100</f>
        <v>15.224719101123597</v>
      </c>
      <c r="R40" s="71">
        <f>SUM(R37:R39)</f>
        <v>66</v>
      </c>
      <c r="S40" s="71">
        <f>SUM(S37:S39)</f>
        <v>32</v>
      </c>
      <c r="T40" s="71">
        <f>SUM(T37:T39)</f>
        <v>34</v>
      </c>
      <c r="U40" s="102">
        <f>R40/C40*100</f>
        <v>3.707865168539326</v>
      </c>
      <c r="V40" s="71" t="s">
        <v>66</v>
      </c>
      <c r="W40" s="71" t="s">
        <v>66</v>
      </c>
      <c r="X40" s="71" t="s">
        <v>66</v>
      </c>
      <c r="Y40" s="102" t="s">
        <v>66</v>
      </c>
    </row>
    <row r="41" spans="1:25">
      <c r="A41" s="301">
        <v>12</v>
      </c>
      <c r="B41" s="31" t="s">
        <v>327</v>
      </c>
      <c r="C41" s="71">
        <f t="shared" si="11"/>
        <v>1307</v>
      </c>
      <c r="D41" s="71">
        <v>716</v>
      </c>
      <c r="E41" s="71">
        <v>591</v>
      </c>
      <c r="F41" s="71">
        <f t="shared" si="12"/>
        <v>664</v>
      </c>
      <c r="G41" s="71">
        <v>320</v>
      </c>
      <c r="H41" s="71">
        <v>344</v>
      </c>
      <c r="I41" s="102">
        <f t="shared" si="13"/>
        <v>50.803366488140774</v>
      </c>
      <c r="J41" s="71">
        <f t="shared" si="14"/>
        <v>475</v>
      </c>
      <c r="K41" s="71">
        <v>286</v>
      </c>
      <c r="L41" s="71">
        <v>189</v>
      </c>
      <c r="M41" s="102">
        <f t="shared" si="15"/>
        <v>36.342769701606734</v>
      </c>
      <c r="N41" s="71">
        <f t="shared" si="16"/>
        <v>125</v>
      </c>
      <c r="O41" s="71">
        <v>87</v>
      </c>
      <c r="P41" s="71">
        <v>38</v>
      </c>
      <c r="Q41" s="102">
        <f t="shared" si="17"/>
        <v>9.5638867635807188</v>
      </c>
      <c r="R41" s="71">
        <f t="shared" si="18"/>
        <v>43</v>
      </c>
      <c r="S41" s="71">
        <v>23</v>
      </c>
      <c r="T41" s="71">
        <v>20</v>
      </c>
      <c r="U41" s="102">
        <f t="shared" si="19"/>
        <v>3.2899770466717673</v>
      </c>
      <c r="V41" s="71" t="s">
        <v>673</v>
      </c>
      <c r="W41" s="71" t="s">
        <v>673</v>
      </c>
      <c r="X41" s="71" t="s">
        <v>673</v>
      </c>
      <c r="Y41" s="102" t="s">
        <v>673</v>
      </c>
    </row>
    <row r="42" spans="1:25">
      <c r="A42" s="301"/>
      <c r="B42" s="31" t="s">
        <v>328</v>
      </c>
      <c r="C42" s="71">
        <f t="shared" si="11"/>
        <v>257</v>
      </c>
      <c r="D42" s="71">
        <v>132</v>
      </c>
      <c r="E42" s="71">
        <v>125</v>
      </c>
      <c r="F42" s="71">
        <f t="shared" si="12"/>
        <v>46</v>
      </c>
      <c r="G42" s="71">
        <v>15</v>
      </c>
      <c r="H42" s="71">
        <v>31</v>
      </c>
      <c r="I42" s="102">
        <f t="shared" si="13"/>
        <v>17.898832684824903</v>
      </c>
      <c r="J42" s="71">
        <f t="shared" si="14"/>
        <v>141</v>
      </c>
      <c r="K42" s="71">
        <v>76</v>
      </c>
      <c r="L42" s="71">
        <v>65</v>
      </c>
      <c r="M42" s="102">
        <f t="shared" si="15"/>
        <v>54.863813229571988</v>
      </c>
      <c r="N42" s="71">
        <f t="shared" si="16"/>
        <v>56</v>
      </c>
      <c r="O42" s="71">
        <v>32</v>
      </c>
      <c r="P42" s="71">
        <v>24</v>
      </c>
      <c r="Q42" s="102">
        <f t="shared" si="17"/>
        <v>21.789883268482491</v>
      </c>
      <c r="R42" s="71">
        <f t="shared" si="18"/>
        <v>14</v>
      </c>
      <c r="S42" s="71">
        <v>9</v>
      </c>
      <c r="T42" s="71">
        <v>5</v>
      </c>
      <c r="U42" s="102">
        <f t="shared" si="19"/>
        <v>5.4474708171206228</v>
      </c>
      <c r="V42" s="71" t="s">
        <v>58</v>
      </c>
      <c r="W42" s="71" t="s">
        <v>58</v>
      </c>
      <c r="X42" s="71" t="s">
        <v>58</v>
      </c>
      <c r="Y42" s="102" t="s">
        <v>58</v>
      </c>
    </row>
    <row r="43" spans="1:25">
      <c r="A43" s="301"/>
      <c r="B43" s="31" t="s">
        <v>330</v>
      </c>
      <c r="C43" s="71">
        <f t="shared" si="11"/>
        <v>74</v>
      </c>
      <c r="D43" s="71">
        <v>44</v>
      </c>
      <c r="E43" s="71">
        <v>30</v>
      </c>
      <c r="F43" s="71">
        <f t="shared" si="12"/>
        <v>15</v>
      </c>
      <c r="G43" s="71">
        <v>6</v>
      </c>
      <c r="H43" s="71">
        <v>9</v>
      </c>
      <c r="I43" s="102">
        <f t="shared" si="13"/>
        <v>20.27027027027027</v>
      </c>
      <c r="J43" s="71">
        <f t="shared" si="14"/>
        <v>41</v>
      </c>
      <c r="K43" s="71">
        <v>25</v>
      </c>
      <c r="L43" s="71">
        <v>16</v>
      </c>
      <c r="M43" s="102">
        <f t="shared" si="15"/>
        <v>55.405405405405403</v>
      </c>
      <c r="N43" s="71">
        <f t="shared" si="16"/>
        <v>18</v>
      </c>
      <c r="O43" s="71">
        <v>13</v>
      </c>
      <c r="P43" s="71">
        <v>5</v>
      </c>
      <c r="Q43" s="102">
        <f t="shared" si="17"/>
        <v>24.324324324324326</v>
      </c>
      <c r="R43" s="71" t="s">
        <v>4</v>
      </c>
      <c r="S43" s="71" t="s">
        <v>4</v>
      </c>
      <c r="T43" s="71" t="s">
        <v>4</v>
      </c>
      <c r="U43" s="102" t="s">
        <v>4</v>
      </c>
      <c r="V43" s="71" t="s">
        <v>4</v>
      </c>
      <c r="W43" s="71" t="s">
        <v>4</v>
      </c>
      <c r="X43" s="71" t="s">
        <v>4</v>
      </c>
      <c r="Y43" s="102" t="s">
        <v>4</v>
      </c>
    </row>
    <row r="44" spans="1:25">
      <c r="A44" s="301"/>
      <c r="B44" s="31" t="s">
        <v>346</v>
      </c>
      <c r="C44" s="71">
        <f t="shared" ref="C44:H44" si="21">SUM(C41:C43)</f>
        <v>1638</v>
      </c>
      <c r="D44" s="71">
        <f t="shared" si="21"/>
        <v>892</v>
      </c>
      <c r="E44" s="71">
        <f t="shared" si="21"/>
        <v>746</v>
      </c>
      <c r="F44" s="71">
        <f t="shared" si="21"/>
        <v>725</v>
      </c>
      <c r="G44" s="71">
        <f t="shared" si="21"/>
        <v>341</v>
      </c>
      <c r="H44" s="71">
        <f t="shared" si="21"/>
        <v>384</v>
      </c>
      <c r="I44" s="102">
        <f>F44/C44*100</f>
        <v>44.26129426129426</v>
      </c>
      <c r="J44" s="71">
        <f>SUM(J41:J43)</f>
        <v>657</v>
      </c>
      <c r="K44" s="71">
        <f>SUM(K41:K43)</f>
        <v>387</v>
      </c>
      <c r="L44" s="71">
        <f>SUM(L41:L43)</f>
        <v>270</v>
      </c>
      <c r="M44" s="102">
        <f>J44/C44*100</f>
        <v>40.109890109890109</v>
      </c>
      <c r="N44" s="71">
        <f>SUM(N41:N43)</f>
        <v>199</v>
      </c>
      <c r="O44" s="71">
        <f>SUM(O41:O43)</f>
        <v>132</v>
      </c>
      <c r="P44" s="71">
        <f>SUM(P41:P43)</f>
        <v>67</v>
      </c>
      <c r="Q44" s="102">
        <f>N44/C44*100</f>
        <v>12.148962148962148</v>
      </c>
      <c r="R44" s="71">
        <f>SUM(R41:R43)</f>
        <v>57</v>
      </c>
      <c r="S44" s="71">
        <f>SUM(S41:S43)</f>
        <v>32</v>
      </c>
      <c r="T44" s="71">
        <f>SUM(T41:T43)</f>
        <v>25</v>
      </c>
      <c r="U44" s="102">
        <f>R44/C44*100</f>
        <v>3.4798534798534799</v>
      </c>
      <c r="V44" s="71" t="s">
        <v>66</v>
      </c>
      <c r="W44" s="71" t="s">
        <v>66</v>
      </c>
      <c r="X44" s="71" t="s">
        <v>66</v>
      </c>
      <c r="Y44" s="102" t="s">
        <v>66</v>
      </c>
    </row>
    <row r="45" spans="1:25">
      <c r="A45" s="301">
        <v>13</v>
      </c>
      <c r="B45" s="31" t="s">
        <v>327</v>
      </c>
      <c r="C45" s="71">
        <f t="shared" si="11"/>
        <v>1474</v>
      </c>
      <c r="D45" s="71">
        <v>794</v>
      </c>
      <c r="E45" s="71">
        <v>680</v>
      </c>
      <c r="F45" s="71">
        <f t="shared" si="12"/>
        <v>739</v>
      </c>
      <c r="G45" s="71">
        <v>367</v>
      </c>
      <c r="H45" s="71">
        <v>372</v>
      </c>
      <c r="I45" s="102">
        <f t="shared" si="13"/>
        <v>50.135685210312076</v>
      </c>
      <c r="J45" s="71">
        <f t="shared" si="14"/>
        <v>565</v>
      </c>
      <c r="K45" s="71">
        <v>313</v>
      </c>
      <c r="L45" s="71">
        <v>252</v>
      </c>
      <c r="M45" s="102">
        <f t="shared" si="15"/>
        <v>38.331071913161466</v>
      </c>
      <c r="N45" s="71">
        <f t="shared" si="16"/>
        <v>125</v>
      </c>
      <c r="O45" s="71">
        <v>88</v>
      </c>
      <c r="P45" s="71">
        <v>37</v>
      </c>
      <c r="Q45" s="102">
        <f t="shared" si="17"/>
        <v>8.4803256445047488</v>
      </c>
      <c r="R45" s="71">
        <f t="shared" si="18"/>
        <v>45</v>
      </c>
      <c r="S45" s="71">
        <v>26</v>
      </c>
      <c r="T45" s="71">
        <v>19</v>
      </c>
      <c r="U45" s="102">
        <f t="shared" si="19"/>
        <v>3.0529172320217097</v>
      </c>
      <c r="V45" s="71" t="s">
        <v>673</v>
      </c>
      <c r="W45" s="71" t="s">
        <v>673</v>
      </c>
      <c r="X45" s="71" t="s">
        <v>673</v>
      </c>
      <c r="Y45" s="102" t="s">
        <v>673</v>
      </c>
    </row>
    <row r="46" spans="1:25">
      <c r="A46" s="301"/>
      <c r="B46" s="31" t="s">
        <v>328</v>
      </c>
      <c r="C46" s="71">
        <f t="shared" si="11"/>
        <v>218</v>
      </c>
      <c r="D46" s="71">
        <v>99</v>
      </c>
      <c r="E46" s="71">
        <v>119</v>
      </c>
      <c r="F46" s="71">
        <f t="shared" si="12"/>
        <v>35</v>
      </c>
      <c r="G46" s="71">
        <v>12</v>
      </c>
      <c r="H46" s="71">
        <v>23</v>
      </c>
      <c r="I46" s="102">
        <f t="shared" si="13"/>
        <v>16.055045871559635</v>
      </c>
      <c r="J46" s="71">
        <f t="shared" si="14"/>
        <v>94</v>
      </c>
      <c r="K46" s="71">
        <v>44</v>
      </c>
      <c r="L46" s="71">
        <v>50</v>
      </c>
      <c r="M46" s="102">
        <f t="shared" si="15"/>
        <v>43.119266055045877</v>
      </c>
      <c r="N46" s="71">
        <f t="shared" si="16"/>
        <v>66</v>
      </c>
      <c r="O46" s="71">
        <v>30</v>
      </c>
      <c r="P46" s="71">
        <v>36</v>
      </c>
      <c r="Q46" s="102">
        <f t="shared" si="17"/>
        <v>30.275229357798167</v>
      </c>
      <c r="R46" s="71">
        <f t="shared" si="18"/>
        <v>23</v>
      </c>
      <c r="S46" s="71">
        <v>13</v>
      </c>
      <c r="T46" s="71">
        <v>10</v>
      </c>
      <c r="U46" s="102">
        <f t="shared" si="19"/>
        <v>10.550458715596331</v>
      </c>
      <c r="V46" s="71" t="s">
        <v>58</v>
      </c>
      <c r="W46" s="71" t="s">
        <v>58</v>
      </c>
      <c r="X46" s="71" t="s">
        <v>58</v>
      </c>
      <c r="Y46" s="102" t="s">
        <v>58</v>
      </c>
    </row>
    <row r="47" spans="1:25">
      <c r="A47" s="301"/>
      <c r="B47" s="31" t="s">
        <v>330</v>
      </c>
      <c r="C47" s="71">
        <f t="shared" si="11"/>
        <v>61</v>
      </c>
      <c r="D47" s="71">
        <v>39</v>
      </c>
      <c r="E47" s="71">
        <v>22</v>
      </c>
      <c r="F47" s="71">
        <f t="shared" si="12"/>
        <v>20</v>
      </c>
      <c r="G47" s="71">
        <v>13</v>
      </c>
      <c r="H47" s="71">
        <v>7</v>
      </c>
      <c r="I47" s="102">
        <f t="shared" si="13"/>
        <v>32.786885245901637</v>
      </c>
      <c r="J47" s="71">
        <f t="shared" si="14"/>
        <v>23</v>
      </c>
      <c r="K47" s="71">
        <v>16</v>
      </c>
      <c r="L47" s="71">
        <v>7</v>
      </c>
      <c r="M47" s="102">
        <f t="shared" si="15"/>
        <v>37.704918032786885</v>
      </c>
      <c r="N47" s="71">
        <f t="shared" si="16"/>
        <v>17</v>
      </c>
      <c r="O47" s="71">
        <v>9</v>
      </c>
      <c r="P47" s="71">
        <v>8</v>
      </c>
      <c r="Q47" s="102">
        <f t="shared" si="17"/>
        <v>27.868852459016392</v>
      </c>
      <c r="R47" s="71">
        <f t="shared" si="18"/>
        <v>1</v>
      </c>
      <c r="S47" s="71">
        <v>1</v>
      </c>
      <c r="T47" s="71" t="s">
        <v>4</v>
      </c>
      <c r="U47" s="102">
        <f t="shared" si="19"/>
        <v>1.639344262295082</v>
      </c>
      <c r="V47" s="71" t="s">
        <v>4</v>
      </c>
      <c r="W47" s="71" t="s">
        <v>4</v>
      </c>
      <c r="X47" s="71" t="s">
        <v>4</v>
      </c>
      <c r="Y47" s="102" t="s">
        <v>4</v>
      </c>
    </row>
    <row r="48" spans="1:25">
      <c r="A48" s="301"/>
      <c r="B48" s="31" t="s">
        <v>346</v>
      </c>
      <c r="C48" s="71">
        <f t="shared" ref="C48:H48" si="22">SUM(C45:C47)</f>
        <v>1753</v>
      </c>
      <c r="D48" s="71">
        <f t="shared" si="22"/>
        <v>932</v>
      </c>
      <c r="E48" s="71">
        <f t="shared" si="22"/>
        <v>821</v>
      </c>
      <c r="F48" s="71">
        <f t="shared" si="22"/>
        <v>794</v>
      </c>
      <c r="G48" s="71">
        <f t="shared" si="22"/>
        <v>392</v>
      </c>
      <c r="H48" s="71">
        <f t="shared" si="22"/>
        <v>402</v>
      </c>
      <c r="I48" s="102">
        <f>F48/C48*100</f>
        <v>45.293782087849401</v>
      </c>
      <c r="J48" s="71">
        <f>SUM(J45:J47)</f>
        <v>682</v>
      </c>
      <c r="K48" s="71">
        <f>SUM(K45:K47)</f>
        <v>373</v>
      </c>
      <c r="L48" s="71">
        <f>SUM(L45:L47)</f>
        <v>309</v>
      </c>
      <c r="M48" s="102">
        <f>J48/C48*100</f>
        <v>38.904734740444951</v>
      </c>
      <c r="N48" s="71">
        <f>SUM(N45:N47)</f>
        <v>208</v>
      </c>
      <c r="O48" s="71">
        <f>SUM(O45:O47)</f>
        <v>127</v>
      </c>
      <c r="P48" s="71">
        <f>SUM(P45:P47)</f>
        <v>81</v>
      </c>
      <c r="Q48" s="102">
        <f>N48/C48*100</f>
        <v>11.865373645179691</v>
      </c>
      <c r="R48" s="71">
        <f>SUM(R45:R47)</f>
        <v>69</v>
      </c>
      <c r="S48" s="71">
        <f>SUM(S45:S47)</f>
        <v>40</v>
      </c>
      <c r="T48" s="71">
        <f>SUM(T45:T47)</f>
        <v>29</v>
      </c>
      <c r="U48" s="102">
        <f>R48/C48*100</f>
        <v>3.9361095265259558</v>
      </c>
      <c r="V48" s="71" t="s">
        <v>66</v>
      </c>
      <c r="W48" s="71" t="s">
        <v>66</v>
      </c>
      <c r="X48" s="71" t="s">
        <v>66</v>
      </c>
      <c r="Y48" s="102" t="s">
        <v>66</v>
      </c>
    </row>
    <row r="49" spans="1:25">
      <c r="A49" s="301">
        <v>14</v>
      </c>
      <c r="B49" s="31" t="s">
        <v>327</v>
      </c>
      <c r="C49" s="71">
        <f t="shared" si="11"/>
        <v>1386</v>
      </c>
      <c r="D49" s="71">
        <v>751</v>
      </c>
      <c r="E49" s="71">
        <v>635</v>
      </c>
      <c r="F49" s="71">
        <f t="shared" si="12"/>
        <v>707</v>
      </c>
      <c r="G49" s="71">
        <v>350</v>
      </c>
      <c r="H49" s="71">
        <v>357</v>
      </c>
      <c r="I49" s="102">
        <f t="shared" si="13"/>
        <v>51.010101010101003</v>
      </c>
      <c r="J49" s="71">
        <f t="shared" si="14"/>
        <v>545</v>
      </c>
      <c r="K49" s="71">
        <v>326</v>
      </c>
      <c r="L49" s="71">
        <v>219</v>
      </c>
      <c r="M49" s="102">
        <f t="shared" si="15"/>
        <v>39.321789321789325</v>
      </c>
      <c r="N49" s="71">
        <f t="shared" si="16"/>
        <v>98</v>
      </c>
      <c r="O49" s="71">
        <v>56</v>
      </c>
      <c r="P49" s="71">
        <v>42</v>
      </c>
      <c r="Q49" s="102">
        <f t="shared" si="17"/>
        <v>7.0707070707070701</v>
      </c>
      <c r="R49" s="71">
        <f t="shared" si="18"/>
        <v>36</v>
      </c>
      <c r="S49" s="71">
        <v>19</v>
      </c>
      <c r="T49" s="71">
        <v>17</v>
      </c>
      <c r="U49" s="102">
        <f t="shared" si="19"/>
        <v>2.5974025974025974</v>
      </c>
      <c r="V49" s="71" t="s">
        <v>673</v>
      </c>
      <c r="W49" s="71" t="s">
        <v>673</v>
      </c>
      <c r="X49" s="71" t="s">
        <v>673</v>
      </c>
      <c r="Y49" s="102" t="s">
        <v>673</v>
      </c>
    </row>
    <row r="50" spans="1:25">
      <c r="A50" s="301"/>
      <c r="B50" s="31" t="s">
        <v>328</v>
      </c>
      <c r="C50" s="71">
        <f t="shared" si="11"/>
        <v>259</v>
      </c>
      <c r="D50" s="71">
        <v>100</v>
      </c>
      <c r="E50" s="71">
        <v>159</v>
      </c>
      <c r="F50" s="71">
        <f t="shared" si="12"/>
        <v>52</v>
      </c>
      <c r="G50" s="71">
        <v>21</v>
      </c>
      <c r="H50" s="71">
        <v>31</v>
      </c>
      <c r="I50" s="102">
        <f t="shared" si="13"/>
        <v>20.077220077220076</v>
      </c>
      <c r="J50" s="71">
        <f t="shared" si="14"/>
        <v>110</v>
      </c>
      <c r="K50" s="71">
        <v>43</v>
      </c>
      <c r="L50" s="71">
        <v>67</v>
      </c>
      <c r="M50" s="102">
        <f t="shared" si="15"/>
        <v>42.471042471042466</v>
      </c>
      <c r="N50" s="71">
        <f t="shared" si="16"/>
        <v>64</v>
      </c>
      <c r="O50" s="71">
        <v>25</v>
      </c>
      <c r="P50" s="71">
        <v>39</v>
      </c>
      <c r="Q50" s="102">
        <f t="shared" si="17"/>
        <v>24.710424710424711</v>
      </c>
      <c r="R50" s="71">
        <f t="shared" si="18"/>
        <v>33</v>
      </c>
      <c r="S50" s="71">
        <v>11</v>
      </c>
      <c r="T50" s="71">
        <v>22</v>
      </c>
      <c r="U50" s="102">
        <f t="shared" si="19"/>
        <v>12.741312741312742</v>
      </c>
      <c r="V50" s="71" t="s">
        <v>58</v>
      </c>
      <c r="W50" s="71" t="s">
        <v>58</v>
      </c>
      <c r="X50" s="71" t="s">
        <v>58</v>
      </c>
      <c r="Y50" s="102" t="s">
        <v>58</v>
      </c>
    </row>
    <row r="51" spans="1:25">
      <c r="A51" s="301"/>
      <c r="B51" s="31" t="s">
        <v>330</v>
      </c>
      <c r="C51" s="71">
        <f t="shared" si="11"/>
        <v>55</v>
      </c>
      <c r="D51" s="71">
        <v>29</v>
      </c>
      <c r="E51" s="71">
        <v>26</v>
      </c>
      <c r="F51" s="71">
        <f t="shared" si="12"/>
        <v>10</v>
      </c>
      <c r="G51" s="71">
        <v>7</v>
      </c>
      <c r="H51" s="71">
        <v>3</v>
      </c>
      <c r="I51" s="102">
        <f t="shared" si="13"/>
        <v>18.181818181818183</v>
      </c>
      <c r="J51" s="71">
        <f t="shared" si="14"/>
        <v>21</v>
      </c>
      <c r="K51" s="71">
        <v>10</v>
      </c>
      <c r="L51" s="71">
        <v>11</v>
      </c>
      <c r="M51" s="102">
        <f t="shared" si="15"/>
        <v>38.181818181818187</v>
      </c>
      <c r="N51" s="71">
        <f t="shared" si="16"/>
        <v>17</v>
      </c>
      <c r="O51" s="71">
        <v>8</v>
      </c>
      <c r="P51" s="71">
        <v>9</v>
      </c>
      <c r="Q51" s="102">
        <f t="shared" si="17"/>
        <v>30.909090909090907</v>
      </c>
      <c r="R51" s="71">
        <f t="shared" si="18"/>
        <v>7</v>
      </c>
      <c r="S51" s="71">
        <v>4</v>
      </c>
      <c r="T51" s="71">
        <v>3</v>
      </c>
      <c r="U51" s="102">
        <f t="shared" si="19"/>
        <v>12.727272727272727</v>
      </c>
      <c r="V51" s="71" t="s">
        <v>4</v>
      </c>
      <c r="W51" s="71" t="s">
        <v>4</v>
      </c>
      <c r="X51" s="71" t="s">
        <v>4</v>
      </c>
      <c r="Y51" s="102" t="s">
        <v>4</v>
      </c>
    </row>
    <row r="52" spans="1:25">
      <c r="A52" s="301"/>
      <c r="B52" s="31" t="s">
        <v>346</v>
      </c>
      <c r="C52" s="71">
        <f t="shared" ref="C52:H52" si="23">SUM(C49:C51)</f>
        <v>1700</v>
      </c>
      <c r="D52" s="71">
        <f t="shared" si="23"/>
        <v>880</v>
      </c>
      <c r="E52" s="71">
        <f t="shared" si="23"/>
        <v>820</v>
      </c>
      <c r="F52" s="71">
        <f t="shared" si="23"/>
        <v>769</v>
      </c>
      <c r="G52" s="71">
        <f t="shared" si="23"/>
        <v>378</v>
      </c>
      <c r="H52" s="71">
        <f t="shared" si="23"/>
        <v>391</v>
      </c>
      <c r="I52" s="102">
        <f>F52/C52*100</f>
        <v>45.235294117647058</v>
      </c>
      <c r="J52" s="71">
        <f>SUM(J49:J51)</f>
        <v>676</v>
      </c>
      <c r="K52" s="71">
        <f>SUM(K49:K51)</f>
        <v>379</v>
      </c>
      <c r="L52" s="71">
        <f>SUM(L49:L51)</f>
        <v>297</v>
      </c>
      <c r="M52" s="102">
        <f>J52/C52*100</f>
        <v>39.764705882352942</v>
      </c>
      <c r="N52" s="71">
        <f>SUM(N49:N51)</f>
        <v>179</v>
      </c>
      <c r="O52" s="71">
        <f>SUM(O49:O51)</f>
        <v>89</v>
      </c>
      <c r="P52" s="71">
        <f>SUM(P49:P51)</f>
        <v>90</v>
      </c>
      <c r="Q52" s="102">
        <f>N52/C52*100</f>
        <v>10.529411764705882</v>
      </c>
      <c r="R52" s="71">
        <f>SUM(R49:R51)</f>
        <v>76</v>
      </c>
      <c r="S52" s="71">
        <f>SUM(S49:S51)</f>
        <v>34</v>
      </c>
      <c r="T52" s="71">
        <f>SUM(T49:T51)</f>
        <v>42</v>
      </c>
      <c r="U52" s="102">
        <f>R52/C52*100</f>
        <v>4.4705882352941178</v>
      </c>
      <c r="V52" s="71" t="s">
        <v>66</v>
      </c>
      <c r="W52" s="71" t="s">
        <v>66</v>
      </c>
      <c r="X52" s="71" t="s">
        <v>66</v>
      </c>
      <c r="Y52" s="102" t="s">
        <v>66</v>
      </c>
    </row>
    <row r="53" spans="1:25">
      <c r="A53" s="301">
        <v>15</v>
      </c>
      <c r="B53" s="31" t="s">
        <v>327</v>
      </c>
      <c r="C53" s="71">
        <f t="shared" si="11"/>
        <v>1374</v>
      </c>
      <c r="D53" s="71">
        <v>745</v>
      </c>
      <c r="E53" s="71">
        <v>629</v>
      </c>
      <c r="F53" s="71">
        <f t="shared" si="12"/>
        <v>702</v>
      </c>
      <c r="G53" s="71">
        <v>361</v>
      </c>
      <c r="H53" s="71">
        <v>341</v>
      </c>
      <c r="I53" s="102">
        <f t="shared" si="13"/>
        <v>51.091703056768559</v>
      </c>
      <c r="J53" s="71">
        <f t="shared" si="14"/>
        <v>513</v>
      </c>
      <c r="K53" s="71">
        <v>294</v>
      </c>
      <c r="L53" s="71">
        <v>219</v>
      </c>
      <c r="M53" s="102">
        <f t="shared" si="15"/>
        <v>37.336244541484717</v>
      </c>
      <c r="N53" s="71">
        <f t="shared" si="16"/>
        <v>90</v>
      </c>
      <c r="O53" s="71">
        <v>53</v>
      </c>
      <c r="P53" s="71">
        <v>37</v>
      </c>
      <c r="Q53" s="102">
        <f t="shared" si="17"/>
        <v>6.5502183406113534</v>
      </c>
      <c r="R53" s="71">
        <f t="shared" si="18"/>
        <v>69</v>
      </c>
      <c r="S53" s="71">
        <v>37</v>
      </c>
      <c r="T53" s="71">
        <v>32</v>
      </c>
      <c r="U53" s="102">
        <f t="shared" si="19"/>
        <v>5.0218340611353707</v>
      </c>
      <c r="V53" s="71" t="s">
        <v>673</v>
      </c>
      <c r="W53" s="71" t="s">
        <v>673</v>
      </c>
      <c r="X53" s="71" t="s">
        <v>673</v>
      </c>
      <c r="Y53" s="102" t="s">
        <v>673</v>
      </c>
    </row>
    <row r="54" spans="1:25">
      <c r="A54" s="301"/>
      <c r="B54" s="31" t="s">
        <v>328</v>
      </c>
      <c r="C54" s="71">
        <f t="shared" si="11"/>
        <v>215</v>
      </c>
      <c r="D54" s="71">
        <v>109</v>
      </c>
      <c r="E54" s="71">
        <v>106</v>
      </c>
      <c r="F54" s="71">
        <f t="shared" si="12"/>
        <v>32</v>
      </c>
      <c r="G54" s="71">
        <v>17</v>
      </c>
      <c r="H54" s="71">
        <v>15</v>
      </c>
      <c r="I54" s="102">
        <f t="shared" si="13"/>
        <v>14.883720930232558</v>
      </c>
      <c r="J54" s="71">
        <f t="shared" si="14"/>
        <v>109</v>
      </c>
      <c r="K54" s="71">
        <v>48</v>
      </c>
      <c r="L54" s="71">
        <v>61</v>
      </c>
      <c r="M54" s="102">
        <f t="shared" si="15"/>
        <v>50.697674418604656</v>
      </c>
      <c r="N54" s="71">
        <f t="shared" si="16"/>
        <v>51</v>
      </c>
      <c r="O54" s="71">
        <v>33</v>
      </c>
      <c r="P54" s="71">
        <v>18</v>
      </c>
      <c r="Q54" s="102">
        <f t="shared" si="17"/>
        <v>23.720930232558139</v>
      </c>
      <c r="R54" s="71">
        <f t="shared" si="18"/>
        <v>23</v>
      </c>
      <c r="S54" s="71">
        <v>11</v>
      </c>
      <c r="T54" s="71">
        <v>12</v>
      </c>
      <c r="U54" s="102">
        <f t="shared" si="19"/>
        <v>10.697674418604651</v>
      </c>
      <c r="V54" s="71" t="s">
        <v>58</v>
      </c>
      <c r="W54" s="71" t="s">
        <v>58</v>
      </c>
      <c r="X54" s="71" t="s">
        <v>58</v>
      </c>
      <c r="Y54" s="102" t="s">
        <v>58</v>
      </c>
    </row>
    <row r="55" spans="1:25">
      <c r="A55" s="301"/>
      <c r="B55" s="31" t="s">
        <v>330</v>
      </c>
      <c r="C55" s="71">
        <f t="shared" si="11"/>
        <v>51</v>
      </c>
      <c r="D55" s="71">
        <v>29</v>
      </c>
      <c r="E55" s="71">
        <v>22</v>
      </c>
      <c r="F55" s="71">
        <f t="shared" si="12"/>
        <v>16</v>
      </c>
      <c r="G55" s="71">
        <v>9</v>
      </c>
      <c r="H55" s="71">
        <v>7</v>
      </c>
      <c r="I55" s="102">
        <f t="shared" si="13"/>
        <v>31.372549019607842</v>
      </c>
      <c r="J55" s="71">
        <f t="shared" si="14"/>
        <v>17</v>
      </c>
      <c r="K55" s="71">
        <v>11</v>
      </c>
      <c r="L55" s="71">
        <v>6</v>
      </c>
      <c r="M55" s="102">
        <f t="shared" si="15"/>
        <v>33.333333333333329</v>
      </c>
      <c r="N55" s="71">
        <f t="shared" si="16"/>
        <v>9</v>
      </c>
      <c r="O55" s="71">
        <v>6</v>
      </c>
      <c r="P55" s="71">
        <v>3</v>
      </c>
      <c r="Q55" s="102">
        <f t="shared" si="17"/>
        <v>17.647058823529413</v>
      </c>
      <c r="R55" s="71">
        <f t="shared" si="18"/>
        <v>9</v>
      </c>
      <c r="S55" s="71">
        <v>3</v>
      </c>
      <c r="T55" s="71">
        <v>6</v>
      </c>
      <c r="U55" s="102">
        <f t="shared" si="19"/>
        <v>17.647058823529413</v>
      </c>
      <c r="V55" s="71" t="s">
        <v>4</v>
      </c>
      <c r="W55" s="71" t="s">
        <v>4</v>
      </c>
      <c r="X55" s="71" t="s">
        <v>4</v>
      </c>
      <c r="Y55" s="102" t="s">
        <v>4</v>
      </c>
    </row>
    <row r="56" spans="1:25">
      <c r="A56" s="301"/>
      <c r="B56" s="31" t="s">
        <v>346</v>
      </c>
      <c r="C56" s="71">
        <f t="shared" ref="C56:H56" si="24">SUM(C53:C55)</f>
        <v>1640</v>
      </c>
      <c r="D56" s="71">
        <f t="shared" si="24"/>
        <v>883</v>
      </c>
      <c r="E56" s="71">
        <f t="shared" si="24"/>
        <v>757</v>
      </c>
      <c r="F56" s="71">
        <f t="shared" si="24"/>
        <v>750</v>
      </c>
      <c r="G56" s="71">
        <f t="shared" si="24"/>
        <v>387</v>
      </c>
      <c r="H56" s="71">
        <f t="shared" si="24"/>
        <v>363</v>
      </c>
      <c r="I56" s="102">
        <f>F56/C56*100</f>
        <v>45.731707317073173</v>
      </c>
      <c r="J56" s="71">
        <f>SUM(J53:J55)</f>
        <v>639</v>
      </c>
      <c r="K56" s="71">
        <f>SUM(K53:K55)</f>
        <v>353</v>
      </c>
      <c r="L56" s="71">
        <f>SUM(L53:L55)</f>
        <v>286</v>
      </c>
      <c r="M56" s="102">
        <f>J56/C56*100</f>
        <v>38.963414634146346</v>
      </c>
      <c r="N56" s="71">
        <f>SUM(N53:N55)</f>
        <v>150</v>
      </c>
      <c r="O56" s="71">
        <f>SUM(O53:O55)</f>
        <v>92</v>
      </c>
      <c r="P56" s="71">
        <f>SUM(P53:P55)</f>
        <v>58</v>
      </c>
      <c r="Q56" s="102">
        <f>N56/C56*100</f>
        <v>9.1463414634146343</v>
      </c>
      <c r="R56" s="71">
        <f>SUM(R53:R55)</f>
        <v>101</v>
      </c>
      <c r="S56" s="71">
        <f>SUM(S53:S55)</f>
        <v>51</v>
      </c>
      <c r="T56" s="71">
        <f>SUM(T53:T55)</f>
        <v>50</v>
      </c>
      <c r="U56" s="102">
        <f>R56/C56*100</f>
        <v>6.1585365853658534</v>
      </c>
      <c r="V56" s="71" t="s">
        <v>66</v>
      </c>
      <c r="W56" s="71" t="s">
        <v>66</v>
      </c>
      <c r="X56" s="71" t="s">
        <v>66</v>
      </c>
      <c r="Y56" s="102" t="s">
        <v>66</v>
      </c>
    </row>
    <row r="57" spans="1:25">
      <c r="A57" s="301">
        <v>16</v>
      </c>
      <c r="B57" s="31" t="s">
        <v>327</v>
      </c>
      <c r="C57" s="71">
        <f>SUM(D57:E57)</f>
        <v>1325</v>
      </c>
      <c r="D57" s="71">
        <v>691</v>
      </c>
      <c r="E57" s="71">
        <v>634</v>
      </c>
      <c r="F57" s="71">
        <f>SUM(G57:H57)</f>
        <v>712</v>
      </c>
      <c r="G57" s="71">
        <v>341</v>
      </c>
      <c r="H57" s="71">
        <v>371</v>
      </c>
      <c r="I57" s="102">
        <f>F57/C57*100</f>
        <v>53.735849056603769</v>
      </c>
      <c r="J57" s="71">
        <f>SUM(K57:L57)</f>
        <v>462</v>
      </c>
      <c r="K57" s="71">
        <v>257</v>
      </c>
      <c r="L57" s="71">
        <v>205</v>
      </c>
      <c r="M57" s="102">
        <f>J57/C57*100</f>
        <v>34.867924528301884</v>
      </c>
      <c r="N57" s="71">
        <f>SUM(O57:P57)</f>
        <v>99</v>
      </c>
      <c r="O57" s="71">
        <v>61</v>
      </c>
      <c r="P57" s="71">
        <v>38</v>
      </c>
      <c r="Q57" s="102">
        <f>N57/C57*100</f>
        <v>7.4716981132075482</v>
      </c>
      <c r="R57" s="71">
        <f>SUM(S57:T57)</f>
        <v>52</v>
      </c>
      <c r="S57" s="71">
        <v>32</v>
      </c>
      <c r="T57" s="71">
        <v>20</v>
      </c>
      <c r="U57" s="102">
        <f>R57/C57*100</f>
        <v>3.9245283018867925</v>
      </c>
      <c r="V57" s="71" t="s">
        <v>673</v>
      </c>
      <c r="W57" s="71" t="s">
        <v>673</v>
      </c>
      <c r="X57" s="71" t="s">
        <v>673</v>
      </c>
      <c r="Y57" s="102" t="s">
        <v>673</v>
      </c>
    </row>
    <row r="58" spans="1:25">
      <c r="A58" s="301"/>
      <c r="B58" s="31" t="s">
        <v>328</v>
      </c>
      <c r="C58" s="71">
        <f>SUM(D58:E58)</f>
        <v>228</v>
      </c>
      <c r="D58" s="71">
        <v>108</v>
      </c>
      <c r="E58" s="71">
        <v>120</v>
      </c>
      <c r="F58" s="71">
        <f>SUM(G58:H58)</f>
        <v>43</v>
      </c>
      <c r="G58" s="71">
        <v>16</v>
      </c>
      <c r="H58" s="71">
        <v>27</v>
      </c>
      <c r="I58" s="102">
        <f>F58/C58*100</f>
        <v>18.859649122807017</v>
      </c>
      <c r="J58" s="71">
        <f>SUM(K58:L58)</f>
        <v>100</v>
      </c>
      <c r="K58" s="71">
        <v>47</v>
      </c>
      <c r="L58" s="71">
        <v>53</v>
      </c>
      <c r="M58" s="102">
        <f>J58/C58*100</f>
        <v>43.859649122807014</v>
      </c>
      <c r="N58" s="71">
        <f>SUM(O58:P58)</f>
        <v>81</v>
      </c>
      <c r="O58" s="71">
        <v>44</v>
      </c>
      <c r="P58" s="71">
        <v>37</v>
      </c>
      <c r="Q58" s="102">
        <f>N58/C58*100</f>
        <v>35.526315789473685</v>
      </c>
      <c r="R58" s="71">
        <f>SUM(S58:T58)</f>
        <v>4</v>
      </c>
      <c r="S58" s="71">
        <v>1</v>
      </c>
      <c r="T58" s="71">
        <v>3</v>
      </c>
      <c r="U58" s="102">
        <f>R58/C58*100</f>
        <v>1.7543859649122806</v>
      </c>
      <c r="V58" s="71" t="s">
        <v>58</v>
      </c>
      <c r="W58" s="71" t="s">
        <v>58</v>
      </c>
      <c r="X58" s="71" t="s">
        <v>58</v>
      </c>
      <c r="Y58" s="102" t="s">
        <v>58</v>
      </c>
    </row>
    <row r="59" spans="1:25">
      <c r="A59" s="301"/>
      <c r="B59" s="31" t="s">
        <v>330</v>
      </c>
      <c r="C59" s="71">
        <f>SUM(D59:E59)</f>
        <v>85</v>
      </c>
      <c r="D59" s="71">
        <v>54</v>
      </c>
      <c r="E59" s="71">
        <v>31</v>
      </c>
      <c r="F59" s="71">
        <f>SUM(G59:H59)</f>
        <v>29</v>
      </c>
      <c r="G59" s="71">
        <v>20</v>
      </c>
      <c r="H59" s="71">
        <v>9</v>
      </c>
      <c r="I59" s="102">
        <f>F59/C59*100</f>
        <v>34.117647058823529</v>
      </c>
      <c r="J59" s="71">
        <f>SUM(K59:L59)</f>
        <v>26</v>
      </c>
      <c r="K59" s="71">
        <v>15</v>
      </c>
      <c r="L59" s="71">
        <v>11</v>
      </c>
      <c r="M59" s="102">
        <f>J59/C59*100</f>
        <v>30.588235294117649</v>
      </c>
      <c r="N59" s="71">
        <f>SUM(O59:P59)</f>
        <v>14</v>
      </c>
      <c r="O59" s="71">
        <v>10</v>
      </c>
      <c r="P59" s="71">
        <v>4</v>
      </c>
      <c r="Q59" s="102">
        <f>N59/C59*100</f>
        <v>16.470588235294116</v>
      </c>
      <c r="R59" s="71">
        <f>SUM(S59:T59)</f>
        <v>16</v>
      </c>
      <c r="S59" s="71">
        <v>9</v>
      </c>
      <c r="T59" s="71">
        <v>7</v>
      </c>
      <c r="U59" s="102">
        <f>R59/C59*100</f>
        <v>18.823529411764707</v>
      </c>
      <c r="V59" s="71" t="s">
        <v>4</v>
      </c>
      <c r="W59" s="71" t="s">
        <v>4</v>
      </c>
      <c r="X59" s="71" t="s">
        <v>4</v>
      </c>
      <c r="Y59" s="102" t="s">
        <v>4</v>
      </c>
    </row>
    <row r="60" spans="1:25">
      <c r="A60" s="301"/>
      <c r="B60" s="31" t="s">
        <v>346</v>
      </c>
      <c r="C60" s="71">
        <f>SUM(C57:C59)</f>
        <v>1638</v>
      </c>
      <c r="D60" s="71">
        <f t="shared" ref="D60:T60" si="25">SUM(D57:D59)</f>
        <v>853</v>
      </c>
      <c r="E60" s="71">
        <f t="shared" si="25"/>
        <v>785</v>
      </c>
      <c r="F60" s="71">
        <f t="shared" si="25"/>
        <v>784</v>
      </c>
      <c r="G60" s="71">
        <f t="shared" si="25"/>
        <v>377</v>
      </c>
      <c r="H60" s="71">
        <f t="shared" si="25"/>
        <v>407</v>
      </c>
      <c r="I60" s="102">
        <f>F60/C60*100</f>
        <v>47.863247863247864</v>
      </c>
      <c r="J60" s="71">
        <f t="shared" si="25"/>
        <v>588</v>
      </c>
      <c r="K60" s="71">
        <f t="shared" si="25"/>
        <v>319</v>
      </c>
      <c r="L60" s="71">
        <f t="shared" si="25"/>
        <v>269</v>
      </c>
      <c r="M60" s="102">
        <f>J60/C60*100</f>
        <v>35.897435897435898</v>
      </c>
      <c r="N60" s="71">
        <f t="shared" si="25"/>
        <v>194</v>
      </c>
      <c r="O60" s="71">
        <f t="shared" si="25"/>
        <v>115</v>
      </c>
      <c r="P60" s="71">
        <f t="shared" si="25"/>
        <v>79</v>
      </c>
      <c r="Q60" s="102">
        <f>N60/C60*100</f>
        <v>11.843711843711842</v>
      </c>
      <c r="R60" s="71">
        <f t="shared" si="25"/>
        <v>72</v>
      </c>
      <c r="S60" s="71">
        <f t="shared" si="25"/>
        <v>42</v>
      </c>
      <c r="T60" s="71">
        <f t="shared" si="25"/>
        <v>30</v>
      </c>
      <c r="U60" s="102">
        <f>R60/C60*100</f>
        <v>4.395604395604396</v>
      </c>
      <c r="V60" s="71" t="s">
        <v>66</v>
      </c>
      <c r="W60" s="71" t="s">
        <v>66</v>
      </c>
      <c r="X60" s="71" t="s">
        <v>66</v>
      </c>
      <c r="Y60" s="102" t="s">
        <v>66</v>
      </c>
    </row>
    <row r="61" spans="1:25">
      <c r="A61" s="300">
        <v>17</v>
      </c>
      <c r="B61" s="31" t="s">
        <v>327</v>
      </c>
      <c r="C61" s="71">
        <f t="shared" si="11"/>
        <v>1607</v>
      </c>
      <c r="D61" s="71">
        <v>883</v>
      </c>
      <c r="E61" s="71">
        <v>724</v>
      </c>
      <c r="F61" s="71">
        <f t="shared" si="12"/>
        <v>773</v>
      </c>
      <c r="G61" s="71">
        <v>416</v>
      </c>
      <c r="H61" s="71">
        <v>357</v>
      </c>
      <c r="I61" s="102">
        <f t="shared" si="13"/>
        <v>48.102053515868079</v>
      </c>
      <c r="J61" s="71">
        <f t="shared" si="14"/>
        <v>571</v>
      </c>
      <c r="K61" s="71">
        <v>308</v>
      </c>
      <c r="L61" s="71">
        <v>263</v>
      </c>
      <c r="M61" s="102">
        <f t="shared" si="15"/>
        <v>35.532047293092717</v>
      </c>
      <c r="N61" s="71">
        <f t="shared" si="16"/>
        <v>195</v>
      </c>
      <c r="O61" s="71">
        <v>123</v>
      </c>
      <c r="P61" s="71">
        <v>72</v>
      </c>
      <c r="Q61" s="102">
        <f t="shared" si="17"/>
        <v>12.134411947728687</v>
      </c>
      <c r="R61" s="71">
        <f t="shared" si="18"/>
        <v>68</v>
      </c>
      <c r="S61" s="71">
        <v>36</v>
      </c>
      <c r="T61" s="71">
        <v>32</v>
      </c>
      <c r="U61" s="102">
        <f t="shared" si="19"/>
        <v>4.2314872433105162</v>
      </c>
      <c r="V61" s="71" t="s">
        <v>673</v>
      </c>
      <c r="W61" s="71" t="s">
        <v>673</v>
      </c>
      <c r="X61" s="71" t="s">
        <v>673</v>
      </c>
      <c r="Y61" s="102" t="s">
        <v>673</v>
      </c>
    </row>
    <row r="62" spans="1:25">
      <c r="A62" s="300"/>
      <c r="B62" s="31" t="s">
        <v>328</v>
      </c>
      <c r="C62" s="71">
        <f t="shared" si="11"/>
        <v>1607</v>
      </c>
      <c r="D62" s="71">
        <f>SUM(F61,J61,N61,R61,V61,)</f>
        <v>1607</v>
      </c>
      <c r="E62" s="71"/>
      <c r="F62" s="71">
        <f t="shared" si="12"/>
        <v>0</v>
      </c>
      <c r="G62" s="71"/>
      <c r="H62" s="71"/>
      <c r="I62" s="102">
        <f t="shared" si="13"/>
        <v>0</v>
      </c>
      <c r="J62" s="71">
        <f t="shared" si="14"/>
        <v>0</v>
      </c>
      <c r="K62" s="71"/>
      <c r="L62" s="71"/>
      <c r="M62" s="102">
        <f t="shared" si="15"/>
        <v>0</v>
      </c>
      <c r="N62" s="71">
        <f t="shared" si="16"/>
        <v>0</v>
      </c>
      <c r="O62" s="71"/>
      <c r="P62" s="71"/>
      <c r="Q62" s="102">
        <f t="shared" si="17"/>
        <v>0</v>
      </c>
      <c r="R62" s="71">
        <f t="shared" si="18"/>
        <v>0</v>
      </c>
      <c r="S62" s="71"/>
      <c r="T62" s="71"/>
      <c r="U62" s="102">
        <f t="shared" si="19"/>
        <v>0</v>
      </c>
      <c r="V62" s="71">
        <f>SUM(W62:X62)</f>
        <v>0</v>
      </c>
      <c r="W62" s="71"/>
      <c r="X62" s="71"/>
      <c r="Y62" s="102">
        <f>V62/C62*100</f>
        <v>0</v>
      </c>
    </row>
    <row r="63" spans="1:25" ht="14.25" thickBot="1">
      <c r="A63" s="355"/>
      <c r="B63" s="34" t="s">
        <v>330</v>
      </c>
      <c r="C63" s="76">
        <f t="shared" si="11"/>
        <v>0</v>
      </c>
      <c r="D63" s="76"/>
      <c r="E63" s="76"/>
      <c r="F63" s="76">
        <f t="shared" si="12"/>
        <v>0</v>
      </c>
      <c r="G63" s="76"/>
      <c r="H63" s="76"/>
      <c r="I63" s="104" t="e">
        <f t="shared" si="13"/>
        <v>#DIV/0!</v>
      </c>
      <c r="J63" s="76">
        <f t="shared" si="14"/>
        <v>0</v>
      </c>
      <c r="K63" s="76"/>
      <c r="L63" s="76"/>
      <c r="M63" s="104" t="e">
        <f t="shared" si="15"/>
        <v>#DIV/0!</v>
      </c>
      <c r="N63" s="76">
        <f t="shared" si="16"/>
        <v>0</v>
      </c>
      <c r="O63" s="76"/>
      <c r="P63" s="76"/>
      <c r="Q63" s="104" t="e">
        <f t="shared" si="17"/>
        <v>#DIV/0!</v>
      </c>
      <c r="R63" s="76">
        <f t="shared" si="18"/>
        <v>0</v>
      </c>
      <c r="S63" s="76"/>
      <c r="T63" s="76"/>
      <c r="U63" s="104" t="e">
        <f t="shared" si="19"/>
        <v>#DIV/0!</v>
      </c>
      <c r="V63" s="76">
        <f>SUM(W63:X63)</f>
        <v>0</v>
      </c>
      <c r="W63" s="76"/>
      <c r="X63" s="76"/>
      <c r="Y63" s="104" t="e">
        <f>V63/C63*100</f>
        <v>#DIV/0!</v>
      </c>
    </row>
    <row r="64" spans="1:25">
      <c r="A64" s="4" t="s">
        <v>431</v>
      </c>
      <c r="B64" s="27" t="s">
        <v>580</v>
      </c>
    </row>
    <row r="65" spans="2:2">
      <c r="B65" s="27" t="s">
        <v>345</v>
      </c>
    </row>
  </sheetData>
  <mergeCells count="24">
    <mergeCell ref="A41:A44"/>
    <mergeCell ref="A37:A40"/>
    <mergeCell ref="A61:A63"/>
    <mergeCell ref="A57:A60"/>
    <mergeCell ref="A53:A56"/>
    <mergeCell ref="A49:A52"/>
    <mergeCell ref="A45:A48"/>
    <mergeCell ref="A34:A36"/>
    <mergeCell ref="B34:B36"/>
    <mergeCell ref="N34:Q35"/>
    <mergeCell ref="R34:U35"/>
    <mergeCell ref="V34:Y35"/>
    <mergeCell ref="C34:E35"/>
    <mergeCell ref="F34:I35"/>
    <mergeCell ref="J34:M35"/>
    <mergeCell ref="V2:Y3"/>
    <mergeCell ref="J2:J3"/>
    <mergeCell ref="K2:M3"/>
    <mergeCell ref="N2:Q3"/>
    <mergeCell ref="R2:U3"/>
    <mergeCell ref="A2:A4"/>
    <mergeCell ref="B2:B4"/>
    <mergeCell ref="C2:E3"/>
    <mergeCell ref="F2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E16" sqref="E16"/>
    </sheetView>
  </sheetViews>
  <sheetFormatPr defaultRowHeight="14.25"/>
  <cols>
    <col min="1" max="1" width="11.125" style="265" customWidth="1"/>
    <col min="2" max="10" width="7.375" style="265" customWidth="1"/>
    <col min="11" max="11" width="8.25" style="265" customWidth="1"/>
    <col min="12" max="16384" width="9" style="265"/>
  </cols>
  <sheetData>
    <row r="1" spans="1:11" ht="19.5" customHeight="1" thickBot="1">
      <c r="A1" s="264" t="s">
        <v>784</v>
      </c>
      <c r="F1" s="266"/>
      <c r="K1" s="267" t="s">
        <v>709</v>
      </c>
    </row>
    <row r="2" spans="1:11" ht="16.5" customHeight="1">
      <c r="A2" s="369" t="s">
        <v>710</v>
      </c>
      <c r="B2" s="371" t="s">
        <v>711</v>
      </c>
      <c r="C2" s="372"/>
      <c r="D2" s="373"/>
      <c r="E2" s="371" t="s">
        <v>712</v>
      </c>
      <c r="F2" s="372"/>
      <c r="G2" s="373"/>
      <c r="H2" s="371" t="s">
        <v>713</v>
      </c>
      <c r="I2" s="372"/>
      <c r="J2" s="373"/>
      <c r="K2" s="367" t="s">
        <v>714</v>
      </c>
    </row>
    <row r="3" spans="1:11">
      <c r="A3" s="370"/>
      <c r="B3" s="268" t="s">
        <v>717</v>
      </c>
      <c r="C3" s="268" t="s">
        <v>718</v>
      </c>
      <c r="D3" s="268" t="s">
        <v>716</v>
      </c>
      <c r="E3" s="268" t="s">
        <v>717</v>
      </c>
      <c r="F3" s="268" t="s">
        <v>718</v>
      </c>
      <c r="G3" s="268" t="s">
        <v>716</v>
      </c>
      <c r="H3" s="268" t="s">
        <v>717</v>
      </c>
      <c r="I3" s="268" t="s">
        <v>718</v>
      </c>
      <c r="J3" s="268" t="s">
        <v>716</v>
      </c>
      <c r="K3" s="368"/>
    </row>
    <row r="4" spans="1:11" ht="20.100000000000001" customHeight="1">
      <c r="A4" s="269" t="s">
        <v>719</v>
      </c>
      <c r="B4" s="270">
        <v>19526</v>
      </c>
      <c r="C4" s="271">
        <v>4117</v>
      </c>
      <c r="D4" s="271">
        <v>23643</v>
      </c>
      <c r="E4" s="271">
        <v>282</v>
      </c>
      <c r="F4" s="271">
        <v>123</v>
      </c>
      <c r="G4" s="271">
        <v>405</v>
      </c>
      <c r="H4" s="271">
        <v>1045</v>
      </c>
      <c r="I4" s="271">
        <v>1354</v>
      </c>
      <c r="J4" s="271">
        <v>2399</v>
      </c>
      <c r="K4" s="271">
        <v>26447</v>
      </c>
    </row>
    <row r="5" spans="1:11" ht="20.100000000000001" customHeight="1">
      <c r="A5" s="269">
        <v>14</v>
      </c>
      <c r="B5" s="272">
        <v>10516</v>
      </c>
      <c r="C5" s="273">
        <v>1335</v>
      </c>
      <c r="D5" s="273">
        <v>11851</v>
      </c>
      <c r="E5" s="273">
        <v>179</v>
      </c>
      <c r="F5" s="273">
        <v>246</v>
      </c>
      <c r="G5" s="273">
        <v>425</v>
      </c>
      <c r="H5" s="273">
        <v>560</v>
      </c>
      <c r="I5" s="273">
        <v>694</v>
      </c>
      <c r="J5" s="273">
        <v>1254</v>
      </c>
      <c r="K5" s="273">
        <v>13530</v>
      </c>
    </row>
    <row r="6" spans="1:11" ht="20.100000000000001" customHeight="1">
      <c r="A6" s="269">
        <v>15</v>
      </c>
      <c r="B6" s="272">
        <v>11328</v>
      </c>
      <c r="C6" s="273">
        <v>1813</v>
      </c>
      <c r="D6" s="273">
        <v>13141</v>
      </c>
      <c r="E6" s="273">
        <v>344</v>
      </c>
      <c r="F6" s="273">
        <v>342</v>
      </c>
      <c r="G6" s="273">
        <v>686</v>
      </c>
      <c r="H6" s="273">
        <v>1009</v>
      </c>
      <c r="I6" s="273">
        <v>144</v>
      </c>
      <c r="J6" s="273">
        <v>1153</v>
      </c>
      <c r="K6" s="273">
        <v>14980</v>
      </c>
    </row>
    <row r="7" spans="1:11" ht="20.100000000000001" customHeight="1">
      <c r="A7" s="269">
        <v>16</v>
      </c>
      <c r="B7" s="272">
        <v>9689</v>
      </c>
      <c r="C7" s="273">
        <v>1946</v>
      </c>
      <c r="D7" s="273">
        <v>11635</v>
      </c>
      <c r="E7" s="273">
        <v>156</v>
      </c>
      <c r="F7" s="273">
        <v>33</v>
      </c>
      <c r="G7" s="273">
        <v>189</v>
      </c>
      <c r="H7" s="273">
        <v>502</v>
      </c>
      <c r="I7" s="273">
        <v>675</v>
      </c>
      <c r="J7" s="273">
        <v>1177</v>
      </c>
      <c r="K7" s="273">
        <v>13001</v>
      </c>
    </row>
    <row r="8" spans="1:11" ht="20.100000000000001" customHeight="1">
      <c r="A8" s="269">
        <v>17</v>
      </c>
      <c r="B8" s="272">
        <v>8958</v>
      </c>
      <c r="C8" s="273">
        <v>1803</v>
      </c>
      <c r="D8" s="273">
        <v>10761</v>
      </c>
      <c r="E8" s="273">
        <v>170</v>
      </c>
      <c r="F8" s="273">
        <v>345</v>
      </c>
      <c r="G8" s="273">
        <v>515</v>
      </c>
      <c r="H8" s="273">
        <v>673</v>
      </c>
      <c r="I8" s="273">
        <v>450</v>
      </c>
      <c r="J8" s="273">
        <v>1123</v>
      </c>
      <c r="K8" s="273">
        <v>12399</v>
      </c>
    </row>
    <row r="9" spans="1:11" ht="20.100000000000001" customHeight="1">
      <c r="A9" s="269">
        <v>18</v>
      </c>
      <c r="B9" s="275">
        <v>9217</v>
      </c>
      <c r="C9" s="276">
        <v>1042</v>
      </c>
      <c r="D9" s="276">
        <v>10259</v>
      </c>
      <c r="E9" s="276">
        <v>143</v>
      </c>
      <c r="F9" s="276">
        <v>281</v>
      </c>
      <c r="G9" s="276">
        <v>424</v>
      </c>
      <c r="H9" s="276">
        <v>665</v>
      </c>
      <c r="I9" s="276">
        <v>275</v>
      </c>
      <c r="J9" s="276">
        <v>940</v>
      </c>
      <c r="K9" s="276">
        <v>11623</v>
      </c>
    </row>
    <row r="10" spans="1:11" ht="20.100000000000001" customHeight="1">
      <c r="A10" s="269">
        <v>19</v>
      </c>
      <c r="B10" s="275">
        <v>8657</v>
      </c>
      <c r="C10" s="276">
        <v>1415</v>
      </c>
      <c r="D10" s="276">
        <v>10072</v>
      </c>
      <c r="E10" s="276">
        <v>198</v>
      </c>
      <c r="F10" s="276">
        <v>707</v>
      </c>
      <c r="G10" s="276">
        <v>905</v>
      </c>
      <c r="H10" s="276">
        <v>574</v>
      </c>
      <c r="I10" s="276">
        <v>529</v>
      </c>
      <c r="J10" s="276">
        <v>1103</v>
      </c>
      <c r="K10" s="276">
        <v>12080</v>
      </c>
    </row>
    <row r="11" spans="1:11" s="277" customFormat="1" ht="20.100000000000001" customHeight="1">
      <c r="A11" s="278">
        <v>20</v>
      </c>
      <c r="B11" s="275">
        <v>7609</v>
      </c>
      <c r="C11" s="276">
        <v>1338</v>
      </c>
      <c r="D11" s="276">
        <v>8947</v>
      </c>
      <c r="E11" s="276">
        <v>114</v>
      </c>
      <c r="F11" s="276">
        <v>1</v>
      </c>
      <c r="G11" s="276">
        <v>115</v>
      </c>
      <c r="H11" s="276">
        <v>494</v>
      </c>
      <c r="I11" s="276">
        <v>655</v>
      </c>
      <c r="J11" s="276">
        <v>1149</v>
      </c>
      <c r="K11" s="276">
        <v>10211</v>
      </c>
    </row>
    <row r="12" spans="1:11" s="277" customFormat="1" ht="20.100000000000001" customHeight="1" thickBot="1">
      <c r="A12" s="279">
        <v>21</v>
      </c>
      <c r="B12" s="280">
        <v>7082</v>
      </c>
      <c r="C12" s="281">
        <v>1307</v>
      </c>
      <c r="D12" s="281">
        <v>8392</v>
      </c>
      <c r="E12" s="281">
        <v>108</v>
      </c>
      <c r="F12" s="281">
        <v>24</v>
      </c>
      <c r="G12" s="281">
        <v>132</v>
      </c>
      <c r="H12" s="281">
        <v>570</v>
      </c>
      <c r="I12" s="281">
        <v>579</v>
      </c>
      <c r="J12" s="281">
        <v>1149</v>
      </c>
      <c r="K12" s="281">
        <v>9673</v>
      </c>
    </row>
    <row r="13" spans="1:11" ht="14.25" customHeight="1">
      <c r="A13" s="274" t="s">
        <v>720</v>
      </c>
      <c r="B13" s="273"/>
      <c r="C13" s="273"/>
      <c r="D13" s="273"/>
      <c r="E13" s="273"/>
      <c r="F13" s="273"/>
      <c r="G13" s="273"/>
      <c r="H13" s="273"/>
      <c r="J13" s="273"/>
      <c r="K13" s="273"/>
    </row>
    <row r="14" spans="1:11" ht="15.75" customHeight="1">
      <c r="A14" s="274"/>
      <c r="B14" s="273"/>
      <c r="C14" s="273"/>
      <c r="D14" s="273"/>
      <c r="E14" s="273"/>
      <c r="F14" s="273"/>
      <c r="G14" s="273"/>
      <c r="I14" s="273"/>
      <c r="J14" s="273"/>
      <c r="K14" s="273"/>
    </row>
    <row r="15" spans="1:11" ht="19.5" customHeight="1">
      <c r="B15" s="265" t="s">
        <v>786</v>
      </c>
      <c r="C15" s="265" t="s">
        <v>786</v>
      </c>
      <c r="D15" s="265" t="s">
        <v>787</v>
      </c>
    </row>
    <row r="16" spans="1:11" ht="13.5" customHeight="1"/>
    <row r="17" ht="19.5" customHeight="1"/>
    <row r="18" ht="16.5" customHeight="1"/>
    <row r="19" ht="16.5" customHeight="1"/>
    <row r="20" ht="16.5" customHeight="1"/>
    <row r="21" ht="16.5" customHeight="1"/>
    <row r="22" ht="16.5" customHeight="1"/>
    <row r="23" ht="17.25" customHeight="1"/>
    <row r="24" ht="16.5" customHeight="1"/>
    <row r="25" ht="16.5" customHeight="1"/>
    <row r="26" ht="16.5" customHeight="1"/>
    <row r="27" ht="16.5" customHeight="1"/>
    <row r="28" ht="16.5" customHeight="1"/>
    <row r="29" ht="17.2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4.25" customHeight="1"/>
    <row r="41" ht="18" customHeight="1"/>
    <row r="52" ht="14.25" customHeight="1"/>
    <row r="53" ht="13.5" customHeight="1"/>
    <row r="54" ht="15.75" customHeight="1"/>
    <row r="55" ht="18" customHeight="1"/>
    <row r="56" ht="18" customHeight="1"/>
    <row r="57" ht="18" customHeight="1"/>
    <row r="58" ht="18" customHeight="1"/>
    <row r="59" ht="18" customHeight="1"/>
  </sheetData>
  <mergeCells count="5">
    <mergeCell ref="K2:K3"/>
    <mergeCell ref="A2:A3"/>
    <mergeCell ref="B2:D2"/>
    <mergeCell ref="E2:G2"/>
    <mergeCell ref="H2:J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16</vt:i4>
      </vt:variant>
    </vt:vector>
  </HeadingPairs>
  <TitlesOfParts>
    <vt:vector size="46" baseType="lpstr">
      <vt:lpstr>197.基</vt:lpstr>
      <vt:lpstr>198.基</vt:lpstr>
      <vt:lpstr>199.基</vt:lpstr>
      <vt:lpstr>200.基</vt:lpstr>
      <vt:lpstr>201.基</vt:lpstr>
      <vt:lpstr>202.基</vt:lpstr>
      <vt:lpstr>203.基</vt:lpstr>
      <vt:lpstr>204.基</vt:lpstr>
      <vt:lpstr>20-30</vt:lpstr>
      <vt:lpstr>20-32</vt:lpstr>
      <vt:lpstr>206.基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'197.基'!Print_Area</vt:lpstr>
      <vt:lpstr>'198.基'!Print_Area</vt:lpstr>
      <vt:lpstr>'199.基'!Print_Area</vt:lpstr>
      <vt:lpstr>'202.基'!Print_Area</vt:lpstr>
      <vt:lpstr>'203.基'!Print_Area</vt:lpstr>
      <vt:lpstr>'20-32'!Print_Area</vt:lpstr>
      <vt:lpstr>'204.基'!Print_Area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2008-04-03T09:47:23Z</cp:lastPrinted>
  <dcterms:created xsi:type="dcterms:W3CDTF">1997-01-08T22:48:59Z</dcterms:created>
  <dcterms:modified xsi:type="dcterms:W3CDTF">2023-04-20T01:11:55Z</dcterms:modified>
</cp:coreProperties>
</file>