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77C06C3C-CAC2-4CEB-BBFE-42036B404C4A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5" sheetId="5" r:id="rId1"/>
  </sheets>
  <calcPr calcId="191029"/>
</workbook>
</file>

<file path=xl/calcChain.xml><?xml version="1.0" encoding="utf-8"?>
<calcChain xmlns="http://schemas.openxmlformats.org/spreadsheetml/2006/main">
  <c r="M30" i="5" l="1"/>
  <c r="L30" i="5"/>
  <c r="K30" i="5"/>
  <c r="J30" i="5"/>
  <c r="I30" i="5"/>
  <c r="H30" i="5"/>
  <c r="G30" i="5"/>
  <c r="F30" i="5"/>
  <c r="E30" i="5"/>
  <c r="M27" i="5"/>
  <c r="L27" i="5"/>
  <c r="K27" i="5"/>
  <c r="J27" i="5"/>
  <c r="I27" i="5"/>
  <c r="H27" i="5"/>
  <c r="G27" i="5"/>
  <c r="F27" i="5"/>
  <c r="E27" i="5"/>
  <c r="D29" i="5"/>
  <c r="D30" i="5" s="1"/>
  <c r="D28" i="5"/>
  <c r="D26" i="5"/>
  <c r="D27" i="5" s="1"/>
  <c r="D25" i="5"/>
  <c r="M24" i="5"/>
  <c r="L24" i="5"/>
  <c r="K24" i="5"/>
  <c r="J24" i="5"/>
  <c r="I24" i="5"/>
  <c r="H24" i="5"/>
  <c r="G24" i="5"/>
  <c r="F24" i="5"/>
  <c r="E24" i="5"/>
  <c r="D23" i="5"/>
  <c r="D24" i="5" s="1"/>
  <c r="D22" i="5"/>
  <c r="M21" i="5"/>
  <c r="L21" i="5"/>
  <c r="K21" i="5"/>
  <c r="J21" i="5"/>
  <c r="I21" i="5"/>
  <c r="H21" i="5"/>
  <c r="G21" i="5"/>
  <c r="F21" i="5"/>
  <c r="E21" i="5"/>
  <c r="D20" i="5"/>
  <c r="D21" i="5" s="1"/>
  <c r="M18" i="5"/>
  <c r="L18" i="5"/>
  <c r="K18" i="5"/>
  <c r="J18" i="5"/>
  <c r="I18" i="5"/>
  <c r="H18" i="5"/>
  <c r="G18" i="5"/>
  <c r="F18" i="5"/>
  <c r="E18" i="5"/>
  <c r="D18" i="5"/>
  <c r="D19" i="5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</calcChain>
</file>

<file path=xl/sharedStrings.xml><?xml version="1.0" encoding="utf-8"?>
<sst xmlns="http://schemas.openxmlformats.org/spreadsheetml/2006/main" count="61" uniqueCount="28">
  <si>
    <t>年度</t>
    <rPh sb="0" eb="2">
      <t>ネンド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</si>
  <si>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</si>
  <si>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</si>
  <si>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</si>
  <si>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</si>
  <si>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</si>
  <si>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</si>
  <si>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</si>
  <si>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</si>
  <si>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</si>
  <si>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</si>
  <si>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</si>
  <si>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</si>
  <si>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</si>
  <si>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</si>
  <si>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</si>
  <si>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</si>
  <si>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</si>
  <si>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</si>
  <si>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</si>
  <si>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</si>
  <si>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</si>
  <si>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</si>
  <si>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</si>
  <si>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</si>
  <si>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</si>
  <si>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注）調定額は滞納繰越分を含む。 特別土地保有税は、平成１５年度以降新たな課税は行わないことになりました。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rPh sb="16" eb="18">
      <t>トクベツ</t>
    </rPh>
    <rPh sb="18" eb="20">
      <t>トチ</t>
    </rPh>
    <rPh sb="20" eb="23">
      <t>ホユウゼイ</t>
    </rPh>
    <rPh sb="25" eb="27">
      <t>ヘイセイ</t>
    </rPh>
    <rPh sb="29" eb="31">
      <t>ネンド</t>
    </rPh>
    <rPh sb="31" eb="33">
      <t>イコウ</t>
    </rPh>
    <rPh sb="33" eb="34">
      <t>アラ</t>
    </rPh>
    <rPh sb="36" eb="38">
      <t>カゼイ</t>
    </rPh>
    <rPh sb="39" eb="40">
      <t>オコナ</t>
    </rPh>
    <phoneticPr fontId="2"/>
  </si>
  <si>
    <t>24-5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</si>
</sst>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b/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view="pageBreakPreview" zoomScale="6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3" sqref="G13"/>
    </sheetView>
  </sheetViews>
  <sheetFormatPr defaultRowHeight="14.2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4" width="13.625" style="2" customWidth="1"/>
    <col min="15" max="16384" width="9" style="2"/>
  </cols>
  <sheetData>
    <row r="1" spans="1:13" ht="18.75" customHeight="1" thickBot="1">
      <c r="A1" s="1" t="s">
        <v>27</v>
      </c>
    </row>
    <row r="2" spans="1:13" ht="18.75" customHeight="1">
      <c r="A2" s="48" t="s">
        <v>0</v>
      </c>
      <c r="B2" s="41" t="s">
        <v>1</v>
      </c>
      <c r="C2" s="42"/>
      <c r="D2" s="34" t="s">
        <v>2</v>
      </c>
      <c r="E2" s="34" t="s">
        <v>3</v>
      </c>
      <c r="F2" s="34"/>
      <c r="G2" s="47" t="s">
        <v>6</v>
      </c>
      <c r="H2" s="48" t="s">
        <v>7</v>
      </c>
      <c r="I2" s="34" t="s">
        <v>8</v>
      </c>
      <c r="J2" s="50" t="s">
        <v>9</v>
      </c>
      <c r="K2" s="34" t="s">
        <v>10</v>
      </c>
      <c r="L2" s="34" t="s">
        <v>11</v>
      </c>
      <c r="M2" s="45" t="s">
        <v>12</v>
      </c>
    </row>
    <row r="3" spans="1:13" ht="18.75" customHeight="1">
      <c r="A3" s="49"/>
      <c r="B3" s="40"/>
      <c r="C3" s="43"/>
      <c r="D3" s="35"/>
      <c r="E3" s="3" t="s">
        <v>4</v>
      </c>
      <c r="F3" s="3" t="s">
        <v>5</v>
      </c>
      <c r="G3" s="46"/>
      <c r="H3" s="49"/>
      <c r="I3" s="35"/>
      <c r="J3" s="35"/>
      <c r="K3" s="35"/>
      <c r="L3" s="35"/>
      <c r="M3" s="46"/>
    </row>
    <row r="4" spans="1:13" ht="18" customHeight="1">
      <c r="A4" s="36">
        <v>16</v>
      </c>
      <c r="B4" s="38" t="s">
        <v>23</v>
      </c>
      <c r="C4" s="4" t="s">
        <v>17</v>
      </c>
      <c r="D4" s="5">
        <v>11440161</v>
      </c>
      <c r="E4" s="6">
        <v>2139348</v>
      </c>
      <c r="F4" s="6">
        <v>894704</v>
      </c>
      <c r="G4" s="6">
        <v>5103458</v>
      </c>
      <c r="H4" s="6">
        <v>135592</v>
      </c>
      <c r="I4" s="6">
        <v>470239</v>
      </c>
      <c r="J4" s="6">
        <v>8071</v>
      </c>
      <c r="K4" s="6">
        <v>680059</v>
      </c>
      <c r="L4" s="6">
        <v>8964</v>
      </c>
      <c r="M4" s="6">
        <v>1999726</v>
      </c>
    </row>
    <row r="5" spans="1:13" ht="18" customHeight="1">
      <c r="A5" s="37"/>
      <c r="B5" s="39"/>
      <c r="C5" s="7" t="s">
        <v>20</v>
      </c>
      <c r="D5" s="8">
        <v>1839477</v>
      </c>
      <c r="E5" s="9">
        <v>450975</v>
      </c>
      <c r="F5" s="9">
        <v>79483</v>
      </c>
      <c r="G5" s="9">
        <v>728021</v>
      </c>
      <c r="H5" s="9">
        <v>30200</v>
      </c>
      <c r="I5" s="9">
        <v>90738</v>
      </c>
      <c r="J5" s="9">
        <v>2117</v>
      </c>
      <c r="K5" s="9">
        <v>0</v>
      </c>
      <c r="L5" s="9">
        <v>0</v>
      </c>
      <c r="M5" s="9">
        <v>457943</v>
      </c>
    </row>
    <row r="6" spans="1:13" ht="18" customHeight="1">
      <c r="A6" s="37"/>
      <c r="B6" s="39"/>
      <c r="C6" s="7" t="s">
        <v>18</v>
      </c>
      <c r="D6" s="8">
        <v>844364</v>
      </c>
      <c r="E6" s="9">
        <v>171421</v>
      </c>
      <c r="F6" s="9">
        <v>19397</v>
      </c>
      <c r="G6" s="9">
        <v>399310</v>
      </c>
      <c r="H6" s="9">
        <v>17189</v>
      </c>
      <c r="I6" s="9">
        <v>37259</v>
      </c>
      <c r="J6" s="9">
        <v>0</v>
      </c>
      <c r="K6" s="9">
        <v>0</v>
      </c>
      <c r="L6" s="9">
        <v>0</v>
      </c>
      <c r="M6" s="9">
        <v>199788</v>
      </c>
    </row>
    <row r="7" spans="1:13" ht="18" customHeight="1">
      <c r="A7" s="37"/>
      <c r="B7" s="39"/>
      <c r="C7" s="7" t="s">
        <v>19</v>
      </c>
      <c r="D7" s="10">
        <v>1421797</v>
      </c>
      <c r="E7" s="11">
        <v>248458</v>
      </c>
      <c r="F7" s="11">
        <v>81368</v>
      </c>
      <c r="G7" s="11">
        <v>695363</v>
      </c>
      <c r="H7" s="11">
        <v>27950</v>
      </c>
      <c r="I7" s="11">
        <v>52987</v>
      </c>
      <c r="J7" s="11">
        <v>3752</v>
      </c>
      <c r="K7" s="11">
        <v>0</v>
      </c>
      <c r="L7" s="11">
        <v>13504</v>
      </c>
      <c r="M7" s="11">
        <v>298415</v>
      </c>
    </row>
    <row r="8" spans="1:13" ht="18" customHeight="1">
      <c r="A8" s="37"/>
      <c r="B8" s="38" t="s">
        <v>24</v>
      </c>
      <c r="C8" s="4" t="s">
        <v>17</v>
      </c>
      <c r="D8" s="5">
        <v>9786961</v>
      </c>
      <c r="E8" s="6">
        <v>1855342</v>
      </c>
      <c r="F8" s="6">
        <v>874717</v>
      </c>
      <c r="G8" s="6">
        <v>4397763</v>
      </c>
      <c r="H8" s="6">
        <v>124098</v>
      </c>
      <c r="I8" s="6">
        <v>470216</v>
      </c>
      <c r="J8" s="6">
        <v>0</v>
      </c>
      <c r="K8" s="6">
        <v>586428</v>
      </c>
      <c r="L8" s="6">
        <v>7657</v>
      </c>
      <c r="M8" s="6">
        <v>1470740</v>
      </c>
    </row>
    <row r="9" spans="1:13" ht="18" customHeight="1">
      <c r="A9" s="37"/>
      <c r="B9" s="39"/>
      <c r="C9" s="7" t="s">
        <v>20</v>
      </c>
      <c r="D9" s="8">
        <v>1645000</v>
      </c>
      <c r="E9" s="9">
        <v>383954</v>
      </c>
      <c r="F9" s="9">
        <v>77300</v>
      </c>
      <c r="G9" s="9">
        <v>673564</v>
      </c>
      <c r="H9" s="9">
        <v>29014</v>
      </c>
      <c r="I9" s="9">
        <v>90735</v>
      </c>
      <c r="J9" s="9">
        <v>14</v>
      </c>
      <c r="K9" s="9">
        <v>0</v>
      </c>
      <c r="L9" s="9">
        <v>0</v>
      </c>
      <c r="M9" s="9">
        <v>390419</v>
      </c>
    </row>
    <row r="10" spans="1:13" ht="18" customHeight="1">
      <c r="A10" s="37"/>
      <c r="B10" s="39"/>
      <c r="C10" s="7" t="s">
        <v>18</v>
      </c>
      <c r="D10" s="8">
        <v>696596</v>
      </c>
      <c r="E10" s="9">
        <v>133069</v>
      </c>
      <c r="F10" s="9">
        <v>18728</v>
      </c>
      <c r="G10" s="9">
        <v>343686</v>
      </c>
      <c r="H10" s="9">
        <v>14083</v>
      </c>
      <c r="I10" s="9">
        <v>37260</v>
      </c>
      <c r="J10" s="9">
        <v>0</v>
      </c>
      <c r="K10" s="9">
        <v>0</v>
      </c>
      <c r="L10" s="9">
        <v>0</v>
      </c>
      <c r="M10" s="9">
        <v>149770</v>
      </c>
    </row>
    <row r="11" spans="1:13" ht="18" customHeight="1">
      <c r="A11" s="37"/>
      <c r="B11" s="39"/>
      <c r="C11" s="7" t="s">
        <v>19</v>
      </c>
      <c r="D11" s="10">
        <v>1102557</v>
      </c>
      <c r="E11" s="11">
        <v>199084</v>
      </c>
      <c r="F11" s="11">
        <v>75152</v>
      </c>
      <c r="G11" s="11">
        <v>528156</v>
      </c>
      <c r="H11" s="11">
        <v>24658</v>
      </c>
      <c r="I11" s="11">
        <v>52984</v>
      </c>
      <c r="J11" s="11">
        <v>0</v>
      </c>
      <c r="K11" s="11">
        <v>0</v>
      </c>
      <c r="L11" s="11">
        <v>6828</v>
      </c>
      <c r="M11" s="11">
        <v>215695</v>
      </c>
    </row>
    <row r="12" spans="1:13" ht="18" customHeight="1">
      <c r="A12" s="37"/>
      <c r="B12" s="38" t="s">
        <v>25</v>
      </c>
      <c r="C12" s="4" t="s">
        <v>17</v>
      </c>
      <c r="D12" s="5">
        <f t="shared" ref="D12:M12" si="0">D8/68665*1000</f>
        <v>142532.01776742152</v>
      </c>
      <c r="E12" s="6">
        <f t="shared" si="0"/>
        <v>27020.199519405811</v>
      </c>
      <c r="F12" s="6">
        <f t="shared" si="0"/>
        <v>12738.906284133111</v>
      </c>
      <c r="G12" s="6">
        <f t="shared" si="0"/>
        <v>64046.646763270954</v>
      </c>
      <c r="H12" s="6">
        <f t="shared" si="0"/>
        <v>1807.2962935993594</v>
      </c>
      <c r="I12" s="6">
        <f t="shared" si="0"/>
        <v>6847.9720381562665</v>
      </c>
      <c r="J12" s="6">
        <f t="shared" si="0"/>
        <v>0</v>
      </c>
      <c r="K12" s="6">
        <f t="shared" si="0"/>
        <v>8540.4208840020383</v>
      </c>
      <c r="L12" s="6">
        <f t="shared" si="0"/>
        <v>111.51241534988714</v>
      </c>
      <c r="M12" s="6">
        <f t="shared" si="0"/>
        <v>21419.063569504113</v>
      </c>
    </row>
    <row r="13" spans="1:13" ht="18" customHeight="1">
      <c r="A13" s="37"/>
      <c r="B13" s="39"/>
      <c r="C13" s="7" t="s">
        <v>20</v>
      </c>
      <c r="D13" s="8">
        <f t="shared" ref="D13:M13" si="1">D9/15586*1000</f>
        <v>105543.43641729758</v>
      </c>
      <c r="E13" s="9">
        <f t="shared" si="1"/>
        <v>24634.54382137816</v>
      </c>
      <c r="F13" s="9">
        <f t="shared" si="1"/>
        <v>4959.579109457205</v>
      </c>
      <c r="G13" s="9">
        <f t="shared" si="1"/>
        <v>43215.96304375722</v>
      </c>
      <c r="H13" s="9">
        <f t="shared" si="1"/>
        <v>1861.5424098549979</v>
      </c>
      <c r="I13" s="9">
        <f t="shared" si="1"/>
        <v>5821.5706403182339</v>
      </c>
      <c r="J13" s="9">
        <f t="shared" si="1"/>
        <v>0.89824201206210696</v>
      </c>
      <c r="K13" s="9">
        <f t="shared" si="1"/>
        <v>0</v>
      </c>
      <c r="L13" s="9">
        <f t="shared" si="1"/>
        <v>0</v>
      </c>
      <c r="M13" s="9">
        <f t="shared" si="1"/>
        <v>25049.339150519696</v>
      </c>
    </row>
    <row r="14" spans="1:13" ht="18" customHeight="1">
      <c r="A14" s="37"/>
      <c r="B14" s="39"/>
      <c r="C14" s="7" t="s">
        <v>18</v>
      </c>
      <c r="D14" s="8">
        <f t="shared" ref="D14:M14" si="2">D10/6775*1000</f>
        <v>102818.59778597785</v>
      </c>
      <c r="E14" s="9">
        <f t="shared" si="2"/>
        <v>19641.180811808121</v>
      </c>
      <c r="F14" s="9">
        <f t="shared" si="2"/>
        <v>2764.2804428044283</v>
      </c>
      <c r="G14" s="9">
        <f t="shared" si="2"/>
        <v>50728.560885608858</v>
      </c>
      <c r="H14" s="9">
        <f t="shared" si="2"/>
        <v>2078.6715867158669</v>
      </c>
      <c r="I14" s="9">
        <f t="shared" si="2"/>
        <v>5499.6309963099629</v>
      </c>
      <c r="J14" s="9">
        <f t="shared" si="2"/>
        <v>0</v>
      </c>
      <c r="K14" s="9">
        <f t="shared" si="2"/>
        <v>0</v>
      </c>
      <c r="L14" s="9">
        <f t="shared" si="2"/>
        <v>0</v>
      </c>
      <c r="M14" s="9">
        <f t="shared" si="2"/>
        <v>22106.273062730626</v>
      </c>
    </row>
    <row r="15" spans="1:13" ht="18" customHeight="1">
      <c r="A15" s="37"/>
      <c r="B15" s="40"/>
      <c r="C15" s="12" t="s">
        <v>19</v>
      </c>
      <c r="D15" s="10">
        <f t="shared" ref="D15:M15" si="3">D11/10695*1000</f>
        <v>103090.88359046284</v>
      </c>
      <c r="E15" s="11">
        <f t="shared" si="3"/>
        <v>18614.679756895748</v>
      </c>
      <c r="F15" s="11">
        <f t="shared" si="3"/>
        <v>7026.8349696119685</v>
      </c>
      <c r="G15" s="11">
        <f t="shared" si="3"/>
        <v>49383.45021037868</v>
      </c>
      <c r="H15" s="11">
        <f t="shared" si="3"/>
        <v>2305.5633473585785</v>
      </c>
      <c r="I15" s="11">
        <f t="shared" si="3"/>
        <v>4954.0906965871909</v>
      </c>
      <c r="J15" s="11">
        <f t="shared" si="3"/>
        <v>0</v>
      </c>
      <c r="K15" s="11">
        <f t="shared" si="3"/>
        <v>0</v>
      </c>
      <c r="L15" s="11">
        <f t="shared" si="3"/>
        <v>638.42917251051892</v>
      </c>
      <c r="M15" s="11">
        <f t="shared" si="3"/>
        <v>20167.835437120149</v>
      </c>
    </row>
    <row r="16" spans="1:13" ht="30" customHeight="1">
      <c r="A16" s="36">
        <v>17</v>
      </c>
      <c r="B16" s="51" t="s">
        <v>14</v>
      </c>
      <c r="C16" s="30" t="s">
        <v>13</v>
      </c>
      <c r="D16" s="5">
        <v>16331387</v>
      </c>
      <c r="E16" s="6">
        <v>3303929</v>
      </c>
      <c r="F16" s="6">
        <v>1386458</v>
      </c>
      <c r="G16" s="6">
        <v>7090569</v>
      </c>
      <c r="H16" s="6">
        <v>222743</v>
      </c>
      <c r="I16" s="6">
        <v>616183</v>
      </c>
      <c r="J16" s="6">
        <v>8254</v>
      </c>
      <c r="K16" s="6">
        <v>695608</v>
      </c>
      <c r="L16" s="6">
        <v>40556</v>
      </c>
      <c r="M16" s="6">
        <v>2967087</v>
      </c>
    </row>
    <row r="17" spans="1:14" ht="30" customHeight="1">
      <c r="A17" s="37"/>
      <c r="B17" s="19" t="s">
        <v>15</v>
      </c>
      <c r="C17" s="31" t="s">
        <v>13</v>
      </c>
      <c r="D17" s="8">
        <v>14122791</v>
      </c>
      <c r="E17" s="9">
        <v>3016512</v>
      </c>
      <c r="F17" s="9">
        <v>1365568</v>
      </c>
      <c r="G17" s="9">
        <v>6041168</v>
      </c>
      <c r="H17" s="9">
        <v>200515</v>
      </c>
      <c r="I17" s="9">
        <v>616182</v>
      </c>
      <c r="J17" s="9">
        <v>176</v>
      </c>
      <c r="K17" s="9">
        <v>596662</v>
      </c>
      <c r="L17" s="9">
        <v>34679</v>
      </c>
      <c r="M17" s="9">
        <v>2251329</v>
      </c>
    </row>
    <row r="18" spans="1:14" ht="30" customHeight="1">
      <c r="A18" s="52"/>
      <c r="B18" s="53" t="s">
        <v>16</v>
      </c>
      <c r="C18" s="12" t="s">
        <v>22</v>
      </c>
      <c r="D18" s="8">
        <f t="shared" ref="D18:M18" si="4">D17/101393*1000</f>
        <v>139287.63326856884</v>
      </c>
      <c r="E18" s="9">
        <f t="shared" si="4"/>
        <v>29750.692848618739</v>
      </c>
      <c r="F18" s="9">
        <f t="shared" si="4"/>
        <v>13468.069787855176</v>
      </c>
      <c r="G18" s="9">
        <f t="shared" si="4"/>
        <v>59581.706823942484</v>
      </c>
      <c r="H18" s="9">
        <f t="shared" si="4"/>
        <v>1977.6020040831222</v>
      </c>
      <c r="I18" s="9">
        <f t="shared" si="4"/>
        <v>6077.1650902922293</v>
      </c>
      <c r="J18" s="9">
        <f t="shared" si="4"/>
        <v>1.735820027023562</v>
      </c>
      <c r="K18" s="9">
        <f t="shared" si="4"/>
        <v>5884.6468691132523</v>
      </c>
      <c r="L18" s="9">
        <f t="shared" si="4"/>
        <v>342.02558362017101</v>
      </c>
      <c r="M18" s="9">
        <f t="shared" si="4"/>
        <v>22203.988441016638</v>
      </c>
    </row>
    <row r="19" spans="1:14" ht="30" customHeight="1">
      <c r="A19" s="37">
        <v>18</v>
      </c>
      <c r="B19" s="19" t="s">
        <v>14</v>
      </c>
      <c r="C19" s="13" t="s">
        <v>13</v>
      </c>
      <c r="D19" s="15">
        <f>SUM(E19:M19)</f>
        <v>15796390</v>
      </c>
      <c r="E19" s="16">
        <v>3406603</v>
      </c>
      <c r="F19" s="16">
        <v>1159987</v>
      </c>
      <c r="G19" s="16">
        <v>6783478</v>
      </c>
      <c r="H19" s="16">
        <v>227872</v>
      </c>
      <c r="I19" s="16">
        <v>628590</v>
      </c>
      <c r="J19" s="16">
        <v>2314</v>
      </c>
      <c r="K19" s="16">
        <v>751440</v>
      </c>
      <c r="L19" s="16">
        <v>36421</v>
      </c>
      <c r="M19" s="16">
        <v>2799685</v>
      </c>
      <c r="N19" s="14"/>
    </row>
    <row r="20" spans="1:14" ht="30" customHeight="1">
      <c r="A20" s="37"/>
      <c r="B20" s="19" t="s">
        <v>15</v>
      </c>
      <c r="C20" s="13" t="s">
        <v>13</v>
      </c>
      <c r="D20" s="17">
        <f>SUM(E20:M20)</f>
        <v>13653064</v>
      </c>
      <c r="E20" s="18">
        <v>3152282</v>
      </c>
      <c r="F20" s="18">
        <v>1137629</v>
      </c>
      <c r="G20" s="18">
        <v>5695782</v>
      </c>
      <c r="H20" s="18">
        <v>205622</v>
      </c>
      <c r="I20" s="18">
        <v>628590</v>
      </c>
      <c r="J20" s="18">
        <v>0</v>
      </c>
      <c r="K20" s="18">
        <v>647938</v>
      </c>
      <c r="L20" s="18">
        <v>30544</v>
      </c>
      <c r="M20" s="18">
        <v>2154677</v>
      </c>
    </row>
    <row r="21" spans="1:14" ht="30" customHeight="1">
      <c r="A21" s="37"/>
      <c r="B21" s="19" t="s">
        <v>16</v>
      </c>
      <c r="C21" s="13" t="s">
        <v>22</v>
      </c>
      <c r="D21" s="17">
        <f t="shared" ref="D21:M21" si="5">D20/101254*1000</f>
        <v>134839.74954075887</v>
      </c>
      <c r="E21" s="18">
        <f t="shared" si="5"/>
        <v>31132.419459971952</v>
      </c>
      <c r="F21" s="18">
        <f t="shared" si="5"/>
        <v>11235.398107729077</v>
      </c>
      <c r="G21" s="18">
        <f t="shared" si="5"/>
        <v>56252.414719418492</v>
      </c>
      <c r="H21" s="18">
        <f t="shared" si="5"/>
        <v>2030.7543405692616</v>
      </c>
      <c r="I21" s="18">
        <f t="shared" si="5"/>
        <v>6208.0510399589157</v>
      </c>
      <c r="J21" s="18">
        <f t="shared" si="5"/>
        <v>0</v>
      </c>
      <c r="K21" s="18">
        <f t="shared" si="5"/>
        <v>6399.1348489936208</v>
      </c>
      <c r="L21" s="18">
        <f t="shared" si="5"/>
        <v>301.65721848025754</v>
      </c>
      <c r="M21" s="18">
        <f t="shared" si="5"/>
        <v>21279.91980563731</v>
      </c>
    </row>
    <row r="22" spans="1:14" ht="30" customHeight="1">
      <c r="A22" s="44">
        <v>19</v>
      </c>
      <c r="B22" s="20" t="s">
        <v>14</v>
      </c>
      <c r="C22" s="21" t="s">
        <v>13</v>
      </c>
      <c r="D22" s="15">
        <f>SUM(E22:M22)</f>
        <v>17308408</v>
      </c>
      <c r="E22" s="16">
        <v>4407002</v>
      </c>
      <c r="F22" s="16">
        <v>1330256</v>
      </c>
      <c r="G22" s="16">
        <v>7085368</v>
      </c>
      <c r="H22" s="16">
        <v>236637</v>
      </c>
      <c r="I22" s="16">
        <v>622830</v>
      </c>
      <c r="J22" s="16">
        <v>2107</v>
      </c>
      <c r="K22" s="16">
        <v>739528</v>
      </c>
      <c r="L22" s="16">
        <v>35886</v>
      </c>
      <c r="M22" s="16">
        <v>2848794</v>
      </c>
    </row>
    <row r="23" spans="1:14" ht="30" customHeight="1">
      <c r="A23" s="32"/>
      <c r="B23" s="22" t="s">
        <v>15</v>
      </c>
      <c r="C23" s="23" t="s">
        <v>13</v>
      </c>
      <c r="D23" s="17">
        <f>SUM(E23:M23)</f>
        <v>15114284</v>
      </c>
      <c r="E23" s="18">
        <v>4126111</v>
      </c>
      <c r="F23" s="18">
        <v>1304497</v>
      </c>
      <c r="G23" s="18">
        <v>5933647</v>
      </c>
      <c r="H23" s="18">
        <v>212235</v>
      </c>
      <c r="I23" s="18">
        <v>622830</v>
      </c>
      <c r="J23" s="18">
        <v>0</v>
      </c>
      <c r="K23" s="18">
        <v>662700</v>
      </c>
      <c r="L23" s="18">
        <v>30009</v>
      </c>
      <c r="M23" s="18">
        <v>2222255</v>
      </c>
    </row>
    <row r="24" spans="1:14" ht="30" customHeight="1">
      <c r="A24" s="33"/>
      <c r="B24" s="24" t="s">
        <v>16</v>
      </c>
      <c r="C24" s="25" t="s">
        <v>22</v>
      </c>
      <c r="D24" s="26">
        <f>D23/101138*1000</f>
        <v>149442.1879016789</v>
      </c>
      <c r="E24" s="27">
        <f t="shared" ref="E24:M24" si="6">E23/101138*1000</f>
        <v>40796.841938737176</v>
      </c>
      <c r="F24" s="27">
        <f t="shared" si="6"/>
        <v>12898.188613577489</v>
      </c>
      <c r="G24" s="27">
        <f t="shared" si="6"/>
        <v>58668.81884158279</v>
      </c>
      <c r="H24" s="27">
        <f t="shared" si="6"/>
        <v>2098.4694180228994</v>
      </c>
      <c r="I24" s="27">
        <f t="shared" si="6"/>
        <v>6158.2194625165621</v>
      </c>
      <c r="J24" s="27">
        <f t="shared" si="6"/>
        <v>0</v>
      </c>
      <c r="K24" s="27">
        <f t="shared" si="6"/>
        <v>6552.4333089442152</v>
      </c>
      <c r="L24" s="27">
        <f t="shared" si="6"/>
        <v>296.71340149103202</v>
      </c>
      <c r="M24" s="27">
        <f t="shared" si="6"/>
        <v>21972.502916806738</v>
      </c>
    </row>
    <row r="25" spans="1:14" ht="30" customHeight="1">
      <c r="A25" s="32">
        <v>20</v>
      </c>
      <c r="B25" s="22" t="s">
        <v>14</v>
      </c>
      <c r="C25" s="23" t="s">
        <v>13</v>
      </c>
      <c r="D25" s="15">
        <f>SUM(E25:M25)</f>
        <v>17412057</v>
      </c>
      <c r="E25" s="18">
        <v>4596802</v>
      </c>
      <c r="F25" s="18">
        <v>1019415</v>
      </c>
      <c r="G25" s="18">
        <v>7384505</v>
      </c>
      <c r="H25" s="18">
        <v>244323</v>
      </c>
      <c r="I25" s="18">
        <v>595036</v>
      </c>
      <c r="J25" s="18">
        <v>2087</v>
      </c>
      <c r="K25" s="18">
        <v>764092</v>
      </c>
      <c r="L25" s="18">
        <v>33812</v>
      </c>
      <c r="M25" s="18">
        <v>2771985</v>
      </c>
    </row>
    <row r="26" spans="1:14" ht="30" customHeight="1">
      <c r="A26" s="32"/>
      <c r="B26" s="22" t="s">
        <v>15</v>
      </c>
      <c r="C26" s="23" t="s">
        <v>13</v>
      </c>
      <c r="D26" s="17">
        <f>SUM(E26:M26)</f>
        <v>15165974</v>
      </c>
      <c r="E26" s="18">
        <v>4278261</v>
      </c>
      <c r="F26" s="18">
        <v>994240</v>
      </c>
      <c r="G26" s="18">
        <v>6257711</v>
      </c>
      <c r="H26" s="18">
        <v>218628</v>
      </c>
      <c r="I26" s="18">
        <v>595036</v>
      </c>
      <c r="J26" s="18">
        <v>0</v>
      </c>
      <c r="K26" s="18">
        <v>678288</v>
      </c>
      <c r="L26" s="18">
        <v>27936</v>
      </c>
      <c r="M26" s="18">
        <v>2115874</v>
      </c>
    </row>
    <row r="27" spans="1:14" ht="30" customHeight="1">
      <c r="A27" s="33"/>
      <c r="B27" s="24" t="s">
        <v>16</v>
      </c>
      <c r="C27" s="25" t="s">
        <v>22</v>
      </c>
      <c r="D27" s="26">
        <f>D26/100981*1000</f>
        <v>150186.41130509702</v>
      </c>
      <c r="E27" s="27">
        <f t="shared" ref="E27:M27" si="7">E26/100981*1000</f>
        <v>42366.989829769955</v>
      </c>
      <c r="F27" s="27">
        <f t="shared" si="7"/>
        <v>9845.8125786038963</v>
      </c>
      <c r="G27" s="27">
        <f t="shared" si="7"/>
        <v>61969.192224279817</v>
      </c>
      <c r="H27" s="27">
        <f t="shared" si="7"/>
        <v>2165.0409482972045</v>
      </c>
      <c r="I27" s="27">
        <f t="shared" si="7"/>
        <v>5892.5540448203128</v>
      </c>
      <c r="J27" s="27">
        <f t="shared" si="7"/>
        <v>0</v>
      </c>
      <c r="K27" s="27">
        <f t="shared" si="7"/>
        <v>6716.9863637714025</v>
      </c>
      <c r="L27" s="27">
        <f t="shared" si="7"/>
        <v>276.64610174191182</v>
      </c>
      <c r="M27" s="27">
        <f t="shared" si="7"/>
        <v>20953.1892138125</v>
      </c>
    </row>
    <row r="28" spans="1:14" ht="30" customHeight="1">
      <c r="A28" s="32">
        <v>21</v>
      </c>
      <c r="B28" s="22" t="s">
        <v>14</v>
      </c>
      <c r="C28" s="23" t="s">
        <v>13</v>
      </c>
      <c r="D28" s="15">
        <f>SUM(E28:M28)</f>
        <v>17024966</v>
      </c>
      <c r="E28" s="18">
        <v>4627315</v>
      </c>
      <c r="F28" s="18">
        <v>704929</v>
      </c>
      <c r="G28" s="18">
        <v>7261459</v>
      </c>
      <c r="H28" s="18">
        <v>251087</v>
      </c>
      <c r="I28" s="18">
        <v>570177</v>
      </c>
      <c r="J28" s="18">
        <v>2087</v>
      </c>
      <c r="K28" s="18">
        <v>752360</v>
      </c>
      <c r="L28" s="18">
        <v>31368</v>
      </c>
      <c r="M28" s="18">
        <v>2824184</v>
      </c>
    </row>
    <row r="29" spans="1:14" ht="30" customHeight="1">
      <c r="A29" s="32"/>
      <c r="B29" s="22" t="s">
        <v>15</v>
      </c>
      <c r="C29" s="23" t="s">
        <v>13</v>
      </c>
      <c r="D29" s="17">
        <f>SUM(E29:M29)</f>
        <v>14647994</v>
      </c>
      <c r="E29" s="18">
        <v>4264620</v>
      </c>
      <c r="F29" s="18">
        <v>677573</v>
      </c>
      <c r="G29" s="18">
        <v>6132958</v>
      </c>
      <c r="H29" s="18">
        <v>223167</v>
      </c>
      <c r="I29" s="18">
        <v>570177</v>
      </c>
      <c r="J29" s="18">
        <v>0</v>
      </c>
      <c r="K29" s="18">
        <v>660422</v>
      </c>
      <c r="L29" s="18">
        <v>25491</v>
      </c>
      <c r="M29" s="18">
        <v>2093586</v>
      </c>
    </row>
    <row r="30" spans="1:14" ht="30" customHeight="1">
      <c r="A30" s="33"/>
      <c r="B30" s="24" t="s">
        <v>16</v>
      </c>
      <c r="C30" s="25" t="s">
        <v>22</v>
      </c>
      <c r="D30" s="26">
        <f>D29/100944*1000</f>
        <v>145110.10064986529</v>
      </c>
      <c r="E30" s="27">
        <f t="shared" ref="E30:M30" si="8">E29/100944*1000</f>
        <v>42247.38468854018</v>
      </c>
      <c r="F30" s="27">
        <f t="shared" si="8"/>
        <v>6712.3652718338881</v>
      </c>
      <c r="G30" s="27">
        <f t="shared" si="8"/>
        <v>60756.04295450943</v>
      </c>
      <c r="H30" s="27">
        <f t="shared" si="8"/>
        <v>2210.8000475511176</v>
      </c>
      <c r="I30" s="27">
        <f t="shared" si="8"/>
        <v>5648.4486447931522</v>
      </c>
      <c r="J30" s="27">
        <f t="shared" si="8"/>
        <v>0</v>
      </c>
      <c r="K30" s="27">
        <f t="shared" si="8"/>
        <v>6542.4591852908543</v>
      </c>
      <c r="L30" s="27">
        <f t="shared" si="8"/>
        <v>252.5261531145982</v>
      </c>
      <c r="M30" s="27">
        <f t="shared" si="8"/>
        <v>20740.073704232051</v>
      </c>
    </row>
    <row r="31" spans="1:14">
      <c r="A31" s="2" t="s">
        <v>26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4">
      <c r="A32" s="2" t="s">
        <v>21</v>
      </c>
    </row>
    <row r="33" spans="4:4">
      <c r="D33" s="28"/>
    </row>
  </sheetData>
  <mergeCells count="20">
    <mergeCell ref="M2:M3"/>
    <mergeCell ref="G2:G3"/>
    <mergeCell ref="H2:H3"/>
    <mergeCell ref="I2:I3"/>
    <mergeCell ref="J2:J3"/>
    <mergeCell ref="K2:K3"/>
    <mergeCell ref="L2:L3"/>
    <mergeCell ref="A28:A30"/>
    <mergeCell ref="A25:A27"/>
    <mergeCell ref="D2:D3"/>
    <mergeCell ref="E2:F2"/>
    <mergeCell ref="A4:A15"/>
    <mergeCell ref="B4:B7"/>
    <mergeCell ref="A16:A18"/>
    <mergeCell ref="B8:B11"/>
    <mergeCell ref="B12:B15"/>
    <mergeCell ref="B2:C3"/>
    <mergeCell ref="A19:A21"/>
    <mergeCell ref="A22:A24"/>
    <mergeCell ref="A2:A3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2023-04-21T00:51:58Z</cp:lastPrinted>
  <dcterms:created xsi:type="dcterms:W3CDTF">1997-01-08T22:48:59Z</dcterms:created>
  <dcterms:modified xsi:type="dcterms:W3CDTF">2023-04-21T00:52:04Z</dcterms:modified>
</cp:coreProperties>
</file>