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AF1E9CB4-1D87-439C-81BD-2F7714D6F7A5}" xr6:coauthVersionLast="36" xr6:coauthVersionMax="36" xr10:uidLastSave="{00000000-0000-0000-0000-000000000000}"/>
  <bookViews>
    <workbookView xWindow="0" yWindow="0" windowWidth="28800" windowHeight="12285"/>
  </bookViews>
  <sheets>
    <sheet name="4-3" sheetId="5" r:id="rId1"/>
    <sheet name="人口（抜粋）" sheetId="32" r:id="rId2"/>
    <sheet name="世帯数（抜粋）" sheetId="30" r:id="rId3"/>
    <sheet name="人口グラフ" sheetId="34" r:id="rId4"/>
    <sheet name="世帯数グラフ" sheetId="33" r:id="rId5"/>
    <sheet name="8.基" sheetId="4" state="hidden" r:id="rId6"/>
    <sheet name="10.基" sheetId="8" state="hidden" r:id="rId7"/>
    <sheet name="11.基" sheetId="29" state="hidden" r:id="rId8"/>
    <sheet name="12.基" sheetId="28" state="hidden" r:id="rId9"/>
    <sheet name="13.基" sheetId="16" state="hidden" r:id="rId10"/>
    <sheet name="Sheet1" sheetId="35" r:id="rId11"/>
  </sheets>
  <definedNames>
    <definedName name="_xlnm.Print_Area" localSheetId="7">'11.基'!$A$1:$J$10</definedName>
    <definedName name="_xlnm.Print_Area" localSheetId="8">'12.基'!$A$1:$J$8</definedName>
    <definedName name="_xlnm.Print_Area" localSheetId="9">'13.基'!$A$1:$M$10</definedName>
    <definedName name="_xlnm.Print_Area" localSheetId="0">'4-3'!$A$150:$I$182</definedName>
  </definedNames>
  <calcPr calcId="191029"/>
</workbook>
</file>

<file path=xl/calcChain.xml><?xml version="1.0" encoding="utf-8"?>
<calcChain xmlns="http://schemas.openxmlformats.org/spreadsheetml/2006/main">
  <c r="E3" i="16" l="1"/>
  <c r="F3" i="16"/>
  <c r="G3" i="16"/>
  <c r="H3" i="16"/>
  <c r="I3" i="16"/>
  <c r="J3" i="16"/>
  <c r="K3" i="16"/>
  <c r="L3" i="16"/>
  <c r="M3" i="16"/>
  <c r="E4" i="16"/>
  <c r="F4" i="16"/>
  <c r="G4" i="16"/>
  <c r="H4" i="16"/>
  <c r="I4" i="16"/>
  <c r="J4" i="16"/>
  <c r="K4" i="16"/>
  <c r="L4" i="16"/>
  <c r="M4" i="16"/>
  <c r="E5" i="16"/>
  <c r="F5" i="16"/>
  <c r="G5" i="16"/>
  <c r="H5" i="16"/>
  <c r="I5" i="16"/>
  <c r="J5" i="16"/>
  <c r="K5" i="16"/>
  <c r="L5" i="16"/>
  <c r="M5" i="16"/>
  <c r="E6" i="16"/>
  <c r="F6" i="16"/>
  <c r="G6" i="16"/>
  <c r="H6" i="16"/>
  <c r="I6" i="16"/>
  <c r="J6" i="16"/>
  <c r="K6" i="16"/>
  <c r="L6" i="16"/>
  <c r="M6" i="16"/>
  <c r="F7" i="16"/>
  <c r="G7" i="16"/>
  <c r="H7" i="16"/>
  <c r="I7" i="16"/>
  <c r="J7" i="16"/>
  <c r="K7" i="16"/>
  <c r="L7" i="16"/>
  <c r="M7" i="16"/>
  <c r="F8" i="16"/>
  <c r="G8" i="16"/>
  <c r="H8" i="16"/>
  <c r="I8" i="16"/>
  <c r="J8" i="16"/>
  <c r="K8" i="16"/>
  <c r="L8" i="16"/>
  <c r="M8" i="16"/>
  <c r="F9" i="16"/>
  <c r="G9" i="16"/>
  <c r="H9" i="16"/>
  <c r="I9" i="16"/>
  <c r="J9" i="16"/>
  <c r="K9" i="16"/>
  <c r="L9" i="16"/>
  <c r="M9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7" i="16" s="1"/>
  <c r="E30" i="16"/>
  <c r="E31" i="16"/>
  <c r="E32" i="16"/>
  <c r="E33" i="16"/>
  <c r="E8" i="16" s="1"/>
  <c r="E34" i="16"/>
  <c r="E35" i="16"/>
  <c r="E36" i="16"/>
  <c r="E37" i="16"/>
  <c r="E9" i="16" s="1"/>
  <c r="E38" i="16"/>
  <c r="E39" i="16"/>
  <c r="E40" i="16"/>
  <c r="E3" i="28"/>
  <c r="F3" i="28"/>
  <c r="G3" i="28"/>
  <c r="H3" i="28"/>
  <c r="I3" i="28"/>
  <c r="J3" i="28"/>
  <c r="E4" i="28"/>
  <c r="F4" i="28"/>
  <c r="G4" i="28"/>
  <c r="H4" i="28"/>
  <c r="I4" i="28"/>
  <c r="J4" i="28"/>
  <c r="E5" i="28"/>
  <c r="F5" i="28"/>
  <c r="G5" i="28"/>
  <c r="H5" i="28"/>
  <c r="I5" i="28"/>
  <c r="J5" i="28"/>
  <c r="E6" i="28"/>
  <c r="F6" i="28"/>
  <c r="G6" i="28"/>
  <c r="H6" i="28"/>
  <c r="I6" i="28"/>
  <c r="J6" i="28"/>
  <c r="E7" i="28"/>
  <c r="F7" i="28"/>
  <c r="G7" i="28"/>
  <c r="H7" i="28"/>
  <c r="I7" i="28"/>
  <c r="J7" i="28"/>
  <c r="F3" i="29"/>
  <c r="I3" i="29"/>
  <c r="F4" i="29"/>
  <c r="I4" i="29"/>
  <c r="F5" i="29"/>
  <c r="I5" i="29"/>
  <c r="F6" i="29"/>
  <c r="I6" i="29"/>
  <c r="F7" i="29"/>
  <c r="I7" i="29"/>
  <c r="F8" i="29"/>
  <c r="I8" i="29"/>
  <c r="F9" i="29"/>
  <c r="I9" i="29"/>
  <c r="D6" i="8"/>
  <c r="G6" i="8"/>
  <c r="J6" i="8"/>
  <c r="K6" i="8"/>
  <c r="N6" i="8"/>
  <c r="P6" i="8"/>
  <c r="U6" i="8" s="1"/>
  <c r="Y6" i="8" s="1"/>
  <c r="S6" i="8"/>
  <c r="X6" i="8"/>
  <c r="J7" i="8"/>
  <c r="N7" i="8"/>
  <c r="S7" i="8"/>
  <c r="U7" i="8"/>
  <c r="X7" i="8"/>
  <c r="Y7" i="8"/>
  <c r="J8" i="8"/>
  <c r="Y8" i="8" s="1"/>
  <c r="N8" i="8"/>
  <c r="S8" i="8"/>
  <c r="U8" i="8"/>
  <c r="X8" i="8"/>
  <c r="J9" i="8"/>
  <c r="Y9" i="8" s="1"/>
  <c r="N9" i="8"/>
  <c r="S9" i="8"/>
  <c r="U9" i="8"/>
  <c r="X9" i="8"/>
  <c r="D10" i="8"/>
  <c r="G10" i="8"/>
  <c r="J10" i="8"/>
  <c r="K10" i="8"/>
  <c r="N10" i="8"/>
  <c r="P10" i="8"/>
  <c r="S10" i="8"/>
  <c r="U10" i="8"/>
  <c r="X10" i="8"/>
  <c r="Y10" i="8"/>
  <c r="J11" i="8"/>
  <c r="N11" i="8"/>
  <c r="S11" i="8"/>
  <c r="U11" i="8"/>
  <c r="X11" i="8"/>
  <c r="Y11" i="8"/>
  <c r="J12" i="8"/>
  <c r="N12" i="8"/>
  <c r="S12" i="8"/>
  <c r="U12" i="8"/>
  <c r="X12" i="8"/>
  <c r="Y12" i="8"/>
  <c r="J13" i="8"/>
  <c r="N13" i="8"/>
  <c r="S13" i="8"/>
  <c r="U13" i="8"/>
  <c r="X13" i="8"/>
  <c r="Y13" i="8"/>
  <c r="D14" i="8"/>
  <c r="J14" i="8" s="1"/>
  <c r="Y14" i="8" s="1"/>
  <c r="G14" i="8"/>
  <c r="K14" i="8"/>
  <c r="N14" i="8" s="1"/>
  <c r="P14" i="8"/>
  <c r="S14" i="8"/>
  <c r="U14" i="8"/>
  <c r="X14" i="8"/>
  <c r="J15" i="8"/>
  <c r="N15" i="8"/>
  <c r="S15" i="8"/>
  <c r="U15" i="8"/>
  <c r="X15" i="8"/>
  <c r="Y15" i="8" s="1"/>
  <c r="J16" i="8"/>
  <c r="N16" i="8"/>
  <c r="S16" i="8"/>
  <c r="U16" i="8"/>
  <c r="X16" i="8"/>
  <c r="Y16" i="8"/>
  <c r="J17" i="8"/>
  <c r="Y17" i="8" s="1"/>
  <c r="N17" i="8"/>
  <c r="S17" i="8"/>
  <c r="U17" i="8"/>
  <c r="X17" i="8"/>
  <c r="D18" i="8"/>
  <c r="D47" i="8" s="1"/>
  <c r="G18" i="8"/>
  <c r="K18" i="8"/>
  <c r="U18" i="8" s="1"/>
  <c r="N18" i="8"/>
  <c r="P18" i="8"/>
  <c r="S18" i="8" s="1"/>
  <c r="X18" i="8"/>
  <c r="D19" i="8"/>
  <c r="G19" i="8"/>
  <c r="J19" i="8"/>
  <c r="K19" i="8"/>
  <c r="N19" i="8"/>
  <c r="P19" i="8"/>
  <c r="S19" i="8"/>
  <c r="U19" i="8"/>
  <c r="X19" i="8"/>
  <c r="Y19" i="8" s="1"/>
  <c r="J20" i="8"/>
  <c r="N20" i="8"/>
  <c r="S20" i="8"/>
  <c r="U20" i="8"/>
  <c r="X20" i="8"/>
  <c r="Y20" i="8"/>
  <c r="J21" i="8"/>
  <c r="Y21" i="8" s="1"/>
  <c r="N21" i="8"/>
  <c r="S21" i="8"/>
  <c r="U21" i="8"/>
  <c r="X21" i="8"/>
  <c r="D22" i="8"/>
  <c r="D48" i="8" s="1"/>
  <c r="G22" i="8"/>
  <c r="K22" i="8"/>
  <c r="U22" i="8" s="1"/>
  <c r="N22" i="8"/>
  <c r="P22" i="8"/>
  <c r="S22" i="8" s="1"/>
  <c r="X22" i="8"/>
  <c r="D23" i="8"/>
  <c r="G23" i="8"/>
  <c r="J23" i="8"/>
  <c r="K23" i="8"/>
  <c r="N23" i="8"/>
  <c r="P23" i="8"/>
  <c r="S23" i="8"/>
  <c r="U23" i="8"/>
  <c r="X23" i="8"/>
  <c r="Y23" i="8" s="1"/>
  <c r="J24" i="8"/>
  <c r="N24" i="8"/>
  <c r="S24" i="8"/>
  <c r="U24" i="8"/>
  <c r="X24" i="8"/>
  <c r="Y24" i="8"/>
  <c r="J25" i="8"/>
  <c r="Y25" i="8" s="1"/>
  <c r="N25" i="8"/>
  <c r="S25" i="8"/>
  <c r="U25" i="8"/>
  <c r="X25" i="8"/>
  <c r="D26" i="8"/>
  <c r="D49" i="8" s="1"/>
  <c r="G26" i="8"/>
  <c r="T45" i="8" s="1"/>
  <c r="K26" i="8"/>
  <c r="U26" i="8" s="1"/>
  <c r="N26" i="8"/>
  <c r="P26" i="8"/>
  <c r="S26" i="8" s="1"/>
  <c r="X26" i="8"/>
  <c r="D27" i="8"/>
  <c r="G27" i="8"/>
  <c r="J27" i="8"/>
  <c r="K27" i="8"/>
  <c r="N27" i="8"/>
  <c r="P27" i="8"/>
  <c r="S27" i="8"/>
  <c r="U27" i="8"/>
  <c r="X27" i="8"/>
  <c r="Y27" i="8" s="1"/>
  <c r="D28" i="8"/>
  <c r="G28" i="8"/>
  <c r="J28" i="8"/>
  <c r="K28" i="8"/>
  <c r="N28" i="8" s="1"/>
  <c r="P28" i="8"/>
  <c r="S28" i="8"/>
  <c r="U28" i="8"/>
  <c r="X28" i="8"/>
  <c r="Y28" i="8"/>
  <c r="D29" i="8"/>
  <c r="G29" i="8"/>
  <c r="J29" i="8"/>
  <c r="Y29" i="8" s="1"/>
  <c r="K29" i="8"/>
  <c r="N29" i="8"/>
  <c r="P29" i="8"/>
  <c r="S29" i="8"/>
  <c r="U29" i="8"/>
  <c r="X29" i="8"/>
  <c r="D30" i="8"/>
  <c r="G30" i="8"/>
  <c r="J30" i="8"/>
  <c r="K30" i="8"/>
  <c r="R46" i="8" s="1"/>
  <c r="N30" i="8"/>
  <c r="P30" i="8"/>
  <c r="S46" i="8" s="1"/>
  <c r="S30" i="8"/>
  <c r="U30" i="8"/>
  <c r="X30" i="8"/>
  <c r="Y30" i="8"/>
  <c r="D31" i="8"/>
  <c r="D50" i="8" s="1"/>
  <c r="G31" i="8"/>
  <c r="T46" i="8" s="1"/>
  <c r="J31" i="8"/>
  <c r="K31" i="8"/>
  <c r="N31" i="8"/>
  <c r="P31" i="8"/>
  <c r="S31" i="8"/>
  <c r="U31" i="8"/>
  <c r="X31" i="8"/>
  <c r="Y31" i="8"/>
  <c r="D32" i="8"/>
  <c r="J32" i="8" s="1"/>
  <c r="Y32" i="8" s="1"/>
  <c r="G32" i="8"/>
  <c r="K32" i="8"/>
  <c r="N32" i="8"/>
  <c r="P32" i="8"/>
  <c r="S32" i="8"/>
  <c r="U32" i="8"/>
  <c r="X32" i="8"/>
  <c r="D33" i="8"/>
  <c r="J33" i="8" s="1"/>
  <c r="Y33" i="8" s="1"/>
  <c r="G33" i="8"/>
  <c r="K33" i="8"/>
  <c r="N33" i="8"/>
  <c r="P33" i="8"/>
  <c r="S33" i="8"/>
  <c r="U33" i="8"/>
  <c r="X33" i="8"/>
  <c r="D34" i="8"/>
  <c r="G34" i="8"/>
  <c r="T47" i="8" s="1"/>
  <c r="J34" i="8"/>
  <c r="K34" i="8"/>
  <c r="R47" i="8" s="1"/>
  <c r="N34" i="8"/>
  <c r="P34" i="8"/>
  <c r="S47" i="8" s="1"/>
  <c r="S34" i="8"/>
  <c r="U34" i="8"/>
  <c r="X34" i="8"/>
  <c r="Y34" i="8"/>
  <c r="D35" i="8"/>
  <c r="D51" i="8" s="1"/>
  <c r="G35" i="8"/>
  <c r="J35" i="8"/>
  <c r="K35" i="8"/>
  <c r="N35" i="8" s="1"/>
  <c r="P35" i="8"/>
  <c r="S35" i="8"/>
  <c r="X35" i="8"/>
  <c r="D36" i="8"/>
  <c r="J36" i="8" s="1"/>
  <c r="Y36" i="8" s="1"/>
  <c r="G36" i="8"/>
  <c r="K36" i="8"/>
  <c r="N36" i="8" s="1"/>
  <c r="P36" i="8"/>
  <c r="S36" i="8"/>
  <c r="U36" i="8"/>
  <c r="X36" i="8"/>
  <c r="D37" i="8"/>
  <c r="G37" i="8"/>
  <c r="J37" i="8"/>
  <c r="K37" i="8"/>
  <c r="N37" i="8"/>
  <c r="P37" i="8"/>
  <c r="S37" i="8"/>
  <c r="U37" i="8"/>
  <c r="X37" i="8"/>
  <c r="Y37" i="8"/>
  <c r="D38" i="8"/>
  <c r="G38" i="8"/>
  <c r="J38" i="8"/>
  <c r="K38" i="8"/>
  <c r="R48" i="8" s="1"/>
  <c r="N38" i="8"/>
  <c r="P38" i="8"/>
  <c r="S48" i="8" s="1"/>
  <c r="X38" i="8"/>
  <c r="D39" i="8"/>
  <c r="G39" i="8"/>
  <c r="J39" i="8"/>
  <c r="Y39" i="8" s="1"/>
  <c r="K39" i="8"/>
  <c r="N39" i="8"/>
  <c r="P39" i="8"/>
  <c r="S39" i="8"/>
  <c r="U39" i="8"/>
  <c r="X39" i="8"/>
  <c r="D40" i="8"/>
  <c r="G40" i="8"/>
  <c r="J40" i="8"/>
  <c r="K40" i="8"/>
  <c r="N40" i="8"/>
  <c r="P40" i="8"/>
  <c r="S40" i="8" s="1"/>
  <c r="U40" i="8"/>
  <c r="X40" i="8"/>
  <c r="Y40" i="8"/>
  <c r="D41" i="8"/>
  <c r="G41" i="8"/>
  <c r="J41" i="8"/>
  <c r="K41" i="8"/>
  <c r="U41" i="8" s="1"/>
  <c r="Y41" i="8" s="1"/>
  <c r="N41" i="8"/>
  <c r="P41" i="8"/>
  <c r="S41" i="8"/>
  <c r="X41" i="8"/>
  <c r="AB42" i="8"/>
  <c r="D44" i="8"/>
  <c r="D45" i="8"/>
  <c r="R45" i="8"/>
  <c r="S45" i="8"/>
  <c r="H4" i="4"/>
  <c r="M36" i="4" s="1"/>
  <c r="K4" i="4"/>
  <c r="N4" i="4"/>
  <c r="H5" i="4"/>
  <c r="M29" i="4" s="1"/>
  <c r="K5" i="4"/>
  <c r="N5" i="4"/>
  <c r="H6" i="4"/>
  <c r="M22" i="4" s="1"/>
  <c r="K6" i="4"/>
  <c r="N6" i="4"/>
  <c r="H7" i="4"/>
  <c r="M79" i="4" s="1"/>
  <c r="K7" i="4"/>
  <c r="N7" i="4"/>
  <c r="H8" i="4"/>
  <c r="L12" i="4" s="1"/>
  <c r="K8" i="4"/>
  <c r="L8" i="4"/>
  <c r="M8" i="4"/>
  <c r="N8" i="4"/>
  <c r="H9" i="4"/>
  <c r="L9" i="4" s="1"/>
  <c r="K9" i="4"/>
  <c r="N9" i="4"/>
  <c r="H10" i="4"/>
  <c r="K10" i="4"/>
  <c r="N10" i="4"/>
  <c r="H11" i="4"/>
  <c r="K11" i="4"/>
  <c r="N11" i="4"/>
  <c r="H12" i="4"/>
  <c r="L16" i="4" s="1"/>
  <c r="K12" i="4"/>
  <c r="M12" i="4"/>
  <c r="N12" i="4"/>
  <c r="H13" i="4"/>
  <c r="L17" i="4" s="1"/>
  <c r="K13" i="4"/>
  <c r="L13" i="4"/>
  <c r="M13" i="4"/>
  <c r="N13" i="4"/>
  <c r="H14" i="4"/>
  <c r="L18" i="4" s="1"/>
  <c r="K14" i="4"/>
  <c r="N14" i="4"/>
  <c r="H15" i="4"/>
  <c r="L15" i="4" s="1"/>
  <c r="K15" i="4"/>
  <c r="N15" i="4"/>
  <c r="H16" i="4"/>
  <c r="K16" i="4"/>
  <c r="N16" i="4"/>
  <c r="H17" i="4"/>
  <c r="K17" i="4"/>
  <c r="N17" i="4"/>
  <c r="H18" i="4"/>
  <c r="L22" i="4" s="1"/>
  <c r="K18" i="4"/>
  <c r="N18" i="4"/>
  <c r="H19" i="4"/>
  <c r="L23" i="4" s="1"/>
  <c r="K19" i="4"/>
  <c r="M19" i="4"/>
  <c r="N19" i="4"/>
  <c r="H20" i="4"/>
  <c r="L24" i="4" s="1"/>
  <c r="N20" i="4"/>
  <c r="H21" i="4"/>
  <c r="L25" i="4" s="1"/>
  <c r="K21" i="4"/>
  <c r="L21" i="4"/>
  <c r="M21" i="4"/>
  <c r="N21" i="4"/>
  <c r="H22" i="4"/>
  <c r="K22" i="4" s="1"/>
  <c r="N22" i="4"/>
  <c r="H23" i="4"/>
  <c r="K23" i="4"/>
  <c r="N23" i="4"/>
  <c r="H24" i="4"/>
  <c r="K24" i="4"/>
  <c r="N24" i="4"/>
  <c r="H25" i="4"/>
  <c r="L29" i="4" s="1"/>
  <c r="K25" i="4"/>
  <c r="M25" i="4"/>
  <c r="N25" i="4"/>
  <c r="H26" i="4"/>
  <c r="L30" i="4" s="1"/>
  <c r="K26" i="4"/>
  <c r="L26" i="4"/>
  <c r="N26" i="4"/>
  <c r="H27" i="4"/>
  <c r="L31" i="4" s="1"/>
  <c r="M27" i="4"/>
  <c r="N27" i="4"/>
  <c r="H28" i="4"/>
  <c r="K28" i="4" s="1"/>
  <c r="N28" i="4"/>
  <c r="H29" i="4"/>
  <c r="K29" i="4"/>
  <c r="N29" i="4"/>
  <c r="H30" i="4"/>
  <c r="K30" i="4"/>
  <c r="N30" i="4"/>
  <c r="H31" i="4"/>
  <c r="L35" i="4" s="1"/>
  <c r="K31" i="4"/>
  <c r="M31" i="4"/>
  <c r="N31" i="4"/>
  <c r="H32" i="4"/>
  <c r="L36" i="4" s="1"/>
  <c r="K32" i="4"/>
  <c r="M32" i="4"/>
  <c r="N32" i="4"/>
  <c r="H33" i="4"/>
  <c r="L37" i="4" s="1"/>
  <c r="K33" i="4"/>
  <c r="L33" i="4"/>
  <c r="M33" i="4"/>
  <c r="N33" i="4"/>
  <c r="H34" i="4"/>
  <c r="M34" i="4" s="1"/>
  <c r="K34" i="4"/>
  <c r="L34" i="4"/>
  <c r="N34" i="4"/>
  <c r="H35" i="4"/>
  <c r="K35" i="4"/>
  <c r="N35" i="4"/>
  <c r="H36" i="4"/>
  <c r="K36" i="4"/>
  <c r="N36" i="4"/>
  <c r="H37" i="4"/>
  <c r="L41" i="4" s="1"/>
  <c r="N37" i="4"/>
  <c r="H38" i="4"/>
  <c r="L42" i="4" s="1"/>
  <c r="K38" i="4"/>
  <c r="N38" i="4"/>
  <c r="H39" i="4"/>
  <c r="L43" i="4" s="1"/>
  <c r="K39" i="4"/>
  <c r="N39" i="4"/>
  <c r="H40" i="4"/>
  <c r="L44" i="4" s="1"/>
  <c r="K40" i="4"/>
  <c r="L40" i="4"/>
  <c r="M40" i="4"/>
  <c r="N40" i="4"/>
  <c r="H41" i="4"/>
  <c r="K41" i="4"/>
  <c r="N41" i="4"/>
  <c r="H42" i="4"/>
  <c r="K42" i="4"/>
  <c r="N42" i="4"/>
  <c r="H43" i="4"/>
  <c r="K43" i="4"/>
  <c r="N43" i="4"/>
  <c r="H44" i="4"/>
  <c r="L48" i="4" s="1"/>
  <c r="K44" i="4"/>
  <c r="M44" i="4"/>
  <c r="N44" i="4"/>
  <c r="H45" i="4"/>
  <c r="L49" i="4" s="1"/>
  <c r="K45" i="4"/>
  <c r="L45" i="4"/>
  <c r="M45" i="4"/>
  <c r="N45" i="4"/>
  <c r="H46" i="4"/>
  <c r="L50" i="4" s="1"/>
  <c r="K46" i="4"/>
  <c r="N46" i="4"/>
  <c r="H47" i="4"/>
  <c r="L47" i="4" s="1"/>
  <c r="K47" i="4"/>
  <c r="N47" i="4"/>
  <c r="H48" i="4"/>
  <c r="K48" i="4"/>
  <c r="N48" i="4"/>
  <c r="H49" i="4"/>
  <c r="K49" i="4"/>
  <c r="N49" i="4"/>
  <c r="H50" i="4"/>
  <c r="L54" i="4" s="1"/>
  <c r="K50" i="4"/>
  <c r="N50" i="4"/>
  <c r="H51" i="4"/>
  <c r="L55" i="4" s="1"/>
  <c r="K51" i="4"/>
  <c r="M51" i="4"/>
  <c r="N51" i="4"/>
  <c r="H52" i="4"/>
  <c r="L56" i="4" s="1"/>
  <c r="N52" i="4"/>
  <c r="H53" i="4"/>
  <c r="L57" i="4" s="1"/>
  <c r="K53" i="4"/>
  <c r="L53" i="4"/>
  <c r="M53" i="4"/>
  <c r="N53" i="4"/>
  <c r="H54" i="4"/>
  <c r="K54" i="4" s="1"/>
  <c r="N54" i="4"/>
  <c r="H55" i="4"/>
  <c r="K55" i="4"/>
  <c r="N55" i="4"/>
  <c r="H56" i="4"/>
  <c r="K56" i="4"/>
  <c r="N56" i="4"/>
  <c r="H57" i="4"/>
  <c r="L61" i="4" s="1"/>
  <c r="K57" i="4"/>
  <c r="M57" i="4"/>
  <c r="N57" i="4"/>
  <c r="H58" i="4"/>
  <c r="L62" i="4" s="1"/>
  <c r="K58" i="4"/>
  <c r="L58" i="4"/>
  <c r="N58" i="4"/>
  <c r="H59" i="4"/>
  <c r="L63" i="4" s="1"/>
  <c r="M59" i="4"/>
  <c r="N59" i="4"/>
  <c r="H60" i="4"/>
  <c r="K60" i="4" s="1"/>
  <c r="N60" i="4"/>
  <c r="H61" i="4"/>
  <c r="K61" i="4"/>
  <c r="N61" i="4"/>
  <c r="H62" i="4"/>
  <c r="K62" i="4"/>
  <c r="N62" i="4"/>
  <c r="H63" i="4"/>
  <c r="L67" i="4" s="1"/>
  <c r="K63" i="4"/>
  <c r="M63" i="4"/>
  <c r="N63" i="4"/>
  <c r="H64" i="4"/>
  <c r="L68" i="4" s="1"/>
  <c r="K64" i="4"/>
  <c r="M64" i="4"/>
  <c r="N64" i="4"/>
  <c r="H65" i="4"/>
  <c r="L69" i="4" s="1"/>
  <c r="K65" i="4"/>
  <c r="L65" i="4"/>
  <c r="M65" i="4"/>
  <c r="N65" i="4"/>
  <c r="H66" i="4"/>
  <c r="M66" i="4" s="1"/>
  <c r="K66" i="4"/>
  <c r="L66" i="4"/>
  <c r="N66" i="4"/>
  <c r="H67" i="4"/>
  <c r="K67" i="4"/>
  <c r="N67" i="4"/>
  <c r="H68" i="4"/>
  <c r="K68" i="4"/>
  <c r="N68" i="4"/>
  <c r="H69" i="4"/>
  <c r="K69" i="4" s="1"/>
  <c r="N69" i="4"/>
  <c r="H70" i="4"/>
  <c r="L74" i="4" s="1"/>
  <c r="K70" i="4"/>
  <c r="N70" i="4"/>
  <c r="H71" i="4"/>
  <c r="L75" i="4" s="1"/>
  <c r="K71" i="4"/>
  <c r="N71" i="4"/>
  <c r="H72" i="4"/>
  <c r="K72" i="4"/>
  <c r="L72" i="4"/>
  <c r="M72" i="4"/>
  <c r="N72" i="4"/>
  <c r="H73" i="4"/>
  <c r="L73" i="4" s="1"/>
  <c r="K73" i="4"/>
  <c r="N73" i="4"/>
  <c r="O73" i="4"/>
  <c r="H74" i="4"/>
  <c r="K74" i="4"/>
  <c r="N74" i="4"/>
  <c r="O74" i="4"/>
  <c r="H75" i="4"/>
  <c r="L79" i="4" s="1"/>
  <c r="N75" i="4"/>
  <c r="O75" i="4"/>
  <c r="H76" i="4"/>
  <c r="L80" i="4" s="1"/>
  <c r="K76" i="4"/>
  <c r="L76" i="4"/>
  <c r="M76" i="4"/>
  <c r="N76" i="4"/>
  <c r="H77" i="4"/>
  <c r="L81" i="4" s="1"/>
  <c r="N77" i="4"/>
  <c r="H78" i="4"/>
  <c r="M78" i="4" s="1"/>
  <c r="K78" i="4"/>
  <c r="L78" i="4"/>
  <c r="N78" i="4"/>
  <c r="H79" i="4"/>
  <c r="K79" i="4"/>
  <c r="N79" i="4"/>
  <c r="O79" i="4"/>
  <c r="H80" i="4"/>
  <c r="L84" i="4" s="1"/>
  <c r="K80" i="4"/>
  <c r="N80" i="4"/>
  <c r="O80" i="4"/>
  <c r="H81" i="4"/>
  <c r="L85" i="4" s="1"/>
  <c r="K81" i="4"/>
  <c r="M81" i="4"/>
  <c r="N81" i="4"/>
  <c r="O81" i="4"/>
  <c r="H82" i="4"/>
  <c r="L86" i="4" s="1"/>
  <c r="K82" i="4"/>
  <c r="L82" i="4"/>
  <c r="N82" i="4"/>
  <c r="H83" i="4"/>
  <c r="O83" i="4" s="1"/>
  <c r="K83" i="4"/>
  <c r="L83" i="4"/>
  <c r="M83" i="4"/>
  <c r="N83" i="4"/>
  <c r="H84" i="4"/>
  <c r="K84" i="4" s="1"/>
  <c r="N84" i="4"/>
  <c r="H85" i="4"/>
  <c r="K85" i="4"/>
  <c r="N85" i="4"/>
  <c r="O85" i="4"/>
  <c r="H86" i="4"/>
  <c r="K86" i="4" s="1"/>
  <c r="N86" i="4"/>
  <c r="O86" i="4"/>
  <c r="H87" i="4"/>
  <c r="K87" i="4"/>
  <c r="L87" i="4"/>
  <c r="M87" i="4"/>
  <c r="N87" i="4"/>
  <c r="O87" i="4"/>
  <c r="H88" i="4"/>
  <c r="K88" i="4"/>
  <c r="L88" i="4"/>
  <c r="N88" i="4"/>
  <c r="F92" i="4"/>
  <c r="L94" i="4"/>
  <c r="O88" i="4" s="1"/>
  <c r="D5" i="5"/>
  <c r="H5" i="5"/>
  <c r="M5" i="5"/>
  <c r="Q5" i="5"/>
  <c r="C6" i="5"/>
  <c r="D6" i="5"/>
  <c r="E6" i="5"/>
  <c r="F6" i="5"/>
  <c r="G6" i="5"/>
  <c r="H6" i="5"/>
  <c r="I6" i="5"/>
  <c r="J6" i="5"/>
  <c r="L6" i="5"/>
  <c r="N6" i="5"/>
  <c r="O6" i="5"/>
  <c r="P6" i="5"/>
  <c r="R6" i="5"/>
  <c r="S6" i="5"/>
  <c r="M7" i="5"/>
  <c r="M6" i="5" s="1"/>
  <c r="Q7" i="5"/>
  <c r="Q6" i="5" s="1"/>
  <c r="M8" i="5"/>
  <c r="Q8" i="5"/>
  <c r="M9" i="5"/>
  <c r="Q9" i="5"/>
  <c r="M10" i="5"/>
  <c r="Q10" i="5"/>
  <c r="M11" i="5"/>
  <c r="Q11" i="5"/>
  <c r="M12" i="5"/>
  <c r="Q12" i="5"/>
  <c r="M13" i="5"/>
  <c r="Q13" i="5"/>
  <c r="M14" i="5"/>
  <c r="Q14" i="5"/>
  <c r="M15" i="5"/>
  <c r="Q15" i="5"/>
  <c r="M16" i="5"/>
  <c r="Q16" i="5"/>
  <c r="M17" i="5"/>
  <c r="Q17" i="5"/>
  <c r="M18" i="5"/>
  <c r="Q18" i="5"/>
  <c r="M19" i="5"/>
  <c r="Q19" i="5"/>
  <c r="M20" i="5"/>
  <c r="Q20" i="5"/>
  <c r="M21" i="5"/>
  <c r="Q21" i="5"/>
  <c r="C22" i="5"/>
  <c r="D22" i="5"/>
  <c r="E22" i="5"/>
  <c r="F22" i="5"/>
  <c r="G22" i="5"/>
  <c r="H22" i="5"/>
  <c r="I22" i="5"/>
  <c r="J22" i="5"/>
  <c r="L22" i="5"/>
  <c r="M22" i="5"/>
  <c r="N22" i="5"/>
  <c r="O22" i="5"/>
  <c r="P22" i="5"/>
  <c r="Q22" i="5"/>
  <c r="R22" i="5"/>
  <c r="S22" i="5"/>
  <c r="D23" i="5"/>
  <c r="H23" i="5"/>
  <c r="M23" i="5"/>
  <c r="Q23" i="5"/>
  <c r="D24" i="5"/>
  <c r="H24" i="5"/>
  <c r="M24" i="5"/>
  <c r="Q24" i="5"/>
  <c r="D25" i="5"/>
  <c r="H25" i="5"/>
  <c r="M25" i="5"/>
  <c r="Q25" i="5"/>
  <c r="D26" i="5"/>
  <c r="H26" i="5"/>
  <c r="M26" i="5"/>
  <c r="Q26" i="5"/>
  <c r="C27" i="5"/>
  <c r="D27" i="5"/>
  <c r="E27" i="5"/>
  <c r="F27" i="5"/>
  <c r="G27" i="5"/>
  <c r="H27" i="5"/>
  <c r="I27" i="5"/>
  <c r="J27" i="5"/>
  <c r="L27" i="5"/>
  <c r="M27" i="5"/>
  <c r="N27" i="5"/>
  <c r="O27" i="5"/>
  <c r="P27" i="5"/>
  <c r="Q27" i="5"/>
  <c r="R27" i="5"/>
  <c r="S27" i="5"/>
  <c r="D28" i="5"/>
  <c r="H28" i="5"/>
  <c r="M28" i="5"/>
  <c r="Q28" i="5"/>
  <c r="D29" i="5"/>
  <c r="H29" i="5"/>
  <c r="M29" i="5"/>
  <c r="Q29" i="5"/>
  <c r="D30" i="5"/>
  <c r="H30" i="5"/>
  <c r="M30" i="5"/>
  <c r="Q30" i="5"/>
  <c r="C31" i="5"/>
  <c r="E31" i="5"/>
  <c r="F31" i="5"/>
  <c r="G31" i="5"/>
  <c r="I31" i="5"/>
  <c r="J31" i="5"/>
  <c r="L31" i="5"/>
  <c r="M31" i="5"/>
  <c r="N31" i="5"/>
  <c r="O31" i="5"/>
  <c r="P31" i="5"/>
  <c r="Q31" i="5"/>
  <c r="R31" i="5"/>
  <c r="S31" i="5"/>
  <c r="D32" i="5"/>
  <c r="D31" i="5" s="1"/>
  <c r="H32" i="5"/>
  <c r="H31" i="5" s="1"/>
  <c r="M32" i="5"/>
  <c r="Q32" i="5"/>
  <c r="D33" i="5"/>
  <c r="H33" i="5"/>
  <c r="M33" i="5"/>
  <c r="Q33" i="5"/>
  <c r="D34" i="5"/>
  <c r="H34" i="5"/>
  <c r="M34" i="5"/>
  <c r="Q34" i="5"/>
  <c r="D35" i="5"/>
  <c r="H35" i="5"/>
  <c r="M35" i="5"/>
  <c r="Q35" i="5"/>
  <c r="D42" i="5"/>
  <c r="H42" i="5"/>
  <c r="M42" i="5"/>
  <c r="Q42" i="5"/>
  <c r="C43" i="5"/>
  <c r="E43" i="5"/>
  <c r="F43" i="5"/>
  <c r="G43" i="5"/>
  <c r="I43" i="5"/>
  <c r="J43" i="5"/>
  <c r="L43" i="5"/>
  <c r="N43" i="5"/>
  <c r="O43" i="5"/>
  <c r="P43" i="5"/>
  <c r="Q43" i="5"/>
  <c r="R43" i="5"/>
  <c r="S43" i="5"/>
  <c r="D44" i="5"/>
  <c r="H44" i="5"/>
  <c r="M44" i="5"/>
  <c r="Q44" i="5"/>
  <c r="D45" i="5"/>
  <c r="H45" i="5"/>
  <c r="M45" i="5"/>
  <c r="Q45" i="5"/>
  <c r="D46" i="5"/>
  <c r="H46" i="5"/>
  <c r="M46" i="5"/>
  <c r="Q46" i="5"/>
  <c r="D47" i="5"/>
  <c r="H47" i="5"/>
  <c r="M47" i="5"/>
  <c r="Q47" i="5"/>
  <c r="D48" i="5"/>
  <c r="H48" i="5"/>
  <c r="M48" i="5"/>
  <c r="M43" i="5" s="1"/>
  <c r="Q48" i="5"/>
  <c r="D49" i="5"/>
  <c r="D43" i="5" s="1"/>
  <c r="H49" i="5"/>
  <c r="M49" i="5"/>
  <c r="Q49" i="5"/>
  <c r="D50" i="5"/>
  <c r="H50" i="5"/>
  <c r="M50" i="5"/>
  <c r="Q50" i="5"/>
  <c r="D51" i="5"/>
  <c r="H51" i="5"/>
  <c r="H43" i="5" s="1"/>
  <c r="M51" i="5"/>
  <c r="Q51" i="5"/>
  <c r="D52" i="5"/>
  <c r="H52" i="5"/>
  <c r="M52" i="5"/>
  <c r="Q52" i="5"/>
  <c r="D53" i="5"/>
  <c r="H53" i="5"/>
  <c r="M53" i="5"/>
  <c r="Q53" i="5"/>
  <c r="D54" i="5"/>
  <c r="H54" i="5"/>
  <c r="M54" i="5"/>
  <c r="Q54" i="5"/>
  <c r="D55" i="5"/>
  <c r="H55" i="5"/>
  <c r="M55" i="5"/>
  <c r="Q55" i="5"/>
  <c r="D56" i="5"/>
  <c r="H56" i="5"/>
  <c r="M56" i="5"/>
  <c r="Q56" i="5"/>
  <c r="D57" i="5"/>
  <c r="H57" i="5"/>
  <c r="M57" i="5"/>
  <c r="Q57" i="5"/>
  <c r="D58" i="5"/>
  <c r="H58" i="5"/>
  <c r="M58" i="5"/>
  <c r="Q58" i="5"/>
  <c r="C59" i="5"/>
  <c r="D59" i="5"/>
  <c r="E59" i="5"/>
  <c r="F59" i="5"/>
  <c r="G59" i="5"/>
  <c r="I59" i="5"/>
  <c r="J59" i="5"/>
  <c r="L59" i="5"/>
  <c r="N59" i="5"/>
  <c r="O59" i="5"/>
  <c r="P59" i="5"/>
  <c r="R59" i="5"/>
  <c r="S59" i="5"/>
  <c r="D60" i="5"/>
  <c r="H60" i="5"/>
  <c r="H59" i="5" s="1"/>
  <c r="M60" i="5"/>
  <c r="M59" i="5" s="1"/>
  <c r="Q60" i="5"/>
  <c r="Q59" i="5" s="1"/>
  <c r="D61" i="5"/>
  <c r="H61" i="5"/>
  <c r="M61" i="5"/>
  <c r="Q61" i="5"/>
  <c r="D62" i="5"/>
  <c r="H62" i="5"/>
  <c r="M62" i="5"/>
  <c r="Q62" i="5"/>
  <c r="D63" i="5"/>
  <c r="H63" i="5"/>
  <c r="M63" i="5"/>
  <c r="Q63" i="5"/>
  <c r="C64" i="5"/>
  <c r="D64" i="5"/>
  <c r="E64" i="5"/>
  <c r="F64" i="5"/>
  <c r="G64" i="5"/>
  <c r="I64" i="5"/>
  <c r="J64" i="5"/>
  <c r="L64" i="5"/>
  <c r="N64" i="5"/>
  <c r="O64" i="5"/>
  <c r="P64" i="5"/>
  <c r="R64" i="5"/>
  <c r="S64" i="5"/>
  <c r="D65" i="5"/>
  <c r="H65" i="5"/>
  <c r="H64" i="5" s="1"/>
  <c r="M65" i="5"/>
  <c r="M64" i="5" s="1"/>
  <c r="Q65" i="5"/>
  <c r="Q64" i="5" s="1"/>
  <c r="D66" i="5"/>
  <c r="H66" i="5"/>
  <c r="M66" i="5"/>
  <c r="Q66" i="5"/>
  <c r="D67" i="5"/>
  <c r="H67" i="5"/>
  <c r="M67" i="5"/>
  <c r="Q67" i="5"/>
  <c r="C68" i="5"/>
  <c r="E68" i="5"/>
  <c r="F68" i="5"/>
  <c r="G68" i="5"/>
  <c r="H68" i="5"/>
  <c r="I68" i="5"/>
  <c r="J68" i="5"/>
  <c r="L68" i="5"/>
  <c r="N68" i="5"/>
  <c r="O68" i="5"/>
  <c r="P68" i="5"/>
  <c r="R68" i="5"/>
  <c r="S68" i="5"/>
  <c r="D69" i="5"/>
  <c r="H69" i="5"/>
  <c r="M69" i="5"/>
  <c r="M68" i="5" s="1"/>
  <c r="Q69" i="5"/>
  <c r="Q68" i="5" s="1"/>
  <c r="D70" i="5"/>
  <c r="H70" i="5"/>
  <c r="M70" i="5"/>
  <c r="Q70" i="5"/>
  <c r="D71" i="5"/>
  <c r="H71" i="5"/>
  <c r="M71" i="5"/>
  <c r="Q71" i="5"/>
  <c r="D72" i="5"/>
  <c r="D68" i="5" s="1"/>
  <c r="H72" i="5"/>
  <c r="M72" i="5"/>
  <c r="Q72" i="5"/>
  <c r="D79" i="5"/>
  <c r="H79" i="5"/>
  <c r="M79" i="5"/>
  <c r="Q79" i="5"/>
  <c r="C80" i="5"/>
  <c r="D80" i="5"/>
  <c r="E80" i="5"/>
  <c r="F80" i="5"/>
  <c r="G80" i="5"/>
  <c r="I80" i="5"/>
  <c r="J80" i="5"/>
  <c r="L80" i="5"/>
  <c r="N80" i="5"/>
  <c r="O80" i="5"/>
  <c r="P80" i="5"/>
  <c r="R80" i="5"/>
  <c r="S80" i="5"/>
  <c r="D81" i="5"/>
  <c r="H81" i="5"/>
  <c r="H80" i="5" s="1"/>
  <c r="M81" i="5"/>
  <c r="M80" i="5" s="1"/>
  <c r="Q81" i="5"/>
  <c r="Q80" i="5" s="1"/>
  <c r="D82" i="5"/>
  <c r="H82" i="5"/>
  <c r="M82" i="5"/>
  <c r="Q82" i="5"/>
  <c r="D83" i="5"/>
  <c r="H83" i="5"/>
  <c r="M83" i="5"/>
  <c r="Q83" i="5"/>
  <c r="D84" i="5"/>
  <c r="H84" i="5"/>
  <c r="M84" i="5"/>
  <c r="Q84" i="5"/>
  <c r="D85" i="5"/>
  <c r="H85" i="5"/>
  <c r="M85" i="5"/>
  <c r="Q85" i="5"/>
  <c r="D86" i="5"/>
  <c r="H86" i="5"/>
  <c r="M86" i="5"/>
  <c r="Q86" i="5"/>
  <c r="D87" i="5"/>
  <c r="H87" i="5"/>
  <c r="M87" i="5"/>
  <c r="Q87" i="5"/>
  <c r="D88" i="5"/>
  <c r="H88" i="5"/>
  <c r="M88" i="5"/>
  <c r="Q88" i="5"/>
  <c r="D89" i="5"/>
  <c r="H89" i="5"/>
  <c r="M89" i="5"/>
  <c r="Q89" i="5"/>
  <c r="D90" i="5"/>
  <c r="H90" i="5"/>
  <c r="M90" i="5"/>
  <c r="Q90" i="5"/>
  <c r="D91" i="5"/>
  <c r="H91" i="5"/>
  <c r="M91" i="5"/>
  <c r="Q91" i="5"/>
  <c r="D92" i="5"/>
  <c r="H92" i="5"/>
  <c r="M92" i="5"/>
  <c r="Q92" i="5"/>
  <c r="D93" i="5"/>
  <c r="H93" i="5"/>
  <c r="M93" i="5"/>
  <c r="Q93" i="5"/>
  <c r="D94" i="5"/>
  <c r="H94" i="5"/>
  <c r="M94" i="5"/>
  <c r="Q94" i="5"/>
  <c r="D95" i="5"/>
  <c r="H95" i="5"/>
  <c r="M95" i="5"/>
  <c r="Q95" i="5"/>
  <c r="C96" i="5"/>
  <c r="E96" i="5"/>
  <c r="F96" i="5"/>
  <c r="G96" i="5"/>
  <c r="I96" i="5"/>
  <c r="J96" i="5"/>
  <c r="L96" i="5"/>
  <c r="N96" i="5"/>
  <c r="O96" i="5"/>
  <c r="P96" i="5"/>
  <c r="Q96" i="5"/>
  <c r="R96" i="5"/>
  <c r="S96" i="5"/>
  <c r="D97" i="5"/>
  <c r="D96" i="5" s="1"/>
  <c r="H97" i="5"/>
  <c r="H96" i="5" s="1"/>
  <c r="M97" i="5"/>
  <c r="M96" i="5" s="1"/>
  <c r="Q97" i="5"/>
  <c r="D98" i="5"/>
  <c r="H98" i="5"/>
  <c r="M98" i="5"/>
  <c r="Q98" i="5"/>
  <c r="D99" i="5"/>
  <c r="H99" i="5"/>
  <c r="M99" i="5"/>
  <c r="Q99" i="5"/>
  <c r="D100" i="5"/>
  <c r="H100" i="5"/>
  <c r="M100" i="5"/>
  <c r="Q100" i="5"/>
  <c r="C101" i="5"/>
  <c r="E101" i="5"/>
  <c r="F101" i="5"/>
  <c r="G101" i="5"/>
  <c r="I101" i="5"/>
  <c r="J101" i="5"/>
  <c r="L101" i="5"/>
  <c r="N101" i="5"/>
  <c r="O101" i="5"/>
  <c r="P101" i="5"/>
  <c r="Q101" i="5"/>
  <c r="R101" i="5"/>
  <c r="S101" i="5"/>
  <c r="D102" i="5"/>
  <c r="D101" i="5" s="1"/>
  <c r="H102" i="5"/>
  <c r="H101" i="5" s="1"/>
  <c r="M102" i="5"/>
  <c r="M101" i="5" s="1"/>
  <c r="Q102" i="5"/>
  <c r="D103" i="5"/>
  <c r="H103" i="5"/>
  <c r="M103" i="5"/>
  <c r="Q103" i="5"/>
  <c r="D104" i="5"/>
  <c r="H104" i="5"/>
  <c r="M104" i="5"/>
  <c r="Q104" i="5"/>
  <c r="C105" i="5"/>
  <c r="E105" i="5"/>
  <c r="F105" i="5"/>
  <c r="G105" i="5"/>
  <c r="I105" i="5"/>
  <c r="J105" i="5"/>
  <c r="L105" i="5"/>
  <c r="N105" i="5"/>
  <c r="O105" i="5"/>
  <c r="P105" i="5"/>
  <c r="R105" i="5"/>
  <c r="S105" i="5"/>
  <c r="D106" i="5"/>
  <c r="D105" i="5" s="1"/>
  <c r="H106" i="5"/>
  <c r="H105" i="5" s="1"/>
  <c r="M106" i="5"/>
  <c r="M105" i="5" s="1"/>
  <c r="Q106" i="5"/>
  <c r="Q105" i="5" s="1"/>
  <c r="D107" i="5"/>
  <c r="H107" i="5"/>
  <c r="M107" i="5"/>
  <c r="Q107" i="5"/>
  <c r="D108" i="5"/>
  <c r="H108" i="5"/>
  <c r="M108" i="5"/>
  <c r="Q108" i="5"/>
  <c r="D109" i="5"/>
  <c r="H109" i="5"/>
  <c r="M109" i="5"/>
  <c r="Q109" i="5"/>
  <c r="D116" i="5"/>
  <c r="H116" i="5"/>
  <c r="M116" i="5"/>
  <c r="C117" i="5"/>
  <c r="E117" i="5"/>
  <c r="F117" i="5"/>
  <c r="G117" i="5"/>
  <c r="I117" i="5"/>
  <c r="J117" i="5"/>
  <c r="K117" i="5"/>
  <c r="L117" i="5"/>
  <c r="N117" i="5"/>
  <c r="O117" i="5"/>
  <c r="P117" i="5"/>
  <c r="Q117" i="5"/>
  <c r="R117" i="5"/>
  <c r="S117" i="5"/>
  <c r="C118" i="5"/>
  <c r="E118" i="5"/>
  <c r="F118" i="5"/>
  <c r="G118" i="5"/>
  <c r="I118" i="5"/>
  <c r="J118" i="5"/>
  <c r="L118" i="5"/>
  <c r="N118" i="5"/>
  <c r="O118" i="5"/>
  <c r="P118" i="5"/>
  <c r="R118" i="5"/>
  <c r="S118" i="5"/>
  <c r="D119" i="5"/>
  <c r="D117" i="5" s="1"/>
  <c r="H119" i="5"/>
  <c r="M119" i="5"/>
  <c r="M118" i="5" s="1"/>
  <c r="Q119" i="5"/>
  <c r="Q118" i="5" s="1"/>
  <c r="D120" i="5"/>
  <c r="H120" i="5"/>
  <c r="H117" i="5" s="1"/>
  <c r="M120" i="5"/>
  <c r="Q120" i="5"/>
  <c r="D121" i="5"/>
  <c r="H121" i="5"/>
  <c r="M121" i="5"/>
  <c r="M117" i="5" s="1"/>
  <c r="Q121" i="5"/>
  <c r="D122" i="5"/>
  <c r="D118" i="5" s="1"/>
  <c r="H122" i="5"/>
  <c r="M122" i="5"/>
  <c r="Q122" i="5"/>
  <c r="D123" i="5"/>
  <c r="H123" i="5"/>
  <c r="M123" i="5"/>
  <c r="Q123" i="5"/>
  <c r="D124" i="5"/>
  <c r="H124" i="5"/>
  <c r="H118" i="5" s="1"/>
  <c r="M124" i="5"/>
  <c r="Q124" i="5"/>
  <c r="D125" i="5"/>
  <c r="H125" i="5"/>
  <c r="M125" i="5"/>
  <c r="Q125" i="5"/>
  <c r="D126" i="5"/>
  <c r="H126" i="5"/>
  <c r="M126" i="5"/>
  <c r="Q126" i="5"/>
  <c r="D127" i="5"/>
  <c r="H127" i="5"/>
  <c r="M127" i="5"/>
  <c r="Q127" i="5"/>
  <c r="D128" i="5"/>
  <c r="H128" i="5"/>
  <c r="M128" i="5"/>
  <c r="Q128" i="5"/>
  <c r="D129" i="5"/>
  <c r="H129" i="5"/>
  <c r="M129" i="5"/>
  <c r="Q129" i="5"/>
  <c r="D130" i="5"/>
  <c r="H130" i="5"/>
  <c r="M130" i="5"/>
  <c r="Q130" i="5"/>
  <c r="D131" i="5"/>
  <c r="H131" i="5"/>
  <c r="M131" i="5"/>
  <c r="Q131" i="5"/>
  <c r="D132" i="5"/>
  <c r="H132" i="5"/>
  <c r="M132" i="5"/>
  <c r="Q132" i="5"/>
  <c r="D133" i="5"/>
  <c r="H133" i="5"/>
  <c r="M133" i="5"/>
  <c r="Q133" i="5"/>
  <c r="C134" i="5"/>
  <c r="E134" i="5"/>
  <c r="F134" i="5"/>
  <c r="G134" i="5"/>
  <c r="I134" i="5"/>
  <c r="J134" i="5"/>
  <c r="L134" i="5"/>
  <c r="M134" i="5"/>
  <c r="N134" i="5"/>
  <c r="O134" i="5"/>
  <c r="P134" i="5"/>
  <c r="R134" i="5"/>
  <c r="S134" i="5"/>
  <c r="D135" i="5"/>
  <c r="H135" i="5"/>
  <c r="M135" i="5"/>
  <c r="Q135" i="5"/>
  <c r="Q134" i="5" s="1"/>
  <c r="D136" i="5"/>
  <c r="H136" i="5"/>
  <c r="M136" i="5"/>
  <c r="Q136" i="5"/>
  <c r="D137" i="5"/>
  <c r="D134" i="5" s="1"/>
  <c r="H137" i="5"/>
  <c r="H134" i="5" s="1"/>
  <c r="M137" i="5"/>
  <c r="Q137" i="5"/>
  <c r="D138" i="5"/>
  <c r="H138" i="5"/>
  <c r="M138" i="5"/>
  <c r="Q138" i="5"/>
  <c r="C139" i="5"/>
  <c r="D139" i="5"/>
  <c r="E139" i="5"/>
  <c r="F139" i="5"/>
  <c r="G139" i="5"/>
  <c r="I139" i="5"/>
  <c r="J139" i="5"/>
  <c r="L139" i="5"/>
  <c r="N139" i="5"/>
  <c r="O139" i="5"/>
  <c r="P139" i="5"/>
  <c r="R139" i="5"/>
  <c r="S139" i="5"/>
  <c r="H140" i="5"/>
  <c r="H139" i="5" s="1"/>
  <c r="M140" i="5"/>
  <c r="M139" i="5" s="1"/>
  <c r="Q140" i="5"/>
  <c r="H141" i="5"/>
  <c r="M141" i="5"/>
  <c r="Q141" i="5"/>
  <c r="H142" i="5"/>
  <c r="M142" i="5"/>
  <c r="Q142" i="5"/>
  <c r="Q139" i="5" s="1"/>
  <c r="C143" i="5"/>
  <c r="E143" i="5"/>
  <c r="F143" i="5"/>
  <c r="G143" i="5"/>
  <c r="I143" i="5"/>
  <c r="J143" i="5"/>
  <c r="L143" i="5"/>
  <c r="N143" i="5"/>
  <c r="O143" i="5"/>
  <c r="P143" i="5"/>
  <c r="R143" i="5"/>
  <c r="S143" i="5"/>
  <c r="D144" i="5"/>
  <c r="D143" i="5" s="1"/>
  <c r="H144" i="5"/>
  <c r="H143" i="5" s="1"/>
  <c r="M144" i="5"/>
  <c r="M143" i="5" s="1"/>
  <c r="Q144" i="5"/>
  <c r="Q143" i="5" s="1"/>
  <c r="D145" i="5"/>
  <c r="H145" i="5"/>
  <c r="M145" i="5"/>
  <c r="Q145" i="5"/>
  <c r="D146" i="5"/>
  <c r="H146" i="5"/>
  <c r="M146" i="5"/>
  <c r="Q146" i="5"/>
  <c r="D147" i="5"/>
  <c r="H147" i="5"/>
  <c r="M147" i="5"/>
  <c r="Q147" i="5"/>
  <c r="D154" i="5"/>
  <c r="C155" i="5"/>
  <c r="E155" i="5"/>
  <c r="F155" i="5"/>
  <c r="D156" i="5"/>
  <c r="D155" i="5" s="1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O77" i="4" l="1"/>
  <c r="L59" i="4"/>
  <c r="M46" i="4"/>
  <c r="L27" i="4"/>
  <c r="M14" i="4"/>
  <c r="J26" i="8"/>
  <c r="Y26" i="8" s="1"/>
  <c r="J22" i="8"/>
  <c r="Y22" i="8" s="1"/>
  <c r="J18" i="8"/>
  <c r="Y18" i="8" s="1"/>
  <c r="M88" i="4"/>
  <c r="K59" i="4"/>
  <c r="L46" i="4"/>
  <c r="K27" i="4"/>
  <c r="L14" i="4"/>
  <c r="U35" i="8"/>
  <c r="Y35" i="8" s="1"/>
  <c r="O82" i="4"/>
  <c r="M77" i="4"/>
  <c r="M52" i="4"/>
  <c r="M20" i="4"/>
  <c r="L77" i="4"/>
  <c r="M71" i="4"/>
  <c r="L52" i="4"/>
  <c r="M39" i="4"/>
  <c r="L20" i="4"/>
  <c r="U38" i="8"/>
  <c r="Y38" i="8" s="1"/>
  <c r="Z38" i="8" s="1"/>
  <c r="M82" i="4"/>
  <c r="K77" i="4"/>
  <c r="L71" i="4"/>
  <c r="M58" i="4"/>
  <c r="K52" i="4"/>
  <c r="L39" i="4"/>
  <c r="M26" i="4"/>
  <c r="K20" i="4"/>
  <c r="S38" i="8"/>
  <c r="L32" i="4"/>
  <c r="M70" i="4"/>
  <c r="L51" i="4"/>
  <c r="M38" i="4"/>
  <c r="L19" i="4"/>
  <c r="K75" i="4"/>
  <c r="M43" i="4"/>
  <c r="K37" i="4"/>
  <c r="M11" i="4"/>
  <c r="L38" i="4"/>
  <c r="L64" i="4"/>
  <c r="M86" i="4"/>
  <c r="M37" i="4"/>
  <c r="M69" i="4"/>
  <c r="M56" i="4"/>
  <c r="M24" i="4"/>
  <c r="M50" i="4"/>
  <c r="M18" i="4"/>
  <c r="M62" i="4"/>
  <c r="M49" i="4"/>
  <c r="M85" i="4"/>
  <c r="M42" i="4"/>
  <c r="M61" i="4"/>
  <c r="L10" i="4"/>
  <c r="M48" i="4"/>
  <c r="M16" i="4"/>
  <c r="M67" i="4"/>
  <c r="M35" i="4"/>
  <c r="M84" i="4"/>
  <c r="M73" i="4"/>
  <c r="M41" i="4"/>
  <c r="M9" i="4"/>
  <c r="O78" i="4"/>
  <c r="M60" i="4"/>
  <c r="M28" i="4"/>
  <c r="L70" i="4"/>
  <c r="M75" i="4"/>
  <c r="M80" i="4"/>
  <c r="M30" i="4"/>
  <c r="L11" i="4"/>
  <c r="M17" i="4"/>
  <c r="M68" i="4"/>
  <c r="M74" i="4"/>
  <c r="M55" i="4"/>
  <c r="M23" i="4"/>
  <c r="M10" i="4"/>
  <c r="M54" i="4"/>
  <c r="L60" i="4"/>
  <c r="M47" i="4"/>
  <c r="L28" i="4"/>
  <c r="M15" i="4"/>
  <c r="D46" i="8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<sst xmlns="http://schemas.openxmlformats.org/spreadsheetml/2006/main" count="816" uniqueCount="149">
  <si>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</si>
  <si>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</si>
  <si>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</si>
  <si>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</si>
  <si>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</si>
  <si>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</si>
  <si>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</si>
  <si>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</si>
  <si>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</si>
  <si>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</si>
  <si>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</si>
  <si>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</si>
  <si>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</si>
  <si>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</si>
  <si>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</si>
  <si>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</si>
  <si>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</si>
  <si>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</si>
  <si>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</si>
  <si>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</si>
  <si>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</si>
  <si>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</si>
  <si>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</si>
  <si>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</si>
  <si>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</si>
  <si>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</si>
  <si>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</si>
  <si>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</si>
  <si>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</si>
  <si>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</si>
  <si>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</si>
  <si>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</si>
  <si>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</si>
  <si>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</si>
  <si>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</si>
  <si>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</si>
  <si>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</si>
  <si>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</si>
  <si>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</si>
  <si>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</si>
  <si>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</si>
  <si>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</si>
  <si>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</si>
  <si>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</si>
  <si>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</si>
  <si>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</si>
  <si>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</si>
  <si>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</si>
  <si>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</si>
  <si>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地区別人口の推移</t>
    <rPh sb="0" eb="3">
      <t>チクベツ</t>
    </rPh>
    <rPh sb="3" eb="5">
      <t>ジンコウ</t>
    </rPh>
    <rPh sb="6" eb="8">
      <t>スイイ</t>
    </rPh>
    <phoneticPr fontId="2"/>
  </si>
  <si>
    <t>地区別</t>
    <rPh sb="0" eb="3">
      <t>チクベツ</t>
    </rPh>
    <phoneticPr fontId="2"/>
  </si>
  <si>
    <t>資料：企画課</t>
    <rPh sb="0" eb="2">
      <t>シリョウ</t>
    </rPh>
    <rPh sb="3" eb="6">
      <t>キカクカ</t>
    </rPh>
    <phoneticPr fontId="2"/>
  </si>
  <si>
    <t>総　　数</t>
    <rPh sb="0" eb="1">
      <t>フサ</t>
    </rPh>
    <rPh sb="3" eb="4">
      <t>カズ</t>
    </rPh>
    <phoneticPr fontId="2"/>
  </si>
  <si>
    <t>長野県</t>
    <rPh sb="0" eb="3">
      <t>ナガノケン</t>
    </rPh>
    <phoneticPr fontId="2"/>
  </si>
  <si>
    <t>佐久市総数</t>
    <rPh sb="0" eb="3">
      <t>サクシ</t>
    </rPh>
    <rPh sb="3" eb="5">
      <t>ソウスウ</t>
    </rPh>
    <phoneticPr fontId="2"/>
  </si>
  <si>
    <t>岩村田</t>
    <rPh sb="0" eb="3">
      <t>イワムラダ</t>
    </rPh>
    <phoneticPr fontId="2"/>
  </si>
  <si>
    <t>小田井</t>
    <rPh sb="0" eb="1">
      <t>コ</t>
    </rPh>
    <rPh sb="1" eb="2">
      <t>タ</t>
    </rPh>
    <rPh sb="2" eb="3">
      <t>イ</t>
    </rPh>
    <phoneticPr fontId="2"/>
  </si>
  <si>
    <t>平根</t>
    <rPh sb="0" eb="2">
      <t>ヒラネ</t>
    </rPh>
    <phoneticPr fontId="2"/>
  </si>
  <si>
    <t>中佐都</t>
    <rPh sb="0" eb="1">
      <t>ナカ</t>
    </rPh>
    <rPh sb="1" eb="2">
      <t>タスク</t>
    </rPh>
    <rPh sb="2" eb="3">
      <t>ミヤコ</t>
    </rPh>
    <phoneticPr fontId="2"/>
  </si>
  <si>
    <t>高瀬</t>
    <rPh sb="0" eb="2">
      <t>タカセ</t>
    </rPh>
    <phoneticPr fontId="2"/>
  </si>
  <si>
    <t>野沢</t>
    <rPh sb="0" eb="2">
      <t>ノザワ</t>
    </rPh>
    <phoneticPr fontId="2"/>
  </si>
  <si>
    <t>桜井</t>
    <rPh sb="0" eb="2">
      <t>サクライ</t>
    </rPh>
    <phoneticPr fontId="2"/>
  </si>
  <si>
    <t>岸野</t>
    <rPh sb="0" eb="2">
      <t>キシノ</t>
    </rPh>
    <phoneticPr fontId="2"/>
  </si>
  <si>
    <t>前山</t>
    <rPh sb="0" eb="2">
      <t>マエヤマ</t>
    </rPh>
    <phoneticPr fontId="2"/>
  </si>
  <si>
    <t>大沢</t>
    <rPh sb="0" eb="2">
      <t>オオサワ</t>
    </rPh>
    <phoneticPr fontId="2"/>
  </si>
  <si>
    <t>中込</t>
    <rPh sb="0" eb="2">
      <t>ナカゴミ</t>
    </rPh>
    <phoneticPr fontId="2"/>
  </si>
  <si>
    <t>平賀</t>
    <rPh sb="0" eb="2">
      <t>ヒラガ</t>
    </rPh>
    <phoneticPr fontId="2"/>
  </si>
  <si>
    <t>内山</t>
    <rPh sb="0" eb="2">
      <t>ウチヤマ</t>
    </rPh>
    <phoneticPr fontId="2"/>
  </si>
  <si>
    <t>三井</t>
    <rPh sb="0" eb="2">
      <t>ミツイ</t>
    </rPh>
    <phoneticPr fontId="2"/>
  </si>
  <si>
    <t>志賀</t>
    <rPh sb="0" eb="2">
      <t>シガ</t>
    </rPh>
    <phoneticPr fontId="2"/>
  </si>
  <si>
    <t>臼田町総数</t>
    <rPh sb="0" eb="2">
      <t>ウスダ</t>
    </rPh>
    <rPh sb="2" eb="3">
      <t>マチ</t>
    </rPh>
    <rPh sb="3" eb="5">
      <t>ソウスウ</t>
    </rPh>
    <phoneticPr fontId="2"/>
  </si>
  <si>
    <t>田口</t>
    <rPh sb="0" eb="2">
      <t>タグチ</t>
    </rPh>
    <phoneticPr fontId="2"/>
  </si>
  <si>
    <t>青沼</t>
    <rPh sb="0" eb="2">
      <t>アオヌマ</t>
    </rPh>
    <phoneticPr fontId="2"/>
  </si>
  <si>
    <t>臼田</t>
    <rPh sb="0" eb="2">
      <t>ウスダ</t>
    </rPh>
    <phoneticPr fontId="2"/>
  </si>
  <si>
    <t>切原</t>
    <rPh sb="0" eb="1">
      <t>キリ</t>
    </rPh>
    <rPh sb="1" eb="2">
      <t>ハラ</t>
    </rPh>
    <phoneticPr fontId="2"/>
  </si>
  <si>
    <t>浅科村総数</t>
    <rPh sb="0" eb="2">
      <t>アサシナ</t>
    </rPh>
    <rPh sb="2" eb="3">
      <t>ムラ</t>
    </rPh>
    <rPh sb="3" eb="5">
      <t>ソウスウ</t>
    </rPh>
    <phoneticPr fontId="2"/>
  </si>
  <si>
    <t>中津</t>
    <rPh sb="0" eb="2">
      <t>ナカツ</t>
    </rPh>
    <phoneticPr fontId="2"/>
  </si>
  <si>
    <t>甲</t>
    <rPh sb="0" eb="1">
      <t>コウ</t>
    </rPh>
    <phoneticPr fontId="2"/>
  </si>
  <si>
    <t>南御牧</t>
    <rPh sb="0" eb="1">
      <t>ミナミ</t>
    </rPh>
    <rPh sb="1" eb="2">
      <t>オン</t>
    </rPh>
    <rPh sb="2" eb="3">
      <t>マキ</t>
    </rPh>
    <phoneticPr fontId="2"/>
  </si>
  <si>
    <t>望月町総数</t>
    <rPh sb="0" eb="3">
      <t>モチヅキマチ</t>
    </rPh>
    <rPh sb="3" eb="5">
      <t>ソウスウ</t>
    </rPh>
    <phoneticPr fontId="2"/>
  </si>
  <si>
    <t>望月</t>
    <rPh sb="0" eb="2">
      <t>モチヅキ</t>
    </rPh>
    <phoneticPr fontId="2"/>
  </si>
  <si>
    <t>布施</t>
    <rPh sb="0" eb="2">
      <t>フセ</t>
    </rPh>
    <phoneticPr fontId="2"/>
  </si>
  <si>
    <t>春日</t>
    <rPh sb="0" eb="2">
      <t>カスガ</t>
    </rPh>
    <phoneticPr fontId="2"/>
  </si>
  <si>
    <t>協和</t>
    <rPh sb="0" eb="2">
      <t>キョウワ</t>
    </rPh>
    <phoneticPr fontId="2"/>
  </si>
  <si>
    <t>（単位：世帯，人）</t>
    <rPh sb="1" eb="3">
      <t>タンイ</t>
    </rPh>
    <rPh sb="4" eb="6">
      <t>セタイ</t>
    </rPh>
    <rPh sb="7" eb="8">
      <t>ヒト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</si>
  <si>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</si>
  <si>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</si>
  <si>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</si>
  <si>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</si>
  <si>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</si>
  <si>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</si>
  <si>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</si>
  <si>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</si>
  <si>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</si>
  <si>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</si>
  <si>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</si>
  <si>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</si>
  <si>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</si>
  <si>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</si>
  <si>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</si>
  <si>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</si>
  <si>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</si>
  <si>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</si>
  <si>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</si>
  <si>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</si>
  <si>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</si>
  <si>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</si>
  <si>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</si>
  <si>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</si>
  <si>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</si>
  <si>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</si>
  <si>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</si>
  <si>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</si>
  <si>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</si>
  <si>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</si>
  <si>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</si>
  <si>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</si>
  <si>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</si>
  <si>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</si>
  <si>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</si>
  <si>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</si>
  <si>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</si>
  <si>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</si>
  <si>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</si>
  <si>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</si>
  <si>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（単位：人）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</si>
  <si>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</si>
  <si>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</si>
  <si>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</si>
  <si>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</si>
  <si>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</si>
  <si>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</si>
  <si>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</si>
  <si>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</si>
  <si>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〃</t>
    <phoneticPr fontId="2"/>
  </si>
  <si>
    <t>14．10．1</t>
    <phoneticPr fontId="2"/>
  </si>
  <si>
    <t xml:space="preserve"> </t>
    <phoneticPr fontId="2"/>
  </si>
  <si>
    <t>11　本籍人口</t>
    <rPh sb="3" eb="5">
      <t>ホンセキ</t>
    </rPh>
    <rPh sb="5" eb="7">
      <t>ジンコウ</t>
    </rPh>
    <phoneticPr fontId="2"/>
  </si>
  <si>
    <t>12　戸籍届出件数</t>
    <rPh sb="3" eb="5">
      <t>コセキ</t>
    </rPh>
    <rPh sb="5" eb="7">
      <t>トドケデ</t>
    </rPh>
    <rPh sb="7" eb="9">
      <t>ケンスウ</t>
    </rPh>
    <phoneticPr fontId="2"/>
  </si>
  <si>
    <t>13　国籍別外国人登録人口</t>
    <rPh sb="3" eb="5">
      <t>コクセキ</t>
    </rPh>
    <rPh sb="5" eb="6">
      <t>ベツ</t>
    </rPh>
    <rPh sb="6" eb="9">
      <t>ガイコクジン</t>
    </rPh>
    <rPh sb="9" eb="11">
      <t>トウロク</t>
    </rPh>
    <rPh sb="11" eb="13">
      <t>ジンコウ</t>
    </rPh>
    <phoneticPr fontId="2"/>
  </si>
  <si>
    <t>平成13年度</t>
    <rPh sb="0" eb="2">
      <t>ヘイセイ</t>
    </rPh>
    <rPh sb="4" eb="6">
      <t>ネンド</t>
    </rPh>
    <phoneticPr fontId="2"/>
  </si>
  <si>
    <t>総数</t>
    <rPh sb="0" eb="1">
      <t>フサ</t>
    </rPh>
    <rPh sb="1" eb="2">
      <t>カズ</t>
    </rPh>
    <phoneticPr fontId="2"/>
  </si>
  <si>
    <t>本牧</t>
    <rPh sb="0" eb="2">
      <t>ホンモク</t>
    </rPh>
    <phoneticPr fontId="2"/>
  </si>
  <si>
    <t>4-3地区別人口の推移</t>
    <phoneticPr fontId="2"/>
  </si>
  <si>
    <r>
      <t>4-3．地区別世帯数の推移</t>
    </r>
    <r>
      <rPr>
        <b/>
        <sz val="11"/>
        <rFont val="ＭＳ 明朝"/>
        <family val="1"/>
        <charset val="128"/>
      </rPr>
      <t>（グラフ）</t>
    </r>
    <rPh sb="7" eb="10">
      <t>セタイスウ</t>
    </rPh>
    <phoneticPr fontId="2"/>
  </si>
  <si>
    <t>4-3．地区別人口の推移（グラフ）</t>
    <phoneticPr fontId="2"/>
  </si>
  <si>
    <t>H22</t>
    <phoneticPr fontId="2"/>
  </si>
  <si>
    <t>4-3．地区別人口の推移（抜粋）</t>
    <rPh sb="13" eb="15">
      <t>バッスイ</t>
    </rPh>
    <phoneticPr fontId="2"/>
  </si>
  <si>
    <t>4-3．地区別世帯数の推移（抜粋）</t>
    <rPh sb="7" eb="10">
      <t>セタイスウ</t>
    </rPh>
    <rPh sb="14" eb="16">
      <t>バッスイ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</si>
</sst>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▲ &quot;#,##0"/>
    <numFmt numFmtId="177" formatCode="0.00_ "/>
    <numFmt numFmtId="178" formatCode="0.0_ "/>
    <numFmt numFmtId="180" formatCode="0;&quot;▲ &quot;0"/>
    <numFmt numFmtId="186" formatCode="#,##0.0;&quot;△ &quot;#,##0.0"/>
    <numFmt numFmtId="189" formatCode="#,##0.00;&quot;▲ &quot;#,##0.00"/>
    <numFmt numFmtId="207" formatCode="&quot;H&quot;##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9">
    <xf numFmtId="0" fontId="0" fillId="0" borderId="0" xfId="0"/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178" fontId="4" fillId="0" borderId="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9" fontId="4" fillId="0" borderId="0" xfId="0" applyNumberFormat="1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86" fontId="7" fillId="0" borderId="0" xfId="0" applyNumberFormat="1" applyFont="1" applyAlignment="1">
      <alignment vertical="center"/>
    </xf>
    <xf numFmtId="38" fontId="9" fillId="0" borderId="0" xfId="1" applyFont="1" applyAlignment="1">
      <alignment vertical="center"/>
    </xf>
    <xf numFmtId="0" fontId="4" fillId="0" borderId="18" xfId="0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186" fontId="7" fillId="0" borderId="19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38" fontId="4" fillId="0" borderId="27" xfId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35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58" fontId="12" fillId="0" borderId="17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38" fontId="12" fillId="0" borderId="0" xfId="1" applyFont="1" applyAlignment="1">
      <alignment vertical="center"/>
    </xf>
    <xf numFmtId="38" fontId="12" fillId="0" borderId="1" xfId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56" fontId="11" fillId="0" borderId="0" xfId="0" applyNumberFormat="1" applyFont="1" applyAlignment="1">
      <alignment horizontal="left" vertical="center"/>
    </xf>
    <xf numFmtId="58" fontId="12" fillId="0" borderId="6" xfId="0" applyNumberFormat="1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38" fontId="13" fillId="0" borderId="0" xfId="1" applyFont="1" applyAlignment="1">
      <alignment vertical="center"/>
    </xf>
    <xf numFmtId="0" fontId="13" fillId="0" borderId="0" xfId="0" applyFont="1" applyAlignment="1">
      <alignment vertical="center"/>
    </xf>
    <xf numFmtId="38" fontId="12" fillId="0" borderId="0" xfId="0" applyNumberFormat="1" applyFont="1" applyAlignment="1">
      <alignment vertical="center"/>
    </xf>
    <xf numFmtId="56" fontId="14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7" xfId="0" applyFont="1" applyBorder="1" applyAlignment="1">
      <alignment horizontal="center" vertical="center"/>
    </xf>
    <xf numFmtId="207" fontId="15" fillId="0" borderId="17" xfId="0" applyNumberFormat="1" applyFont="1" applyBorder="1" applyAlignment="1">
      <alignment horizontal="center" vertical="center"/>
    </xf>
    <xf numFmtId="207" fontId="15" fillId="0" borderId="7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38" fontId="15" fillId="0" borderId="0" xfId="1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38" fontId="15" fillId="0" borderId="1" xfId="1" applyFont="1" applyBorder="1" applyAlignment="1">
      <alignment vertical="center"/>
    </xf>
    <xf numFmtId="38" fontId="15" fillId="0" borderId="0" xfId="0" applyNumberFormat="1" applyFont="1" applyAlignment="1">
      <alignment vertical="center"/>
    </xf>
    <xf numFmtId="38" fontId="12" fillId="0" borderId="1" xfId="0" applyNumberFormat="1" applyFont="1" applyBorder="1" applyAlignment="1">
      <alignment vertical="center"/>
    </xf>
    <xf numFmtId="38" fontId="15" fillId="0" borderId="20" xfId="0" applyNumberFormat="1" applyFont="1" applyBorder="1" applyAlignment="1">
      <alignment vertical="center"/>
    </xf>
    <xf numFmtId="38" fontId="15" fillId="0" borderId="0" xfId="0" applyNumberFormat="1" applyFont="1" applyBorder="1" applyAlignment="1">
      <alignment vertical="center"/>
    </xf>
    <xf numFmtId="38" fontId="15" fillId="0" borderId="1" xfId="0" applyNumberFormat="1" applyFont="1" applyBorder="1" applyAlignment="1">
      <alignment vertical="center"/>
    </xf>
    <xf numFmtId="0" fontId="15" fillId="0" borderId="1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distributed" vertical="center"/>
    </xf>
    <xf numFmtId="0" fontId="12" fillId="0" borderId="1" xfId="0" applyFont="1" applyBorder="1" applyAlignment="1">
      <alignment horizontal="center" vertical="center"/>
    </xf>
    <xf numFmtId="58" fontId="12" fillId="0" borderId="17" xfId="0" applyNumberFormat="1" applyFont="1" applyBorder="1" applyAlignment="1">
      <alignment horizontal="center" vertical="center"/>
    </xf>
    <xf numFmtId="58" fontId="12" fillId="0" borderId="5" xfId="0" applyNumberFormat="1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58" fontId="12" fillId="0" borderId="7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4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4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3" xfId="0" applyFont="1" applyBorder="1" applyAlignment="1">
      <alignment horizontal="left" vertical="center"/>
    </xf>
    <xf numFmtId="0" fontId="4" fillId="0" borderId="4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5" xfId="0" applyNumberFormat="1" applyFont="1" applyBorder="1" applyAlignment="1">
      <alignment horizontal="center" vertical="center" wrapText="1"/>
    </xf>
    <xf numFmtId="177" fontId="4" fillId="0" borderId="37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/>
    </xf>
    <xf numFmtId="176" fontId="4" fillId="0" borderId="4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9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186" fontId="7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6" fontId="4" fillId="0" borderId="39" xfId="0" applyNumberFormat="1" applyFont="1" applyBorder="1" applyAlignment="1">
      <alignment horizontal="center" vertical="center"/>
    </xf>
    <xf numFmtId="186" fontId="4" fillId="0" borderId="45" xfId="0" applyNumberFormat="1" applyFont="1" applyBorder="1" applyAlignment="1">
      <alignment horizontal="center" vertical="center"/>
    </xf>
    <xf numFmtId="186" fontId="4" fillId="0" borderId="40" xfId="0" applyNumberFormat="1" applyFont="1" applyBorder="1" applyAlignment="1">
      <alignment horizontal="center" vertical="center"/>
    </xf>
    <xf numFmtId="180" fontId="4" fillId="0" borderId="39" xfId="0" applyNumberFormat="1" applyFont="1" applyBorder="1" applyAlignment="1">
      <alignment horizontal="center" vertical="center"/>
    </xf>
    <xf numFmtId="180" fontId="4" fillId="0" borderId="45" xfId="0" applyNumberFormat="1" applyFont="1" applyBorder="1" applyAlignment="1">
      <alignment horizontal="center" vertical="center"/>
    </xf>
    <xf numFmtId="180" fontId="4" fillId="0" borderId="4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baseline="0">
                <a:latin typeface="HGPｺﾞｼｯｸM" pitchFamily="50" charset="-128"/>
                <a:ea typeface="ＭＳ 明朝" pitchFamily="17" charset="-128"/>
              </a:defRPr>
            </a:pPr>
            <a:r>
              <a:rPr lang="ja-JP" altLang="en-US" sz="1600" b="0" baseline="0">
                <a:latin typeface="ＭＳ 明朝" pitchFamily="17" charset="-128"/>
                <a:ea typeface="ＭＳ 明朝" pitchFamily="17" charset="-128"/>
              </a:rPr>
              <a:t>佐久市内地区別人口の推移</a:t>
            </a:r>
            <a:endParaRPr lang="en-US" altLang="ja-JP" sz="1600" b="0" baseline="0">
              <a:latin typeface="ＭＳ 明朝" pitchFamily="17" charset="-128"/>
              <a:ea typeface="ＭＳ 明朝" pitchFamily="17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055023432692155"/>
          <c:y val="6.5018726591760306E-2"/>
          <c:w val="0.66189449765673081"/>
          <c:h val="0.85336199828953962"/>
        </c:manualLayout>
      </c:layout>
      <c:barChart>
        <c:barDir val="bar"/>
        <c:grouping val="clustered"/>
        <c:varyColors val="0"/>
        <c:ser>
          <c:idx val="0"/>
          <c:order val="0"/>
          <c:tx>
            <c:v>H17</c:v>
          </c:tx>
          <c:spPr>
            <a:solidFill>
              <a:srgbClr val="0070C0"/>
            </a:solidFill>
          </c:spPr>
          <c:invertIfNegative val="0"/>
          <c:cat>
            <c:strRef>
              <c:f>人口グラフ!$A$3:$A$28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人口グラフ!$B$3:$B$28</c:f>
              <c:numCache>
                <c:formatCode>#,##0_);[Red]\(#,##0\)</c:formatCode>
                <c:ptCount val="26"/>
                <c:pt idx="0">
                  <c:v>16151</c:v>
                </c:pt>
                <c:pt idx="1">
                  <c:v>1260</c:v>
                </c:pt>
                <c:pt idx="2">
                  <c:v>2474</c:v>
                </c:pt>
                <c:pt idx="3">
                  <c:v>4547</c:v>
                </c:pt>
                <c:pt idx="4">
                  <c:v>3326</c:v>
                </c:pt>
                <c:pt idx="5">
                  <c:v>9212</c:v>
                </c:pt>
                <c:pt idx="6">
                  <c:v>1087</c:v>
                </c:pt>
                <c:pt idx="7">
                  <c:v>3494</c:v>
                </c:pt>
                <c:pt idx="8">
                  <c:v>2746</c:v>
                </c:pt>
                <c:pt idx="9">
                  <c:v>1506</c:v>
                </c:pt>
                <c:pt idx="10">
                  <c:v>8275</c:v>
                </c:pt>
                <c:pt idx="11">
                  <c:v>5696</c:v>
                </c:pt>
                <c:pt idx="12">
                  <c:v>1816</c:v>
                </c:pt>
                <c:pt idx="13">
                  <c:v>5386</c:v>
                </c:pt>
                <c:pt idx="14">
                  <c:v>1600</c:v>
                </c:pt>
                <c:pt idx="15">
                  <c:v>5517</c:v>
                </c:pt>
                <c:pt idx="16">
                  <c:v>2686</c:v>
                </c:pt>
                <c:pt idx="17">
                  <c:v>5314</c:v>
                </c:pt>
                <c:pt idx="18">
                  <c:v>1794</c:v>
                </c:pt>
                <c:pt idx="19">
                  <c:v>2526</c:v>
                </c:pt>
                <c:pt idx="20">
                  <c:v>1567</c:v>
                </c:pt>
                <c:pt idx="21">
                  <c:v>2277</c:v>
                </c:pt>
                <c:pt idx="22">
                  <c:v>2961</c:v>
                </c:pt>
                <c:pt idx="23">
                  <c:v>1552</c:v>
                </c:pt>
                <c:pt idx="24">
                  <c:v>2483</c:v>
                </c:pt>
                <c:pt idx="25">
                  <c:v>3209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1E-476F-A861-BEC941BF7C12}"/>
            </c:ext>
          </c:extLst>
        </c:ser>
        <c:ser>
          <c:idx val="1"/>
          <c:order val="1"/>
          <c:tx>
            <c:v>H22</c:v>
          </c:tx>
          <c:spPr>
            <a:solidFill>
              <a:srgbClr val="FF0000"/>
            </a:solidFill>
          </c:spPr>
          <c:invertIfNegative val="0"/>
          <c:cat>
            <c:strRef>
              <c:f>人口グラフ!$A$3:$A$28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人口グラフ!$C$3:$C$28</c:f>
              <c:numCache>
                <c:formatCode>#,##0_);[Red]\(#,##0\)</c:formatCode>
                <c:ptCount val="26"/>
                <c:pt idx="0">
                  <c:v>17859</c:v>
                </c:pt>
                <c:pt idx="1">
                  <c:v>1235</c:v>
                </c:pt>
                <c:pt idx="2">
                  <c:v>2479</c:v>
                </c:pt>
                <c:pt idx="3">
                  <c:v>4672</c:v>
                </c:pt>
                <c:pt idx="4">
                  <c:v>3254</c:v>
                </c:pt>
                <c:pt idx="5">
                  <c:v>9230</c:v>
                </c:pt>
                <c:pt idx="6">
                  <c:v>1098</c:v>
                </c:pt>
                <c:pt idx="7">
                  <c:v>3384</c:v>
                </c:pt>
                <c:pt idx="8">
                  <c:v>2678</c:v>
                </c:pt>
                <c:pt idx="9">
                  <c:v>1422</c:v>
                </c:pt>
                <c:pt idx="10">
                  <c:v>8016</c:v>
                </c:pt>
                <c:pt idx="11">
                  <c:v>5990</c:v>
                </c:pt>
                <c:pt idx="12">
                  <c:v>1739</c:v>
                </c:pt>
                <c:pt idx="13">
                  <c:v>5593</c:v>
                </c:pt>
                <c:pt idx="14">
                  <c:v>1555</c:v>
                </c:pt>
                <c:pt idx="15">
                  <c:v>5433</c:v>
                </c:pt>
                <c:pt idx="16">
                  <c:v>2528</c:v>
                </c:pt>
                <c:pt idx="17">
                  <c:v>5020</c:v>
                </c:pt>
                <c:pt idx="18">
                  <c:v>1597</c:v>
                </c:pt>
                <c:pt idx="19">
                  <c:v>2484</c:v>
                </c:pt>
                <c:pt idx="20">
                  <c:v>1555</c:v>
                </c:pt>
                <c:pt idx="21" formatCode="General">
                  <c:v>2204</c:v>
                </c:pt>
                <c:pt idx="22">
                  <c:v>2757</c:v>
                </c:pt>
                <c:pt idx="23">
                  <c:v>1471</c:v>
                </c:pt>
                <c:pt idx="24">
                  <c:v>2248</c:v>
                </c:pt>
                <c:pt idx="25">
                  <c:v>3051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1E-476F-A861-BEC941BF7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7335727"/>
        <c:axId val="1"/>
      </c:barChart>
      <c:catAx>
        <c:axId val="1207335727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1200" b="0" baseline="0">
                    <a:latin typeface="HGPｺﾞｼｯｸM" pitchFamily="50" charset="-128"/>
                    <a:ea typeface="ＭＳ 明朝" pitchFamily="17" charset="-128"/>
                  </a:defRPr>
                </a:pPr>
                <a:r>
                  <a:rPr lang="ja-JP" altLang="en-US" sz="1200" b="0" baseline="0">
                    <a:latin typeface="ＭＳ 明朝" pitchFamily="17" charset="-128"/>
                    <a:ea typeface="ＭＳ 明朝" pitchFamily="17" charset="-128"/>
                  </a:rPr>
                  <a:t>地区</a:t>
                </a:r>
                <a:endParaRPr lang="en-US" altLang="ja-JP" sz="1200" b="0" baseline="0">
                  <a:latin typeface="ＭＳ 明朝" pitchFamily="17" charset="-128"/>
                  <a:ea typeface="ＭＳ 明朝" pitchFamily="17" charset="-128"/>
                </a:endParaRPr>
              </a:p>
            </c:rich>
          </c:tx>
          <c:layout>
            <c:manualLayout>
              <c:xMode val="edge"/>
              <c:yMode val="edge"/>
              <c:x val="1.8704083790474058E-2"/>
              <c:y val="1.480080614923134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aseline="0">
                <a:ea typeface="ＭＳ 明朝" pitchFamily="17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 b="0" baseline="0">
                    <a:ea typeface="ＭＳ 明朝" pitchFamily="17" charset="-128"/>
                  </a:defRPr>
                </a:pPr>
                <a:r>
                  <a:rPr lang="ja-JP" altLang="en-US" sz="1200" b="0" baseline="0">
                    <a:ea typeface="ＭＳ 明朝" pitchFamily="17" charset="-128"/>
                  </a:rPr>
                  <a:t>人数</a:t>
                </a:r>
                <a:endParaRPr lang="en-US" altLang="ja-JP" sz="1200" b="0" baseline="0">
                  <a:ea typeface="ＭＳ 明朝" pitchFamily="17" charset="-128"/>
                </a:endParaRPr>
              </a:p>
            </c:rich>
          </c:tx>
          <c:overlay val="0"/>
        </c:title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1100" baseline="0"/>
            </a:pPr>
            <a:endParaRPr lang="ja-JP"/>
          </a:p>
        </c:txPr>
        <c:crossAx val="1207335727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200" baseline="0">
                <a:ea typeface="HGPｺﾞｼｯｸM" pitchFamily="50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200" baseline="0"/>
            </a:pPr>
            <a:endParaRPr lang="ja-JP"/>
          </a:p>
        </c:txPr>
      </c:legendEntry>
      <c:layout>
        <c:manualLayout>
          <c:xMode val="edge"/>
          <c:yMode val="edge"/>
          <c:wMode val="edge"/>
          <c:hMode val="edge"/>
          <c:x val="0.65846326081277751"/>
          <c:y val="0.49804708005249343"/>
          <c:w val="0.81295916209525942"/>
          <c:h val="0.62689667697787776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佐久市内地区別世帯数の推移</a:t>
            </a:r>
          </a:p>
        </c:rich>
      </c:tx>
      <c:layout>
        <c:manualLayout>
          <c:xMode val="edge"/>
          <c:yMode val="edge"/>
          <c:x val="0.23762376237623761"/>
          <c:y val="2.45901639344262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64356435643564"/>
          <c:y val="6.967216600370113E-2"/>
          <c:w val="0.7277227722772277"/>
          <c:h val="0.85245944286881392"/>
        </c:manualLayout>
      </c:layout>
      <c:barChart>
        <c:barDir val="bar"/>
        <c:grouping val="clustered"/>
        <c:varyColors val="0"/>
        <c:ser>
          <c:idx val="0"/>
          <c:order val="0"/>
          <c:tx>
            <c:v>H17</c:v>
          </c:tx>
          <c:spPr>
            <a:solidFill>
              <a:srgbClr val="0070C0"/>
            </a:solidFill>
          </c:spPr>
          <c:invertIfNegative val="0"/>
          <c:cat>
            <c:strRef>
              <c:f>世帯数グラフ!$A$3:$A$28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世帯数グラフ!$B$3:$B$28</c:f>
              <c:numCache>
                <c:formatCode>#,##0_);[Red]\(#,##0\)</c:formatCode>
                <c:ptCount val="26"/>
                <c:pt idx="0">
                  <c:v>6376</c:v>
                </c:pt>
                <c:pt idx="1">
                  <c:v>448</c:v>
                </c:pt>
                <c:pt idx="2">
                  <c:v>827</c:v>
                </c:pt>
                <c:pt idx="3">
                  <c:v>1467</c:v>
                </c:pt>
                <c:pt idx="4">
                  <c:v>1130</c:v>
                </c:pt>
                <c:pt idx="5">
                  <c:v>3356</c:v>
                </c:pt>
                <c:pt idx="6">
                  <c:v>372</c:v>
                </c:pt>
                <c:pt idx="7">
                  <c:v>1083</c:v>
                </c:pt>
                <c:pt idx="8">
                  <c:v>914</c:v>
                </c:pt>
                <c:pt idx="9">
                  <c:v>526</c:v>
                </c:pt>
                <c:pt idx="10">
                  <c:v>3323</c:v>
                </c:pt>
                <c:pt idx="11">
                  <c:v>1908</c:v>
                </c:pt>
                <c:pt idx="12">
                  <c:v>625</c:v>
                </c:pt>
                <c:pt idx="13">
                  <c:v>1845</c:v>
                </c:pt>
                <c:pt idx="14">
                  <c:v>534</c:v>
                </c:pt>
                <c:pt idx="15">
                  <c:v>1999</c:v>
                </c:pt>
                <c:pt idx="16">
                  <c:v>851</c:v>
                </c:pt>
                <c:pt idx="17">
                  <c:v>1760</c:v>
                </c:pt>
                <c:pt idx="18">
                  <c:v>572</c:v>
                </c:pt>
                <c:pt idx="19">
                  <c:v>863</c:v>
                </c:pt>
                <c:pt idx="20">
                  <c:v>497</c:v>
                </c:pt>
                <c:pt idx="21">
                  <c:v>759</c:v>
                </c:pt>
                <c:pt idx="22">
                  <c:v>941</c:v>
                </c:pt>
                <c:pt idx="23">
                  <c:v>517</c:v>
                </c:pt>
                <c:pt idx="24">
                  <c:v>785</c:v>
                </c:pt>
                <c:pt idx="25">
                  <c:v>1084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DC-45BC-BC17-5597D0E59B98}"/>
            </c:ext>
          </c:extLst>
        </c:ser>
        <c:ser>
          <c:idx val="1"/>
          <c:order val="1"/>
          <c:tx>
            <c:v>H22</c:v>
          </c:tx>
          <c:spPr>
            <a:solidFill>
              <a:srgbClr val="FF0000"/>
            </a:solidFill>
          </c:spPr>
          <c:invertIfNegative val="0"/>
          <c:cat>
            <c:strRef>
              <c:f>世帯数グラフ!$A$3:$A$28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世帯数グラフ!$C$3:$C$28</c:f>
              <c:numCache>
                <c:formatCode>#,##0_);[Red]\(#,##0\)</c:formatCode>
                <c:ptCount val="26"/>
                <c:pt idx="0">
                  <c:v>7324</c:v>
                </c:pt>
                <c:pt idx="1">
                  <c:v>430</c:v>
                </c:pt>
                <c:pt idx="2">
                  <c:v>865</c:v>
                </c:pt>
                <c:pt idx="3">
                  <c:v>1971</c:v>
                </c:pt>
                <c:pt idx="4">
                  <c:v>1141</c:v>
                </c:pt>
                <c:pt idx="5">
                  <c:v>3514</c:v>
                </c:pt>
                <c:pt idx="6">
                  <c:v>383</c:v>
                </c:pt>
                <c:pt idx="7">
                  <c:v>1083</c:v>
                </c:pt>
                <c:pt idx="8">
                  <c:v>924</c:v>
                </c:pt>
                <c:pt idx="9">
                  <c:v>516</c:v>
                </c:pt>
                <c:pt idx="10">
                  <c:v>3282</c:v>
                </c:pt>
                <c:pt idx="11">
                  <c:v>2148</c:v>
                </c:pt>
                <c:pt idx="12">
                  <c:v>640</c:v>
                </c:pt>
                <c:pt idx="13">
                  <c:v>1968</c:v>
                </c:pt>
                <c:pt idx="14">
                  <c:v>544</c:v>
                </c:pt>
                <c:pt idx="15">
                  <c:v>2043</c:v>
                </c:pt>
                <c:pt idx="16">
                  <c:v>829</c:v>
                </c:pt>
                <c:pt idx="17">
                  <c:v>1761</c:v>
                </c:pt>
                <c:pt idx="18">
                  <c:v>534</c:v>
                </c:pt>
                <c:pt idx="19">
                  <c:v>887</c:v>
                </c:pt>
                <c:pt idx="20">
                  <c:v>517</c:v>
                </c:pt>
                <c:pt idx="21">
                  <c:v>768</c:v>
                </c:pt>
                <c:pt idx="22">
                  <c:v>913</c:v>
                </c:pt>
                <c:pt idx="23">
                  <c:v>524</c:v>
                </c:pt>
                <c:pt idx="24">
                  <c:v>758</c:v>
                </c:pt>
                <c:pt idx="25">
                  <c:v>1065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DC-45BC-BC17-5597D0E59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7336127"/>
        <c:axId val="1"/>
      </c:barChart>
      <c:catAx>
        <c:axId val="1207336127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地区</a:t>
                </a:r>
              </a:p>
            </c:rich>
          </c:tx>
          <c:layout>
            <c:manualLayout>
              <c:xMode val="edge"/>
              <c:yMode val="edge"/>
              <c:x val="1.2376237623762377E-2"/>
              <c:y val="5.1229508196721308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世帯数</a:t>
                </a:r>
              </a:p>
            </c:rich>
          </c:tx>
          <c:layout>
            <c:manualLayout>
              <c:xMode val="edge"/>
              <c:yMode val="edge"/>
              <c:x val="0.48514851485148514"/>
              <c:y val="0.955943053224904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0733612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643564356435643"/>
          <c:y val="0.43647562497310788"/>
          <c:w val="0.69861386138613857"/>
          <c:h val="0.4919549503033432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4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200025</xdr:rowOff>
    </xdr:from>
    <xdr:to>
      <xdr:col>8</xdr:col>
      <xdr:colOff>609600</xdr:colOff>
      <xdr:row>27</xdr:row>
      <xdr:rowOff>247650</xdr:rowOff>
    </xdr:to>
    <xdr:graphicFrame macro="">
      <xdr:nvGraphicFramePr>
        <xdr:cNvPr id="27680" name="グラフ 2">
          <a:extLst>
            <a:ext uri="{FF2B5EF4-FFF2-40B4-BE49-F238E27FC236}">
              <a16:creationId xmlns:a16="http://schemas.microsoft.com/office/drawing/2014/main" id="{558F85C8-0474-4B5C-BDFB-8DC8C261BB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0</xdr:row>
      <xdr:rowOff>19050</xdr:rowOff>
    </xdr:from>
    <xdr:to>
      <xdr:col>8</xdr:col>
      <xdr:colOff>666750</xdr:colOff>
      <xdr:row>29</xdr:row>
      <xdr:rowOff>200025</xdr:rowOff>
    </xdr:to>
    <xdr:graphicFrame macro="">
      <xdr:nvGraphicFramePr>
        <xdr:cNvPr id="26657" name="Chart 2">
          <a:extLst>
            <a:ext uri="{FF2B5EF4-FFF2-40B4-BE49-F238E27FC236}">
              <a16:creationId xmlns:a16="http://schemas.microsoft.com/office/drawing/2014/main" id="{4C57188D-641E-496D-8A73-E981AD7E50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2"/>
  <sheetViews>
    <sheetView tabSelected="1" topLeftCell="A149" zoomScaleNormal="100" workbookViewId="0">
      <pane xSplit="2" ySplit="5" topLeftCell="C154" activePane="bottomRight" state="frozen"/>
      <selection activeCell="A149" sqref="A149"/>
      <selection pane="topRight" activeCell="C149" sqref="C149"/>
      <selection pane="bottomLeft" activeCell="A154" sqref="A154"/>
      <selection pane="bottomRight" activeCell="B150" sqref="B150"/>
    </sheetView>
  </sheetViews>
  <sheetFormatPr defaultRowHeight="13.5" outlineLevelRow="1"/>
  <cols>
    <col min="1" max="1" width="3.75" style="127" customWidth="1"/>
    <col min="2" max="2" width="7" style="127" customWidth="1"/>
    <col min="3" max="3" width="9.625" style="127" customWidth="1"/>
    <col min="4" max="4" width="10.125" style="127" customWidth="1"/>
    <col min="5" max="6" width="11.75" style="127" bestFit="1" customWidth="1"/>
    <col min="7" max="7" width="9.625" style="127" customWidth="1"/>
    <col min="8" max="8" width="10.125" style="127" customWidth="1"/>
    <col min="9" max="10" width="9.125" style="127" customWidth="1"/>
    <col min="11" max="11" width="15.375" style="127" hidden="1" customWidth="1"/>
    <col min="12" max="19" width="10.625" style="127" customWidth="1"/>
    <col min="20" max="20" width="9" style="127"/>
    <col min="21" max="23" width="10.5" style="127" bestFit="1" customWidth="1"/>
    <col min="24" max="16384" width="9" style="127"/>
  </cols>
  <sheetData>
    <row r="1" spans="1:19" ht="15.75" hidden="1" customHeight="1" outlineLevel="1" thickBot="1">
      <c r="A1" s="125">
        <v>9</v>
      </c>
      <c r="B1" s="126" t="s">
        <v>49</v>
      </c>
      <c r="S1" s="128" t="s">
        <v>84</v>
      </c>
    </row>
    <row r="2" spans="1:19" hidden="1" outlineLevel="1">
      <c r="A2" s="156" t="s">
        <v>50</v>
      </c>
      <c r="B2" s="157"/>
      <c r="C2" s="163">
        <v>7580</v>
      </c>
      <c r="D2" s="163"/>
      <c r="E2" s="163"/>
      <c r="F2" s="163"/>
      <c r="G2" s="163">
        <v>11232</v>
      </c>
      <c r="H2" s="163"/>
      <c r="I2" s="163"/>
      <c r="J2" s="163"/>
      <c r="K2" s="129"/>
      <c r="L2" s="163">
        <v>13058</v>
      </c>
      <c r="M2" s="163"/>
      <c r="N2" s="163"/>
      <c r="O2" s="163"/>
      <c r="P2" s="163">
        <v>14885</v>
      </c>
      <c r="Q2" s="163"/>
      <c r="R2" s="163"/>
      <c r="S2" s="164"/>
    </row>
    <row r="3" spans="1:19" hidden="1" outlineLevel="1">
      <c r="A3" s="158"/>
      <c r="B3" s="159"/>
      <c r="C3" s="161" t="s">
        <v>4</v>
      </c>
      <c r="D3" s="159" t="s">
        <v>5</v>
      </c>
      <c r="E3" s="159"/>
      <c r="F3" s="159"/>
      <c r="G3" s="161" t="s">
        <v>4</v>
      </c>
      <c r="H3" s="159" t="s">
        <v>5</v>
      </c>
      <c r="I3" s="159"/>
      <c r="J3" s="159"/>
      <c r="K3" s="130"/>
      <c r="L3" s="161" t="s">
        <v>4</v>
      </c>
      <c r="M3" s="159" t="s">
        <v>5</v>
      </c>
      <c r="N3" s="159"/>
      <c r="O3" s="159"/>
      <c r="P3" s="161" t="s">
        <v>4</v>
      </c>
      <c r="Q3" s="159" t="s">
        <v>5</v>
      </c>
      <c r="R3" s="159"/>
      <c r="S3" s="165"/>
    </row>
    <row r="4" spans="1:19" hidden="1" outlineLevel="1">
      <c r="A4" s="158"/>
      <c r="B4" s="159"/>
      <c r="C4" s="161"/>
      <c r="D4" s="130" t="s">
        <v>52</v>
      </c>
      <c r="E4" s="130" t="s">
        <v>1</v>
      </c>
      <c r="F4" s="130" t="s">
        <v>2</v>
      </c>
      <c r="G4" s="161"/>
      <c r="H4" s="130" t="s">
        <v>52</v>
      </c>
      <c r="I4" s="130" t="s">
        <v>1</v>
      </c>
      <c r="J4" s="130" t="s">
        <v>2</v>
      </c>
      <c r="K4" s="130"/>
      <c r="L4" s="161"/>
      <c r="M4" s="130" t="s">
        <v>52</v>
      </c>
      <c r="N4" s="130" t="s">
        <v>1</v>
      </c>
      <c r="O4" s="130" t="s">
        <v>2</v>
      </c>
      <c r="P4" s="161"/>
      <c r="Q4" s="130" t="s">
        <v>52</v>
      </c>
      <c r="R4" s="130" t="s">
        <v>1</v>
      </c>
      <c r="S4" s="131" t="s">
        <v>2</v>
      </c>
    </row>
    <row r="5" spans="1:19" ht="21" hidden="1" customHeight="1" outlineLevel="1">
      <c r="A5" s="160" t="s">
        <v>53</v>
      </c>
      <c r="B5" s="160"/>
      <c r="C5" s="132">
        <v>303228</v>
      </c>
      <c r="D5" s="132">
        <f>SUM(E5:F5)</f>
        <v>1562722</v>
      </c>
      <c r="E5" s="132">
        <v>758639</v>
      </c>
      <c r="F5" s="132">
        <v>804083</v>
      </c>
      <c r="G5" s="132">
        <v>324375</v>
      </c>
      <c r="H5" s="132">
        <f>SUM(I5:J5)</f>
        <v>1613278</v>
      </c>
      <c r="I5" s="132">
        <v>805587</v>
      </c>
      <c r="J5" s="132">
        <v>807691</v>
      </c>
      <c r="K5" s="132"/>
      <c r="L5" s="132">
        <v>232726</v>
      </c>
      <c r="M5" s="132">
        <f>SUM(N5:O5)</f>
        <v>1714000</v>
      </c>
      <c r="N5" s="132">
        <v>840103</v>
      </c>
      <c r="O5" s="132">
        <v>873897</v>
      </c>
      <c r="P5" s="132">
        <v>329844</v>
      </c>
      <c r="Q5" s="132">
        <f>SUM(R5:S5)</f>
        <v>1710729</v>
      </c>
      <c r="R5" s="132">
        <v>833987</v>
      </c>
      <c r="S5" s="132">
        <v>876742</v>
      </c>
    </row>
    <row r="6" spans="1:19" ht="30" hidden="1" customHeight="1" outlineLevel="1">
      <c r="A6" s="160" t="s">
        <v>54</v>
      </c>
      <c r="B6" s="160"/>
      <c r="C6" s="132">
        <f>SUM(C7:C21)</f>
        <v>8579</v>
      </c>
      <c r="D6" s="132">
        <f t="shared" ref="D6:J6" si="0">SUM(D7:D21)</f>
        <v>44583</v>
      </c>
      <c r="E6" s="132">
        <f t="shared" si="0"/>
        <v>21848</v>
      </c>
      <c r="F6" s="132">
        <f t="shared" si="0"/>
        <v>22735</v>
      </c>
      <c r="G6" s="132">
        <f t="shared" si="0"/>
        <v>9180</v>
      </c>
      <c r="H6" s="132">
        <f t="shared" si="0"/>
        <v>49871</v>
      </c>
      <c r="I6" s="132">
        <f t="shared" si="0"/>
        <v>24545</v>
      </c>
      <c r="J6" s="132">
        <f t="shared" si="0"/>
        <v>25326</v>
      </c>
      <c r="K6" s="132"/>
      <c r="L6" s="132">
        <f>SUM(L7:L21)</f>
        <v>9469</v>
      </c>
      <c r="M6" s="132">
        <f t="shared" ref="M6:S6" si="1">SUM(M7:M21)</f>
        <v>50966</v>
      </c>
      <c r="N6" s="132">
        <f t="shared" si="1"/>
        <v>24783</v>
      </c>
      <c r="O6" s="132">
        <f t="shared" si="1"/>
        <v>26183</v>
      </c>
      <c r="P6" s="132">
        <f t="shared" si="1"/>
        <v>9410</v>
      </c>
      <c r="Q6" s="132">
        <f t="shared" si="1"/>
        <v>49866</v>
      </c>
      <c r="R6" s="132">
        <f t="shared" si="1"/>
        <v>24349</v>
      </c>
      <c r="S6" s="132">
        <f t="shared" si="1"/>
        <v>25517</v>
      </c>
    </row>
    <row r="7" spans="1:19" ht="21" hidden="1" customHeight="1" outlineLevel="1">
      <c r="A7" s="160" t="s">
        <v>55</v>
      </c>
      <c r="B7" s="160"/>
      <c r="C7" s="132">
        <v>1444</v>
      </c>
      <c r="D7" s="132">
        <v>7382</v>
      </c>
      <c r="E7" s="132">
        <v>3596</v>
      </c>
      <c r="F7" s="132">
        <v>3786</v>
      </c>
      <c r="G7" s="132">
        <v>1574</v>
      </c>
      <c r="H7" s="132">
        <v>8398</v>
      </c>
      <c r="I7" s="132">
        <v>4029</v>
      </c>
      <c r="J7" s="132">
        <v>4369</v>
      </c>
      <c r="K7" s="132"/>
      <c r="L7" s="132">
        <v>1646</v>
      </c>
      <c r="M7" s="132">
        <f>SUM(N7:O7)</f>
        <v>8508</v>
      </c>
      <c r="N7" s="132">
        <v>4080</v>
      </c>
      <c r="O7" s="132">
        <v>4428</v>
      </c>
      <c r="P7" s="132">
        <v>1596</v>
      </c>
      <c r="Q7" s="132">
        <f>SUM(R7:S7)</f>
        <v>7878</v>
      </c>
      <c r="R7" s="132">
        <v>3861</v>
      </c>
      <c r="S7" s="132">
        <v>4017</v>
      </c>
    </row>
    <row r="8" spans="1:19" ht="21" hidden="1" customHeight="1" outlineLevel="1">
      <c r="A8" s="160" t="s">
        <v>56</v>
      </c>
      <c r="B8" s="160"/>
      <c r="C8" s="132">
        <v>128</v>
      </c>
      <c r="D8" s="132">
        <v>703</v>
      </c>
      <c r="E8" s="132">
        <v>367</v>
      </c>
      <c r="F8" s="132">
        <v>336</v>
      </c>
      <c r="G8" s="132">
        <v>141</v>
      </c>
      <c r="H8" s="132">
        <v>787</v>
      </c>
      <c r="I8" s="132">
        <v>411</v>
      </c>
      <c r="J8" s="132">
        <v>376</v>
      </c>
      <c r="K8" s="132"/>
      <c r="L8" s="132">
        <v>143</v>
      </c>
      <c r="M8" s="132">
        <f t="shared" ref="M8:M21" si="2">SUM(N8:O8)</f>
        <v>817</v>
      </c>
      <c r="N8" s="132">
        <v>421</v>
      </c>
      <c r="O8" s="132">
        <v>396</v>
      </c>
      <c r="P8" s="132">
        <v>142</v>
      </c>
      <c r="Q8" s="132">
        <f t="shared" ref="Q8:Q21" si="3">SUM(R8:S8)</f>
        <v>826</v>
      </c>
      <c r="R8" s="132">
        <v>423</v>
      </c>
      <c r="S8" s="132">
        <v>403</v>
      </c>
    </row>
    <row r="9" spans="1:19" ht="21" hidden="1" customHeight="1" outlineLevel="1">
      <c r="A9" s="160" t="s">
        <v>57</v>
      </c>
      <c r="B9" s="160"/>
      <c r="C9" s="132">
        <v>409</v>
      </c>
      <c r="D9" s="132">
        <v>2025</v>
      </c>
      <c r="E9" s="132">
        <v>1009</v>
      </c>
      <c r="F9" s="132">
        <v>1016</v>
      </c>
      <c r="G9" s="132">
        <v>388</v>
      </c>
      <c r="H9" s="132">
        <v>2078</v>
      </c>
      <c r="I9" s="132">
        <v>1110</v>
      </c>
      <c r="J9" s="132">
        <v>968</v>
      </c>
      <c r="K9" s="132"/>
      <c r="L9" s="132">
        <v>398</v>
      </c>
      <c r="M9" s="132">
        <f t="shared" si="2"/>
        <v>2156</v>
      </c>
      <c r="N9" s="132">
        <v>1084</v>
      </c>
      <c r="O9" s="132">
        <v>1072</v>
      </c>
      <c r="P9" s="132">
        <v>394</v>
      </c>
      <c r="Q9" s="132">
        <f t="shared" si="3"/>
        <v>2152</v>
      </c>
      <c r="R9" s="132">
        <v>1078</v>
      </c>
      <c r="S9" s="132">
        <v>1074</v>
      </c>
    </row>
    <row r="10" spans="1:19" ht="21" hidden="1" customHeight="1" outlineLevel="1">
      <c r="A10" s="160" t="s">
        <v>58</v>
      </c>
      <c r="B10" s="160"/>
      <c r="C10" s="132">
        <v>549</v>
      </c>
      <c r="D10" s="132">
        <v>2937</v>
      </c>
      <c r="E10" s="132">
        <v>1493</v>
      </c>
      <c r="F10" s="132">
        <v>1444</v>
      </c>
      <c r="G10" s="132">
        <v>554</v>
      </c>
      <c r="H10" s="132">
        <v>3218</v>
      </c>
      <c r="I10" s="132">
        <v>1629</v>
      </c>
      <c r="J10" s="132">
        <v>1589</v>
      </c>
      <c r="K10" s="132"/>
      <c r="L10" s="132">
        <v>582</v>
      </c>
      <c r="M10" s="132">
        <f t="shared" si="2"/>
        <v>3345</v>
      </c>
      <c r="N10" s="132">
        <v>1638</v>
      </c>
      <c r="O10" s="132">
        <v>1707</v>
      </c>
      <c r="P10" s="132">
        <v>580</v>
      </c>
      <c r="Q10" s="132">
        <f t="shared" si="3"/>
        <v>3342</v>
      </c>
      <c r="R10" s="132">
        <v>1610</v>
      </c>
      <c r="S10" s="132">
        <v>1732</v>
      </c>
    </row>
    <row r="11" spans="1:19" ht="21" hidden="1" customHeight="1" outlineLevel="1">
      <c r="A11" s="160" t="s">
        <v>59</v>
      </c>
      <c r="B11" s="160"/>
      <c r="C11" s="132">
        <v>449</v>
      </c>
      <c r="D11" s="132">
        <v>2417</v>
      </c>
      <c r="E11" s="132">
        <v>1203</v>
      </c>
      <c r="F11" s="132">
        <v>1214</v>
      </c>
      <c r="G11" s="132">
        <v>480</v>
      </c>
      <c r="H11" s="132">
        <v>2680</v>
      </c>
      <c r="I11" s="132">
        <v>1325</v>
      </c>
      <c r="J11" s="132">
        <v>1355</v>
      </c>
      <c r="K11" s="132"/>
      <c r="L11" s="132">
        <v>485</v>
      </c>
      <c r="M11" s="132">
        <f t="shared" si="2"/>
        <v>2667</v>
      </c>
      <c r="N11" s="132">
        <v>1287</v>
      </c>
      <c r="O11" s="132">
        <v>1380</v>
      </c>
      <c r="P11" s="132">
        <v>481</v>
      </c>
      <c r="Q11" s="132">
        <f t="shared" si="3"/>
        <v>2683</v>
      </c>
      <c r="R11" s="132">
        <v>1315</v>
      </c>
      <c r="S11" s="132">
        <v>1368</v>
      </c>
    </row>
    <row r="12" spans="1:19" ht="21" hidden="1" customHeight="1" outlineLevel="1">
      <c r="A12" s="160" t="s">
        <v>60</v>
      </c>
      <c r="B12" s="160"/>
      <c r="C12" s="132">
        <v>1097</v>
      </c>
      <c r="D12" s="132">
        <v>5570</v>
      </c>
      <c r="E12" s="132">
        <v>2680</v>
      </c>
      <c r="F12" s="132">
        <v>2890</v>
      </c>
      <c r="G12" s="132">
        <v>1298</v>
      </c>
      <c r="H12" s="132">
        <v>6844</v>
      </c>
      <c r="I12" s="132">
        <v>3360</v>
      </c>
      <c r="J12" s="132">
        <v>3484</v>
      </c>
      <c r="K12" s="132"/>
      <c r="L12" s="132">
        <v>1353</v>
      </c>
      <c r="M12" s="132">
        <f t="shared" si="2"/>
        <v>7166</v>
      </c>
      <c r="N12" s="132">
        <v>3468</v>
      </c>
      <c r="O12" s="132">
        <v>3698</v>
      </c>
      <c r="P12" s="132">
        <v>1370</v>
      </c>
      <c r="Q12" s="132">
        <f t="shared" si="3"/>
        <v>7022</v>
      </c>
      <c r="R12" s="132">
        <v>3408</v>
      </c>
      <c r="S12" s="132">
        <v>3614</v>
      </c>
    </row>
    <row r="13" spans="1:19" ht="21" hidden="1" customHeight="1" outlineLevel="1">
      <c r="A13" s="160" t="s">
        <v>61</v>
      </c>
      <c r="B13" s="160"/>
      <c r="C13" s="132">
        <v>222</v>
      </c>
      <c r="D13" s="132">
        <v>1270</v>
      </c>
      <c r="E13" s="132">
        <v>610</v>
      </c>
      <c r="F13" s="132">
        <v>660</v>
      </c>
      <c r="G13" s="132">
        <v>236</v>
      </c>
      <c r="H13" s="132">
        <v>1303</v>
      </c>
      <c r="I13" s="132">
        <v>655</v>
      </c>
      <c r="J13" s="132">
        <v>648</v>
      </c>
      <c r="K13" s="132"/>
      <c r="L13" s="132">
        <v>241</v>
      </c>
      <c r="M13" s="132">
        <f t="shared" si="2"/>
        <v>1333</v>
      </c>
      <c r="N13" s="132">
        <v>652</v>
      </c>
      <c r="O13" s="132">
        <v>681</v>
      </c>
      <c r="P13" s="132">
        <v>236</v>
      </c>
      <c r="Q13" s="132">
        <f t="shared" si="3"/>
        <v>1357</v>
      </c>
      <c r="R13" s="132">
        <v>656</v>
      </c>
      <c r="S13" s="132">
        <v>701</v>
      </c>
    </row>
    <row r="14" spans="1:19" ht="21" hidden="1" customHeight="1" outlineLevel="1">
      <c r="A14" s="160" t="s">
        <v>62</v>
      </c>
      <c r="B14" s="160"/>
      <c r="C14" s="132">
        <v>698</v>
      </c>
      <c r="D14" s="132">
        <v>3682</v>
      </c>
      <c r="E14" s="132">
        <v>1846</v>
      </c>
      <c r="F14" s="132">
        <v>1836</v>
      </c>
      <c r="G14" s="132">
        <v>767</v>
      </c>
      <c r="H14" s="132">
        <v>4181</v>
      </c>
      <c r="I14" s="132">
        <v>2086</v>
      </c>
      <c r="J14" s="132">
        <v>2095</v>
      </c>
      <c r="K14" s="132"/>
      <c r="L14" s="132">
        <v>788</v>
      </c>
      <c r="M14" s="132">
        <f t="shared" si="2"/>
        <v>4332</v>
      </c>
      <c r="N14" s="132">
        <v>2124</v>
      </c>
      <c r="O14" s="132">
        <v>2208</v>
      </c>
      <c r="P14" s="132">
        <v>782</v>
      </c>
      <c r="Q14" s="132">
        <f t="shared" si="3"/>
        <v>4329</v>
      </c>
      <c r="R14" s="132">
        <v>2102</v>
      </c>
      <c r="S14" s="132">
        <v>2227</v>
      </c>
    </row>
    <row r="15" spans="1:19" ht="21" hidden="1" customHeight="1" outlineLevel="1">
      <c r="A15" s="160" t="s">
        <v>63</v>
      </c>
      <c r="B15" s="160"/>
      <c r="C15" s="132">
        <v>316</v>
      </c>
      <c r="D15" s="132">
        <v>1658</v>
      </c>
      <c r="E15" s="132">
        <v>857</v>
      </c>
      <c r="F15" s="132">
        <v>801</v>
      </c>
      <c r="G15" s="132">
        <v>309</v>
      </c>
      <c r="H15" s="132">
        <v>1658</v>
      </c>
      <c r="I15" s="132">
        <v>827</v>
      </c>
      <c r="J15" s="132">
        <v>831</v>
      </c>
      <c r="K15" s="132"/>
      <c r="L15" s="132">
        <v>313</v>
      </c>
      <c r="M15" s="132">
        <f t="shared" si="2"/>
        <v>1705</v>
      </c>
      <c r="N15" s="132">
        <v>842</v>
      </c>
      <c r="O15" s="132">
        <v>863</v>
      </c>
      <c r="P15" s="132">
        <v>298</v>
      </c>
      <c r="Q15" s="132">
        <f t="shared" si="3"/>
        <v>1655</v>
      </c>
      <c r="R15" s="132">
        <v>808</v>
      </c>
      <c r="S15" s="132">
        <v>847</v>
      </c>
    </row>
    <row r="16" spans="1:19" ht="21" hidden="1" customHeight="1" outlineLevel="1">
      <c r="A16" s="160" t="s">
        <v>64</v>
      </c>
      <c r="B16" s="160"/>
      <c r="C16" s="132">
        <v>302</v>
      </c>
      <c r="D16" s="132">
        <v>1564</v>
      </c>
      <c r="E16" s="132">
        <v>786</v>
      </c>
      <c r="F16" s="132">
        <v>778</v>
      </c>
      <c r="G16" s="132">
        <v>291</v>
      </c>
      <c r="H16" s="132">
        <v>1632</v>
      </c>
      <c r="I16" s="132">
        <v>820</v>
      </c>
      <c r="J16" s="132">
        <v>812</v>
      </c>
      <c r="K16" s="132"/>
      <c r="L16" s="132">
        <v>295</v>
      </c>
      <c r="M16" s="132">
        <f t="shared" si="2"/>
        <v>1588</v>
      </c>
      <c r="N16" s="132">
        <v>799</v>
      </c>
      <c r="O16" s="132">
        <v>789</v>
      </c>
      <c r="P16" s="132">
        <v>303</v>
      </c>
      <c r="Q16" s="132">
        <f t="shared" si="3"/>
        <v>1607</v>
      </c>
      <c r="R16" s="132">
        <v>801</v>
      </c>
      <c r="S16" s="132">
        <v>806</v>
      </c>
    </row>
    <row r="17" spans="1:19" ht="21" hidden="1" customHeight="1" outlineLevel="1">
      <c r="A17" s="160" t="s">
        <v>65</v>
      </c>
      <c r="B17" s="160"/>
      <c r="C17" s="132">
        <v>821</v>
      </c>
      <c r="D17" s="132">
        <v>4578</v>
      </c>
      <c r="E17" s="132">
        <v>1966</v>
      </c>
      <c r="F17" s="132">
        <v>2612</v>
      </c>
      <c r="G17" s="132">
        <v>972</v>
      </c>
      <c r="H17" s="132">
        <v>5725</v>
      </c>
      <c r="I17" s="132">
        <v>2581</v>
      </c>
      <c r="J17" s="132">
        <v>3144</v>
      </c>
      <c r="K17" s="132"/>
      <c r="L17" s="132">
        <v>1030</v>
      </c>
      <c r="M17" s="132">
        <f t="shared" si="2"/>
        <v>5817</v>
      </c>
      <c r="N17" s="132">
        <v>2656</v>
      </c>
      <c r="O17" s="132">
        <v>3161</v>
      </c>
      <c r="P17" s="132">
        <v>1111</v>
      </c>
      <c r="Q17" s="132">
        <f t="shared" si="3"/>
        <v>5541</v>
      </c>
      <c r="R17" s="132">
        <v>2596</v>
      </c>
      <c r="S17" s="132">
        <v>2945</v>
      </c>
    </row>
    <row r="18" spans="1:19" ht="21" hidden="1" customHeight="1" outlineLevel="1">
      <c r="A18" s="160" t="s">
        <v>66</v>
      </c>
      <c r="B18" s="160"/>
      <c r="C18" s="132">
        <v>801</v>
      </c>
      <c r="D18" s="132">
        <v>4192</v>
      </c>
      <c r="E18" s="132">
        <v>2063</v>
      </c>
      <c r="F18" s="132">
        <v>2129</v>
      </c>
      <c r="G18" s="132">
        <v>820</v>
      </c>
      <c r="H18" s="132">
        <v>4542</v>
      </c>
      <c r="I18" s="132">
        <v>2259</v>
      </c>
      <c r="J18" s="132">
        <v>2283</v>
      </c>
      <c r="K18" s="132"/>
      <c r="L18" s="132">
        <v>838</v>
      </c>
      <c r="M18" s="132">
        <f t="shared" si="2"/>
        <v>4622</v>
      </c>
      <c r="N18" s="132">
        <v>2274</v>
      </c>
      <c r="O18" s="132">
        <v>2348</v>
      </c>
      <c r="P18" s="132">
        <v>822</v>
      </c>
      <c r="Q18" s="132">
        <f t="shared" si="3"/>
        <v>4557</v>
      </c>
      <c r="R18" s="132">
        <v>2232</v>
      </c>
      <c r="S18" s="132">
        <v>2325</v>
      </c>
    </row>
    <row r="19" spans="1:19" ht="21" hidden="1" customHeight="1" outlineLevel="1">
      <c r="A19" s="160" t="s">
        <v>67</v>
      </c>
      <c r="B19" s="160"/>
      <c r="C19" s="132">
        <v>420</v>
      </c>
      <c r="D19" s="132">
        <v>2017</v>
      </c>
      <c r="E19" s="132">
        <v>1031</v>
      </c>
      <c r="F19" s="132">
        <v>986</v>
      </c>
      <c r="G19" s="132">
        <v>403</v>
      </c>
      <c r="H19" s="132">
        <v>2077</v>
      </c>
      <c r="I19" s="132">
        <v>1066</v>
      </c>
      <c r="J19" s="132">
        <v>1011</v>
      </c>
      <c r="K19" s="132"/>
      <c r="L19" s="132">
        <v>423</v>
      </c>
      <c r="M19" s="132">
        <f t="shared" si="2"/>
        <v>2176</v>
      </c>
      <c r="N19" s="132">
        <v>1100</v>
      </c>
      <c r="O19" s="132">
        <v>1076</v>
      </c>
      <c r="P19" s="132">
        <v>401</v>
      </c>
      <c r="Q19" s="132">
        <f t="shared" si="3"/>
        <v>2161</v>
      </c>
      <c r="R19" s="132">
        <v>1109</v>
      </c>
      <c r="S19" s="132">
        <v>1052</v>
      </c>
    </row>
    <row r="20" spans="1:19" ht="21" hidden="1" customHeight="1" outlineLevel="1">
      <c r="A20" s="160" t="s">
        <v>68</v>
      </c>
      <c r="B20" s="160"/>
      <c r="C20" s="132">
        <v>520</v>
      </c>
      <c r="D20" s="132">
        <v>2462</v>
      </c>
      <c r="E20" s="132">
        <v>1229</v>
      </c>
      <c r="F20" s="132">
        <v>1233</v>
      </c>
      <c r="G20" s="132">
        <v>538</v>
      </c>
      <c r="H20" s="132">
        <v>2639</v>
      </c>
      <c r="I20" s="132">
        <v>1306</v>
      </c>
      <c r="J20" s="132">
        <v>1333</v>
      </c>
      <c r="K20" s="132"/>
      <c r="L20" s="132">
        <v>534</v>
      </c>
      <c r="M20" s="132">
        <f t="shared" si="2"/>
        <v>2670</v>
      </c>
      <c r="N20" s="132">
        <v>1319</v>
      </c>
      <c r="O20" s="132">
        <v>1351</v>
      </c>
      <c r="P20" s="132">
        <v>499</v>
      </c>
      <c r="Q20" s="132">
        <f t="shared" si="3"/>
        <v>2680</v>
      </c>
      <c r="R20" s="132">
        <v>1320</v>
      </c>
      <c r="S20" s="132">
        <v>1360</v>
      </c>
    </row>
    <row r="21" spans="1:19" ht="21" hidden="1" customHeight="1" outlineLevel="1">
      <c r="A21" s="160" t="s">
        <v>69</v>
      </c>
      <c r="B21" s="160"/>
      <c r="C21" s="132">
        <v>403</v>
      </c>
      <c r="D21" s="132">
        <v>2126</v>
      </c>
      <c r="E21" s="132">
        <v>1112</v>
      </c>
      <c r="F21" s="132">
        <v>1014</v>
      </c>
      <c r="G21" s="132">
        <v>409</v>
      </c>
      <c r="H21" s="132">
        <v>2109</v>
      </c>
      <c r="I21" s="132">
        <v>1081</v>
      </c>
      <c r="J21" s="132">
        <v>1028</v>
      </c>
      <c r="K21" s="132"/>
      <c r="L21" s="132">
        <v>400</v>
      </c>
      <c r="M21" s="132">
        <f t="shared" si="2"/>
        <v>2064</v>
      </c>
      <c r="N21" s="132">
        <v>1039</v>
      </c>
      <c r="O21" s="132">
        <v>1025</v>
      </c>
      <c r="P21" s="132">
        <v>395</v>
      </c>
      <c r="Q21" s="132">
        <f t="shared" si="3"/>
        <v>2076</v>
      </c>
      <c r="R21" s="132">
        <v>1030</v>
      </c>
      <c r="S21" s="132">
        <v>1046</v>
      </c>
    </row>
    <row r="22" spans="1:19" ht="30" hidden="1" customHeight="1" outlineLevel="1">
      <c r="A22" s="160" t="s">
        <v>70</v>
      </c>
      <c r="B22" s="160"/>
      <c r="C22" s="132">
        <f>SUM(C23:C26)</f>
        <v>0</v>
      </c>
      <c r="D22" s="132">
        <f t="shared" ref="D22:J22" si="4">SUM(D23:D26)</f>
        <v>0</v>
      </c>
      <c r="E22" s="132">
        <f t="shared" si="4"/>
        <v>0</v>
      </c>
      <c r="F22" s="132">
        <f t="shared" si="4"/>
        <v>0</v>
      </c>
      <c r="G22" s="132">
        <f t="shared" si="4"/>
        <v>0</v>
      </c>
      <c r="H22" s="132">
        <f t="shared" si="4"/>
        <v>0</v>
      </c>
      <c r="I22" s="132">
        <f t="shared" si="4"/>
        <v>0</v>
      </c>
      <c r="J22" s="132">
        <f t="shared" si="4"/>
        <v>0</v>
      </c>
      <c r="K22" s="132"/>
      <c r="L22" s="132">
        <f>SUM(L23:L26)</f>
        <v>0</v>
      </c>
      <c r="M22" s="132">
        <f t="shared" ref="M22:S22" si="5">SUM(M23:M26)</f>
        <v>0</v>
      </c>
      <c r="N22" s="132">
        <f t="shared" si="5"/>
        <v>0</v>
      </c>
      <c r="O22" s="132">
        <f t="shared" si="5"/>
        <v>0</v>
      </c>
      <c r="P22" s="132">
        <f t="shared" si="5"/>
        <v>0</v>
      </c>
      <c r="Q22" s="132">
        <f t="shared" si="5"/>
        <v>0</v>
      </c>
      <c r="R22" s="132">
        <f t="shared" si="5"/>
        <v>0</v>
      </c>
      <c r="S22" s="132">
        <f t="shared" si="5"/>
        <v>0</v>
      </c>
    </row>
    <row r="23" spans="1:19" ht="21" hidden="1" customHeight="1" outlineLevel="1">
      <c r="A23" s="160" t="s">
        <v>71</v>
      </c>
      <c r="B23" s="160"/>
      <c r="C23" s="132"/>
      <c r="D23" s="132">
        <f>SUM(E23:F23)</f>
        <v>0</v>
      </c>
      <c r="E23" s="132"/>
      <c r="F23" s="132"/>
      <c r="G23" s="132"/>
      <c r="H23" s="132">
        <f>SUM(I23:J23)</f>
        <v>0</v>
      </c>
      <c r="I23" s="132"/>
      <c r="J23" s="132"/>
      <c r="K23" s="132"/>
      <c r="L23" s="132"/>
      <c r="M23" s="132">
        <f>SUM(N23:O23)</f>
        <v>0</v>
      </c>
      <c r="N23" s="132"/>
      <c r="O23" s="132"/>
      <c r="P23" s="132"/>
      <c r="Q23" s="132">
        <f>SUM(R23:S23)</f>
        <v>0</v>
      </c>
      <c r="R23" s="132"/>
      <c r="S23" s="132"/>
    </row>
    <row r="24" spans="1:19" ht="21" hidden="1" customHeight="1" outlineLevel="1">
      <c r="A24" s="160" t="s">
        <v>72</v>
      </c>
      <c r="B24" s="160"/>
      <c r="C24" s="132"/>
      <c r="D24" s="132">
        <f>SUM(E24:F24)</f>
        <v>0</v>
      </c>
      <c r="E24" s="132"/>
      <c r="F24" s="132"/>
      <c r="G24" s="132"/>
      <c r="H24" s="132">
        <f>SUM(I24:J24)</f>
        <v>0</v>
      </c>
      <c r="I24" s="132"/>
      <c r="J24" s="132"/>
      <c r="K24" s="132"/>
      <c r="L24" s="132"/>
      <c r="M24" s="132">
        <f>SUM(N24:O24)</f>
        <v>0</v>
      </c>
      <c r="N24" s="132"/>
      <c r="O24" s="132"/>
      <c r="P24" s="132"/>
      <c r="Q24" s="132">
        <f>SUM(R24:S24)</f>
        <v>0</v>
      </c>
      <c r="R24" s="132"/>
      <c r="S24" s="132"/>
    </row>
    <row r="25" spans="1:19" ht="21" hidden="1" customHeight="1" outlineLevel="1">
      <c r="A25" s="160" t="s">
        <v>73</v>
      </c>
      <c r="B25" s="160"/>
      <c r="C25" s="132"/>
      <c r="D25" s="132">
        <f>SUM(E25:F25)</f>
        <v>0</v>
      </c>
      <c r="E25" s="132"/>
      <c r="F25" s="132"/>
      <c r="G25" s="132"/>
      <c r="H25" s="132">
        <f>SUM(I25:J25)</f>
        <v>0</v>
      </c>
      <c r="I25" s="132"/>
      <c r="J25" s="132"/>
      <c r="K25" s="132"/>
      <c r="L25" s="132"/>
      <c r="M25" s="132">
        <f>SUM(N25:O25)</f>
        <v>0</v>
      </c>
      <c r="N25" s="132"/>
      <c r="O25" s="132"/>
      <c r="P25" s="132"/>
      <c r="Q25" s="132">
        <f>SUM(R25:S25)</f>
        <v>0</v>
      </c>
      <c r="R25" s="132"/>
      <c r="S25" s="132"/>
    </row>
    <row r="26" spans="1:19" ht="21" hidden="1" customHeight="1" outlineLevel="1">
      <c r="A26" s="160" t="s">
        <v>74</v>
      </c>
      <c r="B26" s="160"/>
      <c r="C26" s="132"/>
      <c r="D26" s="132">
        <f>SUM(E26:F26)</f>
        <v>0</v>
      </c>
      <c r="E26" s="132"/>
      <c r="F26" s="132"/>
      <c r="G26" s="132"/>
      <c r="H26" s="132">
        <f>SUM(I26:J26)</f>
        <v>0</v>
      </c>
      <c r="I26" s="132"/>
      <c r="J26" s="132"/>
      <c r="K26" s="132"/>
      <c r="L26" s="132"/>
      <c r="M26" s="132">
        <f>SUM(N26:O26)</f>
        <v>0</v>
      </c>
      <c r="N26" s="132"/>
      <c r="O26" s="132"/>
      <c r="P26" s="132"/>
      <c r="Q26" s="132">
        <f>SUM(R26:S26)</f>
        <v>0</v>
      </c>
      <c r="R26" s="132"/>
      <c r="S26" s="132"/>
    </row>
    <row r="27" spans="1:19" ht="30" hidden="1" customHeight="1" outlineLevel="1">
      <c r="A27" s="160" t="s">
        <v>75</v>
      </c>
      <c r="B27" s="160"/>
      <c r="C27" s="132">
        <f>SUM(C28:C30)</f>
        <v>0</v>
      </c>
      <c r="D27" s="132">
        <f t="shared" ref="D27:J27" si="6">SUM(D28:D30)</f>
        <v>0</v>
      </c>
      <c r="E27" s="132">
        <f t="shared" si="6"/>
        <v>0</v>
      </c>
      <c r="F27" s="132">
        <f t="shared" si="6"/>
        <v>0</v>
      </c>
      <c r="G27" s="132">
        <f t="shared" si="6"/>
        <v>0</v>
      </c>
      <c r="H27" s="132">
        <f t="shared" si="6"/>
        <v>0</v>
      </c>
      <c r="I27" s="132">
        <f t="shared" si="6"/>
        <v>0</v>
      </c>
      <c r="J27" s="132">
        <f t="shared" si="6"/>
        <v>0</v>
      </c>
      <c r="K27" s="132"/>
      <c r="L27" s="132">
        <f>SUM(L28:L30)</f>
        <v>0</v>
      </c>
      <c r="M27" s="132">
        <f t="shared" ref="M27:S27" si="7">SUM(M28:M30)</f>
        <v>0</v>
      </c>
      <c r="N27" s="132">
        <f t="shared" si="7"/>
        <v>0</v>
      </c>
      <c r="O27" s="132">
        <f t="shared" si="7"/>
        <v>0</v>
      </c>
      <c r="P27" s="132">
        <f t="shared" si="7"/>
        <v>0</v>
      </c>
      <c r="Q27" s="132">
        <f t="shared" si="7"/>
        <v>0</v>
      </c>
      <c r="R27" s="132">
        <f t="shared" si="7"/>
        <v>0</v>
      </c>
      <c r="S27" s="132">
        <f t="shared" si="7"/>
        <v>0</v>
      </c>
    </row>
    <row r="28" spans="1:19" ht="21" hidden="1" customHeight="1" outlineLevel="1">
      <c r="A28" s="160" t="s">
        <v>76</v>
      </c>
      <c r="B28" s="160"/>
      <c r="C28" s="132"/>
      <c r="D28" s="132">
        <f>SUM(E28:F28)</f>
        <v>0</v>
      </c>
      <c r="E28" s="132"/>
      <c r="F28" s="132"/>
      <c r="G28" s="132"/>
      <c r="H28" s="132">
        <f>SUM(I28:J28)</f>
        <v>0</v>
      </c>
      <c r="I28" s="132"/>
      <c r="J28" s="132"/>
      <c r="K28" s="132"/>
      <c r="L28" s="132"/>
      <c r="M28" s="132">
        <f>SUM(N28:O28)</f>
        <v>0</v>
      </c>
      <c r="N28" s="132"/>
      <c r="O28" s="132"/>
      <c r="P28" s="132"/>
      <c r="Q28" s="132">
        <f>SUM(R28:S28)</f>
        <v>0</v>
      </c>
      <c r="R28" s="132"/>
      <c r="S28" s="132"/>
    </row>
    <row r="29" spans="1:19" ht="21" hidden="1" customHeight="1" outlineLevel="1">
      <c r="A29" s="160" t="s">
        <v>77</v>
      </c>
      <c r="B29" s="160"/>
      <c r="C29" s="132"/>
      <c r="D29" s="132">
        <f>SUM(E29:F29)</f>
        <v>0</v>
      </c>
      <c r="E29" s="132"/>
      <c r="F29" s="132"/>
      <c r="G29" s="132"/>
      <c r="H29" s="132">
        <f>SUM(I29:J29)</f>
        <v>0</v>
      </c>
      <c r="I29" s="132"/>
      <c r="J29" s="132"/>
      <c r="K29" s="132"/>
      <c r="L29" s="132"/>
      <c r="M29" s="132">
        <f>SUM(N29:O29)</f>
        <v>0</v>
      </c>
      <c r="N29" s="132"/>
      <c r="O29" s="132"/>
      <c r="P29" s="132"/>
      <c r="Q29" s="132">
        <f>SUM(R29:S29)</f>
        <v>0</v>
      </c>
      <c r="R29" s="132"/>
      <c r="S29" s="132"/>
    </row>
    <row r="30" spans="1:19" ht="21" hidden="1" customHeight="1" outlineLevel="1">
      <c r="A30" s="160" t="s">
        <v>78</v>
      </c>
      <c r="B30" s="160"/>
      <c r="C30" s="132"/>
      <c r="D30" s="132">
        <f>SUM(E30:F30)</f>
        <v>0</v>
      </c>
      <c r="E30" s="132"/>
      <c r="F30" s="132"/>
      <c r="G30" s="132"/>
      <c r="H30" s="132">
        <f>SUM(I30:J30)</f>
        <v>0</v>
      </c>
      <c r="I30" s="132"/>
      <c r="J30" s="132"/>
      <c r="K30" s="132"/>
      <c r="L30" s="132"/>
      <c r="M30" s="132">
        <f>SUM(N30:O30)</f>
        <v>0</v>
      </c>
      <c r="N30" s="132"/>
      <c r="O30" s="132"/>
      <c r="P30" s="132"/>
      <c r="Q30" s="132">
        <f>SUM(R30:S30)</f>
        <v>0</v>
      </c>
      <c r="R30" s="132"/>
      <c r="S30" s="132"/>
    </row>
    <row r="31" spans="1:19" ht="30" hidden="1" customHeight="1" outlineLevel="1">
      <c r="A31" s="160" t="s">
        <v>79</v>
      </c>
      <c r="B31" s="160"/>
      <c r="C31" s="132">
        <f>SUM(C32:C35)</f>
        <v>0</v>
      </c>
      <c r="D31" s="132">
        <f t="shared" ref="D31:J31" si="8">SUM(D32:D35)</f>
        <v>0</v>
      </c>
      <c r="E31" s="132">
        <f t="shared" si="8"/>
        <v>0</v>
      </c>
      <c r="F31" s="132">
        <f t="shared" si="8"/>
        <v>0</v>
      </c>
      <c r="G31" s="132">
        <f t="shared" si="8"/>
        <v>0</v>
      </c>
      <c r="H31" s="132">
        <f t="shared" si="8"/>
        <v>0</v>
      </c>
      <c r="I31" s="132">
        <f t="shared" si="8"/>
        <v>0</v>
      </c>
      <c r="J31" s="132">
        <f t="shared" si="8"/>
        <v>0</v>
      </c>
      <c r="K31" s="132"/>
      <c r="L31" s="132">
        <f>SUM(L32:L35)</f>
        <v>0</v>
      </c>
      <c r="M31" s="132">
        <f t="shared" ref="M31:S31" si="9">SUM(M32:M35)</f>
        <v>0</v>
      </c>
      <c r="N31" s="132">
        <f t="shared" si="9"/>
        <v>0</v>
      </c>
      <c r="O31" s="132">
        <f t="shared" si="9"/>
        <v>0</v>
      </c>
      <c r="P31" s="132">
        <f t="shared" si="9"/>
        <v>0</v>
      </c>
      <c r="Q31" s="132">
        <f t="shared" si="9"/>
        <v>0</v>
      </c>
      <c r="R31" s="132">
        <f t="shared" si="9"/>
        <v>0</v>
      </c>
      <c r="S31" s="132">
        <f t="shared" si="9"/>
        <v>0</v>
      </c>
    </row>
    <row r="32" spans="1:19" ht="21" hidden="1" customHeight="1" outlineLevel="1">
      <c r="A32" s="160" t="s">
        <v>80</v>
      </c>
      <c r="B32" s="160"/>
      <c r="C32" s="132"/>
      <c r="D32" s="132">
        <f>SUM(E32:F32)</f>
        <v>0</v>
      </c>
      <c r="E32" s="132"/>
      <c r="F32" s="132"/>
      <c r="G32" s="132"/>
      <c r="H32" s="132">
        <f>SUM(I32:J32)</f>
        <v>0</v>
      </c>
      <c r="I32" s="132"/>
      <c r="J32" s="132"/>
      <c r="K32" s="132"/>
      <c r="L32" s="132"/>
      <c r="M32" s="132">
        <f>SUM(N32:O32)</f>
        <v>0</v>
      </c>
      <c r="N32" s="132"/>
      <c r="O32" s="132"/>
      <c r="P32" s="132"/>
      <c r="Q32" s="132">
        <f>SUM(R32:S32)</f>
        <v>0</v>
      </c>
      <c r="R32" s="132"/>
      <c r="S32" s="132"/>
    </row>
    <row r="33" spans="1:19" ht="21" hidden="1" customHeight="1" outlineLevel="1">
      <c r="A33" s="160" t="s">
        <v>81</v>
      </c>
      <c r="B33" s="160"/>
      <c r="C33" s="132"/>
      <c r="D33" s="132">
        <f>SUM(E33:F33)</f>
        <v>0</v>
      </c>
      <c r="E33" s="132"/>
      <c r="F33" s="132"/>
      <c r="G33" s="132"/>
      <c r="H33" s="132">
        <f>SUM(I33:J33)</f>
        <v>0</v>
      </c>
      <c r="I33" s="132"/>
      <c r="J33" s="132"/>
      <c r="K33" s="132"/>
      <c r="L33" s="132"/>
      <c r="M33" s="132">
        <f>SUM(N33:O33)</f>
        <v>0</v>
      </c>
      <c r="N33" s="132"/>
      <c r="O33" s="132"/>
      <c r="P33" s="132"/>
      <c r="Q33" s="132">
        <f>SUM(R33:S33)</f>
        <v>0</v>
      </c>
      <c r="R33" s="132"/>
      <c r="S33" s="132"/>
    </row>
    <row r="34" spans="1:19" ht="21" hidden="1" customHeight="1" outlineLevel="1">
      <c r="A34" s="160" t="s">
        <v>82</v>
      </c>
      <c r="B34" s="160"/>
      <c r="C34" s="132"/>
      <c r="D34" s="132">
        <f>SUM(E34:F34)</f>
        <v>0</v>
      </c>
      <c r="E34" s="132"/>
      <c r="F34" s="132"/>
      <c r="G34" s="132"/>
      <c r="H34" s="132">
        <f>SUM(I34:J34)</f>
        <v>0</v>
      </c>
      <c r="I34" s="132"/>
      <c r="J34" s="132"/>
      <c r="K34" s="132"/>
      <c r="L34" s="132"/>
      <c r="M34" s="132">
        <f>SUM(N34:O34)</f>
        <v>0</v>
      </c>
      <c r="N34" s="132"/>
      <c r="O34" s="132"/>
      <c r="P34" s="132"/>
      <c r="Q34" s="132">
        <f>SUM(R34:S34)</f>
        <v>0</v>
      </c>
      <c r="R34" s="132"/>
      <c r="S34" s="132"/>
    </row>
    <row r="35" spans="1:19" ht="21" hidden="1" customHeight="1" outlineLevel="1" thickBot="1">
      <c r="A35" s="162" t="s">
        <v>83</v>
      </c>
      <c r="B35" s="162"/>
      <c r="C35" s="133"/>
      <c r="D35" s="133">
        <f>SUM(E35:F35)</f>
        <v>0</v>
      </c>
      <c r="E35" s="133"/>
      <c r="F35" s="133"/>
      <c r="G35" s="133"/>
      <c r="H35" s="133">
        <f>SUM(I35:J35)</f>
        <v>0</v>
      </c>
      <c r="I35" s="133"/>
      <c r="J35" s="133"/>
      <c r="K35" s="133"/>
      <c r="L35" s="133"/>
      <c r="M35" s="133">
        <f>SUM(N35:O35)</f>
        <v>0</v>
      </c>
      <c r="N35" s="133"/>
      <c r="O35" s="133"/>
      <c r="P35" s="133"/>
      <c r="Q35" s="133">
        <f>SUM(R35:S35)</f>
        <v>0</v>
      </c>
      <c r="R35" s="133"/>
      <c r="S35" s="133"/>
    </row>
    <row r="36" spans="1:19" hidden="1" outlineLevel="1">
      <c r="A36" s="127" t="s">
        <v>51</v>
      </c>
    </row>
    <row r="37" spans="1:19" hidden="1" outlineLevel="1"/>
    <row r="38" spans="1:19" ht="14.25" hidden="1" outlineLevel="1" thickBot="1">
      <c r="A38" s="125">
        <v>9</v>
      </c>
      <c r="B38" s="126" t="s">
        <v>49</v>
      </c>
      <c r="S38" s="134" t="s">
        <v>84</v>
      </c>
    </row>
    <row r="39" spans="1:19" hidden="1" outlineLevel="1">
      <c r="A39" s="156" t="s">
        <v>50</v>
      </c>
      <c r="B39" s="157"/>
      <c r="C39" s="163">
        <v>18537</v>
      </c>
      <c r="D39" s="163"/>
      <c r="E39" s="163"/>
      <c r="F39" s="163"/>
      <c r="G39" s="163">
        <v>20363</v>
      </c>
      <c r="H39" s="163"/>
      <c r="I39" s="163"/>
      <c r="J39" s="163"/>
      <c r="K39" s="129"/>
      <c r="L39" s="163">
        <v>22190</v>
      </c>
      <c r="M39" s="163"/>
      <c r="N39" s="163"/>
      <c r="O39" s="163"/>
      <c r="P39" s="163">
        <v>23743</v>
      </c>
      <c r="Q39" s="163"/>
      <c r="R39" s="163"/>
      <c r="S39" s="164"/>
    </row>
    <row r="40" spans="1:19" hidden="1" outlineLevel="1">
      <c r="A40" s="158"/>
      <c r="B40" s="159"/>
      <c r="C40" s="161" t="s">
        <v>4</v>
      </c>
      <c r="D40" s="159" t="s">
        <v>5</v>
      </c>
      <c r="E40" s="159"/>
      <c r="F40" s="159"/>
      <c r="G40" s="161" t="s">
        <v>4</v>
      </c>
      <c r="H40" s="159" t="s">
        <v>5</v>
      </c>
      <c r="I40" s="159"/>
      <c r="J40" s="159"/>
      <c r="K40" s="130"/>
      <c r="L40" s="161" t="s">
        <v>4</v>
      </c>
      <c r="M40" s="159" t="s">
        <v>5</v>
      </c>
      <c r="N40" s="159"/>
      <c r="O40" s="159"/>
      <c r="P40" s="161" t="s">
        <v>4</v>
      </c>
      <c r="Q40" s="159" t="s">
        <v>5</v>
      </c>
      <c r="R40" s="159"/>
      <c r="S40" s="165"/>
    </row>
    <row r="41" spans="1:19" hidden="1" outlineLevel="1">
      <c r="A41" s="158"/>
      <c r="B41" s="159"/>
      <c r="C41" s="161"/>
      <c r="D41" s="130" t="s">
        <v>52</v>
      </c>
      <c r="E41" s="130" t="s">
        <v>1</v>
      </c>
      <c r="F41" s="130" t="s">
        <v>2</v>
      </c>
      <c r="G41" s="161"/>
      <c r="H41" s="130" t="s">
        <v>52</v>
      </c>
      <c r="I41" s="130" t="s">
        <v>1</v>
      </c>
      <c r="J41" s="130" t="s">
        <v>2</v>
      </c>
      <c r="K41" s="130"/>
      <c r="L41" s="161"/>
      <c r="M41" s="130" t="s">
        <v>52</v>
      </c>
      <c r="N41" s="130" t="s">
        <v>1</v>
      </c>
      <c r="O41" s="130" t="s">
        <v>2</v>
      </c>
      <c r="P41" s="161"/>
      <c r="Q41" s="130" t="s">
        <v>52</v>
      </c>
      <c r="R41" s="130" t="s">
        <v>1</v>
      </c>
      <c r="S41" s="131" t="s">
        <v>2</v>
      </c>
    </row>
    <row r="42" spans="1:19" ht="21" hidden="1" customHeight="1" outlineLevel="1">
      <c r="A42" s="160" t="s">
        <v>53</v>
      </c>
      <c r="B42" s="160"/>
      <c r="C42" s="132">
        <v>400359</v>
      </c>
      <c r="D42" s="132">
        <f>SUM(E42:F42)</f>
        <v>2060831</v>
      </c>
      <c r="E42" s="132">
        <v>1001192</v>
      </c>
      <c r="F42" s="132">
        <v>1059639</v>
      </c>
      <c r="G42" s="132">
        <v>2021292</v>
      </c>
      <c r="H42" s="132">
        <f>SUM(I42:J42)</f>
        <v>2021292</v>
      </c>
      <c r="I42" s="132">
        <v>979004</v>
      </c>
      <c r="J42" s="132">
        <v>1042288</v>
      </c>
      <c r="K42" s="132"/>
      <c r="L42" s="132">
        <v>431101</v>
      </c>
      <c r="M42" s="132">
        <f>SUM(N42:O42)</f>
        <v>1981433</v>
      </c>
      <c r="N42" s="132">
        <v>954673</v>
      </c>
      <c r="O42" s="132">
        <v>1026760</v>
      </c>
      <c r="P42" s="132">
        <v>463680</v>
      </c>
      <c r="Q42" s="132">
        <f>SUM(R42:S42)</f>
        <v>1958007</v>
      </c>
      <c r="R42" s="132">
        <v>937219</v>
      </c>
      <c r="S42" s="132">
        <v>1020788</v>
      </c>
    </row>
    <row r="43" spans="1:19" ht="30" hidden="1" customHeight="1" outlineLevel="1">
      <c r="A43" s="160" t="s">
        <v>54</v>
      </c>
      <c r="B43" s="160"/>
      <c r="C43" s="132">
        <f t="shared" ref="C43:J43" si="10">SUM(C44:C58)</f>
        <v>11809</v>
      </c>
      <c r="D43" s="132">
        <f t="shared" si="10"/>
        <v>61645</v>
      </c>
      <c r="E43" s="132">
        <f t="shared" si="10"/>
        <v>29542</v>
      </c>
      <c r="F43" s="132">
        <f t="shared" si="10"/>
        <v>32103</v>
      </c>
      <c r="G43" s="132">
        <f t="shared" si="10"/>
        <v>11823</v>
      </c>
      <c r="H43" s="132">
        <f t="shared" si="10"/>
        <v>59207</v>
      </c>
      <c r="I43" s="132">
        <f t="shared" si="10"/>
        <v>28219</v>
      </c>
      <c r="J43" s="132">
        <f t="shared" si="10"/>
        <v>30988</v>
      </c>
      <c r="K43" s="132"/>
      <c r="L43" s="132">
        <f t="shared" ref="L43:S43" si="11">SUM(L44:L58)</f>
        <v>12222</v>
      </c>
      <c r="M43" s="132">
        <f t="shared" si="11"/>
        <v>56829</v>
      </c>
      <c r="N43" s="132">
        <f t="shared" si="11"/>
        <v>26889</v>
      </c>
      <c r="O43" s="132">
        <f t="shared" si="11"/>
        <v>29940</v>
      </c>
      <c r="P43" s="132">
        <f t="shared" si="11"/>
        <v>12959</v>
      </c>
      <c r="Q43" s="132">
        <f t="shared" si="11"/>
        <v>55149</v>
      </c>
      <c r="R43" s="132">
        <f t="shared" si="11"/>
        <v>26162</v>
      </c>
      <c r="S43" s="132">
        <f t="shared" si="11"/>
        <v>28987</v>
      </c>
    </row>
    <row r="44" spans="1:19" ht="21" hidden="1" customHeight="1" outlineLevel="1">
      <c r="A44" s="160" t="s">
        <v>55</v>
      </c>
      <c r="B44" s="160"/>
      <c r="C44" s="132">
        <v>2079</v>
      </c>
      <c r="D44" s="132">
        <f>SUM(E44:F44)</f>
        <v>10115</v>
      </c>
      <c r="E44" s="132">
        <v>4787</v>
      </c>
      <c r="F44" s="132">
        <v>5328</v>
      </c>
      <c r="G44" s="132">
        <v>2141</v>
      </c>
      <c r="H44" s="132">
        <f>SUM(I44:J44)</f>
        <v>10114</v>
      </c>
      <c r="I44" s="132">
        <v>4797</v>
      </c>
      <c r="J44" s="132">
        <v>5317</v>
      </c>
      <c r="K44" s="132"/>
      <c r="L44" s="132">
        <v>2316</v>
      </c>
      <c r="M44" s="132">
        <f>SUM(N44:O44)</f>
        <v>10069</v>
      </c>
      <c r="N44" s="132">
        <v>4723</v>
      </c>
      <c r="O44" s="132">
        <v>5346</v>
      </c>
      <c r="P44" s="132">
        <v>2614</v>
      </c>
      <c r="Q44" s="132">
        <f>SUM(R44:S44)</f>
        <v>10355</v>
      </c>
      <c r="R44" s="132">
        <v>4912</v>
      </c>
      <c r="S44" s="132">
        <v>5443</v>
      </c>
    </row>
    <row r="45" spans="1:19" ht="21" hidden="1" customHeight="1" outlineLevel="1">
      <c r="A45" s="160" t="s">
        <v>56</v>
      </c>
      <c r="B45" s="160"/>
      <c r="C45" s="132">
        <v>202</v>
      </c>
      <c r="D45" s="132">
        <f t="shared" ref="D45:D58" si="12">SUM(E45:F45)</f>
        <v>1153</v>
      </c>
      <c r="E45" s="132">
        <v>584</v>
      </c>
      <c r="F45" s="132">
        <v>569</v>
      </c>
      <c r="G45" s="132">
        <v>203</v>
      </c>
      <c r="H45" s="132">
        <f t="shared" ref="H45:H58" si="13">SUM(I45:J45)</f>
        <v>1114</v>
      </c>
      <c r="I45" s="132">
        <v>558</v>
      </c>
      <c r="J45" s="132">
        <v>556</v>
      </c>
      <c r="K45" s="132"/>
      <c r="L45" s="132">
        <v>214</v>
      </c>
      <c r="M45" s="132">
        <f t="shared" ref="M45:M58" si="14">SUM(N45:O45)</f>
        <v>1075</v>
      </c>
      <c r="N45" s="132">
        <v>550</v>
      </c>
      <c r="O45" s="132">
        <v>525</v>
      </c>
      <c r="P45" s="132">
        <v>218</v>
      </c>
      <c r="Q45" s="132">
        <f t="shared" ref="Q45:Q58" si="15">SUM(R45:S45)</f>
        <v>1004</v>
      </c>
      <c r="R45" s="132">
        <v>509</v>
      </c>
      <c r="S45" s="132">
        <v>495</v>
      </c>
    </row>
    <row r="46" spans="1:19" ht="21" hidden="1" customHeight="1" outlineLevel="1">
      <c r="A46" s="160" t="s">
        <v>57</v>
      </c>
      <c r="B46" s="160"/>
      <c r="C46" s="132">
        <v>492</v>
      </c>
      <c r="D46" s="132">
        <f t="shared" si="12"/>
        <v>2780</v>
      </c>
      <c r="E46" s="132">
        <v>1359</v>
      </c>
      <c r="F46" s="132">
        <v>1421</v>
      </c>
      <c r="G46" s="132">
        <v>471</v>
      </c>
      <c r="H46" s="132">
        <f t="shared" si="13"/>
        <v>2525</v>
      </c>
      <c r="I46" s="132">
        <v>1199</v>
      </c>
      <c r="J46" s="132">
        <v>1326</v>
      </c>
      <c r="K46" s="132"/>
      <c r="L46" s="132">
        <v>483</v>
      </c>
      <c r="M46" s="132">
        <f t="shared" si="14"/>
        <v>2423</v>
      </c>
      <c r="N46" s="132">
        <v>1146</v>
      </c>
      <c r="O46" s="132">
        <v>1277</v>
      </c>
      <c r="P46" s="132">
        <v>471</v>
      </c>
      <c r="Q46" s="132">
        <f t="shared" si="15"/>
        <v>2242</v>
      </c>
      <c r="R46" s="132">
        <v>1072</v>
      </c>
      <c r="S46" s="132">
        <v>1170</v>
      </c>
    </row>
    <row r="47" spans="1:19" ht="21" hidden="1" customHeight="1" outlineLevel="1">
      <c r="A47" s="160" t="s">
        <v>58</v>
      </c>
      <c r="B47" s="160"/>
      <c r="C47" s="132">
        <v>730</v>
      </c>
      <c r="D47" s="132">
        <f t="shared" si="12"/>
        <v>4076</v>
      </c>
      <c r="E47" s="132">
        <v>1923</v>
      </c>
      <c r="F47" s="132">
        <v>2153</v>
      </c>
      <c r="G47" s="132">
        <v>723</v>
      </c>
      <c r="H47" s="132">
        <f t="shared" si="13"/>
        <v>3906</v>
      </c>
      <c r="I47" s="132">
        <v>1820</v>
      </c>
      <c r="J47" s="132">
        <v>2086</v>
      </c>
      <c r="K47" s="132"/>
      <c r="L47" s="132">
        <v>704</v>
      </c>
      <c r="M47" s="132">
        <f t="shared" si="14"/>
        <v>3645</v>
      </c>
      <c r="N47" s="132">
        <v>1718</v>
      </c>
      <c r="O47" s="132">
        <v>1927</v>
      </c>
      <c r="P47" s="132">
        <v>730</v>
      </c>
      <c r="Q47" s="132">
        <f t="shared" si="15"/>
        <v>3449</v>
      </c>
      <c r="R47" s="132">
        <v>1641</v>
      </c>
      <c r="S47" s="132">
        <v>1808</v>
      </c>
    </row>
    <row r="48" spans="1:19" ht="21" hidden="1" customHeight="1" outlineLevel="1">
      <c r="A48" s="160" t="s">
        <v>59</v>
      </c>
      <c r="B48" s="160"/>
      <c r="C48" s="132">
        <v>578</v>
      </c>
      <c r="D48" s="132">
        <f t="shared" si="12"/>
        <v>3219</v>
      </c>
      <c r="E48" s="132">
        <v>1559</v>
      </c>
      <c r="F48" s="132">
        <v>1660</v>
      </c>
      <c r="G48" s="132">
        <v>560</v>
      </c>
      <c r="H48" s="132">
        <f t="shared" si="13"/>
        <v>2953</v>
      </c>
      <c r="I48" s="132">
        <v>1423</v>
      </c>
      <c r="J48" s="132">
        <v>1530</v>
      </c>
      <c r="K48" s="132"/>
      <c r="L48" s="132">
        <v>557</v>
      </c>
      <c r="M48" s="132">
        <f t="shared" si="14"/>
        <v>2719</v>
      </c>
      <c r="N48" s="132">
        <v>1287</v>
      </c>
      <c r="O48" s="132">
        <v>1432</v>
      </c>
      <c r="P48" s="132">
        <v>547</v>
      </c>
      <c r="Q48" s="132">
        <f t="shared" si="15"/>
        <v>2527</v>
      </c>
      <c r="R48" s="132">
        <v>1190</v>
      </c>
      <c r="S48" s="132">
        <v>1337</v>
      </c>
    </row>
    <row r="49" spans="1:19" ht="21" hidden="1" customHeight="1" outlineLevel="1">
      <c r="A49" s="160" t="s">
        <v>60</v>
      </c>
      <c r="B49" s="160"/>
      <c r="C49" s="132">
        <v>1704</v>
      </c>
      <c r="D49" s="132">
        <f t="shared" si="12"/>
        <v>8355</v>
      </c>
      <c r="E49" s="132">
        <v>3991</v>
      </c>
      <c r="F49" s="132">
        <v>4364</v>
      </c>
      <c r="G49" s="132">
        <v>1708</v>
      </c>
      <c r="H49" s="132">
        <f t="shared" si="13"/>
        <v>8146</v>
      </c>
      <c r="I49" s="132">
        <v>3836</v>
      </c>
      <c r="J49" s="132">
        <v>4310</v>
      </c>
      <c r="K49" s="132"/>
      <c r="L49" s="132">
        <v>1819</v>
      </c>
      <c r="M49" s="132">
        <f t="shared" si="14"/>
        <v>7874</v>
      </c>
      <c r="N49" s="132">
        <v>3674</v>
      </c>
      <c r="O49" s="132">
        <v>4200</v>
      </c>
      <c r="P49" s="132">
        <v>1970</v>
      </c>
      <c r="Q49" s="132">
        <f t="shared" si="15"/>
        <v>7737</v>
      </c>
      <c r="R49" s="132">
        <v>3603</v>
      </c>
      <c r="S49" s="132">
        <v>4134</v>
      </c>
    </row>
    <row r="50" spans="1:19" ht="21" hidden="1" customHeight="1" outlineLevel="1">
      <c r="A50" s="160" t="s">
        <v>61</v>
      </c>
      <c r="B50" s="160"/>
      <c r="C50" s="132">
        <v>275</v>
      </c>
      <c r="D50" s="132">
        <f t="shared" si="12"/>
        <v>1555</v>
      </c>
      <c r="E50" s="132">
        <v>737</v>
      </c>
      <c r="F50" s="132">
        <v>818</v>
      </c>
      <c r="G50" s="132">
        <v>280</v>
      </c>
      <c r="H50" s="132">
        <f t="shared" si="13"/>
        <v>1457</v>
      </c>
      <c r="I50" s="132">
        <v>686</v>
      </c>
      <c r="J50" s="132">
        <v>771</v>
      </c>
      <c r="K50" s="132"/>
      <c r="L50" s="132">
        <v>280</v>
      </c>
      <c r="M50" s="132">
        <f t="shared" si="14"/>
        <v>1356</v>
      </c>
      <c r="N50" s="132">
        <v>650</v>
      </c>
      <c r="O50" s="132">
        <v>706</v>
      </c>
      <c r="P50" s="132">
        <v>275</v>
      </c>
      <c r="Q50" s="132">
        <f t="shared" si="15"/>
        <v>1232</v>
      </c>
      <c r="R50" s="132">
        <v>570</v>
      </c>
      <c r="S50" s="132">
        <v>662</v>
      </c>
    </row>
    <row r="51" spans="1:19" ht="21" hidden="1" customHeight="1" outlineLevel="1">
      <c r="A51" s="160" t="s">
        <v>62</v>
      </c>
      <c r="B51" s="160"/>
      <c r="C51" s="132">
        <v>940</v>
      </c>
      <c r="D51" s="132">
        <f t="shared" si="12"/>
        <v>4916</v>
      </c>
      <c r="E51" s="132">
        <v>2419</v>
      </c>
      <c r="F51" s="132">
        <v>2497</v>
      </c>
      <c r="G51" s="132">
        <v>918</v>
      </c>
      <c r="H51" s="132">
        <f t="shared" si="13"/>
        <v>4713</v>
      </c>
      <c r="I51" s="132">
        <v>2309</v>
      </c>
      <c r="J51" s="132">
        <v>2404</v>
      </c>
      <c r="K51" s="132"/>
      <c r="L51" s="132">
        <v>928</v>
      </c>
      <c r="M51" s="132">
        <f t="shared" si="14"/>
        <v>4510</v>
      </c>
      <c r="N51" s="132">
        <v>2189</v>
      </c>
      <c r="O51" s="132">
        <v>2321</v>
      </c>
      <c r="P51" s="132">
        <v>914</v>
      </c>
      <c r="Q51" s="132">
        <f t="shared" si="15"/>
        <v>4155</v>
      </c>
      <c r="R51" s="132">
        <v>1983</v>
      </c>
      <c r="S51" s="132">
        <v>2172</v>
      </c>
    </row>
    <row r="52" spans="1:19" ht="21" hidden="1" customHeight="1" outlineLevel="1">
      <c r="A52" s="160" t="s">
        <v>63</v>
      </c>
      <c r="B52" s="160"/>
      <c r="C52" s="132">
        <v>374</v>
      </c>
      <c r="D52" s="132">
        <f t="shared" si="12"/>
        <v>2003</v>
      </c>
      <c r="E52" s="132">
        <v>945</v>
      </c>
      <c r="F52" s="132">
        <v>1058</v>
      </c>
      <c r="G52" s="132">
        <v>371</v>
      </c>
      <c r="H52" s="132">
        <f t="shared" si="13"/>
        <v>1931</v>
      </c>
      <c r="I52" s="132">
        <v>929</v>
      </c>
      <c r="J52" s="132">
        <v>1002</v>
      </c>
      <c r="K52" s="132"/>
      <c r="L52" s="132">
        <v>368</v>
      </c>
      <c r="M52" s="132">
        <f t="shared" si="14"/>
        <v>1833</v>
      </c>
      <c r="N52" s="132">
        <v>878</v>
      </c>
      <c r="O52" s="132">
        <v>955</v>
      </c>
      <c r="P52" s="132">
        <v>358</v>
      </c>
      <c r="Q52" s="132">
        <f t="shared" si="15"/>
        <v>1655</v>
      </c>
      <c r="R52" s="132">
        <v>783</v>
      </c>
      <c r="S52" s="132">
        <v>872</v>
      </c>
    </row>
    <row r="53" spans="1:19" ht="21" hidden="1" customHeight="1" outlineLevel="1">
      <c r="A53" s="160" t="s">
        <v>64</v>
      </c>
      <c r="B53" s="160"/>
      <c r="C53" s="132">
        <v>356</v>
      </c>
      <c r="D53" s="132">
        <f t="shared" si="12"/>
        <v>1943</v>
      </c>
      <c r="E53" s="132">
        <v>943</v>
      </c>
      <c r="F53" s="132">
        <v>1000</v>
      </c>
      <c r="G53" s="132">
        <v>348</v>
      </c>
      <c r="H53" s="132">
        <f t="shared" si="13"/>
        <v>1810</v>
      </c>
      <c r="I53" s="132">
        <v>883</v>
      </c>
      <c r="J53" s="132">
        <v>927</v>
      </c>
      <c r="K53" s="132"/>
      <c r="L53" s="132">
        <v>343</v>
      </c>
      <c r="M53" s="132">
        <f t="shared" si="14"/>
        <v>1667</v>
      </c>
      <c r="N53" s="132">
        <v>822</v>
      </c>
      <c r="O53" s="132">
        <v>845</v>
      </c>
      <c r="P53" s="132">
        <v>346</v>
      </c>
      <c r="Q53" s="132">
        <f t="shared" si="15"/>
        <v>1534</v>
      </c>
      <c r="R53" s="132">
        <v>752</v>
      </c>
      <c r="S53" s="132">
        <v>782</v>
      </c>
    </row>
    <row r="54" spans="1:19" ht="21" hidden="1" customHeight="1" outlineLevel="1">
      <c r="A54" s="160" t="s">
        <v>65</v>
      </c>
      <c r="B54" s="160"/>
      <c r="C54" s="132">
        <v>1420</v>
      </c>
      <c r="D54" s="132">
        <f t="shared" si="12"/>
        <v>6929</v>
      </c>
      <c r="E54" s="132">
        <v>3188</v>
      </c>
      <c r="F54" s="132">
        <v>3741</v>
      </c>
      <c r="G54" s="132">
        <v>1448</v>
      </c>
      <c r="H54" s="132">
        <f t="shared" si="13"/>
        <v>6617</v>
      </c>
      <c r="I54" s="132">
        <v>3049</v>
      </c>
      <c r="J54" s="132">
        <v>3568</v>
      </c>
      <c r="K54" s="132"/>
      <c r="L54" s="132">
        <v>1516</v>
      </c>
      <c r="M54" s="132">
        <f t="shared" si="14"/>
        <v>6495</v>
      </c>
      <c r="N54" s="132">
        <v>2974</v>
      </c>
      <c r="O54" s="132">
        <v>3521</v>
      </c>
      <c r="P54" s="132">
        <v>1766</v>
      </c>
      <c r="Q54" s="132">
        <f t="shared" si="15"/>
        <v>6917</v>
      </c>
      <c r="R54" s="132">
        <v>3222</v>
      </c>
      <c r="S54" s="132">
        <v>3695</v>
      </c>
    </row>
    <row r="55" spans="1:19" ht="21" hidden="1" customHeight="1" outlineLevel="1">
      <c r="A55" s="160" t="s">
        <v>66</v>
      </c>
      <c r="B55" s="160"/>
      <c r="C55" s="132">
        <v>1010</v>
      </c>
      <c r="D55" s="132">
        <f t="shared" si="12"/>
        <v>5615</v>
      </c>
      <c r="E55" s="132">
        <v>2713</v>
      </c>
      <c r="F55" s="132">
        <v>2902</v>
      </c>
      <c r="G55" s="132">
        <v>994</v>
      </c>
      <c r="H55" s="132">
        <f t="shared" si="13"/>
        <v>5268</v>
      </c>
      <c r="I55" s="132">
        <v>2538</v>
      </c>
      <c r="J55" s="132">
        <v>2730</v>
      </c>
      <c r="K55" s="132"/>
      <c r="L55" s="132">
        <v>1052</v>
      </c>
      <c r="M55" s="132">
        <f t="shared" si="14"/>
        <v>5114</v>
      </c>
      <c r="N55" s="132">
        <v>2424</v>
      </c>
      <c r="O55" s="132">
        <v>2690</v>
      </c>
      <c r="P55" s="132">
        <v>1094</v>
      </c>
      <c r="Q55" s="132">
        <f t="shared" si="15"/>
        <v>4899</v>
      </c>
      <c r="R55" s="132">
        <v>2348</v>
      </c>
      <c r="S55" s="132">
        <v>2551</v>
      </c>
    </row>
    <row r="56" spans="1:19" ht="21" hidden="1" customHeight="1" outlineLevel="1">
      <c r="A56" s="160" t="s">
        <v>67</v>
      </c>
      <c r="B56" s="160"/>
      <c r="C56" s="132">
        <v>485</v>
      </c>
      <c r="D56" s="132">
        <f t="shared" si="12"/>
        <v>2648</v>
      </c>
      <c r="E56" s="132">
        <v>1286</v>
      </c>
      <c r="F56" s="132">
        <v>1362</v>
      </c>
      <c r="G56" s="132">
        <v>481</v>
      </c>
      <c r="H56" s="132">
        <f t="shared" si="13"/>
        <v>2526</v>
      </c>
      <c r="I56" s="132">
        <v>1197</v>
      </c>
      <c r="J56" s="132">
        <v>1329</v>
      </c>
      <c r="K56" s="132"/>
      <c r="L56" s="132">
        <v>485</v>
      </c>
      <c r="M56" s="132">
        <f t="shared" si="14"/>
        <v>2380</v>
      </c>
      <c r="N56" s="132">
        <v>1127</v>
      </c>
      <c r="O56" s="132">
        <v>1253</v>
      </c>
      <c r="P56" s="132">
        <v>482</v>
      </c>
      <c r="Q56" s="132">
        <f t="shared" si="15"/>
        <v>2156</v>
      </c>
      <c r="R56" s="132">
        <v>1020</v>
      </c>
      <c r="S56" s="132">
        <v>1136</v>
      </c>
    </row>
    <row r="57" spans="1:19" ht="21" hidden="1" customHeight="1" outlineLevel="1">
      <c r="A57" s="160" t="s">
        <v>68</v>
      </c>
      <c r="B57" s="160"/>
      <c r="C57" s="132">
        <v>669</v>
      </c>
      <c r="D57" s="132">
        <f t="shared" si="12"/>
        <v>3619</v>
      </c>
      <c r="E57" s="132">
        <v>1774</v>
      </c>
      <c r="F57" s="132">
        <v>1845</v>
      </c>
      <c r="G57" s="132">
        <v>689</v>
      </c>
      <c r="H57" s="132">
        <f t="shared" si="13"/>
        <v>3601</v>
      </c>
      <c r="I57" s="132">
        <v>1766</v>
      </c>
      <c r="J57" s="132">
        <v>1835</v>
      </c>
      <c r="K57" s="132"/>
      <c r="L57" s="132">
        <v>682</v>
      </c>
      <c r="M57" s="132">
        <f t="shared" si="14"/>
        <v>3371</v>
      </c>
      <c r="N57" s="132">
        <v>1617</v>
      </c>
      <c r="O57" s="132">
        <v>1754</v>
      </c>
      <c r="P57" s="132">
        <v>707</v>
      </c>
      <c r="Q57" s="132">
        <f t="shared" si="15"/>
        <v>3217</v>
      </c>
      <c r="R57" s="132">
        <v>1551</v>
      </c>
      <c r="S57" s="132">
        <v>1666</v>
      </c>
    </row>
    <row r="58" spans="1:19" ht="21" hidden="1" customHeight="1" outlineLevel="1">
      <c r="A58" s="160" t="s">
        <v>69</v>
      </c>
      <c r="B58" s="160"/>
      <c r="C58" s="132">
        <v>495</v>
      </c>
      <c r="D58" s="132">
        <f t="shared" si="12"/>
        <v>2719</v>
      </c>
      <c r="E58" s="132">
        <v>1334</v>
      </c>
      <c r="F58" s="132">
        <v>1385</v>
      </c>
      <c r="G58" s="132">
        <v>488</v>
      </c>
      <c r="H58" s="132">
        <f t="shared" si="13"/>
        <v>2526</v>
      </c>
      <c r="I58" s="132">
        <v>1229</v>
      </c>
      <c r="J58" s="132">
        <v>1297</v>
      </c>
      <c r="K58" s="132"/>
      <c r="L58" s="132">
        <v>475</v>
      </c>
      <c r="M58" s="132">
        <f t="shared" si="14"/>
        <v>2298</v>
      </c>
      <c r="N58" s="132">
        <v>1110</v>
      </c>
      <c r="O58" s="132">
        <v>1188</v>
      </c>
      <c r="P58" s="132">
        <v>467</v>
      </c>
      <c r="Q58" s="132">
        <f t="shared" si="15"/>
        <v>2070</v>
      </c>
      <c r="R58" s="132">
        <v>1006</v>
      </c>
      <c r="S58" s="132">
        <v>1064</v>
      </c>
    </row>
    <row r="59" spans="1:19" ht="30" hidden="1" customHeight="1" outlineLevel="1">
      <c r="A59" s="160" t="s">
        <v>70</v>
      </c>
      <c r="B59" s="160"/>
      <c r="C59" s="132">
        <f t="shared" ref="C59:J59" si="16">SUM(C60:C63)</f>
        <v>0</v>
      </c>
      <c r="D59" s="132">
        <f t="shared" si="16"/>
        <v>0</v>
      </c>
      <c r="E59" s="132">
        <f t="shared" si="16"/>
        <v>0</v>
      </c>
      <c r="F59" s="132">
        <f t="shared" si="16"/>
        <v>0</v>
      </c>
      <c r="G59" s="132">
        <f t="shared" si="16"/>
        <v>0</v>
      </c>
      <c r="H59" s="132">
        <f t="shared" si="16"/>
        <v>0</v>
      </c>
      <c r="I59" s="132">
        <f t="shared" si="16"/>
        <v>0</v>
      </c>
      <c r="J59" s="132">
        <f t="shared" si="16"/>
        <v>0</v>
      </c>
      <c r="K59" s="132"/>
      <c r="L59" s="132">
        <f t="shared" ref="L59:S59" si="17">SUM(L60:L63)</f>
        <v>0</v>
      </c>
      <c r="M59" s="132">
        <f t="shared" si="17"/>
        <v>0</v>
      </c>
      <c r="N59" s="132">
        <f t="shared" si="17"/>
        <v>0</v>
      </c>
      <c r="O59" s="132">
        <f t="shared" si="17"/>
        <v>0</v>
      </c>
      <c r="P59" s="132">
        <f t="shared" si="17"/>
        <v>0</v>
      </c>
      <c r="Q59" s="132">
        <f t="shared" si="17"/>
        <v>0</v>
      </c>
      <c r="R59" s="132">
        <f t="shared" si="17"/>
        <v>0</v>
      </c>
      <c r="S59" s="132">
        <f t="shared" si="17"/>
        <v>0</v>
      </c>
    </row>
    <row r="60" spans="1:19" ht="21" hidden="1" customHeight="1" outlineLevel="1">
      <c r="A60" s="160" t="s">
        <v>71</v>
      </c>
      <c r="B60" s="160"/>
      <c r="C60" s="132"/>
      <c r="D60" s="132">
        <f>SUM(E60:F60)</f>
        <v>0</v>
      </c>
      <c r="E60" s="132"/>
      <c r="F60" s="132"/>
      <c r="G60" s="132"/>
      <c r="H60" s="132">
        <f>SUM(I60:J60)</f>
        <v>0</v>
      </c>
      <c r="I60" s="132"/>
      <c r="J60" s="132"/>
      <c r="K60" s="132"/>
      <c r="L60" s="132"/>
      <c r="M60" s="132">
        <f>SUM(N60:O60)</f>
        <v>0</v>
      </c>
      <c r="N60" s="132"/>
      <c r="O60" s="132"/>
      <c r="P60" s="132"/>
      <c r="Q60" s="132">
        <f>SUM(R60:S60)</f>
        <v>0</v>
      </c>
      <c r="R60" s="132"/>
      <c r="S60" s="132"/>
    </row>
    <row r="61" spans="1:19" ht="21" hidden="1" customHeight="1" outlineLevel="1">
      <c r="A61" s="160" t="s">
        <v>72</v>
      </c>
      <c r="B61" s="160"/>
      <c r="C61" s="132"/>
      <c r="D61" s="132">
        <f>SUM(E61:F61)</f>
        <v>0</v>
      </c>
      <c r="E61" s="132"/>
      <c r="F61" s="132"/>
      <c r="G61" s="132"/>
      <c r="H61" s="132">
        <f>SUM(I61:J61)</f>
        <v>0</v>
      </c>
      <c r="I61" s="132"/>
      <c r="J61" s="132"/>
      <c r="K61" s="132"/>
      <c r="L61" s="132"/>
      <c r="M61" s="132">
        <f>SUM(N61:O61)</f>
        <v>0</v>
      </c>
      <c r="N61" s="132"/>
      <c r="O61" s="132"/>
      <c r="P61" s="132"/>
      <c r="Q61" s="132">
        <f>SUM(R61:S61)</f>
        <v>0</v>
      </c>
      <c r="R61" s="132"/>
      <c r="S61" s="132"/>
    </row>
    <row r="62" spans="1:19" ht="21" hidden="1" customHeight="1" outlineLevel="1">
      <c r="A62" s="160" t="s">
        <v>73</v>
      </c>
      <c r="B62" s="160"/>
      <c r="C62" s="132"/>
      <c r="D62" s="132">
        <f>SUM(E62:F62)</f>
        <v>0</v>
      </c>
      <c r="E62" s="132"/>
      <c r="F62" s="132"/>
      <c r="G62" s="132"/>
      <c r="H62" s="132">
        <f>SUM(I62:J62)</f>
        <v>0</v>
      </c>
      <c r="I62" s="132"/>
      <c r="J62" s="132"/>
      <c r="K62" s="132"/>
      <c r="L62" s="132"/>
      <c r="M62" s="132">
        <f>SUM(N62:O62)</f>
        <v>0</v>
      </c>
      <c r="N62" s="132"/>
      <c r="O62" s="132"/>
      <c r="P62" s="132"/>
      <c r="Q62" s="132">
        <f>SUM(R62:S62)</f>
        <v>0</v>
      </c>
      <c r="R62" s="132"/>
      <c r="S62" s="132"/>
    </row>
    <row r="63" spans="1:19" ht="21" hidden="1" customHeight="1" outlineLevel="1">
      <c r="A63" s="160" t="s">
        <v>74</v>
      </c>
      <c r="B63" s="160"/>
      <c r="C63" s="132"/>
      <c r="D63" s="132">
        <f>SUM(E63:F63)</f>
        <v>0</v>
      </c>
      <c r="E63" s="132"/>
      <c r="F63" s="132"/>
      <c r="G63" s="132"/>
      <c r="H63" s="132">
        <f>SUM(I63:J63)</f>
        <v>0</v>
      </c>
      <c r="I63" s="132"/>
      <c r="J63" s="132"/>
      <c r="K63" s="132"/>
      <c r="L63" s="132"/>
      <c r="M63" s="132">
        <f>SUM(N63:O63)</f>
        <v>0</v>
      </c>
      <c r="N63" s="132"/>
      <c r="O63" s="132"/>
      <c r="P63" s="132"/>
      <c r="Q63" s="132">
        <f>SUM(R63:S63)</f>
        <v>0</v>
      </c>
      <c r="R63" s="132"/>
      <c r="S63" s="132"/>
    </row>
    <row r="64" spans="1:19" ht="30" hidden="1" customHeight="1" outlineLevel="1">
      <c r="A64" s="160" t="s">
        <v>75</v>
      </c>
      <c r="B64" s="160"/>
      <c r="C64" s="132">
        <f t="shared" ref="C64:J64" si="18">SUM(C65:C67)</f>
        <v>0</v>
      </c>
      <c r="D64" s="132">
        <f t="shared" si="18"/>
        <v>0</v>
      </c>
      <c r="E64" s="132">
        <f t="shared" si="18"/>
        <v>0</v>
      </c>
      <c r="F64" s="132">
        <f t="shared" si="18"/>
        <v>0</v>
      </c>
      <c r="G64" s="132">
        <f t="shared" si="18"/>
        <v>0</v>
      </c>
      <c r="H64" s="132">
        <f t="shared" si="18"/>
        <v>0</v>
      </c>
      <c r="I64" s="132">
        <f t="shared" si="18"/>
        <v>0</v>
      </c>
      <c r="J64" s="132">
        <f t="shared" si="18"/>
        <v>0</v>
      </c>
      <c r="K64" s="132"/>
      <c r="L64" s="132">
        <f t="shared" ref="L64:S64" si="19">SUM(L65:L67)</f>
        <v>0</v>
      </c>
      <c r="M64" s="132">
        <f t="shared" si="19"/>
        <v>0</v>
      </c>
      <c r="N64" s="132">
        <f t="shared" si="19"/>
        <v>0</v>
      </c>
      <c r="O64" s="132">
        <f t="shared" si="19"/>
        <v>0</v>
      </c>
      <c r="P64" s="132">
        <f t="shared" si="19"/>
        <v>0</v>
      </c>
      <c r="Q64" s="132">
        <f t="shared" si="19"/>
        <v>0</v>
      </c>
      <c r="R64" s="132">
        <f t="shared" si="19"/>
        <v>0</v>
      </c>
      <c r="S64" s="132">
        <f t="shared" si="19"/>
        <v>0</v>
      </c>
    </row>
    <row r="65" spans="1:19" ht="21" hidden="1" customHeight="1" outlineLevel="1">
      <c r="A65" s="160" t="s">
        <v>76</v>
      </c>
      <c r="B65" s="160"/>
      <c r="C65" s="132"/>
      <c r="D65" s="132">
        <f>SUM(E65:F65)</f>
        <v>0</v>
      </c>
      <c r="E65" s="132"/>
      <c r="F65" s="132"/>
      <c r="G65" s="132"/>
      <c r="H65" s="132">
        <f>SUM(I65:J65)</f>
        <v>0</v>
      </c>
      <c r="I65" s="132"/>
      <c r="J65" s="132"/>
      <c r="K65" s="132"/>
      <c r="L65" s="132"/>
      <c r="M65" s="132">
        <f>SUM(N65:O65)</f>
        <v>0</v>
      </c>
      <c r="N65" s="132"/>
      <c r="O65" s="132"/>
      <c r="P65" s="132"/>
      <c r="Q65" s="132">
        <f>SUM(R65:S65)</f>
        <v>0</v>
      </c>
      <c r="R65" s="132"/>
      <c r="S65" s="132"/>
    </row>
    <row r="66" spans="1:19" ht="21" hidden="1" customHeight="1" outlineLevel="1">
      <c r="A66" s="160" t="s">
        <v>77</v>
      </c>
      <c r="B66" s="160"/>
      <c r="C66" s="132"/>
      <c r="D66" s="132">
        <f>SUM(E66:F66)</f>
        <v>0</v>
      </c>
      <c r="E66" s="132"/>
      <c r="F66" s="132"/>
      <c r="G66" s="132"/>
      <c r="H66" s="132">
        <f>SUM(I66:J66)</f>
        <v>0</v>
      </c>
      <c r="I66" s="132"/>
      <c r="J66" s="132"/>
      <c r="K66" s="132"/>
      <c r="L66" s="132"/>
      <c r="M66" s="132">
        <f>SUM(N66:O66)</f>
        <v>0</v>
      </c>
      <c r="N66" s="132"/>
      <c r="O66" s="132"/>
      <c r="P66" s="132"/>
      <c r="Q66" s="132">
        <f>SUM(R66:S66)</f>
        <v>0</v>
      </c>
      <c r="R66" s="132"/>
      <c r="S66" s="132"/>
    </row>
    <row r="67" spans="1:19" ht="21" hidden="1" customHeight="1" outlineLevel="1">
      <c r="A67" s="160" t="s">
        <v>78</v>
      </c>
      <c r="B67" s="160"/>
      <c r="C67" s="132"/>
      <c r="D67" s="132">
        <f>SUM(E67:F67)</f>
        <v>0</v>
      </c>
      <c r="E67" s="132"/>
      <c r="F67" s="132"/>
      <c r="G67" s="132"/>
      <c r="H67" s="132">
        <f>SUM(I67:J67)</f>
        <v>0</v>
      </c>
      <c r="I67" s="132"/>
      <c r="J67" s="132"/>
      <c r="K67" s="132"/>
      <c r="L67" s="132"/>
      <c r="M67" s="132">
        <f>SUM(N67:O67)</f>
        <v>0</v>
      </c>
      <c r="N67" s="132"/>
      <c r="O67" s="132"/>
      <c r="P67" s="132"/>
      <c r="Q67" s="132">
        <f>SUM(R67:S67)</f>
        <v>0</v>
      </c>
      <c r="R67" s="132"/>
      <c r="S67" s="132"/>
    </row>
    <row r="68" spans="1:19" ht="30" hidden="1" customHeight="1" outlineLevel="1">
      <c r="A68" s="160" t="s">
        <v>79</v>
      </c>
      <c r="B68" s="160"/>
      <c r="C68" s="132">
        <f t="shared" ref="C68:J68" si="20">SUM(C69:C72)</f>
        <v>0</v>
      </c>
      <c r="D68" s="132">
        <f t="shared" si="20"/>
        <v>0</v>
      </c>
      <c r="E68" s="132">
        <f t="shared" si="20"/>
        <v>0</v>
      </c>
      <c r="F68" s="132">
        <f t="shared" si="20"/>
        <v>0</v>
      </c>
      <c r="G68" s="132">
        <f t="shared" si="20"/>
        <v>0</v>
      </c>
      <c r="H68" s="132">
        <f t="shared" si="20"/>
        <v>0</v>
      </c>
      <c r="I68" s="132">
        <f t="shared" si="20"/>
        <v>0</v>
      </c>
      <c r="J68" s="132">
        <f t="shared" si="20"/>
        <v>0</v>
      </c>
      <c r="K68" s="132"/>
      <c r="L68" s="132">
        <f t="shared" ref="L68:S68" si="21">SUM(L69:L72)</f>
        <v>0</v>
      </c>
      <c r="M68" s="132">
        <f t="shared" si="21"/>
        <v>0</v>
      </c>
      <c r="N68" s="132">
        <f t="shared" si="21"/>
        <v>0</v>
      </c>
      <c r="O68" s="132">
        <f t="shared" si="21"/>
        <v>0</v>
      </c>
      <c r="P68" s="132">
        <f t="shared" si="21"/>
        <v>0</v>
      </c>
      <c r="Q68" s="132">
        <f t="shared" si="21"/>
        <v>0</v>
      </c>
      <c r="R68" s="132">
        <f t="shared" si="21"/>
        <v>0</v>
      </c>
      <c r="S68" s="132">
        <f t="shared" si="21"/>
        <v>0</v>
      </c>
    </row>
    <row r="69" spans="1:19" ht="21" hidden="1" customHeight="1" outlineLevel="1">
      <c r="A69" s="160" t="s">
        <v>80</v>
      </c>
      <c r="B69" s="160"/>
      <c r="C69" s="132"/>
      <c r="D69" s="132">
        <f>SUM(E69:F69)</f>
        <v>0</v>
      </c>
      <c r="E69" s="132"/>
      <c r="F69" s="132"/>
      <c r="G69" s="132"/>
      <c r="H69" s="132">
        <f>SUM(I69:J69)</f>
        <v>0</v>
      </c>
      <c r="I69" s="132"/>
      <c r="J69" s="132"/>
      <c r="K69" s="132"/>
      <c r="L69" s="132"/>
      <c r="M69" s="132">
        <f>SUM(N69:O69)</f>
        <v>0</v>
      </c>
      <c r="N69" s="132"/>
      <c r="O69" s="132"/>
      <c r="P69" s="132"/>
      <c r="Q69" s="132">
        <f>SUM(R69:S69)</f>
        <v>0</v>
      </c>
      <c r="R69" s="132"/>
      <c r="S69" s="132"/>
    </row>
    <row r="70" spans="1:19" ht="21" hidden="1" customHeight="1" outlineLevel="1">
      <c r="A70" s="160" t="s">
        <v>81</v>
      </c>
      <c r="B70" s="160"/>
      <c r="C70" s="132"/>
      <c r="D70" s="132">
        <f>SUM(E70:F70)</f>
        <v>0</v>
      </c>
      <c r="E70" s="132"/>
      <c r="F70" s="132"/>
      <c r="G70" s="132"/>
      <c r="H70" s="132">
        <f>SUM(I70:J70)</f>
        <v>0</v>
      </c>
      <c r="I70" s="132"/>
      <c r="J70" s="132"/>
      <c r="K70" s="132"/>
      <c r="L70" s="132"/>
      <c r="M70" s="132">
        <f>SUM(N70:O70)</f>
        <v>0</v>
      </c>
      <c r="N70" s="132"/>
      <c r="O70" s="132"/>
      <c r="P70" s="132"/>
      <c r="Q70" s="132">
        <f>SUM(R70:S70)</f>
        <v>0</v>
      </c>
      <c r="R70" s="132"/>
      <c r="S70" s="132"/>
    </row>
    <row r="71" spans="1:19" ht="21" hidden="1" customHeight="1" outlineLevel="1">
      <c r="A71" s="160" t="s">
        <v>82</v>
      </c>
      <c r="B71" s="160"/>
      <c r="C71" s="132"/>
      <c r="D71" s="132">
        <f>SUM(E71:F71)</f>
        <v>0</v>
      </c>
      <c r="E71" s="132"/>
      <c r="F71" s="132"/>
      <c r="G71" s="132"/>
      <c r="H71" s="132">
        <f>SUM(I71:J71)</f>
        <v>0</v>
      </c>
      <c r="I71" s="132"/>
      <c r="J71" s="132"/>
      <c r="K71" s="132"/>
      <c r="L71" s="132"/>
      <c r="M71" s="132">
        <f>SUM(N71:O71)</f>
        <v>0</v>
      </c>
      <c r="N71" s="132"/>
      <c r="O71" s="132"/>
      <c r="P71" s="132"/>
      <c r="Q71" s="132">
        <f>SUM(R71:S71)</f>
        <v>0</v>
      </c>
      <c r="R71" s="132"/>
      <c r="S71" s="132"/>
    </row>
    <row r="72" spans="1:19" ht="21" hidden="1" customHeight="1" outlineLevel="1" thickBot="1">
      <c r="A72" s="162" t="s">
        <v>83</v>
      </c>
      <c r="B72" s="162"/>
      <c r="C72" s="133"/>
      <c r="D72" s="133">
        <f>SUM(E72:F72)</f>
        <v>0</v>
      </c>
      <c r="E72" s="133"/>
      <c r="F72" s="133"/>
      <c r="G72" s="133"/>
      <c r="H72" s="133">
        <f>SUM(I72:J72)</f>
        <v>0</v>
      </c>
      <c r="I72" s="133"/>
      <c r="J72" s="133"/>
      <c r="K72" s="133"/>
      <c r="L72" s="133"/>
      <c r="M72" s="133">
        <f>SUM(N72:O72)</f>
        <v>0</v>
      </c>
      <c r="N72" s="133"/>
      <c r="O72" s="133"/>
      <c r="P72" s="133"/>
      <c r="Q72" s="133">
        <f>SUM(R72:S72)</f>
        <v>0</v>
      </c>
      <c r="R72" s="133"/>
      <c r="S72" s="133"/>
    </row>
    <row r="73" spans="1:19" hidden="1" outlineLevel="1">
      <c r="B73" s="127" t="s">
        <v>51</v>
      </c>
    </row>
    <row r="74" spans="1:19" hidden="1" outlineLevel="1"/>
    <row r="75" spans="1:19" ht="14.25" hidden="1" outlineLevel="1" thickBot="1">
      <c r="A75" s="125">
        <v>9</v>
      </c>
      <c r="B75" s="126" t="s">
        <v>49</v>
      </c>
      <c r="S75" s="134" t="s">
        <v>84</v>
      </c>
    </row>
    <row r="76" spans="1:19" hidden="1" outlineLevel="1">
      <c r="A76" s="156" t="s">
        <v>50</v>
      </c>
      <c r="B76" s="157"/>
      <c r="C76" s="163">
        <v>25842</v>
      </c>
      <c r="D76" s="163"/>
      <c r="E76" s="163"/>
      <c r="F76" s="163"/>
      <c r="G76" s="163">
        <v>27668</v>
      </c>
      <c r="H76" s="163"/>
      <c r="I76" s="163"/>
      <c r="J76" s="163"/>
      <c r="K76" s="129"/>
      <c r="L76" s="163">
        <v>29495</v>
      </c>
      <c r="M76" s="163"/>
      <c r="N76" s="163"/>
      <c r="O76" s="163"/>
      <c r="P76" s="163">
        <v>31321</v>
      </c>
      <c r="Q76" s="163"/>
      <c r="R76" s="163"/>
      <c r="S76" s="164"/>
    </row>
    <row r="77" spans="1:19" hidden="1" outlineLevel="1">
      <c r="A77" s="158"/>
      <c r="B77" s="159"/>
      <c r="C77" s="161" t="s">
        <v>4</v>
      </c>
      <c r="D77" s="159" t="s">
        <v>5</v>
      </c>
      <c r="E77" s="159"/>
      <c r="F77" s="159"/>
      <c r="G77" s="161" t="s">
        <v>4</v>
      </c>
      <c r="H77" s="159" t="s">
        <v>5</v>
      </c>
      <c r="I77" s="159"/>
      <c r="J77" s="159"/>
      <c r="K77" s="130"/>
      <c r="L77" s="161" t="s">
        <v>4</v>
      </c>
      <c r="M77" s="159" t="s">
        <v>5</v>
      </c>
      <c r="N77" s="159"/>
      <c r="O77" s="159"/>
      <c r="P77" s="161" t="s">
        <v>4</v>
      </c>
      <c r="Q77" s="159" t="s">
        <v>5</v>
      </c>
      <c r="R77" s="159"/>
      <c r="S77" s="165"/>
    </row>
    <row r="78" spans="1:19" hidden="1" outlineLevel="1">
      <c r="A78" s="158"/>
      <c r="B78" s="159"/>
      <c r="C78" s="161"/>
      <c r="D78" s="130" t="s">
        <v>52</v>
      </c>
      <c r="E78" s="130" t="s">
        <v>1</v>
      </c>
      <c r="F78" s="130" t="s">
        <v>2</v>
      </c>
      <c r="G78" s="161"/>
      <c r="H78" s="130" t="s">
        <v>52</v>
      </c>
      <c r="I78" s="130" t="s">
        <v>1</v>
      </c>
      <c r="J78" s="130" t="s">
        <v>2</v>
      </c>
      <c r="K78" s="130"/>
      <c r="L78" s="161"/>
      <c r="M78" s="130" t="s">
        <v>52</v>
      </c>
      <c r="N78" s="130" t="s">
        <v>1</v>
      </c>
      <c r="O78" s="130" t="s">
        <v>2</v>
      </c>
      <c r="P78" s="161"/>
      <c r="Q78" s="130" t="s">
        <v>52</v>
      </c>
      <c r="R78" s="130" t="s">
        <v>1</v>
      </c>
      <c r="S78" s="131" t="s">
        <v>2</v>
      </c>
    </row>
    <row r="79" spans="1:19" ht="21" hidden="1" customHeight="1" outlineLevel="1">
      <c r="A79" s="160" t="s">
        <v>53</v>
      </c>
      <c r="B79" s="160"/>
      <c r="C79" s="132">
        <v>499516</v>
      </c>
      <c r="D79" s="132">
        <f>SUM(E79:F79)</f>
        <v>1956917</v>
      </c>
      <c r="E79" s="132">
        <v>936354</v>
      </c>
      <c r="F79" s="132">
        <v>1020563</v>
      </c>
      <c r="G79" s="132">
        <v>542425</v>
      </c>
      <c r="H79" s="132">
        <f>SUM(I79:J79)</f>
        <v>2017564</v>
      </c>
      <c r="I79" s="132">
        <v>972471</v>
      </c>
      <c r="J79" s="132">
        <v>1045093</v>
      </c>
      <c r="K79" s="132"/>
      <c r="L79" s="132">
        <v>590590</v>
      </c>
      <c r="M79" s="132">
        <f>SUM(N79:O79)</f>
        <v>2083942</v>
      </c>
      <c r="N79" s="132">
        <v>1008892</v>
      </c>
      <c r="O79" s="132">
        <v>1075050</v>
      </c>
      <c r="P79" s="132">
        <v>621880</v>
      </c>
      <c r="Q79" s="132">
        <f>SUM(R79:S79)</f>
        <v>2136927</v>
      </c>
      <c r="R79" s="132">
        <v>1038070</v>
      </c>
      <c r="S79" s="132">
        <v>1098857</v>
      </c>
    </row>
    <row r="80" spans="1:19" ht="30" hidden="1" customHeight="1" outlineLevel="1">
      <c r="A80" s="160" t="s">
        <v>54</v>
      </c>
      <c r="B80" s="160"/>
      <c r="C80" s="132">
        <f t="shared" ref="C80:J80" si="22">SUM(C81:C95)</f>
        <v>13965</v>
      </c>
      <c r="D80" s="132">
        <f t="shared" si="22"/>
        <v>55214</v>
      </c>
      <c r="E80" s="132">
        <f t="shared" si="22"/>
        <v>26295</v>
      </c>
      <c r="F80" s="132">
        <f t="shared" si="22"/>
        <v>28919</v>
      </c>
      <c r="G80" s="132">
        <f t="shared" si="22"/>
        <v>14853</v>
      </c>
      <c r="H80" s="132">
        <f t="shared" si="22"/>
        <v>56143</v>
      </c>
      <c r="I80" s="132">
        <f t="shared" si="22"/>
        <v>27313</v>
      </c>
      <c r="J80" s="132">
        <f t="shared" si="22"/>
        <v>28830</v>
      </c>
      <c r="K80" s="132"/>
      <c r="L80" s="132">
        <f t="shared" ref="L80:S80" si="23">SUM(L81:L95)</f>
        <v>16118</v>
      </c>
      <c r="M80" s="132">
        <f t="shared" si="23"/>
        <v>57361</v>
      </c>
      <c r="N80" s="132">
        <f t="shared" si="23"/>
        <v>27869</v>
      </c>
      <c r="O80" s="132">
        <f t="shared" si="23"/>
        <v>29492</v>
      </c>
      <c r="P80" s="132">
        <f t="shared" si="23"/>
        <v>17319</v>
      </c>
      <c r="Q80" s="132">
        <f t="shared" si="23"/>
        <v>59974</v>
      </c>
      <c r="R80" s="132">
        <f t="shared" si="23"/>
        <v>29226</v>
      </c>
      <c r="S80" s="132">
        <f t="shared" si="23"/>
        <v>30748</v>
      </c>
    </row>
    <row r="81" spans="1:19" ht="21" hidden="1" customHeight="1" outlineLevel="1">
      <c r="A81" s="160" t="s">
        <v>55</v>
      </c>
      <c r="B81" s="160"/>
      <c r="C81" s="132">
        <v>2898</v>
      </c>
      <c r="D81" s="132">
        <f>SUM(E81:F81)</f>
        <v>10751</v>
      </c>
      <c r="E81" s="132">
        <v>5104</v>
      </c>
      <c r="F81" s="132">
        <v>5647</v>
      </c>
      <c r="G81" s="132">
        <v>3128</v>
      </c>
      <c r="H81" s="132">
        <f>SUM(I81:J81)</f>
        <v>11111</v>
      </c>
      <c r="I81" s="132">
        <v>5282</v>
      </c>
      <c r="J81" s="132">
        <v>5829</v>
      </c>
      <c r="K81" s="132"/>
      <c r="L81" s="132">
        <v>3407</v>
      </c>
      <c r="M81" s="132">
        <f>SUM(N81:O81)</f>
        <v>11431</v>
      </c>
      <c r="N81" s="132">
        <v>5471</v>
      </c>
      <c r="O81" s="132">
        <v>5960</v>
      </c>
      <c r="P81" s="132">
        <v>3787</v>
      </c>
      <c r="Q81" s="132">
        <f>SUM(R81:S81)</f>
        <v>12117</v>
      </c>
      <c r="R81" s="132">
        <v>5896</v>
      </c>
      <c r="S81" s="132">
        <v>6221</v>
      </c>
    </row>
    <row r="82" spans="1:19" ht="21" hidden="1" customHeight="1" outlineLevel="1">
      <c r="A82" s="160" t="s">
        <v>56</v>
      </c>
      <c r="B82" s="160"/>
      <c r="C82" s="132">
        <v>227</v>
      </c>
      <c r="D82" s="132">
        <f t="shared" ref="D82:D95" si="24">SUM(E82:F82)</f>
        <v>956</v>
      </c>
      <c r="E82" s="132">
        <v>475</v>
      </c>
      <c r="F82" s="132">
        <v>481</v>
      </c>
      <c r="G82" s="132">
        <v>246</v>
      </c>
      <c r="H82" s="132">
        <f t="shared" ref="H82:H95" si="25">SUM(I82:J82)</f>
        <v>1015</v>
      </c>
      <c r="I82" s="132">
        <v>502</v>
      </c>
      <c r="J82" s="132">
        <v>513</v>
      </c>
      <c r="K82" s="132"/>
      <c r="L82" s="132">
        <v>227</v>
      </c>
      <c r="M82" s="132">
        <f t="shared" ref="M82:M95" si="26">SUM(N82:O82)</f>
        <v>1089</v>
      </c>
      <c r="N82" s="132">
        <v>549</v>
      </c>
      <c r="O82" s="132">
        <v>540</v>
      </c>
      <c r="P82" s="132">
        <v>300</v>
      </c>
      <c r="Q82" s="132">
        <f t="shared" ref="Q82:Q95" si="27">SUM(R82:S82)</f>
        <v>1133</v>
      </c>
      <c r="R82" s="132">
        <v>570</v>
      </c>
      <c r="S82" s="132">
        <v>563</v>
      </c>
    </row>
    <row r="83" spans="1:19" ht="21" hidden="1" customHeight="1" outlineLevel="1">
      <c r="A83" s="160" t="s">
        <v>57</v>
      </c>
      <c r="B83" s="160"/>
      <c r="C83" s="132">
        <v>502</v>
      </c>
      <c r="D83" s="132">
        <f t="shared" si="24"/>
        <v>2166</v>
      </c>
      <c r="E83" s="132">
        <v>1016</v>
      </c>
      <c r="F83" s="132">
        <v>1150</v>
      </c>
      <c r="G83" s="132">
        <v>497</v>
      </c>
      <c r="H83" s="132">
        <f t="shared" si="25"/>
        <v>2056</v>
      </c>
      <c r="I83" s="132">
        <v>971</v>
      </c>
      <c r="J83" s="132">
        <v>1085</v>
      </c>
      <c r="K83" s="132"/>
      <c r="L83" s="132">
        <v>521</v>
      </c>
      <c r="M83" s="132">
        <f t="shared" si="26"/>
        <v>2102</v>
      </c>
      <c r="N83" s="132">
        <v>1013</v>
      </c>
      <c r="O83" s="132">
        <v>1089</v>
      </c>
      <c r="P83" s="132">
        <v>542</v>
      </c>
      <c r="Q83" s="132">
        <f t="shared" si="27"/>
        <v>2175</v>
      </c>
      <c r="R83" s="132">
        <v>1063</v>
      </c>
      <c r="S83" s="132">
        <v>1112</v>
      </c>
    </row>
    <row r="84" spans="1:19" ht="21" hidden="1" customHeight="1" outlineLevel="1">
      <c r="A84" s="160" t="s">
        <v>58</v>
      </c>
      <c r="B84" s="160"/>
      <c r="C84" s="132">
        <v>756</v>
      </c>
      <c r="D84" s="132">
        <f t="shared" si="24"/>
        <v>3302</v>
      </c>
      <c r="E84" s="132">
        <v>1576</v>
      </c>
      <c r="F84" s="132">
        <v>1726</v>
      </c>
      <c r="G84" s="132">
        <v>840</v>
      </c>
      <c r="H84" s="132">
        <f t="shared" si="25"/>
        <v>3368</v>
      </c>
      <c r="I84" s="132">
        <v>1610</v>
      </c>
      <c r="J84" s="132">
        <v>1758</v>
      </c>
      <c r="K84" s="132"/>
      <c r="L84" s="132">
        <v>980</v>
      </c>
      <c r="M84" s="132">
        <f t="shared" si="26"/>
        <v>3583</v>
      </c>
      <c r="N84" s="132">
        <v>1759</v>
      </c>
      <c r="O84" s="132">
        <v>1824</v>
      </c>
      <c r="P84" s="132">
        <v>941</v>
      </c>
      <c r="Q84" s="132">
        <f t="shared" si="27"/>
        <v>3562</v>
      </c>
      <c r="R84" s="132">
        <v>1723</v>
      </c>
      <c r="S84" s="132">
        <v>1839</v>
      </c>
    </row>
    <row r="85" spans="1:19" ht="21" hidden="1" customHeight="1" outlineLevel="1">
      <c r="A85" s="160" t="s">
        <v>59</v>
      </c>
      <c r="B85" s="160"/>
      <c r="C85" s="132">
        <v>588</v>
      </c>
      <c r="D85" s="132">
        <f t="shared" si="24"/>
        <v>2517</v>
      </c>
      <c r="E85" s="132">
        <v>1190</v>
      </c>
      <c r="F85" s="132">
        <v>1327</v>
      </c>
      <c r="G85" s="132">
        <v>733</v>
      </c>
      <c r="H85" s="132">
        <f t="shared" si="25"/>
        <v>2878</v>
      </c>
      <c r="I85" s="132">
        <v>1390</v>
      </c>
      <c r="J85" s="132">
        <v>1488</v>
      </c>
      <c r="K85" s="132"/>
      <c r="L85" s="132">
        <v>775</v>
      </c>
      <c r="M85" s="132">
        <f t="shared" si="26"/>
        <v>2975</v>
      </c>
      <c r="N85" s="132">
        <v>1437</v>
      </c>
      <c r="O85" s="132">
        <v>1538</v>
      </c>
      <c r="P85" s="132">
        <v>873</v>
      </c>
      <c r="Q85" s="132">
        <f t="shared" si="27"/>
        <v>3208</v>
      </c>
      <c r="R85" s="132">
        <v>1553</v>
      </c>
      <c r="S85" s="132">
        <v>1655</v>
      </c>
    </row>
    <row r="86" spans="1:19" ht="21" hidden="1" customHeight="1" outlineLevel="1">
      <c r="A86" s="160" t="s">
        <v>60</v>
      </c>
      <c r="B86" s="160"/>
      <c r="C86" s="132">
        <v>1948</v>
      </c>
      <c r="D86" s="132">
        <f t="shared" si="24"/>
        <v>7360</v>
      </c>
      <c r="E86" s="132">
        <v>3403</v>
      </c>
      <c r="F86" s="132">
        <v>3957</v>
      </c>
      <c r="G86" s="132">
        <v>2070</v>
      </c>
      <c r="H86" s="132">
        <f t="shared" si="25"/>
        <v>7366</v>
      </c>
      <c r="I86" s="132">
        <v>3468</v>
      </c>
      <c r="J86" s="132">
        <v>3898</v>
      </c>
      <c r="K86" s="132"/>
      <c r="L86" s="132">
        <v>2213</v>
      </c>
      <c r="M86" s="132">
        <f t="shared" si="26"/>
        <v>7610</v>
      </c>
      <c r="N86" s="132">
        <v>3591</v>
      </c>
      <c r="O86" s="132">
        <v>4019</v>
      </c>
      <c r="P86" s="132">
        <v>2315</v>
      </c>
      <c r="Q86" s="132">
        <f t="shared" si="27"/>
        <v>7850</v>
      </c>
      <c r="R86" s="132">
        <v>3714</v>
      </c>
      <c r="S86" s="132">
        <v>4136</v>
      </c>
    </row>
    <row r="87" spans="1:19" ht="21" hidden="1" customHeight="1" outlineLevel="1">
      <c r="A87" s="160" t="s">
        <v>61</v>
      </c>
      <c r="B87" s="160"/>
      <c r="C87" s="132">
        <v>274</v>
      </c>
      <c r="D87" s="132">
        <f t="shared" si="24"/>
        <v>1153</v>
      </c>
      <c r="E87" s="132">
        <v>545</v>
      </c>
      <c r="F87" s="132">
        <v>608</v>
      </c>
      <c r="G87" s="132">
        <v>279</v>
      </c>
      <c r="H87" s="132">
        <f t="shared" si="25"/>
        <v>1139</v>
      </c>
      <c r="I87" s="132">
        <v>542</v>
      </c>
      <c r="J87" s="132">
        <v>597</v>
      </c>
      <c r="K87" s="132"/>
      <c r="L87" s="132">
        <v>273</v>
      </c>
      <c r="M87" s="132">
        <f t="shared" si="26"/>
        <v>1073</v>
      </c>
      <c r="N87" s="132">
        <v>523</v>
      </c>
      <c r="O87" s="132">
        <v>550</v>
      </c>
      <c r="P87" s="132">
        <v>282</v>
      </c>
      <c r="Q87" s="132">
        <f t="shared" si="27"/>
        <v>1057</v>
      </c>
      <c r="R87" s="132">
        <v>507</v>
      </c>
      <c r="S87" s="132">
        <v>550</v>
      </c>
    </row>
    <row r="88" spans="1:19" ht="21" hidden="1" customHeight="1" outlineLevel="1">
      <c r="A88" s="160" t="s">
        <v>62</v>
      </c>
      <c r="B88" s="160"/>
      <c r="C88" s="132">
        <v>936</v>
      </c>
      <c r="D88" s="132">
        <f t="shared" si="24"/>
        <v>3997</v>
      </c>
      <c r="E88" s="132">
        <v>1926</v>
      </c>
      <c r="F88" s="132">
        <v>2071</v>
      </c>
      <c r="G88" s="132">
        <v>930</v>
      </c>
      <c r="H88" s="132">
        <f t="shared" si="25"/>
        <v>3752</v>
      </c>
      <c r="I88" s="132">
        <v>1845</v>
      </c>
      <c r="J88" s="132">
        <v>1907</v>
      </c>
      <c r="K88" s="132"/>
      <c r="L88" s="132">
        <v>921</v>
      </c>
      <c r="M88" s="132">
        <f t="shared" si="26"/>
        <v>3680</v>
      </c>
      <c r="N88" s="132">
        <v>1816</v>
      </c>
      <c r="O88" s="132">
        <v>1864</v>
      </c>
      <c r="P88" s="132">
        <v>960</v>
      </c>
      <c r="Q88" s="132">
        <f t="shared" si="27"/>
        <v>3776</v>
      </c>
      <c r="R88" s="132">
        <v>1860</v>
      </c>
      <c r="S88" s="132">
        <v>1916</v>
      </c>
    </row>
    <row r="89" spans="1:19" ht="21" hidden="1" customHeight="1" outlineLevel="1">
      <c r="A89" s="160" t="s">
        <v>63</v>
      </c>
      <c r="B89" s="160"/>
      <c r="C89" s="132">
        <v>526</v>
      </c>
      <c r="D89" s="132">
        <f t="shared" si="24"/>
        <v>2055</v>
      </c>
      <c r="E89" s="132">
        <v>1010</v>
      </c>
      <c r="F89" s="132">
        <v>1045</v>
      </c>
      <c r="G89" s="132">
        <v>544</v>
      </c>
      <c r="H89" s="132">
        <f t="shared" si="25"/>
        <v>2081</v>
      </c>
      <c r="I89" s="132">
        <v>1017</v>
      </c>
      <c r="J89" s="132">
        <v>1064</v>
      </c>
      <c r="K89" s="132"/>
      <c r="L89" s="132">
        <v>571</v>
      </c>
      <c r="M89" s="132">
        <f t="shared" si="26"/>
        <v>2112</v>
      </c>
      <c r="N89" s="132">
        <v>1052</v>
      </c>
      <c r="O89" s="132">
        <v>1060</v>
      </c>
      <c r="P89" s="132">
        <v>674</v>
      </c>
      <c r="Q89" s="132">
        <f t="shared" si="27"/>
        <v>2347</v>
      </c>
      <c r="R89" s="132">
        <v>1151</v>
      </c>
      <c r="S89" s="132">
        <v>1196</v>
      </c>
    </row>
    <row r="90" spans="1:19" ht="21" hidden="1" customHeight="1" outlineLevel="1">
      <c r="A90" s="160" t="s">
        <v>64</v>
      </c>
      <c r="B90" s="160"/>
      <c r="C90" s="132">
        <v>346</v>
      </c>
      <c r="D90" s="132">
        <f t="shared" si="24"/>
        <v>1429</v>
      </c>
      <c r="E90" s="132">
        <v>694</v>
      </c>
      <c r="F90" s="132">
        <v>735</v>
      </c>
      <c r="G90" s="132">
        <v>377</v>
      </c>
      <c r="H90" s="132">
        <f t="shared" si="25"/>
        <v>1455</v>
      </c>
      <c r="I90" s="132">
        <v>714</v>
      </c>
      <c r="J90" s="132">
        <v>741</v>
      </c>
      <c r="K90" s="132"/>
      <c r="L90" s="132">
        <v>415</v>
      </c>
      <c r="M90" s="132">
        <f t="shared" si="26"/>
        <v>1596</v>
      </c>
      <c r="N90" s="132">
        <v>789</v>
      </c>
      <c r="O90" s="132">
        <v>807</v>
      </c>
      <c r="P90" s="132">
        <v>443</v>
      </c>
      <c r="Q90" s="132">
        <f t="shared" si="27"/>
        <v>1671</v>
      </c>
      <c r="R90" s="132">
        <v>823</v>
      </c>
      <c r="S90" s="132">
        <v>848</v>
      </c>
    </row>
    <row r="91" spans="1:19" ht="21" hidden="1" customHeight="1" outlineLevel="1">
      <c r="A91" s="160" t="s">
        <v>65</v>
      </c>
      <c r="B91" s="160"/>
      <c r="C91" s="132">
        <v>2106</v>
      </c>
      <c r="D91" s="132">
        <f t="shared" si="24"/>
        <v>7604</v>
      </c>
      <c r="E91" s="132">
        <v>3592</v>
      </c>
      <c r="F91" s="132">
        <v>4012</v>
      </c>
      <c r="G91" s="132">
        <v>2081</v>
      </c>
      <c r="H91" s="132">
        <f t="shared" si="25"/>
        <v>7724</v>
      </c>
      <c r="I91" s="132">
        <v>3979</v>
      </c>
      <c r="J91" s="132">
        <v>3745</v>
      </c>
      <c r="K91" s="132"/>
      <c r="L91" s="132">
        <v>2436</v>
      </c>
      <c r="M91" s="132">
        <f t="shared" si="26"/>
        <v>7285</v>
      </c>
      <c r="N91" s="132">
        <v>3589</v>
      </c>
      <c r="O91" s="132">
        <v>3696</v>
      </c>
      <c r="P91" s="132">
        <v>2487</v>
      </c>
      <c r="Q91" s="132">
        <f t="shared" si="27"/>
        <v>7390</v>
      </c>
      <c r="R91" s="132">
        <v>3671</v>
      </c>
      <c r="S91" s="132">
        <v>3719</v>
      </c>
    </row>
    <row r="92" spans="1:19" ht="21" hidden="1" customHeight="1" outlineLevel="1">
      <c r="A92" s="160" t="s">
        <v>66</v>
      </c>
      <c r="B92" s="160"/>
      <c r="C92" s="132">
        <v>1143</v>
      </c>
      <c r="D92" s="132">
        <f t="shared" si="24"/>
        <v>4757</v>
      </c>
      <c r="E92" s="132">
        <v>2283</v>
      </c>
      <c r="F92" s="132">
        <v>2474</v>
      </c>
      <c r="G92" s="132">
        <v>1253</v>
      </c>
      <c r="H92" s="132">
        <f t="shared" si="25"/>
        <v>4761</v>
      </c>
      <c r="I92" s="132">
        <v>2319</v>
      </c>
      <c r="J92" s="132">
        <v>2442</v>
      </c>
      <c r="K92" s="132"/>
      <c r="L92" s="132">
        <v>1405</v>
      </c>
      <c r="M92" s="132">
        <f t="shared" si="26"/>
        <v>5200</v>
      </c>
      <c r="N92" s="132">
        <v>2498</v>
      </c>
      <c r="O92" s="132">
        <v>2702</v>
      </c>
      <c r="P92" s="132">
        <v>1487</v>
      </c>
      <c r="Q92" s="132">
        <f t="shared" si="27"/>
        <v>5370</v>
      </c>
      <c r="R92" s="132">
        <v>2598</v>
      </c>
      <c r="S92" s="132">
        <v>2772</v>
      </c>
    </row>
    <row r="93" spans="1:19" ht="21" hidden="1" customHeight="1" outlineLevel="1">
      <c r="A93" s="160" t="s">
        <v>67</v>
      </c>
      <c r="B93" s="160"/>
      <c r="C93" s="132">
        <v>479</v>
      </c>
      <c r="D93" s="132">
        <f t="shared" si="24"/>
        <v>1989</v>
      </c>
      <c r="E93" s="132">
        <v>955</v>
      </c>
      <c r="F93" s="132">
        <v>1034</v>
      </c>
      <c r="G93" s="132">
        <v>515</v>
      </c>
      <c r="H93" s="132">
        <f t="shared" si="25"/>
        <v>2006</v>
      </c>
      <c r="I93" s="132">
        <v>982</v>
      </c>
      <c r="J93" s="132">
        <v>1024</v>
      </c>
      <c r="K93" s="132"/>
      <c r="L93" s="132">
        <v>534</v>
      </c>
      <c r="M93" s="132">
        <f t="shared" si="26"/>
        <v>1990</v>
      </c>
      <c r="N93" s="132">
        <v>973</v>
      </c>
      <c r="O93" s="132">
        <v>1017</v>
      </c>
      <c r="P93" s="132">
        <v>566</v>
      </c>
      <c r="Q93" s="132">
        <f t="shared" si="27"/>
        <v>2111</v>
      </c>
      <c r="R93" s="132">
        <v>1039</v>
      </c>
      <c r="S93" s="132">
        <v>1072</v>
      </c>
    </row>
    <row r="94" spans="1:19" ht="21" hidden="1" customHeight="1" outlineLevel="1">
      <c r="A94" s="160" t="s">
        <v>68</v>
      </c>
      <c r="B94" s="160"/>
      <c r="C94" s="132">
        <v>788</v>
      </c>
      <c r="D94" s="132">
        <f t="shared" si="24"/>
        <v>3299</v>
      </c>
      <c r="E94" s="132">
        <v>1607</v>
      </c>
      <c r="F94" s="132">
        <v>1692</v>
      </c>
      <c r="G94" s="132">
        <v>905</v>
      </c>
      <c r="H94" s="132">
        <f t="shared" si="25"/>
        <v>3556</v>
      </c>
      <c r="I94" s="132">
        <v>1769</v>
      </c>
      <c r="J94" s="132">
        <v>1787</v>
      </c>
      <c r="K94" s="132"/>
      <c r="L94" s="132">
        <v>975</v>
      </c>
      <c r="M94" s="132">
        <f t="shared" si="26"/>
        <v>3757</v>
      </c>
      <c r="N94" s="132">
        <v>1884</v>
      </c>
      <c r="O94" s="132">
        <v>1873</v>
      </c>
      <c r="P94" s="132">
        <v>1180</v>
      </c>
      <c r="Q94" s="132">
        <f t="shared" si="27"/>
        <v>4296</v>
      </c>
      <c r="R94" s="132">
        <v>2127</v>
      </c>
      <c r="S94" s="132">
        <v>2169</v>
      </c>
    </row>
    <row r="95" spans="1:19" ht="21" hidden="1" customHeight="1" outlineLevel="1">
      <c r="A95" s="160" t="s">
        <v>69</v>
      </c>
      <c r="B95" s="160"/>
      <c r="C95" s="132">
        <v>448</v>
      </c>
      <c r="D95" s="132">
        <f t="shared" si="24"/>
        <v>1879</v>
      </c>
      <c r="E95" s="132">
        <v>919</v>
      </c>
      <c r="F95" s="132">
        <v>960</v>
      </c>
      <c r="G95" s="132">
        <v>455</v>
      </c>
      <c r="H95" s="132">
        <f t="shared" si="25"/>
        <v>1875</v>
      </c>
      <c r="I95" s="132">
        <v>923</v>
      </c>
      <c r="J95" s="132">
        <v>952</v>
      </c>
      <c r="K95" s="132"/>
      <c r="L95" s="132">
        <v>465</v>
      </c>
      <c r="M95" s="132">
        <f t="shared" si="26"/>
        <v>1878</v>
      </c>
      <c r="N95" s="132">
        <v>925</v>
      </c>
      <c r="O95" s="132">
        <v>953</v>
      </c>
      <c r="P95" s="132">
        <v>482</v>
      </c>
      <c r="Q95" s="132">
        <f t="shared" si="27"/>
        <v>1911</v>
      </c>
      <c r="R95" s="132">
        <v>931</v>
      </c>
      <c r="S95" s="132">
        <v>980</v>
      </c>
    </row>
    <row r="96" spans="1:19" ht="30" hidden="1" customHeight="1" outlineLevel="1">
      <c r="A96" s="160" t="s">
        <v>70</v>
      </c>
      <c r="B96" s="160"/>
      <c r="C96" s="132">
        <f t="shared" ref="C96:J96" si="28">SUM(C97:C100)</f>
        <v>0</v>
      </c>
      <c r="D96" s="132">
        <f t="shared" si="28"/>
        <v>0</v>
      </c>
      <c r="E96" s="132">
        <f t="shared" si="28"/>
        <v>0</v>
      </c>
      <c r="F96" s="132">
        <f t="shared" si="28"/>
        <v>0</v>
      </c>
      <c r="G96" s="132">
        <f t="shared" si="28"/>
        <v>0</v>
      </c>
      <c r="H96" s="132">
        <f t="shared" si="28"/>
        <v>0</v>
      </c>
      <c r="I96" s="132">
        <f t="shared" si="28"/>
        <v>0</v>
      </c>
      <c r="J96" s="132">
        <f t="shared" si="28"/>
        <v>0</v>
      </c>
      <c r="K96" s="132"/>
      <c r="L96" s="132">
        <f t="shared" ref="L96:S96" si="29">SUM(L97:L100)</f>
        <v>4453</v>
      </c>
      <c r="M96" s="132">
        <f t="shared" si="29"/>
        <v>16208</v>
      </c>
      <c r="N96" s="132">
        <f t="shared" si="29"/>
        <v>7770</v>
      </c>
      <c r="O96" s="132">
        <f t="shared" si="29"/>
        <v>8438</v>
      </c>
      <c r="P96" s="132">
        <f t="shared" si="29"/>
        <v>4594</v>
      </c>
      <c r="Q96" s="132">
        <f t="shared" si="29"/>
        <v>16363</v>
      </c>
      <c r="R96" s="132">
        <f t="shared" si="29"/>
        <v>7857</v>
      </c>
      <c r="S96" s="132">
        <f t="shared" si="29"/>
        <v>8506</v>
      </c>
    </row>
    <row r="97" spans="1:19" ht="21" hidden="1" customHeight="1" outlineLevel="1">
      <c r="A97" s="160" t="s">
        <v>71</v>
      </c>
      <c r="B97" s="160"/>
      <c r="C97" s="132"/>
      <c r="D97" s="132">
        <f>SUM(E97:F97)</f>
        <v>0</v>
      </c>
      <c r="E97" s="132"/>
      <c r="F97" s="132"/>
      <c r="G97" s="132"/>
      <c r="H97" s="132">
        <f>SUM(I97:J97)</f>
        <v>0</v>
      </c>
      <c r="I97" s="132"/>
      <c r="J97" s="132"/>
      <c r="K97" s="132"/>
      <c r="L97" s="132">
        <v>1364</v>
      </c>
      <c r="M97" s="132">
        <f>SUM(N97:O97)</f>
        <v>5093</v>
      </c>
      <c r="N97" s="132">
        <v>2482</v>
      </c>
      <c r="O97" s="132">
        <v>2611</v>
      </c>
      <c r="P97" s="132">
        <v>1425</v>
      </c>
      <c r="Q97" s="132">
        <f>SUM(R97:S97)</f>
        <v>5120</v>
      </c>
      <c r="R97" s="132">
        <v>2492</v>
      </c>
      <c r="S97" s="132">
        <v>2628</v>
      </c>
    </row>
    <row r="98" spans="1:19" ht="21" hidden="1" customHeight="1" outlineLevel="1">
      <c r="A98" s="160" t="s">
        <v>72</v>
      </c>
      <c r="B98" s="160"/>
      <c r="C98" s="132"/>
      <c r="D98" s="132">
        <f>SUM(E98:F98)</f>
        <v>0</v>
      </c>
      <c r="E98" s="132"/>
      <c r="F98" s="132"/>
      <c r="G98" s="132"/>
      <c r="H98" s="132">
        <f>SUM(I98:J98)</f>
        <v>0</v>
      </c>
      <c r="I98" s="132"/>
      <c r="J98" s="132"/>
      <c r="K98" s="132"/>
      <c r="L98" s="132">
        <v>512</v>
      </c>
      <c r="M98" s="132">
        <f>SUM(N98:O98)</f>
        <v>1921</v>
      </c>
      <c r="N98" s="132">
        <v>926</v>
      </c>
      <c r="O98" s="132">
        <v>995</v>
      </c>
      <c r="P98" s="132">
        <v>506</v>
      </c>
      <c r="Q98" s="132">
        <f>SUM(R98:S98)</f>
        <v>1877</v>
      </c>
      <c r="R98" s="132">
        <v>916</v>
      </c>
      <c r="S98" s="132">
        <v>961</v>
      </c>
    </row>
    <row r="99" spans="1:19" ht="21" hidden="1" customHeight="1" outlineLevel="1">
      <c r="A99" s="160" t="s">
        <v>73</v>
      </c>
      <c r="B99" s="160"/>
      <c r="C99" s="132"/>
      <c r="D99" s="132">
        <f>SUM(E99:F99)</f>
        <v>0</v>
      </c>
      <c r="E99" s="132"/>
      <c r="F99" s="132"/>
      <c r="G99" s="132"/>
      <c r="H99" s="132">
        <f>SUM(I99:J99)</f>
        <v>0</v>
      </c>
      <c r="I99" s="132"/>
      <c r="J99" s="132"/>
      <c r="K99" s="132"/>
      <c r="L99" s="132">
        <v>1820</v>
      </c>
      <c r="M99" s="132">
        <f>SUM(N99:O99)</f>
        <v>6426</v>
      </c>
      <c r="N99" s="132">
        <v>2991</v>
      </c>
      <c r="O99" s="132">
        <v>3435</v>
      </c>
      <c r="P99" s="132">
        <v>1889</v>
      </c>
      <c r="Q99" s="132">
        <f>SUM(R99:S99)</f>
        <v>6428</v>
      </c>
      <c r="R99" s="132">
        <v>2996</v>
      </c>
      <c r="S99" s="132">
        <v>3432</v>
      </c>
    </row>
    <row r="100" spans="1:19" ht="21" hidden="1" customHeight="1" outlineLevel="1">
      <c r="A100" s="160" t="s">
        <v>74</v>
      </c>
      <c r="B100" s="160"/>
      <c r="C100" s="132"/>
      <c r="D100" s="132">
        <f>SUM(E100:F100)</f>
        <v>0</v>
      </c>
      <c r="E100" s="132"/>
      <c r="F100" s="132"/>
      <c r="G100" s="132"/>
      <c r="H100" s="132">
        <f>SUM(I100:J100)</f>
        <v>0</v>
      </c>
      <c r="I100" s="132"/>
      <c r="J100" s="132"/>
      <c r="K100" s="132"/>
      <c r="L100" s="132">
        <v>757</v>
      </c>
      <c r="M100" s="132">
        <f>SUM(N100:O100)</f>
        <v>2768</v>
      </c>
      <c r="N100" s="132">
        <v>1371</v>
      </c>
      <c r="O100" s="132">
        <v>1397</v>
      </c>
      <c r="P100" s="132">
        <v>774</v>
      </c>
      <c r="Q100" s="132">
        <f>SUM(R100:S100)</f>
        <v>2938</v>
      </c>
      <c r="R100" s="132">
        <v>1453</v>
      </c>
      <c r="S100" s="132">
        <v>1485</v>
      </c>
    </row>
    <row r="101" spans="1:19" ht="30" hidden="1" customHeight="1" outlineLevel="1">
      <c r="A101" s="160" t="s">
        <v>75</v>
      </c>
      <c r="B101" s="160"/>
      <c r="C101" s="132">
        <f t="shared" ref="C101:J101" si="30">SUM(C102:C104)</f>
        <v>0</v>
      </c>
      <c r="D101" s="132">
        <f t="shared" si="30"/>
        <v>0</v>
      </c>
      <c r="E101" s="132">
        <f t="shared" si="30"/>
        <v>0</v>
      </c>
      <c r="F101" s="132">
        <f t="shared" si="30"/>
        <v>0</v>
      </c>
      <c r="G101" s="132">
        <f t="shared" si="30"/>
        <v>0</v>
      </c>
      <c r="H101" s="132">
        <f t="shared" si="30"/>
        <v>0</v>
      </c>
      <c r="I101" s="132">
        <f t="shared" si="30"/>
        <v>0</v>
      </c>
      <c r="J101" s="132">
        <f t="shared" si="30"/>
        <v>0</v>
      </c>
      <c r="K101" s="132"/>
      <c r="L101" s="132">
        <f t="shared" ref="L101:S101" si="31">SUM(L102:L104)</f>
        <v>1599</v>
      </c>
      <c r="M101" s="132">
        <f t="shared" si="31"/>
        <v>5991</v>
      </c>
      <c r="N101" s="132">
        <f t="shared" si="31"/>
        <v>2949</v>
      </c>
      <c r="O101" s="132">
        <f t="shared" si="31"/>
        <v>3042</v>
      </c>
      <c r="P101" s="132">
        <f t="shared" si="31"/>
        <v>1635</v>
      </c>
      <c r="Q101" s="132">
        <f t="shared" si="31"/>
        <v>5978</v>
      </c>
      <c r="R101" s="132">
        <f t="shared" si="31"/>
        <v>2970</v>
      </c>
      <c r="S101" s="132">
        <f t="shared" si="31"/>
        <v>3008</v>
      </c>
    </row>
    <row r="102" spans="1:19" ht="21" hidden="1" customHeight="1" outlineLevel="1">
      <c r="A102" s="160" t="s">
        <v>76</v>
      </c>
      <c r="B102" s="160"/>
      <c r="C102" s="132"/>
      <c r="D102" s="132">
        <f>SUM(E102:F102)</f>
        <v>0</v>
      </c>
      <c r="E102" s="132"/>
      <c r="F102" s="132"/>
      <c r="G102" s="132"/>
      <c r="H102" s="132">
        <f>SUM(I102:J102)</f>
        <v>0</v>
      </c>
      <c r="I102" s="132"/>
      <c r="J102" s="132"/>
      <c r="K102" s="132"/>
      <c r="L102" s="132">
        <v>1599</v>
      </c>
      <c r="M102" s="132">
        <f>SUM(N102:O102)</f>
        <v>5991</v>
      </c>
      <c r="N102" s="132">
        <v>2949</v>
      </c>
      <c r="O102" s="132">
        <v>3042</v>
      </c>
      <c r="P102" s="132">
        <v>1635</v>
      </c>
      <c r="Q102" s="132">
        <f>SUM(R102:S102)</f>
        <v>5978</v>
      </c>
      <c r="R102" s="132">
        <v>2970</v>
      </c>
      <c r="S102" s="132">
        <v>3008</v>
      </c>
    </row>
    <row r="103" spans="1:19" ht="21" hidden="1" customHeight="1" outlineLevel="1">
      <c r="A103" s="160" t="s">
        <v>77</v>
      </c>
      <c r="B103" s="160"/>
      <c r="C103" s="132"/>
      <c r="D103" s="132">
        <f>SUM(E103:F103)</f>
        <v>0</v>
      </c>
      <c r="E103" s="132"/>
      <c r="F103" s="132"/>
      <c r="G103" s="132"/>
      <c r="H103" s="132">
        <f>SUM(I103:J103)</f>
        <v>0</v>
      </c>
      <c r="I103" s="132"/>
      <c r="J103" s="132"/>
      <c r="K103" s="132"/>
      <c r="L103" s="132"/>
      <c r="M103" s="132">
        <f>SUM(N103:O103)</f>
        <v>0</v>
      </c>
      <c r="N103" s="132"/>
      <c r="O103" s="132"/>
      <c r="P103" s="132"/>
      <c r="Q103" s="132">
        <f>SUM(R103:S103)</f>
        <v>0</v>
      </c>
      <c r="R103" s="132"/>
      <c r="S103" s="132"/>
    </row>
    <row r="104" spans="1:19" ht="21" hidden="1" customHeight="1" outlineLevel="1">
      <c r="A104" s="160" t="s">
        <v>78</v>
      </c>
      <c r="B104" s="160"/>
      <c r="C104" s="132"/>
      <c r="D104" s="132">
        <f>SUM(E104:F104)</f>
        <v>0</v>
      </c>
      <c r="E104" s="132"/>
      <c r="F104" s="132"/>
      <c r="G104" s="132"/>
      <c r="H104" s="132">
        <f>SUM(I104:J104)</f>
        <v>0</v>
      </c>
      <c r="I104" s="132"/>
      <c r="J104" s="132"/>
      <c r="K104" s="132"/>
      <c r="L104" s="132"/>
      <c r="M104" s="132">
        <f>SUM(N104:O104)</f>
        <v>0</v>
      </c>
      <c r="N104" s="132"/>
      <c r="O104" s="132"/>
      <c r="P104" s="132"/>
      <c r="Q104" s="132">
        <f>SUM(R104:S104)</f>
        <v>0</v>
      </c>
      <c r="R104" s="132"/>
      <c r="S104" s="132"/>
    </row>
    <row r="105" spans="1:19" ht="30" hidden="1" customHeight="1" outlineLevel="1">
      <c r="A105" s="160" t="s">
        <v>79</v>
      </c>
      <c r="B105" s="160"/>
      <c r="C105" s="132">
        <f t="shared" ref="C105:J105" si="32">SUM(C106:C109)</f>
        <v>0</v>
      </c>
      <c r="D105" s="132">
        <f t="shared" si="32"/>
        <v>0</v>
      </c>
      <c r="E105" s="132">
        <f t="shared" si="32"/>
        <v>0</v>
      </c>
      <c r="F105" s="132">
        <f t="shared" si="32"/>
        <v>0</v>
      </c>
      <c r="G105" s="132">
        <f t="shared" si="32"/>
        <v>0</v>
      </c>
      <c r="H105" s="132">
        <f t="shared" si="32"/>
        <v>0</v>
      </c>
      <c r="I105" s="132">
        <f t="shared" si="32"/>
        <v>0</v>
      </c>
      <c r="J105" s="132">
        <f t="shared" si="32"/>
        <v>0</v>
      </c>
      <c r="K105" s="132"/>
      <c r="L105" s="132">
        <f t="shared" ref="L105:S105" si="33">SUM(L106:L109)</f>
        <v>0</v>
      </c>
      <c r="M105" s="132">
        <f t="shared" si="33"/>
        <v>0</v>
      </c>
      <c r="N105" s="132">
        <f t="shared" si="33"/>
        <v>0</v>
      </c>
      <c r="O105" s="132">
        <f t="shared" si="33"/>
        <v>0</v>
      </c>
      <c r="P105" s="132">
        <f t="shared" si="33"/>
        <v>3180</v>
      </c>
      <c r="Q105" s="132">
        <f t="shared" si="33"/>
        <v>11580</v>
      </c>
      <c r="R105" s="132">
        <f t="shared" si="33"/>
        <v>5749</v>
      </c>
      <c r="S105" s="132">
        <f t="shared" si="33"/>
        <v>5831</v>
      </c>
    </row>
    <row r="106" spans="1:19" ht="21" hidden="1" customHeight="1" outlineLevel="1">
      <c r="A106" s="160" t="s">
        <v>80</v>
      </c>
      <c r="B106" s="160"/>
      <c r="C106" s="132"/>
      <c r="D106" s="132">
        <f>SUM(E106:F106)</f>
        <v>0</v>
      </c>
      <c r="E106" s="132"/>
      <c r="F106" s="132"/>
      <c r="G106" s="132"/>
      <c r="H106" s="132">
        <f>SUM(I106:J106)</f>
        <v>0</v>
      </c>
      <c r="I106" s="132"/>
      <c r="J106" s="132"/>
      <c r="K106" s="132"/>
      <c r="L106" s="132"/>
      <c r="M106" s="132">
        <f>SUM(N106:O106)</f>
        <v>0</v>
      </c>
      <c r="N106" s="132"/>
      <c r="O106" s="132"/>
      <c r="P106" s="132">
        <v>916</v>
      </c>
      <c r="Q106" s="132">
        <f>SUM(R106:S106)</f>
        <v>3237</v>
      </c>
      <c r="R106" s="132">
        <v>1566</v>
      </c>
      <c r="S106" s="132">
        <v>1671</v>
      </c>
    </row>
    <row r="107" spans="1:19" ht="21" hidden="1" customHeight="1" outlineLevel="1">
      <c r="A107" s="160" t="s">
        <v>81</v>
      </c>
      <c r="B107" s="160"/>
      <c r="C107" s="132"/>
      <c r="D107" s="132">
        <f>SUM(E107:F107)</f>
        <v>0</v>
      </c>
      <c r="E107" s="132"/>
      <c r="F107" s="132"/>
      <c r="G107" s="132"/>
      <c r="H107" s="132">
        <f>SUM(I107:J107)</f>
        <v>0</v>
      </c>
      <c r="I107" s="132"/>
      <c r="J107" s="132"/>
      <c r="K107" s="132"/>
      <c r="L107" s="132"/>
      <c r="M107" s="132">
        <f>SUM(N107:O107)</f>
        <v>0</v>
      </c>
      <c r="N107" s="132"/>
      <c r="O107" s="132"/>
      <c r="P107" s="132">
        <v>516</v>
      </c>
      <c r="Q107" s="132">
        <f>SUM(R107:S107)</f>
        <v>1918</v>
      </c>
      <c r="R107" s="132">
        <v>959</v>
      </c>
      <c r="S107" s="132">
        <v>959</v>
      </c>
    </row>
    <row r="108" spans="1:19" ht="21" hidden="1" customHeight="1" outlineLevel="1">
      <c r="A108" s="160" t="s">
        <v>82</v>
      </c>
      <c r="B108" s="160"/>
      <c r="C108" s="132"/>
      <c r="D108" s="132">
        <f>SUM(E108:F108)</f>
        <v>0</v>
      </c>
      <c r="E108" s="132"/>
      <c r="F108" s="132"/>
      <c r="G108" s="132"/>
      <c r="H108" s="132">
        <f>SUM(I108:J108)</f>
        <v>0</v>
      </c>
      <c r="I108" s="132"/>
      <c r="J108" s="132"/>
      <c r="K108" s="132"/>
      <c r="L108" s="132"/>
      <c r="M108" s="132">
        <f>SUM(N108:O108)</f>
        <v>0</v>
      </c>
      <c r="N108" s="132"/>
      <c r="O108" s="132"/>
      <c r="P108" s="132">
        <v>763</v>
      </c>
      <c r="Q108" s="132">
        <f>SUM(R108:S108)</f>
        <v>2881</v>
      </c>
      <c r="R108" s="132">
        <v>1422</v>
      </c>
      <c r="S108" s="132">
        <v>1459</v>
      </c>
    </row>
    <row r="109" spans="1:19" ht="21" hidden="1" customHeight="1" outlineLevel="1" thickBot="1">
      <c r="A109" s="162" t="s">
        <v>83</v>
      </c>
      <c r="B109" s="162"/>
      <c r="C109" s="133"/>
      <c r="D109" s="133">
        <f>SUM(E109:F109)</f>
        <v>0</v>
      </c>
      <c r="E109" s="133"/>
      <c r="F109" s="133"/>
      <c r="G109" s="133"/>
      <c r="H109" s="133">
        <f>SUM(I109:J109)</f>
        <v>0</v>
      </c>
      <c r="I109" s="133"/>
      <c r="J109" s="133"/>
      <c r="K109" s="133"/>
      <c r="L109" s="133"/>
      <c r="M109" s="133">
        <f>SUM(N109:O109)</f>
        <v>0</v>
      </c>
      <c r="N109" s="133"/>
      <c r="O109" s="133"/>
      <c r="P109" s="133">
        <v>985</v>
      </c>
      <c r="Q109" s="133">
        <f>SUM(R109:S109)</f>
        <v>3544</v>
      </c>
      <c r="R109" s="133">
        <v>1802</v>
      </c>
      <c r="S109" s="133">
        <v>1742</v>
      </c>
    </row>
    <row r="110" spans="1:19" hidden="1" outlineLevel="1">
      <c r="A110" s="127" t="s">
        <v>51</v>
      </c>
    </row>
    <row r="111" spans="1:19" collapsed="1"/>
    <row r="112" spans="1:19" ht="14.25" thickBot="1">
      <c r="A112" s="135" t="s">
        <v>143</v>
      </c>
      <c r="B112" s="126"/>
      <c r="J112" s="128" t="s">
        <v>84</v>
      </c>
      <c r="S112" s="128" t="s">
        <v>84</v>
      </c>
    </row>
    <row r="113" spans="1:19">
      <c r="A113" s="156" t="s">
        <v>50</v>
      </c>
      <c r="B113" s="157"/>
      <c r="C113" s="163">
        <v>33147</v>
      </c>
      <c r="D113" s="163"/>
      <c r="E113" s="163"/>
      <c r="F113" s="163"/>
      <c r="G113" s="163">
        <v>34973</v>
      </c>
      <c r="H113" s="163"/>
      <c r="I113" s="163"/>
      <c r="J113" s="164"/>
      <c r="K113" s="136"/>
      <c r="L113" s="166">
        <v>36800</v>
      </c>
      <c r="M113" s="163"/>
      <c r="N113" s="163"/>
      <c r="O113" s="163"/>
      <c r="P113" s="163">
        <v>38626</v>
      </c>
      <c r="Q113" s="163"/>
      <c r="R113" s="163"/>
      <c r="S113" s="164"/>
    </row>
    <row r="114" spans="1:19" ht="14.25" customHeight="1">
      <c r="A114" s="158"/>
      <c r="B114" s="159"/>
      <c r="C114" s="167" t="s">
        <v>4</v>
      </c>
      <c r="D114" s="159" t="s">
        <v>5</v>
      </c>
      <c r="E114" s="159"/>
      <c r="F114" s="159"/>
      <c r="G114" s="167" t="s">
        <v>4</v>
      </c>
      <c r="H114" s="159" t="s">
        <v>5</v>
      </c>
      <c r="I114" s="159"/>
      <c r="J114" s="165"/>
      <c r="K114" s="137"/>
      <c r="L114" s="169" t="s">
        <v>4</v>
      </c>
      <c r="M114" s="159" t="s">
        <v>5</v>
      </c>
      <c r="N114" s="159"/>
      <c r="O114" s="159"/>
      <c r="P114" s="167" t="s">
        <v>4</v>
      </c>
      <c r="Q114" s="159" t="s">
        <v>5</v>
      </c>
      <c r="R114" s="159"/>
      <c r="S114" s="165"/>
    </row>
    <row r="115" spans="1:19" ht="14.25" customHeight="1">
      <c r="A115" s="158"/>
      <c r="B115" s="159"/>
      <c r="C115" s="168"/>
      <c r="D115" s="130" t="s">
        <v>141</v>
      </c>
      <c r="E115" s="130" t="s">
        <v>1</v>
      </c>
      <c r="F115" s="130" t="s">
        <v>2</v>
      </c>
      <c r="G115" s="168"/>
      <c r="H115" s="130" t="s">
        <v>141</v>
      </c>
      <c r="I115" s="130" t="s">
        <v>1</v>
      </c>
      <c r="J115" s="131" t="s">
        <v>2</v>
      </c>
      <c r="K115" s="137"/>
      <c r="L115" s="170"/>
      <c r="M115" s="130" t="s">
        <v>141</v>
      </c>
      <c r="N115" s="130" t="s">
        <v>1</v>
      </c>
      <c r="O115" s="130" t="s">
        <v>2</v>
      </c>
      <c r="P115" s="168"/>
      <c r="Q115" s="130" t="s">
        <v>141</v>
      </c>
      <c r="R115" s="130" t="s">
        <v>1</v>
      </c>
      <c r="S115" s="131" t="s">
        <v>2</v>
      </c>
    </row>
    <row r="116" spans="1:19" ht="26.25" customHeight="1">
      <c r="A116" s="171" t="s">
        <v>53</v>
      </c>
      <c r="B116" s="169"/>
      <c r="C116" s="132">
        <v>657286</v>
      </c>
      <c r="D116" s="138">
        <f>SUM(E116:F116)</f>
        <v>2156627</v>
      </c>
      <c r="E116" s="138">
        <v>1048109</v>
      </c>
      <c r="F116" s="138">
        <v>1108518</v>
      </c>
      <c r="G116" s="132">
        <v>713414</v>
      </c>
      <c r="H116" s="138">
        <f>SUM(I116:J116)</f>
        <v>2193984</v>
      </c>
      <c r="I116" s="138">
        <v>1070471</v>
      </c>
      <c r="J116" s="138">
        <v>1123513</v>
      </c>
      <c r="K116" s="132"/>
      <c r="L116" s="132">
        <v>758164</v>
      </c>
      <c r="M116" s="132">
        <f>SUM(N116:O116)</f>
        <v>2215168</v>
      </c>
      <c r="N116" s="132">
        <v>1080986</v>
      </c>
      <c r="O116" s="132">
        <v>1134182</v>
      </c>
      <c r="P116" s="132">
        <v>780245</v>
      </c>
      <c r="Q116" s="132">
        <v>2196114</v>
      </c>
      <c r="R116" s="132">
        <v>1068203</v>
      </c>
      <c r="S116" s="132">
        <v>1127911</v>
      </c>
    </row>
    <row r="117" spans="1:19" ht="30" customHeight="1">
      <c r="A117" s="174" t="s">
        <v>54</v>
      </c>
      <c r="B117" s="175"/>
      <c r="C117" s="132">
        <f t="shared" ref="C117:O117" si="34">SUM(C119:C133,C135:C138,C140:C142,C144:C147)</f>
        <v>28759</v>
      </c>
      <c r="D117" s="132">
        <f t="shared" si="34"/>
        <v>95625</v>
      </c>
      <c r="E117" s="132">
        <f t="shared" si="34"/>
        <v>46801</v>
      </c>
      <c r="F117" s="132">
        <f t="shared" si="34"/>
        <v>48824</v>
      </c>
      <c r="G117" s="132">
        <f t="shared" si="34"/>
        <v>31483</v>
      </c>
      <c r="H117" s="132">
        <f t="shared" si="34"/>
        <v>97813</v>
      </c>
      <c r="I117" s="132">
        <f t="shared" si="34"/>
        <v>47832</v>
      </c>
      <c r="J117" s="132">
        <f t="shared" si="34"/>
        <v>49981</v>
      </c>
      <c r="K117" s="132">
        <f t="shared" si="34"/>
        <v>0</v>
      </c>
      <c r="L117" s="132">
        <f t="shared" si="34"/>
        <v>33836</v>
      </c>
      <c r="M117" s="132">
        <f t="shared" si="34"/>
        <v>100016</v>
      </c>
      <c r="N117" s="132">
        <f t="shared" si="34"/>
        <v>48948</v>
      </c>
      <c r="O117" s="132">
        <f t="shared" si="34"/>
        <v>51068</v>
      </c>
      <c r="P117" s="132">
        <f>SUM(P119:P133,P135:P138,P140:P142,P144:P147)</f>
        <v>35362</v>
      </c>
      <c r="Q117" s="132">
        <f>SUM(Q119:Q133,Q135:Q138,Q140:Q142,Q144:Q147)</f>
        <v>100462</v>
      </c>
      <c r="R117" s="132">
        <f>SUM(R119:R133,R135:R138,R140:R142,R144:R147)</f>
        <v>49041</v>
      </c>
      <c r="S117" s="132">
        <f>SUM(S119:S133,S135:S138,S140:S142,S144:S147)</f>
        <v>51421</v>
      </c>
    </row>
    <row r="118" spans="1:19" ht="30" hidden="1" customHeight="1">
      <c r="A118" s="172" t="s">
        <v>54</v>
      </c>
      <c r="B118" s="173"/>
      <c r="C118" s="132">
        <f t="shared" ref="C118:J118" si="35">SUM(C119:C133)</f>
        <v>19068</v>
      </c>
      <c r="D118" s="132">
        <f t="shared" si="35"/>
        <v>62003</v>
      </c>
      <c r="E118" s="132">
        <f t="shared" si="35"/>
        <v>30375</v>
      </c>
      <c r="F118" s="132">
        <f t="shared" si="35"/>
        <v>31628</v>
      </c>
      <c r="G118" s="132">
        <f t="shared" si="35"/>
        <v>21268</v>
      </c>
      <c r="H118" s="132">
        <f t="shared" si="35"/>
        <v>64206</v>
      </c>
      <c r="I118" s="132">
        <f t="shared" si="35"/>
        <v>31532</v>
      </c>
      <c r="J118" s="132">
        <f t="shared" si="35"/>
        <v>32674</v>
      </c>
      <c r="K118" s="132"/>
      <c r="L118" s="132">
        <f t="shared" ref="L118:S118" si="36">SUM(L119:L133)</f>
        <v>23197</v>
      </c>
      <c r="M118" s="132">
        <f t="shared" si="36"/>
        <v>66875</v>
      </c>
      <c r="N118" s="132">
        <f t="shared" si="36"/>
        <v>32963</v>
      </c>
      <c r="O118" s="132">
        <f t="shared" si="36"/>
        <v>33912</v>
      </c>
      <c r="P118" s="132">
        <f t="shared" si="36"/>
        <v>24734</v>
      </c>
      <c r="Q118" s="132">
        <f t="shared" si="36"/>
        <v>68576</v>
      </c>
      <c r="R118" s="132">
        <f t="shared" si="36"/>
        <v>33709</v>
      </c>
      <c r="S118" s="132">
        <f t="shared" si="36"/>
        <v>34867</v>
      </c>
    </row>
    <row r="119" spans="1:19" ht="23.25" customHeight="1">
      <c r="A119" s="172" t="s">
        <v>55</v>
      </c>
      <c r="B119" s="173"/>
      <c r="C119" s="132">
        <v>4322</v>
      </c>
      <c r="D119" s="132">
        <f>SUM(E119:F119)</f>
        <v>12825</v>
      </c>
      <c r="E119" s="132">
        <v>6324</v>
      </c>
      <c r="F119" s="132">
        <v>6501</v>
      </c>
      <c r="G119" s="132">
        <v>5128</v>
      </c>
      <c r="H119" s="132">
        <f>SUM(I119:J119)</f>
        <v>13680</v>
      </c>
      <c r="I119" s="132">
        <v>6726</v>
      </c>
      <c r="J119" s="132">
        <v>6954</v>
      </c>
      <c r="K119" s="132"/>
      <c r="L119" s="132">
        <v>5581</v>
      </c>
      <c r="M119" s="132">
        <f>SUM(N119:O119)</f>
        <v>14691</v>
      </c>
      <c r="N119" s="132">
        <v>7350</v>
      </c>
      <c r="O119" s="132">
        <v>7341</v>
      </c>
      <c r="P119" s="132">
        <v>6376</v>
      </c>
      <c r="Q119" s="132">
        <f>SUM(R119:S119)</f>
        <v>16151</v>
      </c>
      <c r="R119" s="132">
        <v>8090</v>
      </c>
      <c r="S119" s="132">
        <v>8061</v>
      </c>
    </row>
    <row r="120" spans="1:19" ht="23.25" customHeight="1">
      <c r="A120" s="172" t="s">
        <v>56</v>
      </c>
      <c r="B120" s="173"/>
      <c r="C120" s="132">
        <v>313</v>
      </c>
      <c r="D120" s="132">
        <f t="shared" ref="D120:D133" si="37">SUM(E120:F120)</f>
        <v>1083</v>
      </c>
      <c r="E120" s="132">
        <v>556</v>
      </c>
      <c r="F120" s="132">
        <v>527</v>
      </c>
      <c r="G120" s="132">
        <v>351</v>
      </c>
      <c r="H120" s="132">
        <f t="shared" ref="H120:H133" si="38">SUM(I120:J120)</f>
        <v>1130</v>
      </c>
      <c r="I120" s="132">
        <v>572</v>
      </c>
      <c r="J120" s="132">
        <v>558</v>
      </c>
      <c r="K120" s="132"/>
      <c r="L120" s="132">
        <v>396</v>
      </c>
      <c r="M120" s="132">
        <f t="shared" ref="M120:M133" si="39">SUM(N120:O120)</f>
        <v>1174</v>
      </c>
      <c r="N120" s="132">
        <v>614</v>
      </c>
      <c r="O120" s="132">
        <v>560</v>
      </c>
      <c r="P120" s="132">
        <v>448</v>
      </c>
      <c r="Q120" s="132">
        <f t="shared" ref="Q120:Q133" si="40">SUM(R120:S120)</f>
        <v>1260</v>
      </c>
      <c r="R120" s="132">
        <v>642</v>
      </c>
      <c r="S120" s="132">
        <v>618</v>
      </c>
    </row>
    <row r="121" spans="1:19" ht="23.25" customHeight="1">
      <c r="A121" s="172" t="s">
        <v>57</v>
      </c>
      <c r="B121" s="173"/>
      <c r="C121" s="132">
        <v>570</v>
      </c>
      <c r="D121" s="132">
        <f t="shared" si="37"/>
        <v>2176</v>
      </c>
      <c r="E121" s="132">
        <v>1059</v>
      </c>
      <c r="F121" s="132">
        <v>1117</v>
      </c>
      <c r="G121" s="132">
        <v>655</v>
      </c>
      <c r="H121" s="132">
        <f t="shared" si="38"/>
        <v>2278</v>
      </c>
      <c r="I121" s="132">
        <v>1126</v>
      </c>
      <c r="J121" s="132">
        <v>1152</v>
      </c>
      <c r="K121" s="132"/>
      <c r="L121" s="132">
        <v>757</v>
      </c>
      <c r="M121" s="132">
        <f t="shared" si="39"/>
        <v>2380</v>
      </c>
      <c r="N121" s="132">
        <v>1167</v>
      </c>
      <c r="O121" s="132">
        <v>1213</v>
      </c>
      <c r="P121" s="132">
        <v>827</v>
      </c>
      <c r="Q121" s="132">
        <f t="shared" si="40"/>
        <v>2474</v>
      </c>
      <c r="R121" s="132">
        <v>1231</v>
      </c>
      <c r="S121" s="132">
        <v>1243</v>
      </c>
    </row>
    <row r="122" spans="1:19" ht="23.25" customHeight="1">
      <c r="A122" s="172" t="s">
        <v>58</v>
      </c>
      <c r="B122" s="173"/>
      <c r="C122" s="132">
        <v>1017</v>
      </c>
      <c r="D122" s="132">
        <f t="shared" si="37"/>
        <v>3690</v>
      </c>
      <c r="E122" s="132">
        <v>1786</v>
      </c>
      <c r="F122" s="132">
        <v>1904</v>
      </c>
      <c r="G122" s="132">
        <v>1225</v>
      </c>
      <c r="H122" s="132">
        <f t="shared" si="38"/>
        <v>4030</v>
      </c>
      <c r="I122" s="132">
        <v>1990</v>
      </c>
      <c r="J122" s="132">
        <v>2040</v>
      </c>
      <c r="K122" s="132"/>
      <c r="L122" s="132">
        <v>1360</v>
      </c>
      <c r="M122" s="132">
        <f t="shared" si="39"/>
        <v>4398</v>
      </c>
      <c r="N122" s="132">
        <v>2159</v>
      </c>
      <c r="O122" s="132">
        <v>2239</v>
      </c>
      <c r="P122" s="132">
        <v>1467</v>
      </c>
      <c r="Q122" s="132">
        <f t="shared" si="40"/>
        <v>4547</v>
      </c>
      <c r="R122" s="132">
        <v>2194</v>
      </c>
      <c r="S122" s="132">
        <v>2353</v>
      </c>
    </row>
    <row r="123" spans="1:19" ht="23.25" customHeight="1">
      <c r="A123" s="172" t="s">
        <v>59</v>
      </c>
      <c r="B123" s="173"/>
      <c r="C123" s="132">
        <v>938</v>
      </c>
      <c r="D123" s="132">
        <f t="shared" si="37"/>
        <v>3315</v>
      </c>
      <c r="E123" s="132">
        <v>1611</v>
      </c>
      <c r="F123" s="132">
        <v>1704</v>
      </c>
      <c r="G123" s="132">
        <v>1014</v>
      </c>
      <c r="H123" s="132">
        <f t="shared" si="38"/>
        <v>3403</v>
      </c>
      <c r="I123" s="132">
        <v>1671</v>
      </c>
      <c r="J123" s="132">
        <v>1732</v>
      </c>
      <c r="K123" s="132"/>
      <c r="L123" s="132">
        <v>1076</v>
      </c>
      <c r="M123" s="132">
        <f t="shared" si="39"/>
        <v>3382</v>
      </c>
      <c r="N123" s="132">
        <v>1652</v>
      </c>
      <c r="O123" s="132">
        <v>1730</v>
      </c>
      <c r="P123" s="132">
        <v>1130</v>
      </c>
      <c r="Q123" s="132">
        <f t="shared" si="40"/>
        <v>3326</v>
      </c>
      <c r="R123" s="132">
        <v>1639</v>
      </c>
      <c r="S123" s="132">
        <v>1687</v>
      </c>
    </row>
    <row r="124" spans="1:19" ht="23.25" customHeight="1">
      <c r="A124" s="172" t="s">
        <v>60</v>
      </c>
      <c r="B124" s="173"/>
      <c r="C124" s="132">
        <v>2584</v>
      </c>
      <c r="D124" s="132">
        <f t="shared" si="37"/>
        <v>8116</v>
      </c>
      <c r="E124" s="132">
        <v>3831</v>
      </c>
      <c r="F124" s="132">
        <v>4285</v>
      </c>
      <c r="G124" s="132">
        <v>2892</v>
      </c>
      <c r="H124" s="132">
        <f t="shared" si="38"/>
        <v>8498</v>
      </c>
      <c r="I124" s="132">
        <v>4059</v>
      </c>
      <c r="J124" s="132">
        <v>4439</v>
      </c>
      <c r="K124" s="132"/>
      <c r="L124" s="132">
        <v>3238</v>
      </c>
      <c r="M124" s="132">
        <f t="shared" si="39"/>
        <v>9142</v>
      </c>
      <c r="N124" s="132">
        <v>4360</v>
      </c>
      <c r="O124" s="132">
        <v>4782</v>
      </c>
      <c r="P124" s="132">
        <v>3356</v>
      </c>
      <c r="Q124" s="132">
        <f t="shared" si="40"/>
        <v>9212</v>
      </c>
      <c r="R124" s="132">
        <v>4384</v>
      </c>
      <c r="S124" s="132">
        <v>4828</v>
      </c>
    </row>
    <row r="125" spans="1:19" ht="23.25" customHeight="1">
      <c r="A125" s="172" t="s">
        <v>61</v>
      </c>
      <c r="B125" s="173"/>
      <c r="C125" s="132">
        <v>302</v>
      </c>
      <c r="D125" s="132">
        <f t="shared" si="37"/>
        <v>1081</v>
      </c>
      <c r="E125" s="132">
        <v>514</v>
      </c>
      <c r="F125" s="132">
        <v>567</v>
      </c>
      <c r="G125" s="132">
        <v>324</v>
      </c>
      <c r="H125" s="132">
        <f t="shared" si="38"/>
        <v>1087</v>
      </c>
      <c r="I125" s="132">
        <v>516</v>
      </c>
      <c r="J125" s="132">
        <v>571</v>
      </c>
      <c r="K125" s="132"/>
      <c r="L125" s="132">
        <v>358</v>
      </c>
      <c r="M125" s="132">
        <f t="shared" si="39"/>
        <v>1089</v>
      </c>
      <c r="N125" s="132">
        <v>518</v>
      </c>
      <c r="O125" s="132">
        <v>571</v>
      </c>
      <c r="P125" s="132">
        <v>372</v>
      </c>
      <c r="Q125" s="132">
        <f t="shared" si="40"/>
        <v>1087</v>
      </c>
      <c r="R125" s="132">
        <v>516</v>
      </c>
      <c r="S125" s="132">
        <v>571</v>
      </c>
    </row>
    <row r="126" spans="1:19" ht="23.25" customHeight="1">
      <c r="A126" s="172" t="s">
        <v>62</v>
      </c>
      <c r="B126" s="173"/>
      <c r="C126" s="132">
        <v>987</v>
      </c>
      <c r="D126" s="132">
        <f t="shared" si="37"/>
        <v>3720</v>
      </c>
      <c r="E126" s="132">
        <v>1830</v>
      </c>
      <c r="F126" s="132">
        <v>1890</v>
      </c>
      <c r="G126" s="132">
        <v>998</v>
      </c>
      <c r="H126" s="132">
        <f t="shared" si="38"/>
        <v>3597</v>
      </c>
      <c r="I126" s="132">
        <v>1777</v>
      </c>
      <c r="J126" s="132">
        <v>1820</v>
      </c>
      <c r="K126" s="132"/>
      <c r="L126" s="132">
        <v>1062</v>
      </c>
      <c r="M126" s="132">
        <f t="shared" si="39"/>
        <v>3582</v>
      </c>
      <c r="N126" s="132">
        <v>1756</v>
      </c>
      <c r="O126" s="132">
        <v>1826</v>
      </c>
      <c r="P126" s="132">
        <v>1083</v>
      </c>
      <c r="Q126" s="132">
        <f t="shared" si="40"/>
        <v>3494</v>
      </c>
      <c r="R126" s="132">
        <v>1732</v>
      </c>
      <c r="S126" s="132">
        <v>1762</v>
      </c>
    </row>
    <row r="127" spans="1:19" ht="23.25" customHeight="1">
      <c r="A127" s="172" t="s">
        <v>63</v>
      </c>
      <c r="B127" s="173"/>
      <c r="C127" s="132">
        <v>734</v>
      </c>
      <c r="D127" s="132">
        <f t="shared" si="37"/>
        <v>2456</v>
      </c>
      <c r="E127" s="132">
        <v>1204</v>
      </c>
      <c r="F127" s="132">
        <v>1252</v>
      </c>
      <c r="G127" s="132">
        <v>738</v>
      </c>
      <c r="H127" s="132">
        <f t="shared" si="38"/>
        <v>2375</v>
      </c>
      <c r="I127" s="132">
        <v>1153</v>
      </c>
      <c r="J127" s="132">
        <v>1222</v>
      </c>
      <c r="K127" s="132"/>
      <c r="L127" s="132">
        <v>862</v>
      </c>
      <c r="M127" s="132">
        <f t="shared" si="39"/>
        <v>2643</v>
      </c>
      <c r="N127" s="132">
        <v>1289</v>
      </c>
      <c r="O127" s="132">
        <v>1354</v>
      </c>
      <c r="P127" s="132">
        <v>914</v>
      </c>
      <c r="Q127" s="132">
        <f t="shared" si="40"/>
        <v>2746</v>
      </c>
      <c r="R127" s="132">
        <v>1343</v>
      </c>
      <c r="S127" s="132">
        <v>1403</v>
      </c>
    </row>
    <row r="128" spans="1:19" ht="23.25" customHeight="1">
      <c r="A128" s="172" t="s">
        <v>64</v>
      </c>
      <c r="B128" s="173"/>
      <c r="C128" s="132">
        <v>472</v>
      </c>
      <c r="D128" s="132">
        <f t="shared" si="37"/>
        <v>1708</v>
      </c>
      <c r="E128" s="132">
        <v>829</v>
      </c>
      <c r="F128" s="132">
        <v>879</v>
      </c>
      <c r="G128" s="132">
        <v>533</v>
      </c>
      <c r="H128" s="132">
        <f t="shared" si="38"/>
        <v>1765</v>
      </c>
      <c r="I128" s="132">
        <v>850</v>
      </c>
      <c r="J128" s="132">
        <v>915</v>
      </c>
      <c r="K128" s="132"/>
      <c r="L128" s="132">
        <v>542</v>
      </c>
      <c r="M128" s="132">
        <f t="shared" si="39"/>
        <v>1626</v>
      </c>
      <c r="N128" s="132">
        <v>775</v>
      </c>
      <c r="O128" s="132">
        <v>851</v>
      </c>
      <c r="P128" s="132">
        <v>526</v>
      </c>
      <c r="Q128" s="132">
        <f t="shared" si="40"/>
        <v>1506</v>
      </c>
      <c r="R128" s="132">
        <v>736</v>
      </c>
      <c r="S128" s="132">
        <v>770</v>
      </c>
    </row>
    <row r="129" spans="1:19" ht="23.25" customHeight="1">
      <c r="A129" s="172" t="s">
        <v>65</v>
      </c>
      <c r="B129" s="173"/>
      <c r="C129" s="132">
        <v>2655</v>
      </c>
      <c r="D129" s="132">
        <f t="shared" si="37"/>
        <v>7499</v>
      </c>
      <c r="E129" s="132">
        <v>3700</v>
      </c>
      <c r="F129" s="132">
        <v>3799</v>
      </c>
      <c r="G129" s="132">
        <v>2979</v>
      </c>
      <c r="H129" s="132">
        <f t="shared" si="38"/>
        <v>7797</v>
      </c>
      <c r="I129" s="132">
        <v>3916</v>
      </c>
      <c r="J129" s="132">
        <v>3881</v>
      </c>
      <c r="K129" s="132"/>
      <c r="L129" s="132">
        <v>3252</v>
      </c>
      <c r="M129" s="132">
        <f t="shared" si="39"/>
        <v>8187</v>
      </c>
      <c r="N129" s="132">
        <v>4136</v>
      </c>
      <c r="O129" s="132">
        <v>4051</v>
      </c>
      <c r="P129" s="132">
        <v>3323</v>
      </c>
      <c r="Q129" s="132">
        <f t="shared" si="40"/>
        <v>8275</v>
      </c>
      <c r="R129" s="132">
        <v>4144</v>
      </c>
      <c r="S129" s="132">
        <v>4131</v>
      </c>
    </row>
    <row r="130" spans="1:19" ht="23.25" customHeight="1">
      <c r="A130" s="172" t="s">
        <v>66</v>
      </c>
      <c r="B130" s="173"/>
      <c r="C130" s="132">
        <v>1569</v>
      </c>
      <c r="D130" s="132">
        <f t="shared" si="37"/>
        <v>5461</v>
      </c>
      <c r="E130" s="132">
        <v>2667</v>
      </c>
      <c r="F130" s="132">
        <v>2794</v>
      </c>
      <c r="G130" s="132">
        <v>1748</v>
      </c>
      <c r="H130" s="132">
        <f t="shared" si="38"/>
        <v>5693</v>
      </c>
      <c r="I130" s="132">
        <v>2758</v>
      </c>
      <c r="J130" s="132">
        <v>2935</v>
      </c>
      <c r="K130" s="132"/>
      <c r="L130" s="132">
        <v>1920</v>
      </c>
      <c r="M130" s="132">
        <f t="shared" si="39"/>
        <v>5872</v>
      </c>
      <c r="N130" s="132">
        <v>2850</v>
      </c>
      <c r="O130" s="132">
        <v>3022</v>
      </c>
      <c r="P130" s="132">
        <v>1908</v>
      </c>
      <c r="Q130" s="132">
        <f t="shared" si="40"/>
        <v>5696</v>
      </c>
      <c r="R130" s="132">
        <v>2737</v>
      </c>
      <c r="S130" s="132">
        <v>2959</v>
      </c>
    </row>
    <row r="131" spans="1:19" ht="23.25" customHeight="1">
      <c r="A131" s="172" t="s">
        <v>67</v>
      </c>
      <c r="B131" s="173"/>
      <c r="C131" s="132">
        <v>600</v>
      </c>
      <c r="D131" s="132">
        <f t="shared" si="37"/>
        <v>2098</v>
      </c>
      <c r="E131" s="132">
        <v>1043</v>
      </c>
      <c r="F131" s="132">
        <v>1055</v>
      </c>
      <c r="G131" s="132">
        <v>615</v>
      </c>
      <c r="H131" s="132">
        <f t="shared" si="38"/>
        <v>2011</v>
      </c>
      <c r="I131" s="132">
        <v>983</v>
      </c>
      <c r="J131" s="132">
        <v>1028</v>
      </c>
      <c r="K131" s="132"/>
      <c r="L131" s="132">
        <v>614</v>
      </c>
      <c r="M131" s="132">
        <f t="shared" si="39"/>
        <v>1899</v>
      </c>
      <c r="N131" s="132">
        <v>935</v>
      </c>
      <c r="O131" s="132">
        <v>964</v>
      </c>
      <c r="P131" s="132">
        <v>625</v>
      </c>
      <c r="Q131" s="132">
        <f t="shared" si="40"/>
        <v>1816</v>
      </c>
      <c r="R131" s="132">
        <v>904</v>
      </c>
      <c r="S131" s="132">
        <v>912</v>
      </c>
    </row>
    <row r="132" spans="1:19" ht="23.25" customHeight="1">
      <c r="A132" s="172" t="s">
        <v>68</v>
      </c>
      <c r="B132" s="173"/>
      <c r="C132" s="132">
        <v>1520</v>
      </c>
      <c r="D132" s="132">
        <f t="shared" si="37"/>
        <v>4911</v>
      </c>
      <c r="E132" s="132">
        <v>2520</v>
      </c>
      <c r="F132" s="132">
        <v>2391</v>
      </c>
      <c r="G132" s="132">
        <v>1553</v>
      </c>
      <c r="H132" s="132">
        <f t="shared" si="38"/>
        <v>5039</v>
      </c>
      <c r="I132" s="132">
        <v>2548</v>
      </c>
      <c r="J132" s="132">
        <v>2491</v>
      </c>
      <c r="K132" s="132"/>
      <c r="L132" s="132">
        <v>1660</v>
      </c>
      <c r="M132" s="132">
        <f t="shared" si="39"/>
        <v>5077</v>
      </c>
      <c r="N132" s="132">
        <v>2555</v>
      </c>
      <c r="O132" s="132">
        <v>2522</v>
      </c>
      <c r="P132" s="132">
        <v>1845</v>
      </c>
      <c r="Q132" s="132">
        <f t="shared" si="40"/>
        <v>5386</v>
      </c>
      <c r="R132" s="132">
        <v>2642</v>
      </c>
      <c r="S132" s="132">
        <v>2744</v>
      </c>
    </row>
    <row r="133" spans="1:19" ht="21.75" customHeight="1">
      <c r="A133" s="172" t="s">
        <v>69</v>
      </c>
      <c r="B133" s="173"/>
      <c r="C133" s="132">
        <v>485</v>
      </c>
      <c r="D133" s="132">
        <f t="shared" si="37"/>
        <v>1864</v>
      </c>
      <c r="E133" s="132">
        <v>901</v>
      </c>
      <c r="F133" s="132">
        <v>963</v>
      </c>
      <c r="G133" s="132">
        <v>515</v>
      </c>
      <c r="H133" s="132">
        <f t="shared" si="38"/>
        <v>1823</v>
      </c>
      <c r="I133" s="132">
        <v>887</v>
      </c>
      <c r="J133" s="132">
        <v>936</v>
      </c>
      <c r="K133" s="132"/>
      <c r="L133" s="132">
        <v>519</v>
      </c>
      <c r="M133" s="132">
        <f t="shared" si="39"/>
        <v>1733</v>
      </c>
      <c r="N133" s="132">
        <v>847</v>
      </c>
      <c r="O133" s="132">
        <v>886</v>
      </c>
      <c r="P133" s="132">
        <v>534</v>
      </c>
      <c r="Q133" s="132">
        <f t="shared" si="40"/>
        <v>1600</v>
      </c>
      <c r="R133" s="132">
        <v>775</v>
      </c>
      <c r="S133" s="132">
        <v>825</v>
      </c>
    </row>
    <row r="134" spans="1:19" ht="18.75" hidden="1" customHeight="1">
      <c r="A134" s="172" t="s">
        <v>70</v>
      </c>
      <c r="B134" s="173"/>
      <c r="C134" s="132">
        <f t="shared" ref="C134:J134" si="41">SUM(C137:C138)</f>
        <v>2029</v>
      </c>
      <c r="D134" s="132">
        <f t="shared" si="41"/>
        <v>6961</v>
      </c>
      <c r="E134" s="132">
        <f t="shared" si="41"/>
        <v>3376</v>
      </c>
      <c r="F134" s="132">
        <f t="shared" si="41"/>
        <v>3585</v>
      </c>
      <c r="G134" s="132">
        <f t="shared" si="41"/>
        <v>2188</v>
      </c>
      <c r="H134" s="132">
        <f t="shared" si="41"/>
        <v>7123</v>
      </c>
      <c r="I134" s="132">
        <f t="shared" si="41"/>
        <v>3424</v>
      </c>
      <c r="J134" s="132">
        <f t="shared" si="41"/>
        <v>3699</v>
      </c>
      <c r="K134" s="132"/>
      <c r="L134" s="132">
        <f>SUM(L137:L138)</f>
        <v>2327</v>
      </c>
      <c r="M134" s="132">
        <f>SUM(M137:M138)</f>
        <v>7270</v>
      </c>
      <c r="N134" s="132">
        <f>SUM(N137:N138)</f>
        <v>3502</v>
      </c>
      <c r="O134" s="132">
        <f>SUM(O137:O138)</f>
        <v>3768</v>
      </c>
      <c r="P134" s="132">
        <f>SUM(P135:P138)</f>
        <v>5182</v>
      </c>
      <c r="Q134" s="132">
        <f>SUM(Q135:Q138)</f>
        <v>15311</v>
      </c>
      <c r="R134" s="132">
        <f>SUM(R135:R138)</f>
        <v>7245</v>
      </c>
      <c r="S134" s="132">
        <f>SUM(S135:S138)</f>
        <v>8066</v>
      </c>
    </row>
    <row r="135" spans="1:19" ht="22.5" customHeight="1">
      <c r="A135" s="172" t="s">
        <v>73</v>
      </c>
      <c r="B135" s="173"/>
      <c r="C135" s="132">
        <v>2019</v>
      </c>
      <c r="D135" s="132">
        <f>SUM(E135:F135)</f>
        <v>6284</v>
      </c>
      <c r="E135" s="132">
        <v>2904</v>
      </c>
      <c r="F135" s="132">
        <v>3380</v>
      </c>
      <c r="G135" s="132">
        <v>2035</v>
      </c>
      <c r="H135" s="132">
        <f>SUM(I135:J135)</f>
        <v>6046</v>
      </c>
      <c r="I135" s="132">
        <v>2726</v>
      </c>
      <c r="J135" s="132">
        <v>3320</v>
      </c>
      <c r="K135" s="132"/>
      <c r="L135" s="132">
        <v>2080</v>
      </c>
      <c r="M135" s="132">
        <f>SUM(N135:O135)</f>
        <v>5822</v>
      </c>
      <c r="N135" s="132">
        <v>2576</v>
      </c>
      <c r="O135" s="132">
        <v>3246</v>
      </c>
      <c r="P135" s="132">
        <v>1999</v>
      </c>
      <c r="Q135" s="132">
        <f>SUM(R135:S135)</f>
        <v>5517</v>
      </c>
      <c r="R135" s="132">
        <v>2493</v>
      </c>
      <c r="S135" s="132">
        <v>3024</v>
      </c>
    </row>
    <row r="136" spans="1:19" ht="22.5" customHeight="1">
      <c r="A136" s="172" t="s">
        <v>74</v>
      </c>
      <c r="B136" s="173"/>
      <c r="C136" s="132">
        <v>798</v>
      </c>
      <c r="D136" s="132">
        <f>SUM(E136:F136)</f>
        <v>3056</v>
      </c>
      <c r="E136" s="132">
        <v>1542</v>
      </c>
      <c r="F136" s="132">
        <v>1514</v>
      </c>
      <c r="G136" s="132">
        <v>836</v>
      </c>
      <c r="H136" s="132">
        <f>SUM(I136:J136)</f>
        <v>3009</v>
      </c>
      <c r="I136" s="132">
        <v>1524</v>
      </c>
      <c r="J136" s="132">
        <v>1485</v>
      </c>
      <c r="K136" s="132"/>
      <c r="L136" s="132">
        <v>855</v>
      </c>
      <c r="M136" s="132">
        <f>SUM(N136:O136)</f>
        <v>2870</v>
      </c>
      <c r="N136" s="132">
        <v>1456</v>
      </c>
      <c r="O136" s="132">
        <v>1414</v>
      </c>
      <c r="P136" s="132">
        <v>851</v>
      </c>
      <c r="Q136" s="132">
        <f>SUM(R136:S136)</f>
        <v>2686</v>
      </c>
      <c r="R136" s="132">
        <v>1356</v>
      </c>
      <c r="S136" s="132">
        <v>1330</v>
      </c>
    </row>
    <row r="137" spans="1:19" ht="22.5" customHeight="1">
      <c r="A137" s="172" t="s">
        <v>71</v>
      </c>
      <c r="B137" s="173"/>
      <c r="C137" s="132">
        <v>1510</v>
      </c>
      <c r="D137" s="132">
        <f>SUM(E137:F137)</f>
        <v>5110</v>
      </c>
      <c r="E137" s="132">
        <v>2471</v>
      </c>
      <c r="F137" s="132">
        <v>2639</v>
      </c>
      <c r="G137" s="132">
        <v>1625</v>
      </c>
      <c r="H137" s="132">
        <f>SUM(I137:J137)</f>
        <v>5219</v>
      </c>
      <c r="I137" s="132">
        <v>2496</v>
      </c>
      <c r="J137" s="132">
        <v>2723</v>
      </c>
      <c r="K137" s="132"/>
      <c r="L137" s="132">
        <v>1753</v>
      </c>
      <c r="M137" s="132">
        <f>SUM(N137:O137)</f>
        <v>5386</v>
      </c>
      <c r="N137" s="132">
        <v>2587</v>
      </c>
      <c r="O137" s="132">
        <v>2799</v>
      </c>
      <c r="P137" s="132">
        <v>1760</v>
      </c>
      <c r="Q137" s="132">
        <f>SUM(R137:S137)</f>
        <v>5314</v>
      </c>
      <c r="R137" s="132">
        <v>2537</v>
      </c>
      <c r="S137" s="132">
        <v>2777</v>
      </c>
    </row>
    <row r="138" spans="1:19" ht="22.5" customHeight="1">
      <c r="A138" s="172" t="s">
        <v>72</v>
      </c>
      <c r="B138" s="173"/>
      <c r="C138" s="132">
        <v>519</v>
      </c>
      <c r="D138" s="132">
        <f>SUM(E138:F138)</f>
        <v>1851</v>
      </c>
      <c r="E138" s="132">
        <v>905</v>
      </c>
      <c r="F138" s="132">
        <v>946</v>
      </c>
      <c r="G138" s="132">
        <v>563</v>
      </c>
      <c r="H138" s="132">
        <f>SUM(I138:J138)</f>
        <v>1904</v>
      </c>
      <c r="I138" s="132">
        <v>928</v>
      </c>
      <c r="J138" s="132">
        <v>976</v>
      </c>
      <c r="K138" s="132"/>
      <c r="L138" s="132">
        <v>574</v>
      </c>
      <c r="M138" s="132">
        <f>SUM(N138:O138)</f>
        <v>1884</v>
      </c>
      <c r="N138" s="132">
        <v>915</v>
      </c>
      <c r="O138" s="132">
        <v>969</v>
      </c>
      <c r="P138" s="132">
        <v>572</v>
      </c>
      <c r="Q138" s="132">
        <f>SUM(R138:S138)</f>
        <v>1794</v>
      </c>
      <c r="R138" s="132">
        <v>859</v>
      </c>
      <c r="S138" s="132">
        <v>935</v>
      </c>
    </row>
    <row r="139" spans="1:19" ht="30" hidden="1" customHeight="1">
      <c r="A139" s="172" t="s">
        <v>75</v>
      </c>
      <c r="B139" s="173"/>
      <c r="C139" s="132">
        <f t="shared" ref="C139:J139" si="42">SUM(C140:C142)</f>
        <v>1730</v>
      </c>
      <c r="D139" s="132">
        <f t="shared" si="42"/>
        <v>6213</v>
      </c>
      <c r="E139" s="132">
        <f t="shared" si="42"/>
        <v>3088</v>
      </c>
      <c r="F139" s="132">
        <f t="shared" si="42"/>
        <v>3125</v>
      </c>
      <c r="G139" s="132">
        <f t="shared" si="42"/>
        <v>1945</v>
      </c>
      <c r="H139" s="132">
        <f t="shared" si="42"/>
        <v>6473</v>
      </c>
      <c r="I139" s="132">
        <f t="shared" si="42"/>
        <v>3216</v>
      </c>
      <c r="J139" s="132">
        <f t="shared" si="42"/>
        <v>3257</v>
      </c>
      <c r="K139" s="132"/>
      <c r="L139" s="132">
        <f t="shared" ref="L139:S139" si="43">SUM(L140:L142)</f>
        <v>2035</v>
      </c>
      <c r="M139" s="132">
        <f t="shared" si="43"/>
        <v>6504</v>
      </c>
      <c r="N139" s="132">
        <f t="shared" si="43"/>
        <v>3164</v>
      </c>
      <c r="O139" s="132">
        <f t="shared" si="43"/>
        <v>3340</v>
      </c>
      <c r="P139" s="132">
        <f t="shared" si="43"/>
        <v>2119</v>
      </c>
      <c r="Q139" s="132">
        <f t="shared" si="43"/>
        <v>6370</v>
      </c>
      <c r="R139" s="132">
        <f t="shared" si="43"/>
        <v>3136</v>
      </c>
      <c r="S139" s="132">
        <f t="shared" si="43"/>
        <v>3234</v>
      </c>
    </row>
    <row r="140" spans="1:19" ht="22.5" customHeight="1">
      <c r="A140" s="172" t="s">
        <v>76</v>
      </c>
      <c r="B140" s="173"/>
      <c r="C140" s="132">
        <v>668</v>
      </c>
      <c r="D140" s="132">
        <v>2284</v>
      </c>
      <c r="E140" s="132">
        <v>1114</v>
      </c>
      <c r="F140" s="132">
        <v>1170</v>
      </c>
      <c r="G140" s="132">
        <v>752</v>
      </c>
      <c r="H140" s="132">
        <f>SUM(I140:J140)</f>
        <v>2415</v>
      </c>
      <c r="I140" s="132">
        <v>1171</v>
      </c>
      <c r="J140" s="132">
        <v>1244</v>
      </c>
      <c r="K140" s="132"/>
      <c r="L140" s="132">
        <v>734</v>
      </c>
      <c r="M140" s="132">
        <f>SUM(N140:O140)</f>
        <v>2482</v>
      </c>
      <c r="N140" s="132">
        <v>1172</v>
      </c>
      <c r="O140" s="132">
        <v>1310</v>
      </c>
      <c r="P140" s="132">
        <v>863</v>
      </c>
      <c r="Q140" s="132">
        <f>SUM(R140:S140)</f>
        <v>2526</v>
      </c>
      <c r="R140" s="132">
        <v>1236</v>
      </c>
      <c r="S140" s="132">
        <v>1290</v>
      </c>
    </row>
    <row r="141" spans="1:19" ht="22.5" customHeight="1">
      <c r="A141" s="172" t="s">
        <v>77</v>
      </c>
      <c r="B141" s="173"/>
      <c r="C141" s="132">
        <v>468</v>
      </c>
      <c r="D141" s="132">
        <v>1760</v>
      </c>
      <c r="E141" s="132">
        <v>882</v>
      </c>
      <c r="F141" s="132">
        <v>878</v>
      </c>
      <c r="G141" s="132">
        <v>482</v>
      </c>
      <c r="H141" s="132">
        <f>SUM(I141:J141)</f>
        <v>1752</v>
      </c>
      <c r="I141" s="132">
        <v>870</v>
      </c>
      <c r="J141" s="132">
        <v>882</v>
      </c>
      <c r="K141" s="132"/>
      <c r="L141" s="132">
        <v>495</v>
      </c>
      <c r="M141" s="132">
        <f>SUM(N141:O141)</f>
        <v>1714</v>
      </c>
      <c r="N141" s="132">
        <v>837</v>
      </c>
      <c r="O141" s="132">
        <v>877</v>
      </c>
      <c r="P141" s="132">
        <v>497</v>
      </c>
      <c r="Q141" s="132">
        <f>SUM(R141:S141)</f>
        <v>1567</v>
      </c>
      <c r="R141" s="132">
        <v>763</v>
      </c>
      <c r="S141" s="132">
        <v>804</v>
      </c>
    </row>
    <row r="142" spans="1:19" ht="22.5" customHeight="1">
      <c r="A142" s="172" t="s">
        <v>78</v>
      </c>
      <c r="B142" s="173"/>
      <c r="C142" s="132">
        <v>594</v>
      </c>
      <c r="D142" s="132">
        <v>2169</v>
      </c>
      <c r="E142" s="132">
        <v>1092</v>
      </c>
      <c r="F142" s="132">
        <v>1077</v>
      </c>
      <c r="G142" s="132">
        <v>711</v>
      </c>
      <c r="H142" s="132">
        <f>SUM(I142:J142)</f>
        <v>2306</v>
      </c>
      <c r="I142" s="132">
        <v>1175</v>
      </c>
      <c r="J142" s="132">
        <v>1131</v>
      </c>
      <c r="K142" s="132"/>
      <c r="L142" s="132">
        <v>806</v>
      </c>
      <c r="M142" s="132">
        <f>SUM(N142:O142)</f>
        <v>2308</v>
      </c>
      <c r="N142" s="132">
        <v>1155</v>
      </c>
      <c r="O142" s="132">
        <v>1153</v>
      </c>
      <c r="P142" s="132">
        <v>759</v>
      </c>
      <c r="Q142" s="132">
        <f>SUM(R142:S142)</f>
        <v>2277</v>
      </c>
      <c r="R142" s="132">
        <v>1137</v>
      </c>
      <c r="S142" s="132">
        <v>1140</v>
      </c>
    </row>
    <row r="143" spans="1:19" ht="30" hidden="1" customHeight="1">
      <c r="A143" s="172" t="s">
        <v>79</v>
      </c>
      <c r="B143" s="173"/>
      <c r="C143" s="132">
        <f t="shared" ref="C143:J143" si="44">SUM(C144:C147)</f>
        <v>3115</v>
      </c>
      <c r="D143" s="132">
        <f t="shared" si="44"/>
        <v>11108</v>
      </c>
      <c r="E143" s="132">
        <f t="shared" si="44"/>
        <v>5516</v>
      </c>
      <c r="F143" s="132">
        <f t="shared" si="44"/>
        <v>5592</v>
      </c>
      <c r="G143" s="132">
        <f t="shared" si="44"/>
        <v>3211</v>
      </c>
      <c r="H143" s="132">
        <f t="shared" si="44"/>
        <v>10956</v>
      </c>
      <c r="I143" s="132">
        <f t="shared" si="44"/>
        <v>5410</v>
      </c>
      <c r="J143" s="132">
        <f t="shared" si="44"/>
        <v>5546</v>
      </c>
      <c r="K143" s="132"/>
      <c r="L143" s="132">
        <f t="shared" ref="L143:S143" si="45">SUM(L144:L147)</f>
        <v>3342</v>
      </c>
      <c r="M143" s="132">
        <f t="shared" si="45"/>
        <v>10675</v>
      </c>
      <c r="N143" s="132">
        <f t="shared" si="45"/>
        <v>5287</v>
      </c>
      <c r="O143" s="132">
        <f t="shared" si="45"/>
        <v>5388</v>
      </c>
      <c r="P143" s="132">
        <f t="shared" si="45"/>
        <v>3327</v>
      </c>
      <c r="Q143" s="132">
        <f t="shared" si="45"/>
        <v>10205</v>
      </c>
      <c r="R143" s="132">
        <f t="shared" si="45"/>
        <v>4951</v>
      </c>
      <c r="S143" s="132">
        <f t="shared" si="45"/>
        <v>5254</v>
      </c>
    </row>
    <row r="144" spans="1:19" ht="22.5" customHeight="1">
      <c r="A144" s="172" t="s">
        <v>142</v>
      </c>
      <c r="B144" s="173"/>
      <c r="C144" s="132">
        <v>886</v>
      </c>
      <c r="D144" s="132">
        <f>SUM(E144:F144)</f>
        <v>3094</v>
      </c>
      <c r="E144" s="132">
        <v>1494</v>
      </c>
      <c r="F144" s="132">
        <v>1600</v>
      </c>
      <c r="G144" s="132">
        <v>912</v>
      </c>
      <c r="H144" s="132">
        <f>SUM(I144:J144)</f>
        <v>3032</v>
      </c>
      <c r="I144" s="132">
        <v>1464</v>
      </c>
      <c r="J144" s="132">
        <v>1568</v>
      </c>
      <c r="K144" s="132"/>
      <c r="L144" s="132">
        <v>965</v>
      </c>
      <c r="M144" s="132">
        <f>SUM(N144:O144)</f>
        <v>3010</v>
      </c>
      <c r="N144" s="132">
        <v>1447</v>
      </c>
      <c r="O144" s="132">
        <v>1563</v>
      </c>
      <c r="P144" s="132">
        <v>941</v>
      </c>
      <c r="Q144" s="132">
        <f>SUM(R144:S144)</f>
        <v>2961</v>
      </c>
      <c r="R144" s="132">
        <v>1362</v>
      </c>
      <c r="S144" s="132">
        <v>1599</v>
      </c>
    </row>
    <row r="145" spans="1:19" ht="22.5" customHeight="1">
      <c r="A145" s="172" t="s">
        <v>81</v>
      </c>
      <c r="B145" s="173"/>
      <c r="C145" s="132">
        <v>506</v>
      </c>
      <c r="D145" s="132">
        <f>SUM(E145:F145)</f>
        <v>1847</v>
      </c>
      <c r="E145" s="132">
        <v>912</v>
      </c>
      <c r="F145" s="132">
        <v>935</v>
      </c>
      <c r="G145" s="132">
        <v>508</v>
      </c>
      <c r="H145" s="132">
        <f>SUM(I145:J145)</f>
        <v>1757</v>
      </c>
      <c r="I145" s="132">
        <v>863</v>
      </c>
      <c r="J145" s="132">
        <v>894</v>
      </c>
      <c r="K145" s="132"/>
      <c r="L145" s="132">
        <v>516</v>
      </c>
      <c r="M145" s="132">
        <f>SUM(N145:O145)</f>
        <v>1653</v>
      </c>
      <c r="N145" s="132">
        <v>827</v>
      </c>
      <c r="O145" s="132">
        <v>826</v>
      </c>
      <c r="P145" s="132">
        <v>517</v>
      </c>
      <c r="Q145" s="132">
        <f>SUM(R145:S145)</f>
        <v>1552</v>
      </c>
      <c r="R145" s="132">
        <v>786</v>
      </c>
      <c r="S145" s="132">
        <v>766</v>
      </c>
    </row>
    <row r="146" spans="1:19" ht="22.5" customHeight="1">
      <c r="A146" s="172" t="s">
        <v>82</v>
      </c>
      <c r="B146" s="173"/>
      <c r="C146" s="132">
        <v>754</v>
      </c>
      <c r="D146" s="132">
        <f>SUM(E146:F146)</f>
        <v>2768</v>
      </c>
      <c r="E146" s="132">
        <v>1380</v>
      </c>
      <c r="F146" s="132">
        <v>1388</v>
      </c>
      <c r="G146" s="132">
        <v>779</v>
      </c>
      <c r="H146" s="132">
        <f>SUM(I146:J146)</f>
        <v>2775</v>
      </c>
      <c r="I146" s="132">
        <v>1370</v>
      </c>
      <c r="J146" s="132">
        <v>1405</v>
      </c>
      <c r="K146" s="132"/>
      <c r="L146" s="132">
        <v>788</v>
      </c>
      <c r="M146" s="132">
        <f>SUM(N146:O146)</f>
        <v>2654</v>
      </c>
      <c r="N146" s="132">
        <v>1322</v>
      </c>
      <c r="O146" s="132">
        <v>1332</v>
      </c>
      <c r="P146" s="132">
        <v>785</v>
      </c>
      <c r="Q146" s="132">
        <f>SUM(R146:S146)</f>
        <v>2483</v>
      </c>
      <c r="R146" s="132">
        <v>1211</v>
      </c>
      <c r="S146" s="132">
        <v>1272</v>
      </c>
    </row>
    <row r="147" spans="1:19" ht="22.5" customHeight="1" thickBot="1">
      <c r="A147" s="162" t="s">
        <v>83</v>
      </c>
      <c r="B147" s="176"/>
      <c r="C147" s="133">
        <v>969</v>
      </c>
      <c r="D147" s="133">
        <f>SUM(E147:F147)</f>
        <v>3399</v>
      </c>
      <c r="E147" s="133">
        <v>1730</v>
      </c>
      <c r="F147" s="133">
        <v>1669</v>
      </c>
      <c r="G147" s="133">
        <v>1012</v>
      </c>
      <c r="H147" s="133">
        <f>SUM(I147:J147)</f>
        <v>3392</v>
      </c>
      <c r="I147" s="133">
        <v>1713</v>
      </c>
      <c r="J147" s="133">
        <v>1679</v>
      </c>
      <c r="K147" s="133"/>
      <c r="L147" s="133">
        <v>1073</v>
      </c>
      <c r="M147" s="133">
        <f>SUM(N147:O147)</f>
        <v>3358</v>
      </c>
      <c r="N147" s="133">
        <v>1691</v>
      </c>
      <c r="O147" s="133">
        <v>1667</v>
      </c>
      <c r="P147" s="133">
        <v>1084</v>
      </c>
      <c r="Q147" s="133">
        <f>SUM(R147:S147)</f>
        <v>3209</v>
      </c>
      <c r="R147" s="133">
        <v>1592</v>
      </c>
      <c r="S147" s="133">
        <v>1617</v>
      </c>
    </row>
    <row r="148" spans="1:19" ht="14.25" customHeight="1">
      <c r="A148" s="139" t="s">
        <v>128</v>
      </c>
    </row>
    <row r="149" spans="1:19">
      <c r="P149" s="140"/>
      <c r="Q149" s="140"/>
      <c r="R149" s="140"/>
      <c r="S149" s="140"/>
    </row>
    <row r="150" spans="1:19" ht="14.25" thickBot="1">
      <c r="A150" s="135" t="s">
        <v>143</v>
      </c>
      <c r="B150" s="126"/>
      <c r="H150" s="128" t="s">
        <v>84</v>
      </c>
      <c r="S150" s="128" t="s">
        <v>84</v>
      </c>
    </row>
    <row r="151" spans="1:19">
      <c r="A151" s="156" t="s">
        <v>50</v>
      </c>
      <c r="B151" s="157"/>
      <c r="C151" s="163">
        <v>40452</v>
      </c>
      <c r="D151" s="163"/>
      <c r="E151" s="163"/>
      <c r="F151" s="164"/>
    </row>
    <row r="152" spans="1:19">
      <c r="A152" s="158"/>
      <c r="B152" s="159"/>
      <c r="C152" s="167" t="s">
        <v>4</v>
      </c>
      <c r="D152" s="159" t="s">
        <v>5</v>
      </c>
      <c r="E152" s="159"/>
      <c r="F152" s="165"/>
    </row>
    <row r="153" spans="1:19">
      <c r="A153" s="158"/>
      <c r="B153" s="159"/>
      <c r="C153" s="168"/>
      <c r="D153" s="130" t="s">
        <v>141</v>
      </c>
      <c r="E153" s="130" t="s">
        <v>1</v>
      </c>
      <c r="F153" s="131" t="s">
        <v>2</v>
      </c>
    </row>
    <row r="154" spans="1:19" ht="22.5" customHeight="1">
      <c r="A154" s="171" t="s">
        <v>53</v>
      </c>
      <c r="B154" s="169"/>
      <c r="C154" s="140">
        <v>794461</v>
      </c>
      <c r="D154" s="140">
        <f>E154+F154</f>
        <v>2152449</v>
      </c>
      <c r="E154" s="140">
        <v>1046178</v>
      </c>
      <c r="F154" s="140">
        <v>1106271</v>
      </c>
    </row>
    <row r="155" spans="1:19" ht="22.5" customHeight="1">
      <c r="A155" s="174" t="s">
        <v>54</v>
      </c>
      <c r="B155" s="175"/>
      <c r="C155" s="140">
        <f>SUM(C156:C181)</f>
        <v>37032</v>
      </c>
      <c r="D155" s="140">
        <f>SUM(D156:D181)</f>
        <v>100552</v>
      </c>
      <c r="E155" s="140">
        <f>SUM(E156:E181)</f>
        <v>49090</v>
      </c>
      <c r="F155" s="140">
        <f>SUM(F156:F181)</f>
        <v>51462</v>
      </c>
    </row>
    <row r="156" spans="1:19" ht="22.5" customHeight="1">
      <c r="A156" s="172" t="s">
        <v>55</v>
      </c>
      <c r="B156" s="173"/>
      <c r="C156" s="140">
        <v>7324</v>
      </c>
      <c r="D156" s="140">
        <f>E156+F156</f>
        <v>17859</v>
      </c>
      <c r="E156" s="140">
        <v>8942</v>
      </c>
      <c r="F156" s="140">
        <v>8917</v>
      </c>
    </row>
    <row r="157" spans="1:19" ht="22.5" customHeight="1">
      <c r="A157" s="172" t="s">
        <v>56</v>
      </c>
      <c r="B157" s="173"/>
      <c r="C157" s="140">
        <v>430</v>
      </c>
      <c r="D157" s="140">
        <f t="shared" ref="D157:D181" si="46">E157+F157</f>
        <v>1235</v>
      </c>
      <c r="E157" s="140">
        <v>622</v>
      </c>
      <c r="F157" s="140">
        <v>613</v>
      </c>
    </row>
    <row r="158" spans="1:19" ht="22.5" customHeight="1">
      <c r="A158" s="172" t="s">
        <v>57</v>
      </c>
      <c r="B158" s="173"/>
      <c r="C158" s="140">
        <v>865</v>
      </c>
      <c r="D158" s="140">
        <f t="shared" si="46"/>
        <v>2479</v>
      </c>
      <c r="E158" s="140">
        <v>1234</v>
      </c>
      <c r="F158" s="140">
        <v>1245</v>
      </c>
    </row>
    <row r="159" spans="1:19" ht="22.5" customHeight="1">
      <c r="A159" s="172" t="s">
        <v>58</v>
      </c>
      <c r="B159" s="173"/>
      <c r="C159" s="140">
        <v>1671</v>
      </c>
      <c r="D159" s="140">
        <f t="shared" si="46"/>
        <v>4672</v>
      </c>
      <c r="E159" s="140">
        <v>2272</v>
      </c>
      <c r="F159" s="140">
        <v>2400</v>
      </c>
    </row>
    <row r="160" spans="1:19" ht="22.5" customHeight="1">
      <c r="A160" s="172" t="s">
        <v>59</v>
      </c>
      <c r="B160" s="173"/>
      <c r="C160" s="140">
        <v>1141</v>
      </c>
      <c r="D160" s="140">
        <f t="shared" si="46"/>
        <v>3254</v>
      </c>
      <c r="E160" s="140">
        <v>1617</v>
      </c>
      <c r="F160" s="140">
        <v>1637</v>
      </c>
    </row>
    <row r="161" spans="1:6" ht="22.5" customHeight="1">
      <c r="A161" s="172" t="s">
        <v>60</v>
      </c>
      <c r="B161" s="173"/>
      <c r="C161" s="140">
        <v>3514</v>
      </c>
      <c r="D161" s="140">
        <f t="shared" si="46"/>
        <v>9230</v>
      </c>
      <c r="E161" s="140">
        <v>4456</v>
      </c>
      <c r="F161" s="140">
        <v>4774</v>
      </c>
    </row>
    <row r="162" spans="1:6" ht="22.5" customHeight="1">
      <c r="A162" s="172" t="s">
        <v>61</v>
      </c>
      <c r="B162" s="173"/>
      <c r="C162" s="140">
        <v>383</v>
      </c>
      <c r="D162" s="140">
        <f t="shared" si="46"/>
        <v>1098</v>
      </c>
      <c r="E162" s="140">
        <v>516</v>
      </c>
      <c r="F162" s="140">
        <v>582</v>
      </c>
    </row>
    <row r="163" spans="1:6" ht="22.5" customHeight="1">
      <c r="A163" s="172" t="s">
        <v>62</v>
      </c>
      <c r="B163" s="173"/>
      <c r="C163" s="140">
        <v>1083</v>
      </c>
      <c r="D163" s="140">
        <f t="shared" si="46"/>
        <v>3384</v>
      </c>
      <c r="E163" s="140">
        <v>1654</v>
      </c>
      <c r="F163" s="140">
        <v>1730</v>
      </c>
    </row>
    <row r="164" spans="1:6" ht="22.5" customHeight="1">
      <c r="A164" s="172" t="s">
        <v>63</v>
      </c>
      <c r="B164" s="173"/>
      <c r="C164" s="140">
        <v>924</v>
      </c>
      <c r="D164" s="140">
        <f t="shared" si="46"/>
        <v>2678</v>
      </c>
      <c r="E164" s="140">
        <v>1301</v>
      </c>
      <c r="F164" s="140">
        <v>1377</v>
      </c>
    </row>
    <row r="165" spans="1:6" ht="22.5" customHeight="1">
      <c r="A165" s="172" t="s">
        <v>64</v>
      </c>
      <c r="B165" s="173"/>
      <c r="C165" s="140">
        <v>516</v>
      </c>
      <c r="D165" s="140">
        <f t="shared" si="46"/>
        <v>1422</v>
      </c>
      <c r="E165" s="140">
        <v>691</v>
      </c>
      <c r="F165" s="140">
        <v>731</v>
      </c>
    </row>
    <row r="166" spans="1:6" ht="22.5" customHeight="1">
      <c r="A166" s="172" t="s">
        <v>65</v>
      </c>
      <c r="B166" s="173"/>
      <c r="C166" s="140">
        <v>3282</v>
      </c>
      <c r="D166" s="140">
        <f t="shared" si="46"/>
        <v>8016</v>
      </c>
      <c r="E166" s="140">
        <v>3993</v>
      </c>
      <c r="F166" s="140">
        <v>4023</v>
      </c>
    </row>
    <row r="167" spans="1:6" ht="22.5" customHeight="1">
      <c r="A167" s="172" t="s">
        <v>66</v>
      </c>
      <c r="B167" s="173"/>
      <c r="C167" s="140">
        <v>2148</v>
      </c>
      <c r="D167" s="140">
        <f t="shared" si="46"/>
        <v>5990</v>
      </c>
      <c r="E167" s="140">
        <v>2888</v>
      </c>
      <c r="F167" s="140">
        <v>3102</v>
      </c>
    </row>
    <row r="168" spans="1:6" ht="22.5" customHeight="1">
      <c r="A168" s="172" t="s">
        <v>67</v>
      </c>
      <c r="B168" s="173"/>
      <c r="C168" s="140">
        <v>640</v>
      </c>
      <c r="D168" s="140">
        <f t="shared" si="46"/>
        <v>1739</v>
      </c>
      <c r="E168" s="140">
        <v>858</v>
      </c>
      <c r="F168" s="140">
        <v>881</v>
      </c>
    </row>
    <row r="169" spans="1:6" ht="22.5" customHeight="1">
      <c r="A169" s="172" t="s">
        <v>68</v>
      </c>
      <c r="B169" s="173"/>
      <c r="C169" s="140">
        <v>1968</v>
      </c>
      <c r="D169" s="140">
        <f t="shared" si="46"/>
        <v>5593</v>
      </c>
      <c r="E169" s="140">
        <v>2732</v>
      </c>
      <c r="F169" s="140">
        <v>2861</v>
      </c>
    </row>
    <row r="170" spans="1:6" ht="22.5" customHeight="1">
      <c r="A170" s="172" t="s">
        <v>69</v>
      </c>
      <c r="B170" s="173"/>
      <c r="C170" s="140">
        <v>544</v>
      </c>
      <c r="D170" s="140">
        <f t="shared" si="46"/>
        <v>1555</v>
      </c>
      <c r="E170" s="140">
        <v>753</v>
      </c>
      <c r="F170" s="140">
        <v>802</v>
      </c>
    </row>
    <row r="171" spans="1:6" ht="22.5" customHeight="1">
      <c r="A171" s="172" t="s">
        <v>73</v>
      </c>
      <c r="B171" s="173"/>
      <c r="C171" s="140">
        <v>2043</v>
      </c>
      <c r="D171" s="140">
        <f t="shared" si="46"/>
        <v>5433</v>
      </c>
      <c r="E171" s="140">
        <v>2463</v>
      </c>
      <c r="F171" s="140">
        <v>2970</v>
      </c>
    </row>
    <row r="172" spans="1:6" ht="22.5" customHeight="1">
      <c r="A172" s="172" t="s">
        <v>74</v>
      </c>
      <c r="B172" s="173"/>
      <c r="C172" s="140">
        <v>829</v>
      </c>
      <c r="D172" s="140">
        <f t="shared" si="46"/>
        <v>2528</v>
      </c>
      <c r="E172" s="140">
        <v>1261</v>
      </c>
      <c r="F172" s="140">
        <v>1267</v>
      </c>
    </row>
    <row r="173" spans="1:6" ht="22.5" customHeight="1">
      <c r="A173" s="172" t="s">
        <v>71</v>
      </c>
      <c r="B173" s="173"/>
      <c r="C173" s="140">
        <v>1761</v>
      </c>
      <c r="D173" s="140">
        <f t="shared" si="46"/>
        <v>5020</v>
      </c>
      <c r="E173" s="140">
        <v>2381</v>
      </c>
      <c r="F173" s="140">
        <v>2639</v>
      </c>
    </row>
    <row r="174" spans="1:6" ht="22.5" customHeight="1">
      <c r="A174" s="172" t="s">
        <v>72</v>
      </c>
      <c r="B174" s="173"/>
      <c r="C174" s="140">
        <v>534</v>
      </c>
      <c r="D174" s="140">
        <f t="shared" si="46"/>
        <v>1597</v>
      </c>
      <c r="E174" s="140">
        <v>773</v>
      </c>
      <c r="F174" s="140">
        <v>824</v>
      </c>
    </row>
    <row r="175" spans="1:6" ht="22.5" customHeight="1">
      <c r="A175" s="172" t="s">
        <v>76</v>
      </c>
      <c r="B175" s="173"/>
      <c r="C175" s="140">
        <v>887</v>
      </c>
      <c r="D175" s="140">
        <f t="shared" si="46"/>
        <v>2484</v>
      </c>
      <c r="E175" s="140">
        <v>1190</v>
      </c>
      <c r="F175" s="140">
        <v>1294</v>
      </c>
    </row>
    <row r="176" spans="1:6" ht="22.5" customHeight="1">
      <c r="A176" s="172" t="s">
        <v>77</v>
      </c>
      <c r="B176" s="173"/>
      <c r="C176" s="140">
        <v>517</v>
      </c>
      <c r="D176" s="140">
        <f t="shared" si="46"/>
        <v>1555</v>
      </c>
      <c r="E176" s="140">
        <v>749</v>
      </c>
      <c r="F176" s="140">
        <v>806</v>
      </c>
    </row>
    <row r="177" spans="1:6" ht="22.5" customHeight="1">
      <c r="A177" s="172" t="s">
        <v>78</v>
      </c>
      <c r="B177" s="173"/>
      <c r="C177" s="140">
        <v>768</v>
      </c>
      <c r="D177" s="140">
        <f t="shared" si="46"/>
        <v>2204</v>
      </c>
      <c r="E177" s="140">
        <v>1093</v>
      </c>
      <c r="F177" s="140">
        <v>1111</v>
      </c>
    </row>
    <row r="178" spans="1:6" ht="22.5" customHeight="1">
      <c r="A178" s="172" t="s">
        <v>142</v>
      </c>
      <c r="B178" s="173"/>
      <c r="C178" s="140">
        <v>913</v>
      </c>
      <c r="D178" s="140">
        <f t="shared" si="46"/>
        <v>2757</v>
      </c>
      <c r="E178" s="140">
        <v>1298</v>
      </c>
      <c r="F178" s="140">
        <v>1459</v>
      </c>
    </row>
    <row r="179" spans="1:6" ht="22.5" customHeight="1">
      <c r="A179" s="172" t="s">
        <v>81</v>
      </c>
      <c r="B179" s="173"/>
      <c r="C179" s="140">
        <v>524</v>
      </c>
      <c r="D179" s="140">
        <f t="shared" si="46"/>
        <v>1471</v>
      </c>
      <c r="E179" s="140">
        <v>747</v>
      </c>
      <c r="F179" s="140">
        <v>724</v>
      </c>
    </row>
    <row r="180" spans="1:6" ht="22.5" customHeight="1">
      <c r="A180" s="172" t="s">
        <v>82</v>
      </c>
      <c r="B180" s="173"/>
      <c r="C180" s="140">
        <v>758</v>
      </c>
      <c r="D180" s="140">
        <f t="shared" si="46"/>
        <v>2248</v>
      </c>
      <c r="E180" s="140">
        <v>1104</v>
      </c>
      <c r="F180" s="140">
        <v>1144</v>
      </c>
    </row>
    <row r="181" spans="1:6" ht="22.5" customHeight="1" thickBot="1">
      <c r="A181" s="162" t="s">
        <v>83</v>
      </c>
      <c r="B181" s="176"/>
      <c r="C181" s="151">
        <v>1065</v>
      </c>
      <c r="D181" s="151">
        <f t="shared" si="46"/>
        <v>3051</v>
      </c>
      <c r="E181" s="151">
        <v>1502</v>
      </c>
      <c r="F181" s="151">
        <v>1549</v>
      </c>
    </row>
    <row r="182" spans="1:6">
      <c r="B182" s="127" t="s">
        <v>128</v>
      </c>
    </row>
  </sheetData>
  <mergeCells count="209">
    <mergeCell ref="A177:B177"/>
    <mergeCell ref="A178:B178"/>
    <mergeCell ref="A179:B179"/>
    <mergeCell ref="A180:B180"/>
    <mergeCell ref="A181:B181"/>
    <mergeCell ref="A172:B172"/>
    <mergeCell ref="A173:B173"/>
    <mergeCell ref="A174:B174"/>
    <mergeCell ref="A175:B175"/>
    <mergeCell ref="A176:B176"/>
    <mergeCell ref="A167:B167"/>
    <mergeCell ref="A168:B168"/>
    <mergeCell ref="A169:B169"/>
    <mergeCell ref="A170:B170"/>
    <mergeCell ref="A171:B171"/>
    <mergeCell ref="A161:B161"/>
    <mergeCell ref="A162:B162"/>
    <mergeCell ref="A163:B163"/>
    <mergeCell ref="A164:B164"/>
    <mergeCell ref="A165:B165"/>
    <mergeCell ref="A166:B166"/>
    <mergeCell ref="A156:B156"/>
    <mergeCell ref="A157:B157"/>
    <mergeCell ref="A158:B158"/>
    <mergeCell ref="A159:B159"/>
    <mergeCell ref="A160:B160"/>
    <mergeCell ref="C151:F151"/>
    <mergeCell ref="C152:C153"/>
    <mergeCell ref="D152:F152"/>
    <mergeCell ref="A151:B153"/>
    <mergeCell ref="A154:B154"/>
    <mergeCell ref="A155:B155"/>
    <mergeCell ref="A139:B139"/>
    <mergeCell ref="A140:B140"/>
    <mergeCell ref="A145:B145"/>
    <mergeCell ref="A146:B146"/>
    <mergeCell ref="A147:B147"/>
    <mergeCell ref="A141:B141"/>
    <mergeCell ref="A142:B142"/>
    <mergeCell ref="A143:B143"/>
    <mergeCell ref="A144:B144"/>
    <mergeCell ref="A133:B133"/>
    <mergeCell ref="A134:B134"/>
    <mergeCell ref="A137:B137"/>
    <mergeCell ref="A138:B138"/>
    <mergeCell ref="A135:B135"/>
    <mergeCell ref="A136:B136"/>
    <mergeCell ref="A127:B127"/>
    <mergeCell ref="A128:B128"/>
    <mergeCell ref="A129:B129"/>
    <mergeCell ref="A130:B130"/>
    <mergeCell ref="A131:B131"/>
    <mergeCell ref="A132:B132"/>
    <mergeCell ref="A121:B121"/>
    <mergeCell ref="A122:B122"/>
    <mergeCell ref="A123:B123"/>
    <mergeCell ref="A124:B124"/>
    <mergeCell ref="A125:B125"/>
    <mergeCell ref="A126:B126"/>
    <mergeCell ref="P114:P115"/>
    <mergeCell ref="Q114:S114"/>
    <mergeCell ref="A116:B116"/>
    <mergeCell ref="A118:B118"/>
    <mergeCell ref="A119:B119"/>
    <mergeCell ref="A120:B120"/>
    <mergeCell ref="A117:B117"/>
    <mergeCell ref="C113:F113"/>
    <mergeCell ref="G113:J113"/>
    <mergeCell ref="L113:O113"/>
    <mergeCell ref="P113:S113"/>
    <mergeCell ref="C114:C115"/>
    <mergeCell ref="D114:F114"/>
    <mergeCell ref="G114:G115"/>
    <mergeCell ref="H114:J114"/>
    <mergeCell ref="L114:L115"/>
    <mergeCell ref="M114:O114"/>
    <mergeCell ref="A105:B105"/>
    <mergeCell ref="A106:B106"/>
    <mergeCell ref="A107:B107"/>
    <mergeCell ref="A108:B108"/>
    <mergeCell ref="A109:B109"/>
    <mergeCell ref="A113:B115"/>
    <mergeCell ref="A99:B99"/>
    <mergeCell ref="A100:B100"/>
    <mergeCell ref="A101:B101"/>
    <mergeCell ref="A102:B102"/>
    <mergeCell ref="A103:B103"/>
    <mergeCell ref="A104:B104"/>
    <mergeCell ref="A93:B93"/>
    <mergeCell ref="A94:B94"/>
    <mergeCell ref="A95:B95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A84:B84"/>
    <mergeCell ref="A85:B85"/>
    <mergeCell ref="A86:B86"/>
    <mergeCell ref="A79:B79"/>
    <mergeCell ref="A80:B80"/>
    <mergeCell ref="G77:G78"/>
    <mergeCell ref="H77:J77"/>
    <mergeCell ref="L77:L78"/>
    <mergeCell ref="M77:O77"/>
    <mergeCell ref="A72:B72"/>
    <mergeCell ref="A76:B78"/>
    <mergeCell ref="C76:F76"/>
    <mergeCell ref="G76:J76"/>
    <mergeCell ref="L76:O76"/>
    <mergeCell ref="P76:S76"/>
    <mergeCell ref="C77:C78"/>
    <mergeCell ref="D77:F77"/>
    <mergeCell ref="P77:P78"/>
    <mergeCell ref="Q77:S77"/>
    <mergeCell ref="G40:G41"/>
    <mergeCell ref="H40:J40"/>
    <mergeCell ref="L40:L41"/>
    <mergeCell ref="M40:O40"/>
    <mergeCell ref="P40:P41"/>
    <mergeCell ref="Q40:S40"/>
    <mergeCell ref="A69:B69"/>
    <mergeCell ref="A70:B70"/>
    <mergeCell ref="A71:B71"/>
    <mergeCell ref="A39:B41"/>
    <mergeCell ref="A65:B65"/>
    <mergeCell ref="A66:B66"/>
    <mergeCell ref="A67:B67"/>
    <mergeCell ref="A68:B68"/>
    <mergeCell ref="A61:B61"/>
    <mergeCell ref="A62:B62"/>
    <mergeCell ref="A63:B63"/>
    <mergeCell ref="A64:B64"/>
    <mergeCell ref="A57:B57"/>
    <mergeCell ref="A58:B58"/>
    <mergeCell ref="A59:B59"/>
    <mergeCell ref="A60:B60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42:B42"/>
    <mergeCell ref="A43:B43"/>
    <mergeCell ref="A44:B44"/>
    <mergeCell ref="C39:F39"/>
    <mergeCell ref="C40:C41"/>
    <mergeCell ref="D40:F40"/>
    <mergeCell ref="G39:J39"/>
    <mergeCell ref="L2:O2"/>
    <mergeCell ref="P2:S2"/>
    <mergeCell ref="L3:L4"/>
    <mergeCell ref="M3:O3"/>
    <mergeCell ref="P3:P4"/>
    <mergeCell ref="Q3:S3"/>
    <mergeCell ref="L39:O39"/>
    <mergeCell ref="P39:S39"/>
    <mergeCell ref="A35:B35"/>
    <mergeCell ref="G3:G4"/>
    <mergeCell ref="G2:J2"/>
    <mergeCell ref="C2:F2"/>
    <mergeCell ref="A31:B31"/>
    <mergeCell ref="A32:B32"/>
    <mergeCell ref="A33:B33"/>
    <mergeCell ref="A34:B34"/>
    <mergeCell ref="H3:J3"/>
    <mergeCell ref="A30:B30"/>
    <mergeCell ref="A28:B28"/>
    <mergeCell ref="A29:B29"/>
    <mergeCell ref="C3:C4"/>
    <mergeCell ref="D3:F3"/>
    <mergeCell ref="A24:B24"/>
    <mergeCell ref="A25:B25"/>
    <mergeCell ref="A26:B26"/>
    <mergeCell ref="A27:B27"/>
    <mergeCell ref="A20:B20"/>
    <mergeCell ref="A21:B21"/>
    <mergeCell ref="A22:B22"/>
    <mergeCell ref="A23:B23"/>
    <mergeCell ref="A16:B16"/>
    <mergeCell ref="A17:B17"/>
    <mergeCell ref="A18:B18"/>
    <mergeCell ref="A19:B19"/>
    <mergeCell ref="A10:B10"/>
    <mergeCell ref="A11:B11"/>
    <mergeCell ref="A12:B12"/>
    <mergeCell ref="A13:B13"/>
    <mergeCell ref="A14:B14"/>
    <mergeCell ref="A15:B15"/>
    <mergeCell ref="A2:B4"/>
    <mergeCell ref="A5:B5"/>
    <mergeCell ref="A6:B6"/>
    <mergeCell ref="A7:B7"/>
    <mergeCell ref="A8:B8"/>
    <mergeCell ref="A9:B9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&amp;C&amp;"明朝,標準"- 10 -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/>
  </sheetViews>
  <sheetFormatPr defaultRowHeight="13.5"/>
  <cols>
    <col min="1" max="1" width="4.625" style="3" customWidth="1"/>
    <col min="2" max="2" width="3.125" style="3" customWidth="1"/>
    <col min="3" max="3" width="4.25" style="3" customWidth="1"/>
    <col min="4" max="4" width="7.75" style="3" hidden="1" customWidth="1"/>
    <col min="5" max="5" width="8" style="3" customWidth="1"/>
    <col min="6" max="13" width="7.875" style="3" customWidth="1"/>
    <col min="14" max="16384" width="9" style="3"/>
  </cols>
  <sheetData>
    <row r="1" spans="1:13" ht="19.5" customHeight="1" thickBot="1">
      <c r="A1" s="9" t="s">
        <v>139</v>
      </c>
      <c r="M1" s="13" t="s">
        <v>121</v>
      </c>
    </row>
    <row r="2" spans="1:13" ht="25.5" customHeight="1">
      <c r="A2" s="211" t="s">
        <v>103</v>
      </c>
      <c r="B2" s="211"/>
      <c r="C2" s="212"/>
      <c r="D2" s="84"/>
      <c r="E2" s="113" t="s">
        <v>117</v>
      </c>
      <c r="F2" s="114" t="s">
        <v>118</v>
      </c>
      <c r="G2" s="113" t="s">
        <v>119</v>
      </c>
      <c r="H2" s="114" t="s">
        <v>130</v>
      </c>
      <c r="I2" s="114" t="s">
        <v>131</v>
      </c>
      <c r="J2" s="114" t="s">
        <v>132</v>
      </c>
      <c r="K2" s="114" t="s">
        <v>133</v>
      </c>
      <c r="L2" s="114" t="s">
        <v>120</v>
      </c>
      <c r="M2" s="115" t="s">
        <v>95</v>
      </c>
    </row>
    <row r="3" spans="1:13" hidden="1">
      <c r="A3" s="5" t="s">
        <v>18</v>
      </c>
      <c r="B3" s="5">
        <v>11</v>
      </c>
      <c r="C3" s="5" t="s">
        <v>103</v>
      </c>
      <c r="D3" s="5" t="s">
        <v>105</v>
      </c>
      <c r="E3" s="3">
        <f>SUM(E13:E16)</f>
        <v>760</v>
      </c>
      <c r="F3" s="3">
        <f t="shared" ref="F3:M3" si="0">SUM(F13:F16)</f>
        <v>113</v>
      </c>
      <c r="G3" s="3">
        <f t="shared" si="0"/>
        <v>67</v>
      </c>
      <c r="H3" s="3">
        <f t="shared" si="0"/>
        <v>178</v>
      </c>
      <c r="I3" s="3">
        <f t="shared" si="0"/>
        <v>76</v>
      </c>
      <c r="J3" s="3">
        <f t="shared" si="0"/>
        <v>203</v>
      </c>
      <c r="K3" s="3">
        <f t="shared" si="0"/>
        <v>8</v>
      </c>
      <c r="L3" s="3">
        <f t="shared" si="0"/>
        <v>7</v>
      </c>
      <c r="M3" s="3">
        <f t="shared" si="0"/>
        <v>108</v>
      </c>
    </row>
    <row r="4" spans="1:13" hidden="1">
      <c r="A4" s="5" t="s">
        <v>18</v>
      </c>
      <c r="B4" s="5">
        <v>12</v>
      </c>
      <c r="C4" s="5" t="s">
        <v>103</v>
      </c>
      <c r="D4" s="5" t="s">
        <v>105</v>
      </c>
      <c r="E4" s="3">
        <f>SUM(E17:E20)</f>
        <v>859</v>
      </c>
      <c r="F4" s="3">
        <f t="shared" ref="F4:M4" si="1">SUM(F17:F20)</f>
        <v>126</v>
      </c>
      <c r="G4" s="3">
        <f t="shared" si="1"/>
        <v>69</v>
      </c>
      <c r="H4" s="3">
        <f t="shared" si="1"/>
        <v>210</v>
      </c>
      <c r="I4" s="3">
        <f t="shared" si="1"/>
        <v>85</v>
      </c>
      <c r="J4" s="3">
        <f t="shared" si="1"/>
        <v>250</v>
      </c>
      <c r="K4" s="3">
        <f t="shared" si="1"/>
        <v>5</v>
      </c>
      <c r="L4" s="3">
        <f t="shared" si="1"/>
        <v>5</v>
      </c>
      <c r="M4" s="3">
        <f t="shared" si="1"/>
        <v>109</v>
      </c>
    </row>
    <row r="5" spans="1:13" ht="31.5" customHeight="1">
      <c r="A5" s="5"/>
      <c r="B5" s="5" t="s">
        <v>140</v>
      </c>
      <c r="C5" s="64"/>
      <c r="D5" s="5" t="s">
        <v>105</v>
      </c>
      <c r="E5" s="28">
        <f>SUM(E21:E24)</f>
        <v>1286</v>
      </c>
      <c r="F5" s="28">
        <f t="shared" ref="F5:M5" si="2">SUM(F21:F24)</f>
        <v>200</v>
      </c>
      <c r="G5" s="28">
        <f t="shared" si="2"/>
        <v>103</v>
      </c>
      <c r="H5" s="28">
        <f t="shared" si="2"/>
        <v>261</v>
      </c>
      <c r="I5" s="28">
        <f t="shared" si="2"/>
        <v>125</v>
      </c>
      <c r="J5" s="28">
        <f t="shared" si="2"/>
        <v>313</v>
      </c>
      <c r="K5" s="28">
        <f t="shared" si="2"/>
        <v>66</v>
      </c>
      <c r="L5" s="28">
        <f t="shared" si="2"/>
        <v>9</v>
      </c>
      <c r="M5" s="28">
        <f t="shared" si="2"/>
        <v>209</v>
      </c>
    </row>
    <row r="6" spans="1:13" ht="31.5" customHeight="1">
      <c r="A6" s="5"/>
      <c r="B6" s="5">
        <v>14</v>
      </c>
      <c r="C6" s="64"/>
      <c r="D6" s="5" t="s">
        <v>105</v>
      </c>
      <c r="E6" s="28">
        <f>SUM(E25:E28)</f>
        <v>1333</v>
      </c>
      <c r="F6" s="28">
        <f t="shared" ref="F6:M6" si="3">SUM(F25:F28)</f>
        <v>234</v>
      </c>
      <c r="G6" s="28">
        <f t="shared" si="3"/>
        <v>114</v>
      </c>
      <c r="H6" s="28">
        <f t="shared" si="3"/>
        <v>256</v>
      </c>
      <c r="I6" s="28">
        <f t="shared" si="3"/>
        <v>135</v>
      </c>
      <c r="J6" s="28">
        <f t="shared" si="3"/>
        <v>319</v>
      </c>
      <c r="K6" s="28">
        <f t="shared" si="3"/>
        <v>77</v>
      </c>
      <c r="L6" s="28">
        <f t="shared" si="3"/>
        <v>14</v>
      </c>
      <c r="M6" s="28">
        <f t="shared" si="3"/>
        <v>184</v>
      </c>
    </row>
    <row r="7" spans="1:13" ht="31.5" customHeight="1">
      <c r="A7" s="5"/>
      <c r="B7" s="5">
        <v>15</v>
      </c>
      <c r="C7" s="64"/>
      <c r="D7" s="5" t="s">
        <v>105</v>
      </c>
      <c r="E7" s="28">
        <f>SUM(E29:E32)</f>
        <v>1318</v>
      </c>
      <c r="F7" s="28">
        <f t="shared" ref="F7:M7" si="4">SUM(F29:F32)</f>
        <v>222</v>
      </c>
      <c r="G7" s="28">
        <f t="shared" si="4"/>
        <v>110</v>
      </c>
      <c r="H7" s="28">
        <f t="shared" si="4"/>
        <v>241</v>
      </c>
      <c r="I7" s="28">
        <f t="shared" si="4"/>
        <v>148</v>
      </c>
      <c r="J7" s="28">
        <f t="shared" si="4"/>
        <v>329</v>
      </c>
      <c r="K7" s="28">
        <f t="shared" si="4"/>
        <v>74</v>
      </c>
      <c r="L7" s="28">
        <f t="shared" si="4"/>
        <v>16</v>
      </c>
      <c r="M7" s="28">
        <f t="shared" si="4"/>
        <v>178</v>
      </c>
    </row>
    <row r="8" spans="1:13" ht="31.5" customHeight="1">
      <c r="A8" s="5"/>
      <c r="B8" s="5">
        <v>16</v>
      </c>
      <c r="C8" s="64"/>
      <c r="D8" s="5" t="s">
        <v>105</v>
      </c>
      <c r="E8" s="4">
        <f>SUM(E33:E36)</f>
        <v>1345</v>
      </c>
      <c r="F8" s="4">
        <f t="shared" ref="F8:M8" si="5">SUM(F33:F36)</f>
        <v>279</v>
      </c>
      <c r="G8" s="4">
        <f t="shared" si="5"/>
        <v>115</v>
      </c>
      <c r="H8" s="4">
        <f t="shared" si="5"/>
        <v>200</v>
      </c>
      <c r="I8" s="4">
        <f t="shared" si="5"/>
        <v>145</v>
      </c>
      <c r="J8" s="4">
        <f t="shared" si="5"/>
        <v>324</v>
      </c>
      <c r="K8" s="4">
        <f t="shared" si="5"/>
        <v>60</v>
      </c>
      <c r="L8" s="4">
        <f t="shared" si="5"/>
        <v>21</v>
      </c>
      <c r="M8" s="4">
        <f t="shared" si="5"/>
        <v>201</v>
      </c>
    </row>
    <row r="9" spans="1:13" ht="31.5" customHeight="1" thickBot="1">
      <c r="A9" s="7"/>
      <c r="B9" s="7">
        <v>17</v>
      </c>
      <c r="C9" s="103"/>
      <c r="D9" s="5" t="s">
        <v>105</v>
      </c>
      <c r="E9" s="4">
        <f>SUM(E37:E40)</f>
        <v>1392</v>
      </c>
      <c r="F9" s="4">
        <f t="shared" ref="F9:M9" si="6">SUM(F37:F40)</f>
        <v>354</v>
      </c>
      <c r="G9" s="4">
        <f t="shared" si="6"/>
        <v>118</v>
      </c>
      <c r="H9" s="4">
        <f t="shared" si="6"/>
        <v>177</v>
      </c>
      <c r="I9" s="4">
        <f t="shared" si="6"/>
        <v>137</v>
      </c>
      <c r="J9" s="4">
        <f t="shared" si="6"/>
        <v>328</v>
      </c>
      <c r="K9" s="4">
        <f t="shared" si="6"/>
        <v>54</v>
      </c>
      <c r="L9" s="4">
        <f t="shared" si="6"/>
        <v>18</v>
      </c>
      <c r="M9" s="4">
        <f t="shared" si="6"/>
        <v>206</v>
      </c>
    </row>
    <row r="10" spans="1:13" s="14" customFormat="1" ht="16.5" customHeight="1">
      <c r="A10" s="116" t="s">
        <v>126</v>
      </c>
    </row>
    <row r="11" spans="1:13" s="29" customFormat="1" ht="19.5" customHeight="1" thickBot="1">
      <c r="A11" s="29">
        <v>14</v>
      </c>
      <c r="B11" s="29" t="s">
        <v>116</v>
      </c>
      <c r="M11" s="117" t="s">
        <v>121</v>
      </c>
    </row>
    <row r="12" spans="1:13" ht="25.5" customHeight="1">
      <c r="A12" s="210" t="s">
        <v>103</v>
      </c>
      <c r="B12" s="211"/>
      <c r="C12" s="212"/>
      <c r="D12" s="84"/>
      <c r="E12" s="113" t="s">
        <v>117</v>
      </c>
      <c r="F12" s="53" t="s">
        <v>118</v>
      </c>
      <c r="G12" s="118" t="s">
        <v>119</v>
      </c>
      <c r="H12" s="53" t="s">
        <v>130</v>
      </c>
      <c r="I12" s="53" t="s">
        <v>131</v>
      </c>
      <c r="J12" s="53" t="s">
        <v>132</v>
      </c>
      <c r="K12" s="53" t="s">
        <v>133</v>
      </c>
      <c r="L12" s="53" t="s">
        <v>120</v>
      </c>
      <c r="M12" s="63" t="s">
        <v>95</v>
      </c>
    </row>
    <row r="13" spans="1:13" hidden="1">
      <c r="A13" s="197" t="s">
        <v>18</v>
      </c>
      <c r="B13" s="197">
        <v>11</v>
      </c>
      <c r="C13" s="197" t="s">
        <v>103</v>
      </c>
      <c r="D13" s="5" t="s">
        <v>105</v>
      </c>
      <c r="E13" s="3">
        <f>SUM(F13:M13)</f>
        <v>760</v>
      </c>
      <c r="F13" s="3">
        <v>113</v>
      </c>
      <c r="G13" s="3">
        <v>67</v>
      </c>
      <c r="H13" s="3">
        <v>178</v>
      </c>
      <c r="I13" s="3">
        <v>76</v>
      </c>
      <c r="J13" s="3">
        <v>203</v>
      </c>
      <c r="K13" s="3">
        <v>8</v>
      </c>
      <c r="L13" s="3">
        <v>7</v>
      </c>
      <c r="M13" s="3">
        <v>108</v>
      </c>
    </row>
    <row r="14" spans="1:13" hidden="1">
      <c r="A14" s="197"/>
      <c r="B14" s="197"/>
      <c r="C14" s="197"/>
      <c r="D14" s="5" t="s">
        <v>106</v>
      </c>
      <c r="E14" s="3">
        <f t="shared" ref="E14:E36" si="7">SUM(F14:M14)</f>
        <v>0</v>
      </c>
    </row>
    <row r="15" spans="1:13" hidden="1">
      <c r="A15" s="197"/>
      <c r="B15" s="197"/>
      <c r="C15" s="197"/>
      <c r="D15" s="5" t="s">
        <v>107</v>
      </c>
      <c r="E15" s="3">
        <f t="shared" si="7"/>
        <v>0</v>
      </c>
    </row>
    <row r="16" spans="1:13" hidden="1">
      <c r="A16" s="197"/>
      <c r="B16" s="197"/>
      <c r="C16" s="197"/>
      <c r="D16" s="5" t="s">
        <v>108</v>
      </c>
      <c r="E16" s="3">
        <f t="shared" si="7"/>
        <v>0</v>
      </c>
    </row>
    <row r="17" spans="1:13" hidden="1">
      <c r="A17" s="197"/>
      <c r="B17" s="197">
        <v>12</v>
      </c>
      <c r="C17" s="197"/>
      <c r="D17" s="5" t="s">
        <v>105</v>
      </c>
      <c r="E17" s="3">
        <f t="shared" si="7"/>
        <v>859</v>
      </c>
      <c r="F17" s="3">
        <v>126</v>
      </c>
      <c r="G17" s="3">
        <v>69</v>
      </c>
      <c r="H17" s="3">
        <v>210</v>
      </c>
      <c r="I17" s="3">
        <v>85</v>
      </c>
      <c r="J17" s="3">
        <v>250</v>
      </c>
      <c r="K17" s="3">
        <v>5</v>
      </c>
      <c r="L17" s="3">
        <v>5</v>
      </c>
      <c r="M17" s="3">
        <v>109</v>
      </c>
    </row>
    <row r="18" spans="1:13" hidden="1">
      <c r="A18" s="197"/>
      <c r="B18" s="197"/>
      <c r="C18" s="197"/>
      <c r="D18" s="5" t="s">
        <v>106</v>
      </c>
      <c r="E18" s="3">
        <f t="shared" si="7"/>
        <v>0</v>
      </c>
    </row>
    <row r="19" spans="1:13" hidden="1">
      <c r="A19" s="197"/>
      <c r="B19" s="197"/>
      <c r="C19" s="197"/>
      <c r="D19" s="5" t="s">
        <v>107</v>
      </c>
      <c r="E19" s="3">
        <f t="shared" si="7"/>
        <v>0</v>
      </c>
    </row>
    <row r="20" spans="1:13" hidden="1">
      <c r="A20" s="197"/>
      <c r="B20" s="197"/>
      <c r="C20" s="197"/>
      <c r="D20" s="5" t="s">
        <v>108</v>
      </c>
      <c r="E20" s="3">
        <f t="shared" si="7"/>
        <v>0</v>
      </c>
    </row>
    <row r="21" spans="1:13">
      <c r="A21" s="197" t="s">
        <v>18</v>
      </c>
      <c r="B21" s="197">
        <v>13</v>
      </c>
      <c r="C21" s="197" t="s">
        <v>103</v>
      </c>
      <c r="D21" s="5" t="s">
        <v>105</v>
      </c>
      <c r="E21" s="119">
        <f t="shared" si="7"/>
        <v>857</v>
      </c>
      <c r="F21" s="119">
        <v>140</v>
      </c>
      <c r="G21" s="119">
        <v>65</v>
      </c>
      <c r="H21" s="119">
        <v>182</v>
      </c>
      <c r="I21" s="119">
        <v>86</v>
      </c>
      <c r="J21" s="119">
        <v>269</v>
      </c>
      <c r="K21" s="119">
        <v>2</v>
      </c>
      <c r="L21" s="119">
        <v>4</v>
      </c>
      <c r="M21" s="120">
        <v>109</v>
      </c>
    </row>
    <row r="22" spans="1:13">
      <c r="A22" s="197"/>
      <c r="B22" s="197"/>
      <c r="C22" s="197"/>
      <c r="D22" s="5" t="s">
        <v>106</v>
      </c>
      <c r="E22" s="121">
        <f t="shared" si="7"/>
        <v>173</v>
      </c>
      <c r="F22" s="121">
        <v>36</v>
      </c>
      <c r="G22" s="121">
        <v>12</v>
      </c>
      <c r="H22" s="121">
        <v>24</v>
      </c>
      <c r="I22" s="121">
        <v>20</v>
      </c>
      <c r="J22" s="121">
        <v>24</v>
      </c>
      <c r="K22" s="121">
        <v>0</v>
      </c>
      <c r="L22" s="121">
        <v>1</v>
      </c>
      <c r="M22" s="122">
        <v>56</v>
      </c>
    </row>
    <row r="23" spans="1:13">
      <c r="A23" s="197"/>
      <c r="B23" s="197"/>
      <c r="C23" s="197"/>
      <c r="D23" s="5" t="s">
        <v>107</v>
      </c>
      <c r="E23" s="121">
        <f t="shared" si="7"/>
        <v>114</v>
      </c>
      <c r="F23" s="121">
        <v>7</v>
      </c>
      <c r="G23" s="121">
        <v>4</v>
      </c>
      <c r="H23" s="121">
        <v>14</v>
      </c>
      <c r="I23" s="121">
        <v>12</v>
      </c>
      <c r="J23" s="121">
        <v>11</v>
      </c>
      <c r="K23" s="121">
        <v>27</v>
      </c>
      <c r="L23" s="121">
        <v>3</v>
      </c>
      <c r="M23" s="122">
        <v>36</v>
      </c>
    </row>
    <row r="24" spans="1:13">
      <c r="A24" s="197"/>
      <c r="B24" s="197"/>
      <c r="C24" s="197"/>
      <c r="D24" s="5" t="s">
        <v>108</v>
      </c>
      <c r="E24" s="121">
        <f t="shared" si="7"/>
        <v>142</v>
      </c>
      <c r="F24" s="121">
        <v>17</v>
      </c>
      <c r="G24" s="121">
        <v>22</v>
      </c>
      <c r="H24" s="121">
        <v>41</v>
      </c>
      <c r="I24" s="121">
        <v>7</v>
      </c>
      <c r="J24" s="121">
        <v>9</v>
      </c>
      <c r="K24" s="121">
        <v>37</v>
      </c>
      <c r="L24" s="121">
        <v>1</v>
      </c>
      <c r="M24" s="122">
        <v>8</v>
      </c>
    </row>
    <row r="25" spans="1:13">
      <c r="A25" s="220"/>
      <c r="B25" s="220">
        <v>14</v>
      </c>
      <c r="C25" s="220"/>
      <c r="D25" s="60" t="s">
        <v>105</v>
      </c>
      <c r="E25" s="121">
        <f t="shared" si="7"/>
        <v>855</v>
      </c>
      <c r="F25" s="121">
        <v>145</v>
      </c>
      <c r="G25" s="121">
        <v>71</v>
      </c>
      <c r="H25" s="121">
        <v>175</v>
      </c>
      <c r="I25" s="121">
        <v>96</v>
      </c>
      <c r="J25" s="121">
        <v>271</v>
      </c>
      <c r="K25" s="121">
        <v>2</v>
      </c>
      <c r="L25" s="121">
        <v>5</v>
      </c>
      <c r="M25" s="122">
        <v>90</v>
      </c>
    </row>
    <row r="26" spans="1:13">
      <c r="A26" s="197"/>
      <c r="B26" s="197"/>
      <c r="C26" s="197"/>
      <c r="D26" s="5" t="s">
        <v>106</v>
      </c>
      <c r="E26" s="121">
        <f t="shared" si="7"/>
        <v>183</v>
      </c>
      <c r="F26" s="121">
        <v>47</v>
      </c>
      <c r="G26" s="121">
        <v>15</v>
      </c>
      <c r="H26" s="121">
        <v>22</v>
      </c>
      <c r="I26" s="121">
        <v>20</v>
      </c>
      <c r="J26" s="121">
        <v>26</v>
      </c>
      <c r="K26" s="121">
        <v>0</v>
      </c>
      <c r="L26" s="121">
        <v>1</v>
      </c>
      <c r="M26" s="122">
        <v>52</v>
      </c>
    </row>
    <row r="27" spans="1:13">
      <c r="A27" s="197"/>
      <c r="B27" s="197"/>
      <c r="C27" s="197"/>
      <c r="D27" s="5" t="s">
        <v>107</v>
      </c>
      <c r="E27" s="121">
        <f t="shared" si="7"/>
        <v>119</v>
      </c>
      <c r="F27" s="121">
        <v>6</v>
      </c>
      <c r="G27" s="121">
        <v>4</v>
      </c>
      <c r="H27" s="121">
        <v>16</v>
      </c>
      <c r="I27" s="121">
        <v>9</v>
      </c>
      <c r="J27" s="121">
        <v>13</v>
      </c>
      <c r="K27" s="121">
        <v>35</v>
      </c>
      <c r="L27" s="121">
        <v>3</v>
      </c>
      <c r="M27" s="122">
        <v>33</v>
      </c>
    </row>
    <row r="28" spans="1:13">
      <c r="A28" s="221"/>
      <c r="B28" s="221"/>
      <c r="C28" s="221"/>
      <c r="D28" s="61" t="s">
        <v>108</v>
      </c>
      <c r="E28" s="121">
        <f t="shared" si="7"/>
        <v>176</v>
      </c>
      <c r="F28" s="121">
        <v>36</v>
      </c>
      <c r="G28" s="121">
        <v>24</v>
      </c>
      <c r="H28" s="121">
        <v>43</v>
      </c>
      <c r="I28" s="121">
        <v>10</v>
      </c>
      <c r="J28" s="121">
        <v>9</v>
      </c>
      <c r="K28" s="121">
        <v>40</v>
      </c>
      <c r="L28" s="121">
        <v>5</v>
      </c>
      <c r="M28" s="122">
        <v>9</v>
      </c>
    </row>
    <row r="29" spans="1:13">
      <c r="A29" s="220"/>
      <c r="B29" s="220">
        <v>15</v>
      </c>
      <c r="C29" s="220"/>
      <c r="D29" s="60" t="s">
        <v>105</v>
      </c>
      <c r="E29" s="121">
        <f t="shared" si="7"/>
        <v>859</v>
      </c>
      <c r="F29" s="121">
        <v>154</v>
      </c>
      <c r="G29" s="121">
        <v>76</v>
      </c>
      <c r="H29" s="121">
        <v>159</v>
      </c>
      <c r="I29" s="121">
        <v>103</v>
      </c>
      <c r="J29" s="121">
        <v>273</v>
      </c>
      <c r="K29" s="121">
        <v>2</v>
      </c>
      <c r="L29" s="121">
        <v>8</v>
      </c>
      <c r="M29" s="122">
        <v>84</v>
      </c>
    </row>
    <row r="30" spans="1:13">
      <c r="A30" s="197"/>
      <c r="B30" s="197"/>
      <c r="C30" s="197"/>
      <c r="D30" s="5" t="s">
        <v>106</v>
      </c>
      <c r="E30" s="121">
        <f t="shared" si="7"/>
        <v>179</v>
      </c>
      <c r="F30" s="121">
        <v>47</v>
      </c>
      <c r="G30" s="121">
        <v>8</v>
      </c>
      <c r="H30" s="121">
        <v>19</v>
      </c>
      <c r="I30" s="121">
        <v>21</v>
      </c>
      <c r="J30" s="121">
        <v>31</v>
      </c>
      <c r="K30" s="121">
        <v>0</v>
      </c>
      <c r="L30" s="121">
        <v>1</v>
      </c>
      <c r="M30" s="122">
        <v>52</v>
      </c>
    </row>
    <row r="31" spans="1:13">
      <c r="A31" s="197"/>
      <c r="B31" s="197"/>
      <c r="C31" s="197"/>
      <c r="D31" s="5" t="s">
        <v>107</v>
      </c>
      <c r="E31" s="121">
        <f t="shared" si="7"/>
        <v>117</v>
      </c>
      <c r="F31" s="121">
        <v>6</v>
      </c>
      <c r="G31" s="121">
        <v>3</v>
      </c>
      <c r="H31" s="121">
        <v>17</v>
      </c>
      <c r="I31" s="121">
        <v>10</v>
      </c>
      <c r="J31" s="121">
        <v>16</v>
      </c>
      <c r="K31" s="121">
        <v>30</v>
      </c>
      <c r="L31" s="121">
        <v>3</v>
      </c>
      <c r="M31" s="122">
        <v>32</v>
      </c>
    </row>
    <row r="32" spans="1:13">
      <c r="A32" s="221"/>
      <c r="B32" s="221"/>
      <c r="C32" s="221"/>
      <c r="D32" s="61" t="s">
        <v>108</v>
      </c>
      <c r="E32" s="121">
        <f t="shared" si="7"/>
        <v>163</v>
      </c>
      <c r="F32" s="121">
        <v>15</v>
      </c>
      <c r="G32" s="121">
        <v>23</v>
      </c>
      <c r="H32" s="121">
        <v>46</v>
      </c>
      <c r="I32" s="121">
        <v>14</v>
      </c>
      <c r="J32" s="121">
        <v>9</v>
      </c>
      <c r="K32" s="121">
        <v>42</v>
      </c>
      <c r="L32" s="121">
        <v>4</v>
      </c>
      <c r="M32" s="122">
        <v>10</v>
      </c>
    </row>
    <row r="33" spans="1:13">
      <c r="A33" s="220"/>
      <c r="B33" s="220">
        <v>16</v>
      </c>
      <c r="C33" s="220"/>
      <c r="D33" s="60" t="s">
        <v>105</v>
      </c>
      <c r="E33" s="121">
        <f t="shared" si="7"/>
        <v>918</v>
      </c>
      <c r="F33" s="121">
        <v>206</v>
      </c>
      <c r="G33" s="121">
        <v>79</v>
      </c>
      <c r="H33" s="121">
        <v>127</v>
      </c>
      <c r="I33" s="121">
        <v>108</v>
      </c>
      <c r="J33" s="121">
        <v>273</v>
      </c>
      <c r="K33" s="121">
        <v>2</v>
      </c>
      <c r="L33" s="121">
        <v>14</v>
      </c>
      <c r="M33" s="122">
        <v>109</v>
      </c>
    </row>
    <row r="34" spans="1:13">
      <c r="A34" s="197"/>
      <c r="B34" s="197"/>
      <c r="C34" s="197"/>
      <c r="D34" s="5" t="s">
        <v>106</v>
      </c>
      <c r="E34" s="121">
        <f t="shared" si="7"/>
        <v>153</v>
      </c>
      <c r="F34" s="121">
        <v>42</v>
      </c>
      <c r="G34" s="121">
        <v>10</v>
      </c>
      <c r="H34" s="121">
        <v>14</v>
      </c>
      <c r="I34" s="121">
        <v>21</v>
      </c>
      <c r="J34" s="121">
        <v>25</v>
      </c>
      <c r="K34" s="121">
        <v>0</v>
      </c>
      <c r="L34" s="121">
        <v>1</v>
      </c>
      <c r="M34" s="122">
        <v>40</v>
      </c>
    </row>
    <row r="35" spans="1:13">
      <c r="A35" s="197"/>
      <c r="B35" s="197"/>
      <c r="C35" s="197"/>
      <c r="D35" s="5" t="s">
        <v>107</v>
      </c>
      <c r="E35" s="121">
        <f t="shared" si="7"/>
        <v>121</v>
      </c>
      <c r="F35" s="121">
        <v>16</v>
      </c>
      <c r="G35" s="121">
        <v>3</v>
      </c>
      <c r="H35" s="121">
        <v>15</v>
      </c>
      <c r="I35" s="121">
        <v>6</v>
      </c>
      <c r="J35" s="121">
        <v>16</v>
      </c>
      <c r="K35" s="121">
        <v>20</v>
      </c>
      <c r="L35" s="121">
        <v>4</v>
      </c>
      <c r="M35" s="122">
        <v>41</v>
      </c>
    </row>
    <row r="36" spans="1:13">
      <c r="A36" s="221"/>
      <c r="B36" s="221"/>
      <c r="C36" s="221"/>
      <c r="D36" s="61" t="s">
        <v>108</v>
      </c>
      <c r="E36" s="121">
        <f t="shared" si="7"/>
        <v>153</v>
      </c>
      <c r="F36" s="121">
        <v>15</v>
      </c>
      <c r="G36" s="121">
        <v>23</v>
      </c>
      <c r="H36" s="121">
        <v>44</v>
      </c>
      <c r="I36" s="121">
        <v>10</v>
      </c>
      <c r="J36" s="121">
        <v>10</v>
      </c>
      <c r="K36" s="121">
        <v>38</v>
      </c>
      <c r="L36" s="121">
        <v>2</v>
      </c>
      <c r="M36" s="122">
        <v>11</v>
      </c>
    </row>
    <row r="37" spans="1:13">
      <c r="A37" s="197"/>
      <c r="B37" s="197">
        <v>17</v>
      </c>
      <c r="C37" s="197"/>
      <c r="D37" s="5" t="s">
        <v>105</v>
      </c>
      <c r="E37" s="121">
        <f>SUM(F37:M37)</f>
        <v>941</v>
      </c>
      <c r="F37" s="121">
        <v>247</v>
      </c>
      <c r="G37" s="121">
        <v>81</v>
      </c>
      <c r="H37" s="121">
        <v>109</v>
      </c>
      <c r="I37" s="121">
        <v>100</v>
      </c>
      <c r="J37" s="121">
        <v>271</v>
      </c>
      <c r="K37" s="121">
        <v>1</v>
      </c>
      <c r="L37" s="121">
        <v>11</v>
      </c>
      <c r="M37" s="122">
        <v>121</v>
      </c>
    </row>
    <row r="38" spans="1:13">
      <c r="A38" s="197"/>
      <c r="B38" s="197"/>
      <c r="C38" s="197"/>
      <c r="D38" s="5" t="s">
        <v>106</v>
      </c>
      <c r="E38" s="121">
        <f>SUM(F38:M38)</f>
        <v>147</v>
      </c>
      <c r="F38" s="121">
        <v>53</v>
      </c>
      <c r="G38" s="121">
        <v>9</v>
      </c>
      <c r="H38" s="121">
        <v>10</v>
      </c>
      <c r="I38" s="121">
        <v>20</v>
      </c>
      <c r="J38" s="121">
        <v>26</v>
      </c>
      <c r="K38" s="121">
        <v>0</v>
      </c>
      <c r="L38" s="121">
        <v>0</v>
      </c>
      <c r="M38" s="122">
        <v>29</v>
      </c>
    </row>
    <row r="39" spans="1:13" ht="19.5" customHeight="1">
      <c r="A39" s="197"/>
      <c r="B39" s="197"/>
      <c r="C39" s="197"/>
      <c r="D39" s="5" t="s">
        <v>107</v>
      </c>
      <c r="E39" s="121">
        <f>SUM(F39:M39)</f>
        <v>124</v>
      </c>
      <c r="F39" s="121">
        <v>20</v>
      </c>
      <c r="G39" s="121">
        <v>3</v>
      </c>
      <c r="H39" s="121">
        <v>8</v>
      </c>
      <c r="I39" s="121">
        <v>6</v>
      </c>
      <c r="J39" s="121">
        <v>21</v>
      </c>
      <c r="K39" s="121">
        <v>17</v>
      </c>
      <c r="L39" s="121">
        <v>5</v>
      </c>
      <c r="M39" s="122">
        <v>44</v>
      </c>
    </row>
    <row r="40" spans="1:13" s="1" customFormat="1" ht="16.5" customHeight="1" thickBot="1">
      <c r="A40" s="186"/>
      <c r="B40" s="186"/>
      <c r="C40" s="186"/>
      <c r="D40" s="7" t="s">
        <v>108</v>
      </c>
      <c r="E40" s="123">
        <f>SUM(F40:M40)</f>
        <v>180</v>
      </c>
      <c r="F40" s="123">
        <v>34</v>
      </c>
      <c r="G40" s="123">
        <v>25</v>
      </c>
      <c r="H40" s="123">
        <v>50</v>
      </c>
      <c r="I40" s="123">
        <v>11</v>
      </c>
      <c r="J40" s="123">
        <v>10</v>
      </c>
      <c r="K40" s="123">
        <v>36</v>
      </c>
      <c r="L40" s="123">
        <v>2</v>
      </c>
      <c r="M40" s="124">
        <v>12</v>
      </c>
    </row>
    <row r="41" spans="1:13" ht="16.5" customHeight="1">
      <c r="A41" s="3" t="s">
        <v>126</v>
      </c>
    </row>
    <row r="42" spans="1:13" ht="16.5" customHeight="1"/>
    <row r="43" spans="1:13" ht="16.5" customHeight="1"/>
    <row r="44" spans="1:13" ht="16.5" customHeight="1"/>
  </sheetData>
  <mergeCells count="23">
    <mergeCell ref="A33:A36"/>
    <mergeCell ref="B33:B36"/>
    <mergeCell ref="C33:C36"/>
    <mergeCell ref="A25:A28"/>
    <mergeCell ref="B25:B28"/>
    <mergeCell ref="C25:C28"/>
    <mergeCell ref="A2:C2"/>
    <mergeCell ref="C37:C40"/>
    <mergeCell ref="B37:B40"/>
    <mergeCell ref="A37:A40"/>
    <mergeCell ref="A12:C12"/>
    <mergeCell ref="A13:A16"/>
    <mergeCell ref="B13:B16"/>
    <mergeCell ref="C17:C20"/>
    <mergeCell ref="A21:A24"/>
    <mergeCell ref="B21:B24"/>
    <mergeCell ref="C13:C16"/>
    <mergeCell ref="A17:A20"/>
    <mergeCell ref="B17:B20"/>
    <mergeCell ref="A29:A32"/>
    <mergeCell ref="B29:B32"/>
    <mergeCell ref="C29:C32"/>
    <mergeCell ref="C21:C2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A2" sqref="A2"/>
    </sheetView>
  </sheetViews>
  <sheetFormatPr defaultRowHeight="24.95" customHeight="1"/>
  <cols>
    <col min="1" max="5" width="10.625" style="142" customWidth="1"/>
    <col min="6" max="16384" width="9" style="142"/>
  </cols>
  <sheetData>
    <row r="1" spans="1:6" ht="24.95" customHeight="1" thickBot="1">
      <c r="A1" s="141" t="s">
        <v>147</v>
      </c>
    </row>
    <row r="2" spans="1:6" ht="24.95" customHeight="1">
      <c r="A2" s="143" t="s">
        <v>50</v>
      </c>
      <c r="B2" s="145">
        <v>2</v>
      </c>
      <c r="C2" s="144">
        <v>7</v>
      </c>
      <c r="D2" s="144">
        <v>12</v>
      </c>
      <c r="E2" s="144">
        <v>17</v>
      </c>
      <c r="F2" s="144">
        <v>22</v>
      </c>
    </row>
    <row r="3" spans="1:6" ht="24.95" customHeight="1">
      <c r="A3" s="146" t="s">
        <v>55</v>
      </c>
      <c r="B3" s="147">
        <v>12825</v>
      </c>
      <c r="C3" s="147">
        <v>13680</v>
      </c>
      <c r="D3" s="147">
        <v>14691</v>
      </c>
      <c r="E3" s="147">
        <v>16151</v>
      </c>
      <c r="F3" s="152">
        <v>17859</v>
      </c>
    </row>
    <row r="4" spans="1:6" ht="24.95" customHeight="1">
      <c r="A4" s="146" t="s">
        <v>56</v>
      </c>
      <c r="B4" s="147">
        <v>1083</v>
      </c>
      <c r="C4" s="147">
        <v>1130</v>
      </c>
      <c r="D4" s="147">
        <v>1174</v>
      </c>
      <c r="E4" s="147">
        <v>1260</v>
      </c>
      <c r="F4" s="153">
        <v>1235</v>
      </c>
    </row>
    <row r="5" spans="1:6" ht="24.95" customHeight="1">
      <c r="A5" s="146" t="s">
        <v>57</v>
      </c>
      <c r="B5" s="147">
        <v>2176</v>
      </c>
      <c r="C5" s="147">
        <v>2278</v>
      </c>
      <c r="D5" s="147">
        <v>2380</v>
      </c>
      <c r="E5" s="147">
        <v>2474</v>
      </c>
      <c r="F5" s="153">
        <v>2479</v>
      </c>
    </row>
    <row r="6" spans="1:6" ht="24.95" customHeight="1">
      <c r="A6" s="146" t="s">
        <v>58</v>
      </c>
      <c r="B6" s="147">
        <v>3690</v>
      </c>
      <c r="C6" s="147">
        <v>4030</v>
      </c>
      <c r="D6" s="147">
        <v>4398</v>
      </c>
      <c r="E6" s="147">
        <v>4547</v>
      </c>
      <c r="F6" s="153">
        <v>4672</v>
      </c>
    </row>
    <row r="7" spans="1:6" ht="24.95" customHeight="1">
      <c r="A7" s="146" t="s">
        <v>59</v>
      </c>
      <c r="B7" s="147">
        <v>3315</v>
      </c>
      <c r="C7" s="147">
        <v>3403</v>
      </c>
      <c r="D7" s="147">
        <v>3382</v>
      </c>
      <c r="E7" s="147">
        <v>3326</v>
      </c>
      <c r="F7" s="153">
        <v>3254</v>
      </c>
    </row>
    <row r="8" spans="1:6" ht="24.95" customHeight="1">
      <c r="A8" s="146" t="s">
        <v>60</v>
      </c>
      <c r="B8" s="147">
        <v>8116</v>
      </c>
      <c r="C8" s="147">
        <v>8498</v>
      </c>
      <c r="D8" s="147">
        <v>9142</v>
      </c>
      <c r="E8" s="147">
        <v>9212</v>
      </c>
      <c r="F8" s="153">
        <v>9230</v>
      </c>
    </row>
    <row r="9" spans="1:6" ht="24.95" customHeight="1">
      <c r="A9" s="146" t="s">
        <v>61</v>
      </c>
      <c r="B9" s="147">
        <v>1081</v>
      </c>
      <c r="C9" s="147">
        <v>1087</v>
      </c>
      <c r="D9" s="147">
        <v>1089</v>
      </c>
      <c r="E9" s="147">
        <v>1087</v>
      </c>
      <c r="F9" s="153">
        <v>1098</v>
      </c>
    </row>
    <row r="10" spans="1:6" ht="24.95" customHeight="1">
      <c r="A10" s="146" t="s">
        <v>62</v>
      </c>
      <c r="B10" s="147">
        <v>3720</v>
      </c>
      <c r="C10" s="147">
        <v>3597</v>
      </c>
      <c r="D10" s="147">
        <v>3582</v>
      </c>
      <c r="E10" s="147">
        <v>3494</v>
      </c>
      <c r="F10" s="153">
        <v>3384</v>
      </c>
    </row>
    <row r="11" spans="1:6" ht="24.95" customHeight="1">
      <c r="A11" s="146" t="s">
        <v>63</v>
      </c>
      <c r="B11" s="147">
        <v>2456</v>
      </c>
      <c r="C11" s="147">
        <v>2375</v>
      </c>
      <c r="D11" s="147">
        <v>2643</v>
      </c>
      <c r="E11" s="147">
        <v>2746</v>
      </c>
      <c r="F11" s="153">
        <v>2678</v>
      </c>
    </row>
    <row r="12" spans="1:6" ht="24.95" customHeight="1">
      <c r="A12" s="146" t="s">
        <v>64</v>
      </c>
      <c r="B12" s="147">
        <v>1708</v>
      </c>
      <c r="C12" s="147">
        <v>1765</v>
      </c>
      <c r="D12" s="147">
        <v>1626</v>
      </c>
      <c r="E12" s="147">
        <v>1506</v>
      </c>
      <c r="F12" s="153">
        <v>1422</v>
      </c>
    </row>
    <row r="13" spans="1:6" ht="24.95" customHeight="1">
      <c r="A13" s="146" t="s">
        <v>65</v>
      </c>
      <c r="B13" s="147">
        <v>7499</v>
      </c>
      <c r="C13" s="147">
        <v>7797</v>
      </c>
      <c r="D13" s="147">
        <v>8187</v>
      </c>
      <c r="E13" s="147">
        <v>8275</v>
      </c>
      <c r="F13" s="153">
        <v>8016</v>
      </c>
    </row>
    <row r="14" spans="1:6" ht="24.95" customHeight="1">
      <c r="A14" s="146" t="s">
        <v>66</v>
      </c>
      <c r="B14" s="147">
        <v>5461</v>
      </c>
      <c r="C14" s="147">
        <v>5693</v>
      </c>
      <c r="D14" s="147">
        <v>5872</v>
      </c>
      <c r="E14" s="147">
        <v>5696</v>
      </c>
      <c r="F14" s="153">
        <v>5990</v>
      </c>
    </row>
    <row r="15" spans="1:6" ht="24.95" customHeight="1">
      <c r="A15" s="146" t="s">
        <v>67</v>
      </c>
      <c r="B15" s="147">
        <v>2098</v>
      </c>
      <c r="C15" s="147">
        <v>2011</v>
      </c>
      <c r="D15" s="147">
        <v>1899</v>
      </c>
      <c r="E15" s="147">
        <v>1816</v>
      </c>
      <c r="F15" s="153">
        <v>1739</v>
      </c>
    </row>
    <row r="16" spans="1:6" ht="24.95" customHeight="1">
      <c r="A16" s="146" t="s">
        <v>68</v>
      </c>
      <c r="B16" s="147">
        <v>4911</v>
      </c>
      <c r="C16" s="147">
        <v>5039</v>
      </c>
      <c r="D16" s="147">
        <v>5077</v>
      </c>
      <c r="E16" s="147">
        <v>5386</v>
      </c>
      <c r="F16" s="153">
        <v>5593</v>
      </c>
    </row>
    <row r="17" spans="1:6" ht="24.95" customHeight="1">
      <c r="A17" s="146" t="s">
        <v>69</v>
      </c>
      <c r="B17" s="147">
        <v>1864</v>
      </c>
      <c r="C17" s="147">
        <v>1823</v>
      </c>
      <c r="D17" s="147">
        <v>1733</v>
      </c>
      <c r="E17" s="147">
        <v>1600</v>
      </c>
      <c r="F17" s="153">
        <v>1555</v>
      </c>
    </row>
    <row r="18" spans="1:6" ht="24.95" customHeight="1">
      <c r="A18" s="146" t="s">
        <v>73</v>
      </c>
      <c r="B18" s="147">
        <v>6284</v>
      </c>
      <c r="C18" s="147">
        <v>6046</v>
      </c>
      <c r="D18" s="147">
        <v>5822</v>
      </c>
      <c r="E18" s="147">
        <v>5517</v>
      </c>
      <c r="F18" s="153">
        <v>5433</v>
      </c>
    </row>
    <row r="19" spans="1:6" ht="24.95" customHeight="1">
      <c r="A19" s="146" t="s">
        <v>74</v>
      </c>
      <c r="B19" s="147">
        <v>3056</v>
      </c>
      <c r="C19" s="147">
        <v>3009</v>
      </c>
      <c r="D19" s="147">
        <v>2870</v>
      </c>
      <c r="E19" s="147">
        <v>2686</v>
      </c>
      <c r="F19" s="153">
        <v>2528</v>
      </c>
    </row>
    <row r="20" spans="1:6" ht="24.95" customHeight="1">
      <c r="A20" s="146" t="s">
        <v>71</v>
      </c>
      <c r="B20" s="147">
        <v>5110</v>
      </c>
      <c r="C20" s="147">
        <v>5219</v>
      </c>
      <c r="D20" s="147">
        <v>5386</v>
      </c>
      <c r="E20" s="147">
        <v>5314</v>
      </c>
      <c r="F20" s="153">
        <v>5020</v>
      </c>
    </row>
    <row r="21" spans="1:6" ht="24.95" customHeight="1">
      <c r="A21" s="146" t="s">
        <v>72</v>
      </c>
      <c r="B21" s="147">
        <v>1851</v>
      </c>
      <c r="C21" s="147">
        <v>1904</v>
      </c>
      <c r="D21" s="147">
        <v>1884</v>
      </c>
      <c r="E21" s="147">
        <v>1794</v>
      </c>
      <c r="F21" s="153">
        <v>1597</v>
      </c>
    </row>
    <row r="22" spans="1:6" ht="24.95" customHeight="1">
      <c r="A22" s="146" t="s">
        <v>76</v>
      </c>
      <c r="B22" s="147">
        <v>2284</v>
      </c>
      <c r="C22" s="147">
        <v>2415</v>
      </c>
      <c r="D22" s="147">
        <v>2482</v>
      </c>
      <c r="E22" s="147">
        <v>2526</v>
      </c>
      <c r="F22" s="153">
        <v>2484</v>
      </c>
    </row>
    <row r="23" spans="1:6" ht="24.95" customHeight="1">
      <c r="A23" s="146" t="s">
        <v>77</v>
      </c>
      <c r="B23" s="147">
        <v>1760</v>
      </c>
      <c r="C23" s="147">
        <v>1752</v>
      </c>
      <c r="D23" s="147">
        <v>1714</v>
      </c>
      <c r="E23" s="147">
        <v>1567</v>
      </c>
      <c r="F23" s="153">
        <v>1555</v>
      </c>
    </row>
    <row r="24" spans="1:6" ht="24.95" customHeight="1">
      <c r="A24" s="146" t="s">
        <v>78</v>
      </c>
      <c r="B24" s="147">
        <v>2169</v>
      </c>
      <c r="C24" s="147">
        <v>2306</v>
      </c>
      <c r="D24" s="147">
        <v>2308</v>
      </c>
      <c r="E24" s="147">
        <v>2277</v>
      </c>
      <c r="F24" s="142">
        <v>2204</v>
      </c>
    </row>
    <row r="25" spans="1:6" ht="24.95" customHeight="1">
      <c r="A25" s="146" t="s">
        <v>142</v>
      </c>
      <c r="B25" s="147">
        <v>3094</v>
      </c>
      <c r="C25" s="147">
        <v>3032</v>
      </c>
      <c r="D25" s="147">
        <v>3010</v>
      </c>
      <c r="E25" s="147">
        <v>2961</v>
      </c>
      <c r="F25" s="153">
        <v>2757</v>
      </c>
    </row>
    <row r="26" spans="1:6" ht="24.95" customHeight="1">
      <c r="A26" s="146" t="s">
        <v>81</v>
      </c>
      <c r="B26" s="147">
        <v>1847</v>
      </c>
      <c r="C26" s="147">
        <v>1757</v>
      </c>
      <c r="D26" s="147">
        <v>1653</v>
      </c>
      <c r="E26" s="147">
        <v>1552</v>
      </c>
      <c r="F26" s="153">
        <v>1471</v>
      </c>
    </row>
    <row r="27" spans="1:6" ht="24.95" customHeight="1">
      <c r="A27" s="146" t="s">
        <v>82</v>
      </c>
      <c r="B27" s="147">
        <v>2768</v>
      </c>
      <c r="C27" s="147">
        <v>2775</v>
      </c>
      <c r="D27" s="147">
        <v>2654</v>
      </c>
      <c r="E27" s="147">
        <v>2483</v>
      </c>
      <c r="F27" s="153">
        <v>2248</v>
      </c>
    </row>
    <row r="28" spans="1:6" ht="24.95" customHeight="1" thickBot="1">
      <c r="A28" s="148" t="s">
        <v>83</v>
      </c>
      <c r="B28" s="149">
        <v>3399</v>
      </c>
      <c r="C28" s="149">
        <v>3392</v>
      </c>
      <c r="D28" s="149">
        <v>3358</v>
      </c>
      <c r="E28" s="149">
        <v>3209</v>
      </c>
      <c r="F28" s="154">
        <v>3051</v>
      </c>
    </row>
    <row r="29" spans="1:6" ht="24.95" customHeight="1">
      <c r="A29" s="142" t="s">
        <v>128</v>
      </c>
    </row>
    <row r="30" spans="1:6" ht="24.95" customHeight="1">
      <c r="E30" s="150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&amp;C&amp;"明朝,標準"- 10 -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A2" sqref="A2"/>
    </sheetView>
  </sheetViews>
  <sheetFormatPr defaultRowHeight="20.100000000000001" customHeight="1"/>
  <cols>
    <col min="1" max="5" width="10.625" style="142" customWidth="1"/>
    <col min="6" max="16384" width="9" style="142"/>
  </cols>
  <sheetData>
    <row r="1" spans="1:6" ht="24.95" customHeight="1" thickBot="1">
      <c r="A1" s="141" t="s">
        <v>148</v>
      </c>
    </row>
    <row r="2" spans="1:6" ht="24.95" customHeight="1">
      <c r="A2" s="143" t="s">
        <v>50</v>
      </c>
      <c r="B2" s="144">
        <v>2</v>
      </c>
      <c r="C2" s="144">
        <v>7</v>
      </c>
      <c r="D2" s="145">
        <v>12</v>
      </c>
      <c r="E2" s="144">
        <v>17</v>
      </c>
      <c r="F2" s="144">
        <v>22</v>
      </c>
    </row>
    <row r="3" spans="1:6" ht="24.95" customHeight="1">
      <c r="A3" s="146" t="s">
        <v>55</v>
      </c>
      <c r="B3" s="147">
        <v>4322</v>
      </c>
      <c r="C3" s="147">
        <v>5128</v>
      </c>
      <c r="D3" s="147">
        <v>5581</v>
      </c>
      <c r="E3" s="147">
        <v>6376</v>
      </c>
      <c r="F3" s="152">
        <v>7324</v>
      </c>
    </row>
    <row r="4" spans="1:6" ht="24.95" customHeight="1">
      <c r="A4" s="146" t="s">
        <v>56</v>
      </c>
      <c r="B4" s="147">
        <v>313</v>
      </c>
      <c r="C4" s="147">
        <v>351</v>
      </c>
      <c r="D4" s="147">
        <v>396</v>
      </c>
      <c r="E4" s="147">
        <v>448</v>
      </c>
      <c r="F4" s="153">
        <v>430</v>
      </c>
    </row>
    <row r="5" spans="1:6" ht="24.95" customHeight="1">
      <c r="A5" s="146" t="s">
        <v>57</v>
      </c>
      <c r="B5" s="147">
        <v>570</v>
      </c>
      <c r="C5" s="147">
        <v>655</v>
      </c>
      <c r="D5" s="147">
        <v>757</v>
      </c>
      <c r="E5" s="147">
        <v>827</v>
      </c>
      <c r="F5" s="153">
        <v>865</v>
      </c>
    </row>
    <row r="6" spans="1:6" ht="24.95" customHeight="1">
      <c r="A6" s="146" t="s">
        <v>58</v>
      </c>
      <c r="B6" s="147">
        <v>1017</v>
      </c>
      <c r="C6" s="147">
        <v>1225</v>
      </c>
      <c r="D6" s="147">
        <v>1360</v>
      </c>
      <c r="E6" s="147">
        <v>1467</v>
      </c>
      <c r="F6" s="153">
        <v>1971</v>
      </c>
    </row>
    <row r="7" spans="1:6" ht="24.95" customHeight="1">
      <c r="A7" s="146" t="s">
        <v>59</v>
      </c>
      <c r="B7" s="147">
        <v>938</v>
      </c>
      <c r="C7" s="147">
        <v>1014</v>
      </c>
      <c r="D7" s="147">
        <v>1076</v>
      </c>
      <c r="E7" s="147">
        <v>1130</v>
      </c>
      <c r="F7" s="153">
        <v>1141</v>
      </c>
    </row>
    <row r="8" spans="1:6" ht="24.95" customHeight="1">
      <c r="A8" s="146" t="s">
        <v>60</v>
      </c>
      <c r="B8" s="147">
        <v>2584</v>
      </c>
      <c r="C8" s="147">
        <v>2892</v>
      </c>
      <c r="D8" s="147">
        <v>3238</v>
      </c>
      <c r="E8" s="147">
        <v>3356</v>
      </c>
      <c r="F8" s="153">
        <v>3514</v>
      </c>
    </row>
    <row r="9" spans="1:6" ht="24.95" customHeight="1">
      <c r="A9" s="146" t="s">
        <v>61</v>
      </c>
      <c r="B9" s="147">
        <v>302</v>
      </c>
      <c r="C9" s="147">
        <v>324</v>
      </c>
      <c r="D9" s="147">
        <v>358</v>
      </c>
      <c r="E9" s="147">
        <v>372</v>
      </c>
      <c r="F9" s="153">
        <v>383</v>
      </c>
    </row>
    <row r="10" spans="1:6" ht="24.95" customHeight="1">
      <c r="A10" s="146" t="s">
        <v>62</v>
      </c>
      <c r="B10" s="147">
        <v>987</v>
      </c>
      <c r="C10" s="147">
        <v>998</v>
      </c>
      <c r="D10" s="147">
        <v>1062</v>
      </c>
      <c r="E10" s="147">
        <v>1083</v>
      </c>
      <c r="F10" s="153">
        <v>1083</v>
      </c>
    </row>
    <row r="11" spans="1:6" ht="24.95" customHeight="1">
      <c r="A11" s="146" t="s">
        <v>63</v>
      </c>
      <c r="B11" s="147">
        <v>734</v>
      </c>
      <c r="C11" s="147">
        <v>738</v>
      </c>
      <c r="D11" s="147">
        <v>862</v>
      </c>
      <c r="E11" s="147">
        <v>914</v>
      </c>
      <c r="F11" s="153">
        <v>924</v>
      </c>
    </row>
    <row r="12" spans="1:6" ht="24.95" customHeight="1">
      <c r="A12" s="146" t="s">
        <v>64</v>
      </c>
      <c r="B12" s="147">
        <v>472</v>
      </c>
      <c r="C12" s="147">
        <v>533</v>
      </c>
      <c r="D12" s="147">
        <v>542</v>
      </c>
      <c r="E12" s="147">
        <v>526</v>
      </c>
      <c r="F12" s="153">
        <v>516</v>
      </c>
    </row>
    <row r="13" spans="1:6" ht="24.95" customHeight="1">
      <c r="A13" s="146" t="s">
        <v>65</v>
      </c>
      <c r="B13" s="147">
        <v>2655</v>
      </c>
      <c r="C13" s="147">
        <v>2979</v>
      </c>
      <c r="D13" s="147">
        <v>3252</v>
      </c>
      <c r="E13" s="147">
        <v>3323</v>
      </c>
      <c r="F13" s="153">
        <v>3282</v>
      </c>
    </row>
    <row r="14" spans="1:6" ht="24.95" customHeight="1">
      <c r="A14" s="146" t="s">
        <v>66</v>
      </c>
      <c r="B14" s="147">
        <v>1569</v>
      </c>
      <c r="C14" s="147">
        <v>1748</v>
      </c>
      <c r="D14" s="147">
        <v>1920</v>
      </c>
      <c r="E14" s="147">
        <v>1908</v>
      </c>
      <c r="F14" s="153">
        <v>2148</v>
      </c>
    </row>
    <row r="15" spans="1:6" ht="24.95" customHeight="1">
      <c r="A15" s="146" t="s">
        <v>67</v>
      </c>
      <c r="B15" s="147">
        <v>600</v>
      </c>
      <c r="C15" s="147">
        <v>615</v>
      </c>
      <c r="D15" s="147">
        <v>614</v>
      </c>
      <c r="E15" s="147">
        <v>625</v>
      </c>
      <c r="F15" s="153">
        <v>640</v>
      </c>
    </row>
    <row r="16" spans="1:6" ht="24.95" customHeight="1">
      <c r="A16" s="146" t="s">
        <v>68</v>
      </c>
      <c r="B16" s="147">
        <v>1520</v>
      </c>
      <c r="C16" s="147">
        <v>1553</v>
      </c>
      <c r="D16" s="147">
        <v>1660</v>
      </c>
      <c r="E16" s="147">
        <v>1845</v>
      </c>
      <c r="F16" s="153">
        <v>1968</v>
      </c>
    </row>
    <row r="17" spans="1:6" ht="24.95" customHeight="1">
      <c r="A17" s="146" t="s">
        <v>69</v>
      </c>
      <c r="B17" s="147">
        <v>485</v>
      </c>
      <c r="C17" s="147">
        <v>515</v>
      </c>
      <c r="D17" s="147">
        <v>519</v>
      </c>
      <c r="E17" s="147">
        <v>534</v>
      </c>
      <c r="F17" s="153">
        <v>544</v>
      </c>
    </row>
    <row r="18" spans="1:6" ht="24.95" customHeight="1">
      <c r="A18" s="146" t="s">
        <v>73</v>
      </c>
      <c r="B18" s="147">
        <v>2019</v>
      </c>
      <c r="C18" s="147">
        <v>2035</v>
      </c>
      <c r="D18" s="147">
        <v>2080</v>
      </c>
      <c r="E18" s="147">
        <v>1999</v>
      </c>
      <c r="F18" s="153">
        <v>2043</v>
      </c>
    </row>
    <row r="19" spans="1:6" ht="24.95" customHeight="1">
      <c r="A19" s="146" t="s">
        <v>74</v>
      </c>
      <c r="B19" s="147">
        <v>798</v>
      </c>
      <c r="C19" s="147">
        <v>836</v>
      </c>
      <c r="D19" s="147">
        <v>855</v>
      </c>
      <c r="E19" s="147">
        <v>851</v>
      </c>
      <c r="F19" s="153">
        <v>829</v>
      </c>
    </row>
    <row r="20" spans="1:6" ht="24.95" customHeight="1">
      <c r="A20" s="146" t="s">
        <v>71</v>
      </c>
      <c r="B20" s="147">
        <v>1510</v>
      </c>
      <c r="C20" s="147">
        <v>1625</v>
      </c>
      <c r="D20" s="147">
        <v>1753</v>
      </c>
      <c r="E20" s="147">
        <v>1760</v>
      </c>
      <c r="F20" s="153">
        <v>1761</v>
      </c>
    </row>
    <row r="21" spans="1:6" ht="24.95" customHeight="1">
      <c r="A21" s="146" t="s">
        <v>72</v>
      </c>
      <c r="B21" s="147">
        <v>519</v>
      </c>
      <c r="C21" s="147">
        <v>563</v>
      </c>
      <c r="D21" s="147">
        <v>574</v>
      </c>
      <c r="E21" s="147">
        <v>572</v>
      </c>
      <c r="F21" s="153">
        <v>534</v>
      </c>
    </row>
    <row r="22" spans="1:6" ht="24.95" customHeight="1">
      <c r="A22" s="146" t="s">
        <v>76</v>
      </c>
      <c r="B22" s="147">
        <v>668</v>
      </c>
      <c r="C22" s="147">
        <v>752</v>
      </c>
      <c r="D22" s="147">
        <v>734</v>
      </c>
      <c r="E22" s="147">
        <v>863</v>
      </c>
      <c r="F22" s="153">
        <v>887</v>
      </c>
    </row>
    <row r="23" spans="1:6" ht="24.95" customHeight="1">
      <c r="A23" s="146" t="s">
        <v>77</v>
      </c>
      <c r="B23" s="147">
        <v>468</v>
      </c>
      <c r="C23" s="147">
        <v>482</v>
      </c>
      <c r="D23" s="147">
        <v>495</v>
      </c>
      <c r="E23" s="147">
        <v>497</v>
      </c>
      <c r="F23" s="153">
        <v>517</v>
      </c>
    </row>
    <row r="24" spans="1:6" ht="24.95" customHeight="1">
      <c r="A24" s="146" t="s">
        <v>78</v>
      </c>
      <c r="B24" s="147">
        <v>594</v>
      </c>
      <c r="C24" s="147">
        <v>711</v>
      </c>
      <c r="D24" s="147">
        <v>806</v>
      </c>
      <c r="E24" s="147">
        <v>759</v>
      </c>
      <c r="F24" s="153">
        <v>768</v>
      </c>
    </row>
    <row r="25" spans="1:6" ht="24.95" customHeight="1">
      <c r="A25" s="146" t="s">
        <v>142</v>
      </c>
      <c r="B25" s="147">
        <v>886</v>
      </c>
      <c r="C25" s="147">
        <v>912</v>
      </c>
      <c r="D25" s="147">
        <v>965</v>
      </c>
      <c r="E25" s="147">
        <v>941</v>
      </c>
      <c r="F25" s="153">
        <v>913</v>
      </c>
    </row>
    <row r="26" spans="1:6" ht="24.95" customHeight="1">
      <c r="A26" s="146" t="s">
        <v>81</v>
      </c>
      <c r="B26" s="147">
        <v>506</v>
      </c>
      <c r="C26" s="147">
        <v>508</v>
      </c>
      <c r="D26" s="147">
        <v>516</v>
      </c>
      <c r="E26" s="147">
        <v>517</v>
      </c>
      <c r="F26" s="153">
        <v>524</v>
      </c>
    </row>
    <row r="27" spans="1:6" ht="24.95" customHeight="1">
      <c r="A27" s="146" t="s">
        <v>82</v>
      </c>
      <c r="B27" s="147">
        <v>754</v>
      </c>
      <c r="C27" s="147">
        <v>779</v>
      </c>
      <c r="D27" s="147">
        <v>788</v>
      </c>
      <c r="E27" s="147">
        <v>785</v>
      </c>
      <c r="F27" s="153">
        <v>758</v>
      </c>
    </row>
    <row r="28" spans="1:6" ht="24.95" customHeight="1" thickBot="1">
      <c r="A28" s="148" t="s">
        <v>83</v>
      </c>
      <c r="B28" s="149">
        <v>969</v>
      </c>
      <c r="C28" s="149">
        <v>1012</v>
      </c>
      <c r="D28" s="149">
        <v>1073</v>
      </c>
      <c r="E28" s="149">
        <v>1084</v>
      </c>
      <c r="F28" s="154">
        <v>1065</v>
      </c>
    </row>
    <row r="29" spans="1:6" ht="24.95" customHeight="1">
      <c r="A29" s="142" t="s">
        <v>128</v>
      </c>
    </row>
    <row r="30" spans="1:6" ht="20.100000000000001" customHeight="1">
      <c r="E30" s="150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&amp;C&amp;"明朝,標準"- 10 -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K7" sqref="K7"/>
    </sheetView>
  </sheetViews>
  <sheetFormatPr defaultRowHeight="24.95" customHeight="1"/>
  <cols>
    <col min="1" max="3" width="10.625" style="142" customWidth="1"/>
    <col min="4" max="16384" width="9" style="142"/>
  </cols>
  <sheetData>
    <row r="1" spans="1:3" ht="24.95" customHeight="1" thickBot="1">
      <c r="A1" s="141" t="s">
        <v>145</v>
      </c>
    </row>
    <row r="2" spans="1:3" ht="24.95" customHeight="1">
      <c r="A2" s="143"/>
      <c r="B2" s="144">
        <v>17</v>
      </c>
      <c r="C2" s="144">
        <v>22</v>
      </c>
    </row>
    <row r="3" spans="1:3" ht="24.95" customHeight="1">
      <c r="A3" s="146" t="s">
        <v>55</v>
      </c>
      <c r="B3" s="147">
        <v>16151</v>
      </c>
      <c r="C3" s="152">
        <v>17859</v>
      </c>
    </row>
    <row r="4" spans="1:3" ht="24.95" customHeight="1">
      <c r="A4" s="146" t="s">
        <v>56</v>
      </c>
      <c r="B4" s="147">
        <v>1260</v>
      </c>
      <c r="C4" s="153">
        <v>1235</v>
      </c>
    </row>
    <row r="5" spans="1:3" ht="24.95" customHeight="1">
      <c r="A5" s="146" t="s">
        <v>57</v>
      </c>
      <c r="B5" s="147">
        <v>2474</v>
      </c>
      <c r="C5" s="153">
        <v>2479</v>
      </c>
    </row>
    <row r="6" spans="1:3" ht="24.95" customHeight="1">
      <c r="A6" s="146" t="s">
        <v>58</v>
      </c>
      <c r="B6" s="147">
        <v>4547</v>
      </c>
      <c r="C6" s="153">
        <v>4672</v>
      </c>
    </row>
    <row r="7" spans="1:3" ht="24.95" customHeight="1">
      <c r="A7" s="146" t="s">
        <v>59</v>
      </c>
      <c r="B7" s="147">
        <v>3326</v>
      </c>
      <c r="C7" s="153">
        <v>3254</v>
      </c>
    </row>
    <row r="8" spans="1:3" ht="24.95" customHeight="1">
      <c r="A8" s="146" t="s">
        <v>60</v>
      </c>
      <c r="B8" s="147">
        <v>9212</v>
      </c>
      <c r="C8" s="153">
        <v>9230</v>
      </c>
    </row>
    <row r="9" spans="1:3" ht="24.95" customHeight="1">
      <c r="A9" s="146" t="s">
        <v>61</v>
      </c>
      <c r="B9" s="147">
        <v>1087</v>
      </c>
      <c r="C9" s="153">
        <v>1098</v>
      </c>
    </row>
    <row r="10" spans="1:3" ht="24.95" customHeight="1">
      <c r="A10" s="146" t="s">
        <v>62</v>
      </c>
      <c r="B10" s="147">
        <v>3494</v>
      </c>
      <c r="C10" s="153">
        <v>3384</v>
      </c>
    </row>
    <row r="11" spans="1:3" ht="24.95" customHeight="1">
      <c r="A11" s="146" t="s">
        <v>63</v>
      </c>
      <c r="B11" s="147">
        <v>2746</v>
      </c>
      <c r="C11" s="153">
        <v>2678</v>
      </c>
    </row>
    <row r="12" spans="1:3" ht="24.95" customHeight="1">
      <c r="A12" s="146" t="s">
        <v>64</v>
      </c>
      <c r="B12" s="147">
        <v>1506</v>
      </c>
      <c r="C12" s="153">
        <v>1422</v>
      </c>
    </row>
    <row r="13" spans="1:3" ht="24.95" customHeight="1">
      <c r="A13" s="146" t="s">
        <v>65</v>
      </c>
      <c r="B13" s="147">
        <v>8275</v>
      </c>
      <c r="C13" s="153">
        <v>8016</v>
      </c>
    </row>
    <row r="14" spans="1:3" ht="24.95" customHeight="1">
      <c r="A14" s="146" t="s">
        <v>66</v>
      </c>
      <c r="B14" s="147">
        <v>5696</v>
      </c>
      <c r="C14" s="153">
        <v>5990</v>
      </c>
    </row>
    <row r="15" spans="1:3" ht="24.95" customHeight="1">
      <c r="A15" s="146" t="s">
        <v>67</v>
      </c>
      <c r="B15" s="147">
        <v>1816</v>
      </c>
      <c r="C15" s="153">
        <v>1739</v>
      </c>
    </row>
    <row r="16" spans="1:3" ht="24.95" customHeight="1">
      <c r="A16" s="146" t="s">
        <v>68</v>
      </c>
      <c r="B16" s="147">
        <v>5386</v>
      </c>
      <c r="C16" s="153">
        <v>5593</v>
      </c>
    </row>
    <row r="17" spans="1:3" ht="24.95" customHeight="1">
      <c r="A17" s="146" t="s">
        <v>69</v>
      </c>
      <c r="B17" s="147">
        <v>1600</v>
      </c>
      <c r="C17" s="153">
        <v>1555</v>
      </c>
    </row>
    <row r="18" spans="1:3" ht="24.95" customHeight="1">
      <c r="A18" s="146" t="s">
        <v>73</v>
      </c>
      <c r="B18" s="147">
        <v>5517</v>
      </c>
      <c r="C18" s="153">
        <v>5433</v>
      </c>
    </row>
    <row r="19" spans="1:3" ht="24.95" customHeight="1">
      <c r="A19" s="146" t="s">
        <v>74</v>
      </c>
      <c r="B19" s="147">
        <v>2686</v>
      </c>
      <c r="C19" s="153">
        <v>2528</v>
      </c>
    </row>
    <row r="20" spans="1:3" ht="24.95" customHeight="1">
      <c r="A20" s="146" t="s">
        <v>71</v>
      </c>
      <c r="B20" s="147">
        <v>5314</v>
      </c>
      <c r="C20" s="153">
        <v>5020</v>
      </c>
    </row>
    <row r="21" spans="1:3" ht="24.95" customHeight="1">
      <c r="A21" s="146" t="s">
        <v>72</v>
      </c>
      <c r="B21" s="147">
        <v>1794</v>
      </c>
      <c r="C21" s="153">
        <v>1597</v>
      </c>
    </row>
    <row r="22" spans="1:3" ht="24.95" customHeight="1">
      <c r="A22" s="146" t="s">
        <v>76</v>
      </c>
      <c r="B22" s="147">
        <v>2526</v>
      </c>
      <c r="C22" s="153">
        <v>2484</v>
      </c>
    </row>
    <row r="23" spans="1:3" ht="24.95" customHeight="1">
      <c r="A23" s="146" t="s">
        <v>77</v>
      </c>
      <c r="B23" s="147">
        <v>1567</v>
      </c>
      <c r="C23" s="153">
        <v>1555</v>
      </c>
    </row>
    <row r="24" spans="1:3" ht="24.95" customHeight="1">
      <c r="A24" s="146" t="s">
        <v>78</v>
      </c>
      <c r="B24" s="147">
        <v>2277</v>
      </c>
      <c r="C24" s="142">
        <v>2204</v>
      </c>
    </row>
    <row r="25" spans="1:3" ht="24.95" customHeight="1">
      <c r="A25" s="146" t="s">
        <v>142</v>
      </c>
      <c r="B25" s="147">
        <v>2961</v>
      </c>
      <c r="C25" s="153">
        <v>2757</v>
      </c>
    </row>
    <row r="26" spans="1:3" ht="24.95" customHeight="1">
      <c r="A26" s="146" t="s">
        <v>81</v>
      </c>
      <c r="B26" s="147">
        <v>1552</v>
      </c>
      <c r="C26" s="153">
        <v>1471</v>
      </c>
    </row>
    <row r="27" spans="1:3" ht="24.95" customHeight="1">
      <c r="A27" s="146" t="s">
        <v>82</v>
      </c>
      <c r="B27" s="147">
        <v>2483</v>
      </c>
      <c r="C27" s="153">
        <v>2248</v>
      </c>
    </row>
    <row r="28" spans="1:3" ht="24.95" customHeight="1" thickBot="1">
      <c r="A28" s="148" t="s">
        <v>83</v>
      </c>
      <c r="B28" s="149">
        <v>3209</v>
      </c>
      <c r="C28" s="154">
        <v>3051</v>
      </c>
    </row>
    <row r="29" spans="1:3" ht="24.95" customHeight="1">
      <c r="A29" s="142" t="s">
        <v>128</v>
      </c>
    </row>
    <row r="30" spans="1:3" ht="24.95" customHeight="1">
      <c r="B30" s="150"/>
      <c r="C30" s="150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&amp;C&amp;"明朝,標準"- 10 -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H155" sqref="H155"/>
    </sheetView>
  </sheetViews>
  <sheetFormatPr defaultRowHeight="20.100000000000001" customHeight="1"/>
  <cols>
    <col min="1" max="3" width="10.625" style="142" customWidth="1"/>
    <col min="4" max="16384" width="9" style="142"/>
  </cols>
  <sheetData>
    <row r="1" spans="1:11" ht="24.95" customHeight="1" thickBot="1">
      <c r="A1" s="141" t="s">
        <v>144</v>
      </c>
    </row>
    <row r="2" spans="1:11" ht="24.95" customHeight="1">
      <c r="A2" s="143"/>
      <c r="B2" s="144">
        <v>17</v>
      </c>
      <c r="C2" s="155" t="s">
        <v>146</v>
      </c>
      <c r="D2" s="146"/>
      <c r="E2" s="146"/>
      <c r="F2" s="146"/>
      <c r="G2" s="146"/>
      <c r="H2" s="146"/>
      <c r="I2" s="146"/>
      <c r="J2" s="146"/>
      <c r="K2" s="146"/>
    </row>
    <row r="3" spans="1:11" ht="24.95" customHeight="1">
      <c r="A3" s="146" t="s">
        <v>55</v>
      </c>
      <c r="B3" s="147">
        <v>6376</v>
      </c>
      <c r="C3" s="152">
        <v>7324</v>
      </c>
    </row>
    <row r="4" spans="1:11" ht="24.95" customHeight="1">
      <c r="A4" s="146" t="s">
        <v>56</v>
      </c>
      <c r="B4" s="147">
        <v>448</v>
      </c>
      <c r="C4" s="153">
        <v>430</v>
      </c>
    </row>
    <row r="5" spans="1:11" ht="24.95" customHeight="1">
      <c r="A5" s="146" t="s">
        <v>57</v>
      </c>
      <c r="B5" s="147">
        <v>827</v>
      </c>
      <c r="C5" s="153">
        <v>865</v>
      </c>
    </row>
    <row r="6" spans="1:11" ht="24.95" customHeight="1">
      <c r="A6" s="146" t="s">
        <v>58</v>
      </c>
      <c r="B6" s="147">
        <v>1467</v>
      </c>
      <c r="C6" s="153">
        <v>1971</v>
      </c>
    </row>
    <row r="7" spans="1:11" ht="24.95" customHeight="1">
      <c r="A7" s="146" t="s">
        <v>59</v>
      </c>
      <c r="B7" s="147">
        <v>1130</v>
      </c>
      <c r="C7" s="153">
        <v>1141</v>
      </c>
    </row>
    <row r="8" spans="1:11" ht="24.95" customHeight="1">
      <c r="A8" s="146" t="s">
        <v>60</v>
      </c>
      <c r="B8" s="147">
        <v>3356</v>
      </c>
      <c r="C8" s="153">
        <v>3514</v>
      </c>
    </row>
    <row r="9" spans="1:11" ht="24.95" customHeight="1">
      <c r="A9" s="146" t="s">
        <v>61</v>
      </c>
      <c r="B9" s="147">
        <v>372</v>
      </c>
      <c r="C9" s="153">
        <v>383</v>
      </c>
    </row>
    <row r="10" spans="1:11" ht="24.95" customHeight="1">
      <c r="A10" s="146" t="s">
        <v>62</v>
      </c>
      <c r="B10" s="147">
        <v>1083</v>
      </c>
      <c r="C10" s="153">
        <v>1083</v>
      </c>
    </row>
    <row r="11" spans="1:11" ht="24.95" customHeight="1">
      <c r="A11" s="146" t="s">
        <v>63</v>
      </c>
      <c r="B11" s="147">
        <v>914</v>
      </c>
      <c r="C11" s="153">
        <v>924</v>
      </c>
    </row>
    <row r="12" spans="1:11" ht="24.95" customHeight="1">
      <c r="A12" s="146" t="s">
        <v>64</v>
      </c>
      <c r="B12" s="147">
        <v>526</v>
      </c>
      <c r="C12" s="153">
        <v>516</v>
      </c>
    </row>
    <row r="13" spans="1:11" ht="24.95" customHeight="1">
      <c r="A13" s="146" t="s">
        <v>65</v>
      </c>
      <c r="B13" s="147">
        <v>3323</v>
      </c>
      <c r="C13" s="153">
        <v>3282</v>
      </c>
    </row>
    <row r="14" spans="1:11" ht="24.95" customHeight="1">
      <c r="A14" s="146" t="s">
        <v>66</v>
      </c>
      <c r="B14" s="147">
        <v>1908</v>
      </c>
      <c r="C14" s="153">
        <v>2148</v>
      </c>
    </row>
    <row r="15" spans="1:11" ht="24.95" customHeight="1">
      <c r="A15" s="146" t="s">
        <v>67</v>
      </c>
      <c r="B15" s="147">
        <v>625</v>
      </c>
      <c r="C15" s="153">
        <v>640</v>
      </c>
    </row>
    <row r="16" spans="1:11" ht="24.95" customHeight="1">
      <c r="A16" s="146" t="s">
        <v>68</v>
      </c>
      <c r="B16" s="147">
        <v>1845</v>
      </c>
      <c r="C16" s="153">
        <v>1968</v>
      </c>
    </row>
    <row r="17" spans="1:3" ht="24.95" customHeight="1">
      <c r="A17" s="146" t="s">
        <v>69</v>
      </c>
      <c r="B17" s="147">
        <v>534</v>
      </c>
      <c r="C17" s="153">
        <v>544</v>
      </c>
    </row>
    <row r="18" spans="1:3" ht="24.95" customHeight="1">
      <c r="A18" s="146" t="s">
        <v>73</v>
      </c>
      <c r="B18" s="147">
        <v>1999</v>
      </c>
      <c r="C18" s="153">
        <v>2043</v>
      </c>
    </row>
    <row r="19" spans="1:3" ht="24.95" customHeight="1">
      <c r="A19" s="146" t="s">
        <v>74</v>
      </c>
      <c r="B19" s="147">
        <v>851</v>
      </c>
      <c r="C19" s="153">
        <v>829</v>
      </c>
    </row>
    <row r="20" spans="1:3" ht="24.95" customHeight="1">
      <c r="A20" s="146" t="s">
        <v>71</v>
      </c>
      <c r="B20" s="147">
        <v>1760</v>
      </c>
      <c r="C20" s="153">
        <v>1761</v>
      </c>
    </row>
    <row r="21" spans="1:3" ht="24.95" customHeight="1">
      <c r="A21" s="146" t="s">
        <v>72</v>
      </c>
      <c r="B21" s="147">
        <v>572</v>
      </c>
      <c r="C21" s="153">
        <v>534</v>
      </c>
    </row>
    <row r="22" spans="1:3" ht="24.95" customHeight="1">
      <c r="A22" s="146" t="s">
        <v>76</v>
      </c>
      <c r="B22" s="147">
        <v>863</v>
      </c>
      <c r="C22" s="153">
        <v>887</v>
      </c>
    </row>
    <row r="23" spans="1:3" ht="24.95" customHeight="1">
      <c r="A23" s="146" t="s">
        <v>77</v>
      </c>
      <c r="B23" s="147">
        <v>497</v>
      </c>
      <c r="C23" s="153">
        <v>517</v>
      </c>
    </row>
    <row r="24" spans="1:3" ht="24.95" customHeight="1">
      <c r="A24" s="146" t="s">
        <v>78</v>
      </c>
      <c r="B24" s="147">
        <v>759</v>
      </c>
      <c r="C24" s="153">
        <v>768</v>
      </c>
    </row>
    <row r="25" spans="1:3" ht="24.95" customHeight="1">
      <c r="A25" s="146" t="s">
        <v>142</v>
      </c>
      <c r="B25" s="147">
        <v>941</v>
      </c>
      <c r="C25" s="153">
        <v>913</v>
      </c>
    </row>
    <row r="26" spans="1:3" ht="24.95" customHeight="1">
      <c r="A26" s="146" t="s">
        <v>81</v>
      </c>
      <c r="B26" s="147">
        <v>517</v>
      </c>
      <c r="C26" s="153">
        <v>524</v>
      </c>
    </row>
    <row r="27" spans="1:3" ht="24.95" customHeight="1">
      <c r="A27" s="146" t="s">
        <v>82</v>
      </c>
      <c r="B27" s="147">
        <v>785</v>
      </c>
      <c r="C27" s="153">
        <v>758</v>
      </c>
    </row>
    <row r="28" spans="1:3" ht="24.95" customHeight="1" thickBot="1">
      <c r="A28" s="148" t="s">
        <v>83</v>
      </c>
      <c r="B28" s="149">
        <v>1084</v>
      </c>
      <c r="C28" s="154">
        <v>1065</v>
      </c>
    </row>
    <row r="29" spans="1:3" ht="24.95" customHeight="1">
      <c r="A29" s="142" t="s">
        <v>128</v>
      </c>
    </row>
    <row r="30" spans="1:3" ht="20.100000000000001" customHeight="1">
      <c r="C30" s="150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&amp;C&amp;"明朝,標準"- 10 -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workbookViewId="0"/>
  </sheetViews>
  <sheetFormatPr defaultRowHeight="15.75" customHeight="1"/>
  <cols>
    <col min="1" max="1" width="3.125" style="3" customWidth="1"/>
    <col min="2" max="2" width="5" style="3" customWidth="1"/>
    <col min="3" max="3" width="4.25" style="3" customWidth="1"/>
    <col min="4" max="4" width="10.5" style="1" customWidth="1"/>
    <col min="5" max="5" width="2.625" style="3" customWidth="1"/>
    <col min="6" max="6" width="8.625" style="3" customWidth="1"/>
    <col min="7" max="7" width="2.625" style="3" customWidth="1"/>
    <col min="8" max="10" width="9.875" style="3" customWidth="1"/>
    <col min="11" max="11" width="16.5" style="10" customWidth="1"/>
    <col min="12" max="12" width="11.625" style="11" customWidth="1"/>
    <col min="13" max="15" width="15.625" style="12" customWidth="1"/>
    <col min="16" max="16" width="21.875" style="3" customWidth="1"/>
    <col min="17" max="16384" width="9" style="3"/>
  </cols>
  <sheetData>
    <row r="1" spans="1:16" ht="23.25" customHeight="1" thickBot="1">
      <c r="A1" s="3">
        <v>9</v>
      </c>
      <c r="B1" s="3" t="s">
        <v>3</v>
      </c>
    </row>
    <row r="2" spans="1:16" ht="15.75" customHeight="1">
      <c r="A2" s="14"/>
      <c r="B2" s="177" t="s">
        <v>8</v>
      </c>
      <c r="C2" s="184"/>
      <c r="D2" s="179" t="s">
        <v>13</v>
      </c>
      <c r="E2" s="15"/>
      <c r="F2" s="177" t="s">
        <v>4</v>
      </c>
      <c r="G2" s="16"/>
      <c r="H2" s="17"/>
      <c r="I2" s="18" t="s">
        <v>5</v>
      </c>
      <c r="J2" s="19"/>
      <c r="K2" s="193" t="s">
        <v>6</v>
      </c>
      <c r="L2" s="195" t="s">
        <v>7</v>
      </c>
      <c r="M2" s="20" t="s">
        <v>20</v>
      </c>
      <c r="N2" s="20" t="s">
        <v>22</v>
      </c>
      <c r="O2" s="20" t="s">
        <v>24</v>
      </c>
      <c r="P2" s="188" t="s">
        <v>25</v>
      </c>
    </row>
    <row r="3" spans="1:16" ht="15.75" customHeight="1">
      <c r="A3" s="21"/>
      <c r="B3" s="178"/>
      <c r="C3" s="185"/>
      <c r="D3" s="180"/>
      <c r="E3" s="22"/>
      <c r="F3" s="178"/>
      <c r="G3" s="23"/>
      <c r="H3" s="24" t="s">
        <v>0</v>
      </c>
      <c r="I3" s="24" t="s">
        <v>1</v>
      </c>
      <c r="J3" s="24" t="s">
        <v>2</v>
      </c>
      <c r="K3" s="194"/>
      <c r="L3" s="196"/>
      <c r="M3" s="26" t="s">
        <v>21</v>
      </c>
      <c r="N3" s="26" t="s">
        <v>23</v>
      </c>
      <c r="O3" s="26" t="s">
        <v>44</v>
      </c>
      <c r="P3" s="197"/>
    </row>
    <row r="4" spans="1:16" ht="13.5" customHeight="1">
      <c r="B4" s="182" t="s">
        <v>9</v>
      </c>
      <c r="C4" s="183" t="s">
        <v>10</v>
      </c>
      <c r="D4" s="1" t="s">
        <v>14</v>
      </c>
      <c r="F4" s="27">
        <v>8579</v>
      </c>
      <c r="G4" s="27"/>
      <c r="H4" s="27">
        <f>SUM(I4:J4)</f>
        <v>44583</v>
      </c>
      <c r="I4" s="28">
        <v>21848</v>
      </c>
      <c r="J4" s="28">
        <v>22735</v>
      </c>
      <c r="K4" s="10">
        <f t="shared" ref="K4:K43" si="0">H4/F4</f>
        <v>5.1967595290826436</v>
      </c>
      <c r="M4" s="12">
        <v>100</v>
      </c>
      <c r="N4" s="12">
        <f t="shared" ref="N4:N63" si="1">I4/J4*100</f>
        <v>96.098526500989664</v>
      </c>
      <c r="O4" s="12">
        <v>230.8</v>
      </c>
      <c r="P4" s="3" t="s">
        <v>26</v>
      </c>
    </row>
    <row r="5" spans="1:16" ht="13.5" customHeight="1">
      <c r="B5" s="182"/>
      <c r="C5" s="181"/>
      <c r="D5" s="1" t="s">
        <v>15</v>
      </c>
      <c r="F5" s="27">
        <v>2500</v>
      </c>
      <c r="G5" s="27"/>
      <c r="H5" s="27">
        <f t="shared" ref="H5:H68" si="2">SUM(I5:J5)</f>
        <v>12749</v>
      </c>
      <c r="I5" s="28">
        <v>6314</v>
      </c>
      <c r="J5" s="28">
        <v>6435</v>
      </c>
      <c r="K5" s="10">
        <f t="shared" si="0"/>
        <v>5.0995999999999997</v>
      </c>
      <c r="M5" s="12">
        <v>100</v>
      </c>
      <c r="N5" s="12">
        <f t="shared" si="1"/>
        <v>98.119658119658112</v>
      </c>
      <c r="P5" s="3" t="s">
        <v>134</v>
      </c>
    </row>
    <row r="6" spans="1:16" ht="13.5" customHeight="1">
      <c r="B6" s="182"/>
      <c r="C6" s="181"/>
      <c r="D6" s="1" t="s">
        <v>17</v>
      </c>
      <c r="F6" s="27">
        <v>1228</v>
      </c>
      <c r="G6" s="27"/>
      <c r="H6" s="27">
        <f t="shared" si="2"/>
        <v>6044</v>
      </c>
      <c r="I6" s="28">
        <v>3027</v>
      </c>
      <c r="J6" s="28">
        <v>3017</v>
      </c>
      <c r="K6" s="10">
        <f t="shared" si="0"/>
        <v>4.9218241042345277</v>
      </c>
      <c r="M6" s="12">
        <v>100</v>
      </c>
      <c r="N6" s="12">
        <f t="shared" si="1"/>
        <v>100.33145508783561</v>
      </c>
      <c r="P6" s="3" t="s">
        <v>134</v>
      </c>
    </row>
    <row r="7" spans="1:16" ht="13.5" customHeight="1">
      <c r="B7" s="182"/>
      <c r="C7" s="181"/>
      <c r="D7" s="1" t="s">
        <v>16</v>
      </c>
      <c r="F7" s="27">
        <v>2418</v>
      </c>
      <c r="G7" s="27"/>
      <c r="H7" s="27">
        <f t="shared" si="2"/>
        <v>12329</v>
      </c>
      <c r="I7" s="28">
        <v>6313</v>
      </c>
      <c r="J7" s="28">
        <v>6016</v>
      </c>
      <c r="K7" s="10">
        <f t="shared" si="0"/>
        <v>5.0988420181968568</v>
      </c>
      <c r="M7" s="12">
        <v>100</v>
      </c>
      <c r="N7" s="12">
        <f t="shared" si="1"/>
        <v>104.93683510638299</v>
      </c>
      <c r="P7" s="3" t="s">
        <v>134</v>
      </c>
    </row>
    <row r="8" spans="1:16" ht="13.5" customHeight="1">
      <c r="B8" s="182"/>
      <c r="C8" s="181">
        <v>14</v>
      </c>
      <c r="D8" s="1" t="s">
        <v>14</v>
      </c>
      <c r="F8" s="27">
        <v>8800</v>
      </c>
      <c r="G8" s="27"/>
      <c r="H8" s="27">
        <f t="shared" si="2"/>
        <v>46374</v>
      </c>
      <c r="I8" s="28">
        <v>22839</v>
      </c>
      <c r="J8" s="28">
        <v>23535</v>
      </c>
      <c r="K8" s="10">
        <f t="shared" si="0"/>
        <v>5.2697727272727271</v>
      </c>
      <c r="L8" s="11">
        <f t="shared" ref="L8:L23" si="3">H8-H4</f>
        <v>1791</v>
      </c>
      <c r="M8" s="12">
        <f>H8/H4*100</f>
        <v>104.01722629701904</v>
      </c>
      <c r="N8" s="12">
        <f t="shared" si="1"/>
        <v>97.042702358189928</v>
      </c>
      <c r="O8" s="12">
        <v>240.1</v>
      </c>
      <c r="P8" s="3" t="s">
        <v>27</v>
      </c>
    </row>
    <row r="9" spans="1:16" ht="13.5" customHeight="1">
      <c r="B9" s="182"/>
      <c r="C9" s="181"/>
      <c r="D9" s="1" t="s">
        <v>15</v>
      </c>
      <c r="F9" s="27">
        <v>2591</v>
      </c>
      <c r="G9" s="27"/>
      <c r="H9" s="27">
        <f t="shared" si="2"/>
        <v>13102</v>
      </c>
      <c r="I9" s="28">
        <v>6570</v>
      </c>
      <c r="J9" s="28">
        <v>6532</v>
      </c>
      <c r="K9" s="10">
        <f t="shared" si="0"/>
        <v>5.0567348514087227</v>
      </c>
      <c r="L9" s="11">
        <f t="shared" si="3"/>
        <v>353</v>
      </c>
      <c r="M9" s="12">
        <f>H9/H5*100</f>
        <v>102.76884461526394</v>
      </c>
      <c r="N9" s="12">
        <f t="shared" si="1"/>
        <v>100.58175137783221</v>
      </c>
      <c r="P9" s="3" t="s">
        <v>134</v>
      </c>
    </row>
    <row r="10" spans="1:16" ht="13.5" customHeight="1">
      <c r="B10" s="182"/>
      <c r="C10" s="181"/>
      <c r="D10" s="1" t="s">
        <v>17</v>
      </c>
      <c r="F10" s="27">
        <v>1224</v>
      </c>
      <c r="G10" s="27"/>
      <c r="H10" s="27">
        <f t="shared" si="2"/>
        <v>5892</v>
      </c>
      <c r="I10" s="28">
        <v>2966</v>
      </c>
      <c r="J10" s="28">
        <v>2926</v>
      </c>
      <c r="K10" s="10">
        <f t="shared" si="0"/>
        <v>4.8137254901960782</v>
      </c>
      <c r="L10" s="11">
        <f t="shared" si="3"/>
        <v>-152</v>
      </c>
      <c r="M10" s="12">
        <f>H10/H6*100</f>
        <v>97.485109199205823</v>
      </c>
      <c r="N10" s="12">
        <f t="shared" si="1"/>
        <v>101.36705399863295</v>
      </c>
      <c r="P10" s="3" t="s">
        <v>134</v>
      </c>
    </row>
    <row r="11" spans="1:16" ht="13.5" customHeight="1">
      <c r="B11" s="182"/>
      <c r="C11" s="181"/>
      <c r="D11" s="1" t="s">
        <v>16</v>
      </c>
      <c r="F11" s="27">
        <v>2453</v>
      </c>
      <c r="G11" s="27"/>
      <c r="H11" s="27">
        <f t="shared" si="2"/>
        <v>12240</v>
      </c>
      <c r="I11" s="28">
        <v>6195</v>
      </c>
      <c r="J11" s="28">
        <v>6045</v>
      </c>
      <c r="K11" s="10">
        <f t="shared" si="0"/>
        <v>4.9898083978801466</v>
      </c>
      <c r="L11" s="11">
        <f t="shared" si="3"/>
        <v>-89</v>
      </c>
      <c r="M11" s="12">
        <f>H11/H7*100</f>
        <v>99.278124746532569</v>
      </c>
      <c r="N11" s="12">
        <f t="shared" si="1"/>
        <v>102.48138957816377</v>
      </c>
      <c r="P11" s="3" t="s">
        <v>134</v>
      </c>
    </row>
    <row r="12" spans="1:16" ht="13.5" customHeight="1">
      <c r="B12" s="182" t="s">
        <v>11</v>
      </c>
      <c r="C12" s="181" t="s">
        <v>12</v>
      </c>
      <c r="D12" s="1" t="s">
        <v>14</v>
      </c>
      <c r="F12" s="27">
        <v>9180</v>
      </c>
      <c r="G12" s="27"/>
      <c r="H12" s="27">
        <f t="shared" si="2"/>
        <v>49871</v>
      </c>
      <c r="I12" s="28">
        <v>24545</v>
      </c>
      <c r="J12" s="28">
        <v>25326</v>
      </c>
      <c r="K12" s="10">
        <f t="shared" si="0"/>
        <v>5.4325708061002178</v>
      </c>
      <c r="L12" s="11">
        <f t="shared" si="3"/>
        <v>3497</v>
      </c>
      <c r="M12" s="12">
        <f>H12/H4*100</f>
        <v>111.86102325998699</v>
      </c>
      <c r="N12" s="12">
        <f t="shared" si="1"/>
        <v>96.916212587854375</v>
      </c>
      <c r="O12" s="12">
        <v>258.2</v>
      </c>
      <c r="P12" s="3" t="s">
        <v>28</v>
      </c>
    </row>
    <row r="13" spans="1:16" ht="13.5" customHeight="1">
      <c r="B13" s="182"/>
      <c r="C13" s="181"/>
      <c r="D13" s="1" t="s">
        <v>15</v>
      </c>
      <c r="F13" s="27">
        <v>2646</v>
      </c>
      <c r="G13" s="27"/>
      <c r="H13" s="27">
        <f t="shared" si="2"/>
        <v>13946</v>
      </c>
      <c r="I13" s="28">
        <v>6980</v>
      </c>
      <c r="J13" s="28">
        <v>6966</v>
      </c>
      <c r="K13" s="10">
        <f t="shared" si="0"/>
        <v>5.2705971277399852</v>
      </c>
      <c r="L13" s="11">
        <f t="shared" si="3"/>
        <v>844</v>
      </c>
      <c r="M13" s="12">
        <f>H13/H5*100</f>
        <v>109.38897168405366</v>
      </c>
      <c r="N13" s="12">
        <f t="shared" si="1"/>
        <v>100.20097616996841</v>
      </c>
      <c r="P13" s="3" t="s">
        <v>134</v>
      </c>
    </row>
    <row r="14" spans="1:16" ht="13.5" customHeight="1">
      <c r="B14" s="182"/>
      <c r="C14" s="181"/>
      <c r="D14" s="1" t="s">
        <v>17</v>
      </c>
      <c r="F14" s="27">
        <v>1246</v>
      </c>
      <c r="G14" s="27"/>
      <c r="H14" s="27">
        <f t="shared" si="2"/>
        <v>6256</v>
      </c>
      <c r="I14" s="28">
        <v>3191</v>
      </c>
      <c r="J14" s="28">
        <v>3065</v>
      </c>
      <c r="K14" s="10">
        <f t="shared" si="0"/>
        <v>5.0208667736757624</v>
      </c>
      <c r="L14" s="11">
        <f t="shared" si="3"/>
        <v>364</v>
      </c>
      <c r="M14" s="12">
        <f>H14/H6*100</f>
        <v>103.50761085373925</v>
      </c>
      <c r="N14" s="12">
        <f t="shared" si="1"/>
        <v>104.11092985318106</v>
      </c>
      <c r="P14" s="3" t="s">
        <v>134</v>
      </c>
    </row>
    <row r="15" spans="1:16" ht="13.5" customHeight="1">
      <c r="B15" s="182"/>
      <c r="C15" s="181"/>
      <c r="D15" s="1" t="s">
        <v>16</v>
      </c>
      <c r="F15" s="27">
        <v>2521</v>
      </c>
      <c r="G15" s="27"/>
      <c r="H15" s="27">
        <f t="shared" si="2"/>
        <v>12993</v>
      </c>
      <c r="I15" s="28">
        <v>6542</v>
      </c>
      <c r="J15" s="28">
        <v>6451</v>
      </c>
      <c r="K15" s="10">
        <f t="shared" si="0"/>
        <v>5.1539071796905986</v>
      </c>
      <c r="L15" s="11">
        <f t="shared" si="3"/>
        <v>753</v>
      </c>
      <c r="M15" s="12">
        <f>H15/H7*100</f>
        <v>105.38567604834131</v>
      </c>
      <c r="N15" s="12">
        <f t="shared" si="1"/>
        <v>101.41063401023098</v>
      </c>
      <c r="P15" s="3" t="s">
        <v>134</v>
      </c>
    </row>
    <row r="16" spans="1:16" ht="13.5" customHeight="1">
      <c r="B16" s="182"/>
      <c r="C16" s="181">
        <v>10</v>
      </c>
      <c r="D16" s="1" t="s">
        <v>14</v>
      </c>
      <c r="F16" s="27">
        <v>9469</v>
      </c>
      <c r="G16" s="27"/>
      <c r="H16" s="27">
        <f t="shared" si="2"/>
        <v>50966</v>
      </c>
      <c r="I16" s="28">
        <v>24783</v>
      </c>
      <c r="J16" s="28">
        <v>26183</v>
      </c>
      <c r="K16" s="10">
        <f t="shared" si="0"/>
        <v>5.3824057450628366</v>
      </c>
      <c r="L16" s="11">
        <f t="shared" si="3"/>
        <v>1095</v>
      </c>
      <c r="M16" s="12">
        <f>H16/H4*100</f>
        <v>114.31711638965525</v>
      </c>
      <c r="N16" s="12">
        <f t="shared" si="1"/>
        <v>94.653019134552949</v>
      </c>
      <c r="O16" s="12">
        <v>263.89999999999998</v>
      </c>
      <c r="P16" s="3" t="s">
        <v>29</v>
      </c>
    </row>
    <row r="17" spans="2:16" ht="13.5" customHeight="1">
      <c r="B17" s="182"/>
      <c r="C17" s="181"/>
      <c r="D17" s="1" t="s">
        <v>15</v>
      </c>
      <c r="F17" s="27">
        <v>2658</v>
      </c>
      <c r="G17" s="27"/>
      <c r="H17" s="27">
        <f t="shared" si="2"/>
        <v>14103</v>
      </c>
      <c r="I17" s="28">
        <v>6964</v>
      </c>
      <c r="J17" s="28">
        <v>7139</v>
      </c>
      <c r="K17" s="10">
        <f t="shared" si="0"/>
        <v>5.3058690744920991</v>
      </c>
      <c r="L17" s="11">
        <f t="shared" si="3"/>
        <v>157</v>
      </c>
      <c r="M17" s="12">
        <f>H17/H5*100</f>
        <v>110.62044081888776</v>
      </c>
      <c r="N17" s="12">
        <f t="shared" si="1"/>
        <v>97.548676285194006</v>
      </c>
      <c r="P17" s="3" t="s">
        <v>134</v>
      </c>
    </row>
    <row r="18" spans="2:16" ht="13.5" customHeight="1">
      <c r="B18" s="182"/>
      <c r="C18" s="181"/>
      <c r="D18" s="1" t="s">
        <v>17</v>
      </c>
      <c r="F18" s="27">
        <v>1256</v>
      </c>
      <c r="G18" s="27"/>
      <c r="H18" s="27">
        <f t="shared" si="2"/>
        <v>6316</v>
      </c>
      <c r="I18" s="28">
        <v>3161</v>
      </c>
      <c r="J18" s="28">
        <v>3155</v>
      </c>
      <c r="K18" s="10">
        <f t="shared" si="0"/>
        <v>5.0286624203821653</v>
      </c>
      <c r="L18" s="11">
        <f t="shared" si="3"/>
        <v>60</v>
      </c>
      <c r="M18" s="12">
        <f>H18/H6*100</f>
        <v>104.50033090668431</v>
      </c>
      <c r="N18" s="12">
        <f t="shared" si="1"/>
        <v>100.19017432646594</v>
      </c>
      <c r="P18" s="3" t="s">
        <v>134</v>
      </c>
    </row>
    <row r="19" spans="2:16" ht="13.5" customHeight="1">
      <c r="B19" s="182"/>
      <c r="C19" s="181"/>
      <c r="D19" s="1" t="s">
        <v>16</v>
      </c>
      <c r="F19" s="27">
        <v>2579</v>
      </c>
      <c r="G19" s="27"/>
      <c r="H19" s="27">
        <f t="shared" si="2"/>
        <v>13441</v>
      </c>
      <c r="I19" s="28">
        <v>6712</v>
      </c>
      <c r="J19" s="28">
        <v>6729</v>
      </c>
      <c r="K19" s="10">
        <f t="shared" si="0"/>
        <v>5.2117099651027532</v>
      </c>
      <c r="L19" s="11">
        <f t="shared" si="3"/>
        <v>448</v>
      </c>
      <c r="M19" s="12">
        <f>H19/H7*100</f>
        <v>109.01938518939087</v>
      </c>
      <c r="N19" s="12">
        <f t="shared" si="1"/>
        <v>99.747362163768756</v>
      </c>
      <c r="P19" s="3" t="s">
        <v>134</v>
      </c>
    </row>
    <row r="20" spans="2:16" ht="13.5" customHeight="1">
      <c r="B20" s="182"/>
      <c r="C20" s="181">
        <v>15</v>
      </c>
      <c r="D20" s="1" t="s">
        <v>14</v>
      </c>
      <c r="F20" s="27">
        <v>9410</v>
      </c>
      <c r="G20" s="27"/>
      <c r="H20" s="27">
        <f t="shared" si="2"/>
        <v>49866</v>
      </c>
      <c r="I20" s="28">
        <v>24349</v>
      </c>
      <c r="J20" s="28">
        <v>25517</v>
      </c>
      <c r="K20" s="10">
        <f t="shared" si="0"/>
        <v>5.299256110520723</v>
      </c>
      <c r="L20" s="11">
        <f t="shared" si="3"/>
        <v>-1100</v>
      </c>
      <c r="M20" s="12">
        <f>H20/H4*100</f>
        <v>111.84980822286521</v>
      </c>
      <c r="N20" s="12">
        <f t="shared" si="1"/>
        <v>95.422659403534894</v>
      </c>
      <c r="O20" s="12">
        <v>258.2</v>
      </c>
      <c r="P20" s="3" t="s">
        <v>30</v>
      </c>
    </row>
    <row r="21" spans="2:16" ht="13.5" customHeight="1">
      <c r="B21" s="182"/>
      <c r="C21" s="181"/>
      <c r="D21" s="1" t="s">
        <v>15</v>
      </c>
      <c r="F21" s="27">
        <v>2607</v>
      </c>
      <c r="G21" s="27"/>
      <c r="H21" s="27">
        <f t="shared" si="2"/>
        <v>13835</v>
      </c>
      <c r="I21" s="28">
        <v>6807</v>
      </c>
      <c r="J21" s="28">
        <v>7028</v>
      </c>
      <c r="K21" s="10">
        <f t="shared" si="0"/>
        <v>5.3068661296509401</v>
      </c>
      <c r="L21" s="11">
        <f t="shared" si="3"/>
        <v>-268</v>
      </c>
      <c r="M21" s="12">
        <f>H21/H5*100</f>
        <v>108.51831516197348</v>
      </c>
      <c r="N21" s="12">
        <f t="shared" si="1"/>
        <v>96.855435401252137</v>
      </c>
      <c r="P21" s="3" t="s">
        <v>134</v>
      </c>
    </row>
    <row r="22" spans="2:16" ht="13.5" customHeight="1">
      <c r="B22" s="182"/>
      <c r="C22" s="181"/>
      <c r="D22" s="1" t="s">
        <v>17</v>
      </c>
      <c r="F22" s="27">
        <v>1227</v>
      </c>
      <c r="G22" s="27"/>
      <c r="H22" s="27">
        <f t="shared" si="2"/>
        <v>6258</v>
      </c>
      <c r="I22" s="28">
        <v>3080</v>
      </c>
      <c r="J22" s="28">
        <v>3178</v>
      </c>
      <c r="K22" s="10">
        <f t="shared" si="0"/>
        <v>5.1002444987775064</v>
      </c>
      <c r="L22" s="11">
        <f t="shared" si="3"/>
        <v>-58</v>
      </c>
      <c r="M22" s="12">
        <f>H22/H6*100</f>
        <v>103.54070152217074</v>
      </c>
      <c r="N22" s="12">
        <f t="shared" si="1"/>
        <v>96.916299559471369</v>
      </c>
      <c r="P22" s="3" t="s">
        <v>134</v>
      </c>
    </row>
    <row r="23" spans="2:16" ht="13.5" customHeight="1">
      <c r="B23" s="182"/>
      <c r="C23" s="181"/>
      <c r="D23" s="1" t="s">
        <v>16</v>
      </c>
      <c r="F23" s="27">
        <v>2545</v>
      </c>
      <c r="G23" s="27"/>
      <c r="H23" s="27">
        <f t="shared" si="2"/>
        <v>13567</v>
      </c>
      <c r="I23" s="28">
        <v>6734</v>
      </c>
      <c r="J23" s="28">
        <v>6833</v>
      </c>
      <c r="K23" s="10">
        <f t="shared" si="0"/>
        <v>5.3308447937131627</v>
      </c>
      <c r="L23" s="11">
        <f t="shared" si="3"/>
        <v>126</v>
      </c>
      <c r="M23" s="12">
        <f>H23/H7*100</f>
        <v>110.04136588531107</v>
      </c>
      <c r="N23" s="12">
        <f t="shared" si="1"/>
        <v>98.551148836528611</v>
      </c>
      <c r="P23" s="3" t="s">
        <v>134</v>
      </c>
    </row>
    <row r="24" spans="2:16" ht="13.5" customHeight="1">
      <c r="B24" s="182"/>
      <c r="C24" s="181">
        <v>22</v>
      </c>
      <c r="D24" s="1" t="s">
        <v>14</v>
      </c>
      <c r="F24" s="27">
        <v>11913</v>
      </c>
      <c r="G24" s="27"/>
      <c r="H24" s="27">
        <f t="shared" si="2"/>
        <v>62548</v>
      </c>
      <c r="I24" s="28">
        <v>29732</v>
      </c>
      <c r="J24" s="28">
        <v>32816</v>
      </c>
      <c r="K24" s="10">
        <f t="shared" si="0"/>
        <v>5.2503987240829346</v>
      </c>
      <c r="L24" s="11">
        <f t="shared" ref="L24:L87" si="4">H24-H20</f>
        <v>12682</v>
      </c>
      <c r="M24" s="12">
        <f>H24/H4*100</f>
        <v>140.29562837852993</v>
      </c>
      <c r="N24" s="12">
        <f t="shared" si="1"/>
        <v>90.602145294978058</v>
      </c>
      <c r="O24" s="12">
        <v>323.8</v>
      </c>
      <c r="P24" s="3" t="s">
        <v>31</v>
      </c>
    </row>
    <row r="25" spans="2:16" ht="13.5" customHeight="1">
      <c r="B25" s="182"/>
      <c r="C25" s="181"/>
      <c r="D25" s="1" t="s">
        <v>15</v>
      </c>
      <c r="F25" s="27">
        <v>3249</v>
      </c>
      <c r="G25" s="27"/>
      <c r="H25" s="27">
        <f t="shared" si="2"/>
        <v>17364</v>
      </c>
      <c r="I25" s="28">
        <v>8329</v>
      </c>
      <c r="J25" s="28">
        <v>9035</v>
      </c>
      <c r="K25" s="10">
        <f t="shared" si="0"/>
        <v>5.3444136657433052</v>
      </c>
      <c r="L25" s="11">
        <f t="shared" si="4"/>
        <v>3529</v>
      </c>
      <c r="M25" s="12">
        <f>H25/H5*100</f>
        <v>136.19891756216174</v>
      </c>
      <c r="N25" s="12">
        <f t="shared" si="1"/>
        <v>92.18594355285002</v>
      </c>
      <c r="P25" s="3" t="s">
        <v>134</v>
      </c>
    </row>
    <row r="26" spans="2:16" ht="13.5" customHeight="1">
      <c r="B26" s="182"/>
      <c r="C26" s="181"/>
      <c r="D26" s="1" t="s">
        <v>17</v>
      </c>
      <c r="F26" s="27">
        <v>1478</v>
      </c>
      <c r="G26" s="27"/>
      <c r="H26" s="27">
        <f t="shared" si="2"/>
        <v>7758</v>
      </c>
      <c r="I26" s="28">
        <v>3741</v>
      </c>
      <c r="J26" s="28">
        <v>4017</v>
      </c>
      <c r="K26" s="10">
        <f t="shared" si="0"/>
        <v>5.2489851150202975</v>
      </c>
      <c r="L26" s="11">
        <f t="shared" si="4"/>
        <v>1500</v>
      </c>
      <c r="M26" s="12">
        <f>H26/H6*100</f>
        <v>128.3587028457975</v>
      </c>
      <c r="N26" s="12">
        <f t="shared" si="1"/>
        <v>93.129200896191193</v>
      </c>
      <c r="P26" s="3" t="s">
        <v>134</v>
      </c>
    </row>
    <row r="27" spans="2:16" ht="13.5" customHeight="1">
      <c r="B27" s="182"/>
      <c r="C27" s="181"/>
      <c r="D27" s="1" t="s">
        <v>16</v>
      </c>
      <c r="F27" s="27">
        <v>3235</v>
      </c>
      <c r="G27" s="27"/>
      <c r="H27" s="27">
        <f t="shared" si="2"/>
        <v>16979</v>
      </c>
      <c r="I27" s="28">
        <v>8153</v>
      </c>
      <c r="J27" s="28">
        <v>8826</v>
      </c>
      <c r="K27" s="10">
        <f t="shared" si="0"/>
        <v>5.2485316846986088</v>
      </c>
      <c r="L27" s="11">
        <f t="shared" si="4"/>
        <v>3412</v>
      </c>
      <c r="M27" s="12">
        <f>H27/H7*100</f>
        <v>137.71595425419741</v>
      </c>
      <c r="N27" s="12">
        <f t="shared" si="1"/>
        <v>92.374801722184458</v>
      </c>
      <c r="P27" s="3" t="s">
        <v>134</v>
      </c>
    </row>
    <row r="28" spans="2:16" ht="13.5" customHeight="1">
      <c r="B28" s="182"/>
      <c r="C28" s="181">
        <v>25</v>
      </c>
      <c r="D28" s="1" t="s">
        <v>14</v>
      </c>
      <c r="F28" s="27">
        <v>11809</v>
      </c>
      <c r="G28" s="27"/>
      <c r="H28" s="27">
        <f t="shared" si="2"/>
        <v>61645</v>
      </c>
      <c r="I28" s="28">
        <v>29542</v>
      </c>
      <c r="J28" s="28">
        <v>32103</v>
      </c>
      <c r="K28" s="10">
        <f t="shared" si="0"/>
        <v>5.2201710559742569</v>
      </c>
      <c r="L28" s="11">
        <f t="shared" si="4"/>
        <v>-903</v>
      </c>
      <c r="M28" s="12">
        <f>H28/H4*100</f>
        <v>138.27019267433775</v>
      </c>
      <c r="N28" s="12">
        <f t="shared" si="1"/>
        <v>92.022552409432151</v>
      </c>
      <c r="O28" s="12">
        <v>319.2</v>
      </c>
      <c r="P28" s="3" t="s">
        <v>32</v>
      </c>
    </row>
    <row r="29" spans="2:16" ht="13.5" customHeight="1">
      <c r="B29" s="182"/>
      <c r="C29" s="181"/>
      <c r="D29" s="1" t="s">
        <v>15</v>
      </c>
      <c r="F29" s="27">
        <v>3169</v>
      </c>
      <c r="G29" s="27"/>
      <c r="H29" s="27">
        <f t="shared" si="2"/>
        <v>16839</v>
      </c>
      <c r="I29" s="28">
        <v>8259</v>
      </c>
      <c r="J29" s="28">
        <v>8580</v>
      </c>
      <c r="K29" s="10">
        <f t="shared" si="0"/>
        <v>5.3136636162827386</v>
      </c>
      <c r="L29" s="11">
        <f t="shared" si="4"/>
        <v>-525</v>
      </c>
      <c r="M29" s="12">
        <f>H29/H5*100</f>
        <v>132.0809475252961</v>
      </c>
      <c r="N29" s="12">
        <f t="shared" si="1"/>
        <v>96.258741258741253</v>
      </c>
      <c r="P29" s="3" t="s">
        <v>134</v>
      </c>
    </row>
    <row r="30" spans="2:16" ht="13.5" customHeight="1">
      <c r="B30" s="182"/>
      <c r="C30" s="181"/>
      <c r="D30" s="1" t="s">
        <v>17</v>
      </c>
      <c r="F30" s="27">
        <v>1445</v>
      </c>
      <c r="G30" s="27"/>
      <c r="H30" s="27">
        <f t="shared" si="2"/>
        <v>7676</v>
      </c>
      <c r="I30" s="28">
        <v>3737</v>
      </c>
      <c r="J30" s="28">
        <v>3939</v>
      </c>
      <c r="K30" s="10">
        <f t="shared" si="0"/>
        <v>5.3121107266435983</v>
      </c>
      <c r="L30" s="11">
        <f t="shared" si="4"/>
        <v>-82</v>
      </c>
      <c r="M30" s="12">
        <f>H30/H6*100</f>
        <v>127.00198544010588</v>
      </c>
      <c r="N30" s="12">
        <f t="shared" si="1"/>
        <v>94.871794871794862</v>
      </c>
      <c r="P30" s="3" t="s">
        <v>134</v>
      </c>
    </row>
    <row r="31" spans="2:16" ht="13.5" customHeight="1">
      <c r="B31" s="182"/>
      <c r="C31" s="181"/>
      <c r="D31" s="1" t="s">
        <v>16</v>
      </c>
      <c r="F31" s="27">
        <v>3207</v>
      </c>
      <c r="G31" s="27"/>
      <c r="H31" s="27">
        <f t="shared" si="2"/>
        <v>16871</v>
      </c>
      <c r="I31" s="28">
        <v>8269</v>
      </c>
      <c r="J31" s="28">
        <v>8602</v>
      </c>
      <c r="K31" s="10">
        <f t="shared" si="0"/>
        <v>5.2606797630183975</v>
      </c>
      <c r="L31" s="11">
        <f t="shared" si="4"/>
        <v>-108</v>
      </c>
      <c r="M31" s="12">
        <f>H31/H7*100</f>
        <v>136.83997080055155</v>
      </c>
      <c r="N31" s="12">
        <f t="shared" si="1"/>
        <v>96.12880725412694</v>
      </c>
      <c r="P31" s="3" t="s">
        <v>134</v>
      </c>
    </row>
    <row r="32" spans="2:16" ht="13.5" customHeight="1">
      <c r="B32" s="182"/>
      <c r="C32" s="181">
        <v>30</v>
      </c>
      <c r="D32" s="1" t="s">
        <v>14</v>
      </c>
      <c r="F32" s="27">
        <v>11823</v>
      </c>
      <c r="G32" s="27"/>
      <c r="H32" s="27">
        <f t="shared" si="2"/>
        <v>59207</v>
      </c>
      <c r="I32" s="28">
        <v>28219</v>
      </c>
      <c r="J32" s="28">
        <v>30988</v>
      </c>
      <c r="K32" s="10">
        <f t="shared" si="0"/>
        <v>5.0077814429501819</v>
      </c>
      <c r="L32" s="11">
        <f t="shared" si="4"/>
        <v>-2438</v>
      </c>
      <c r="M32" s="12">
        <f>H32/H4*100</f>
        <v>132.80174057376129</v>
      </c>
      <c r="N32" s="12">
        <f t="shared" si="1"/>
        <v>91.064282948238031</v>
      </c>
      <c r="O32" s="12">
        <v>306.5</v>
      </c>
      <c r="P32" s="3" t="s">
        <v>33</v>
      </c>
    </row>
    <row r="33" spans="2:16" ht="13.5" customHeight="1">
      <c r="B33" s="182"/>
      <c r="C33" s="181"/>
      <c r="D33" s="1" t="s">
        <v>15</v>
      </c>
      <c r="F33" s="27">
        <v>3221</v>
      </c>
      <c r="G33" s="27"/>
      <c r="H33" s="27">
        <f t="shared" si="2"/>
        <v>16578</v>
      </c>
      <c r="I33" s="28">
        <v>8062</v>
      </c>
      <c r="J33" s="28">
        <v>8516</v>
      </c>
      <c r="K33" s="10">
        <f t="shared" si="0"/>
        <v>5.1468488047190313</v>
      </c>
      <c r="L33" s="11">
        <f t="shared" si="4"/>
        <v>-261</v>
      </c>
      <c r="M33" s="12">
        <f>H33/H5*100</f>
        <v>130.03372813554003</v>
      </c>
      <c r="N33" s="12">
        <f t="shared" si="1"/>
        <v>94.668858619069979</v>
      </c>
      <c r="P33" s="3" t="s">
        <v>134</v>
      </c>
    </row>
    <row r="34" spans="2:16" ht="13.5" customHeight="1">
      <c r="B34" s="182"/>
      <c r="C34" s="181"/>
      <c r="D34" s="1" t="s">
        <v>17</v>
      </c>
      <c r="F34" s="27">
        <v>1448</v>
      </c>
      <c r="G34" s="27"/>
      <c r="H34" s="27">
        <f t="shared" si="2"/>
        <v>7365</v>
      </c>
      <c r="I34" s="28">
        <v>3555</v>
      </c>
      <c r="J34" s="28">
        <v>3810</v>
      </c>
      <c r="K34" s="10">
        <f t="shared" si="0"/>
        <v>5.0863259668508292</v>
      </c>
      <c r="L34" s="11">
        <f t="shared" si="4"/>
        <v>-311</v>
      </c>
      <c r="M34" s="12">
        <f>H34/H6*100</f>
        <v>121.85638649900727</v>
      </c>
      <c r="N34" s="12">
        <f t="shared" si="1"/>
        <v>93.30708661417323</v>
      </c>
      <c r="P34" s="3" t="s">
        <v>134</v>
      </c>
    </row>
    <row r="35" spans="2:16" ht="13.5" customHeight="1">
      <c r="B35" s="182"/>
      <c r="C35" s="181"/>
      <c r="D35" s="1" t="s">
        <v>16</v>
      </c>
      <c r="F35" s="27">
        <v>3180</v>
      </c>
      <c r="G35" s="27"/>
      <c r="H35" s="27">
        <f t="shared" si="2"/>
        <v>15808</v>
      </c>
      <c r="I35" s="28">
        <v>7718</v>
      </c>
      <c r="J35" s="28">
        <v>8090</v>
      </c>
      <c r="K35" s="10">
        <f t="shared" si="0"/>
        <v>4.9710691823899369</v>
      </c>
      <c r="L35" s="11">
        <f t="shared" si="4"/>
        <v>-1063</v>
      </c>
      <c r="M35" s="12">
        <f>H35/H7*100</f>
        <v>128.21802254846298</v>
      </c>
      <c r="N35" s="12">
        <f t="shared" si="1"/>
        <v>95.401730531520386</v>
      </c>
      <c r="P35" s="3" t="s">
        <v>134</v>
      </c>
    </row>
    <row r="36" spans="2:16" ht="13.5" customHeight="1">
      <c r="B36" s="182"/>
      <c r="C36" s="181">
        <v>35</v>
      </c>
      <c r="D36" s="1" t="s">
        <v>14</v>
      </c>
      <c r="F36" s="27">
        <v>12222</v>
      </c>
      <c r="G36" s="27"/>
      <c r="H36" s="27">
        <f t="shared" si="2"/>
        <v>56829</v>
      </c>
      <c r="I36" s="28">
        <v>26889</v>
      </c>
      <c r="J36" s="28">
        <v>29940</v>
      </c>
      <c r="K36" s="10">
        <f t="shared" si="0"/>
        <v>4.6497299950908202</v>
      </c>
      <c r="L36" s="11">
        <f t="shared" si="4"/>
        <v>-2378</v>
      </c>
      <c r="M36" s="12">
        <f>H36/H4*100</f>
        <v>127.46786891864612</v>
      </c>
      <c r="N36" s="12">
        <f t="shared" si="1"/>
        <v>89.809619238476955</v>
      </c>
      <c r="O36" s="12">
        <v>294.2</v>
      </c>
      <c r="P36" s="3" t="s">
        <v>34</v>
      </c>
    </row>
    <row r="37" spans="2:16" ht="13.5" customHeight="1">
      <c r="B37" s="182"/>
      <c r="C37" s="181"/>
      <c r="D37" s="1" t="s">
        <v>15</v>
      </c>
      <c r="F37" s="27">
        <v>3300</v>
      </c>
      <c r="G37" s="27"/>
      <c r="H37" s="27">
        <f t="shared" si="2"/>
        <v>15972</v>
      </c>
      <c r="I37" s="28">
        <v>7720</v>
      </c>
      <c r="J37" s="28">
        <v>8252</v>
      </c>
      <c r="K37" s="10">
        <f t="shared" si="0"/>
        <v>4.84</v>
      </c>
      <c r="L37" s="11">
        <f t="shared" si="4"/>
        <v>-606</v>
      </c>
      <c r="M37" s="12">
        <f>H37/H5*100</f>
        <v>125.28041415012943</v>
      </c>
      <c r="N37" s="12">
        <f t="shared" si="1"/>
        <v>93.553078041686859</v>
      </c>
      <c r="P37" s="3" t="s">
        <v>134</v>
      </c>
    </row>
    <row r="38" spans="2:16" ht="13.5" customHeight="1">
      <c r="B38" s="182"/>
      <c r="C38" s="181"/>
      <c r="D38" s="1" t="s">
        <v>17</v>
      </c>
      <c r="F38" s="27">
        <v>1459</v>
      </c>
      <c r="G38" s="27"/>
      <c r="H38" s="27">
        <f t="shared" si="2"/>
        <v>6962</v>
      </c>
      <c r="I38" s="28">
        <v>3389</v>
      </c>
      <c r="J38" s="28">
        <v>3573</v>
      </c>
      <c r="K38" s="10">
        <f t="shared" si="0"/>
        <v>4.7717614804660728</v>
      </c>
      <c r="L38" s="11">
        <f t="shared" si="4"/>
        <v>-403</v>
      </c>
      <c r="M38" s="12">
        <f>H38/H6*100</f>
        <v>115.18861681005956</v>
      </c>
      <c r="N38" s="12">
        <f t="shared" si="1"/>
        <v>94.850265883011474</v>
      </c>
      <c r="P38" s="3" t="s">
        <v>134</v>
      </c>
    </row>
    <row r="39" spans="2:16" ht="13.5" customHeight="1">
      <c r="B39" s="182"/>
      <c r="C39" s="181"/>
      <c r="D39" s="1" t="s">
        <v>16</v>
      </c>
      <c r="F39" s="27">
        <v>3233</v>
      </c>
      <c r="G39" s="27"/>
      <c r="H39" s="27">
        <f t="shared" si="2"/>
        <v>14969</v>
      </c>
      <c r="I39" s="28">
        <v>7378</v>
      </c>
      <c r="J39" s="28">
        <v>7591</v>
      </c>
      <c r="K39" s="10">
        <f t="shared" si="0"/>
        <v>4.630064955150015</v>
      </c>
      <c r="L39" s="11">
        <f t="shared" si="4"/>
        <v>-839</v>
      </c>
      <c r="M39" s="12">
        <f>H39/H7*100</f>
        <v>121.41292886689918</v>
      </c>
      <c r="N39" s="12">
        <f t="shared" si="1"/>
        <v>97.194045580292453</v>
      </c>
      <c r="P39" s="3" t="s">
        <v>134</v>
      </c>
    </row>
    <row r="40" spans="2:16" ht="13.5" customHeight="1">
      <c r="B40" s="182"/>
      <c r="C40" s="181">
        <v>40</v>
      </c>
      <c r="D40" s="1" t="s">
        <v>14</v>
      </c>
      <c r="F40" s="27">
        <v>12959</v>
      </c>
      <c r="G40" s="27"/>
      <c r="H40" s="27">
        <f t="shared" si="2"/>
        <v>55149</v>
      </c>
      <c r="I40" s="28">
        <v>26162</v>
      </c>
      <c r="J40" s="28">
        <v>28987</v>
      </c>
      <c r="K40" s="10">
        <f t="shared" si="0"/>
        <v>4.2556524423180804</v>
      </c>
      <c r="L40" s="11">
        <f t="shared" si="4"/>
        <v>-1680</v>
      </c>
      <c r="M40" s="12">
        <f>H40/H4*100</f>
        <v>123.69961644573044</v>
      </c>
      <c r="N40" s="12">
        <f t="shared" si="1"/>
        <v>90.254251906026838</v>
      </c>
      <c r="O40" s="12">
        <v>285.5</v>
      </c>
      <c r="P40" s="3" t="s">
        <v>35</v>
      </c>
    </row>
    <row r="41" spans="2:16" ht="13.5" customHeight="1">
      <c r="B41" s="182"/>
      <c r="C41" s="181"/>
      <c r="D41" s="1" t="s">
        <v>15</v>
      </c>
      <c r="F41" s="27">
        <v>3408</v>
      </c>
      <c r="G41" s="27"/>
      <c r="H41" s="27">
        <f t="shared" si="2"/>
        <v>15409</v>
      </c>
      <c r="I41" s="28">
        <v>7412</v>
      </c>
      <c r="J41" s="28">
        <v>7997</v>
      </c>
      <c r="K41" s="10">
        <f t="shared" si="0"/>
        <v>4.521420187793427</v>
      </c>
      <c r="L41" s="11">
        <f t="shared" si="4"/>
        <v>-563</v>
      </c>
      <c r="M41" s="12">
        <f>H41/H5*100</f>
        <v>120.86438152011922</v>
      </c>
      <c r="N41" s="12">
        <f t="shared" si="1"/>
        <v>92.684756783793915</v>
      </c>
      <c r="P41" s="3" t="s">
        <v>134</v>
      </c>
    </row>
    <row r="42" spans="2:16" ht="13.5" customHeight="1">
      <c r="B42" s="182"/>
      <c r="C42" s="181"/>
      <c r="D42" s="1" t="s">
        <v>17</v>
      </c>
      <c r="F42" s="27">
        <v>1442</v>
      </c>
      <c r="G42" s="27"/>
      <c r="H42" s="27">
        <f t="shared" si="2"/>
        <v>6386</v>
      </c>
      <c r="I42" s="28">
        <v>3087</v>
      </c>
      <c r="J42" s="28">
        <v>3299</v>
      </c>
      <c r="K42" s="10">
        <f t="shared" si="0"/>
        <v>4.4285714285714288</v>
      </c>
      <c r="L42" s="11">
        <f t="shared" si="4"/>
        <v>-576</v>
      </c>
      <c r="M42" s="12">
        <f>H42/H6*100</f>
        <v>105.65850430178689</v>
      </c>
      <c r="N42" s="12">
        <f t="shared" si="1"/>
        <v>93.573810245528946</v>
      </c>
      <c r="P42" s="3" t="s">
        <v>134</v>
      </c>
    </row>
    <row r="43" spans="2:16" ht="13.5" customHeight="1">
      <c r="B43" s="182"/>
      <c r="C43" s="181"/>
      <c r="D43" s="1" t="s">
        <v>16</v>
      </c>
      <c r="F43" s="27">
        <v>3163</v>
      </c>
      <c r="G43" s="27"/>
      <c r="H43" s="27">
        <f t="shared" si="2"/>
        <v>13354</v>
      </c>
      <c r="I43" s="28">
        <v>6458</v>
      </c>
      <c r="J43" s="28">
        <v>6896</v>
      </c>
      <c r="K43" s="10">
        <f t="shared" si="0"/>
        <v>4.2219411950679735</v>
      </c>
      <c r="L43" s="11">
        <f t="shared" si="4"/>
        <v>-1615</v>
      </c>
      <c r="M43" s="12">
        <f>H43/H7*100</f>
        <v>108.3137318517317</v>
      </c>
      <c r="N43" s="12">
        <f t="shared" si="1"/>
        <v>93.648491879350345</v>
      </c>
      <c r="P43" s="3" t="s">
        <v>134</v>
      </c>
    </row>
    <row r="44" spans="2:16" ht="13.5" customHeight="1">
      <c r="B44" s="182"/>
      <c r="C44" s="181">
        <v>45</v>
      </c>
      <c r="D44" s="1" t="s">
        <v>14</v>
      </c>
      <c r="F44" s="27">
        <v>13965</v>
      </c>
      <c r="G44" s="27"/>
      <c r="H44" s="27">
        <f t="shared" si="2"/>
        <v>55214</v>
      </c>
      <c r="I44" s="28">
        <v>26295</v>
      </c>
      <c r="J44" s="28">
        <v>28919</v>
      </c>
      <c r="K44" s="10">
        <f t="shared" ref="K44:K88" si="5">H44/F44</f>
        <v>3.9537414965986395</v>
      </c>
      <c r="L44" s="11">
        <f t="shared" si="4"/>
        <v>65</v>
      </c>
      <c r="M44" s="12">
        <f>H44/H4*100</f>
        <v>123.84541192831348</v>
      </c>
      <c r="N44" s="12">
        <f t="shared" si="1"/>
        <v>90.926380580241357</v>
      </c>
      <c r="O44" s="12">
        <v>285.89999999999998</v>
      </c>
      <c r="P44" s="3" t="s">
        <v>36</v>
      </c>
    </row>
    <row r="45" spans="2:16" ht="13.5" customHeight="1">
      <c r="B45" s="182"/>
      <c r="C45" s="181"/>
      <c r="D45" s="1" t="s">
        <v>15</v>
      </c>
      <c r="F45" s="27">
        <v>3678</v>
      </c>
      <c r="G45" s="27"/>
      <c r="H45" s="27">
        <f t="shared" si="2"/>
        <v>15227</v>
      </c>
      <c r="I45" s="28">
        <v>7260</v>
      </c>
      <c r="J45" s="28">
        <v>7967</v>
      </c>
      <c r="K45" s="10">
        <f t="shared" si="5"/>
        <v>4.140021750951604</v>
      </c>
      <c r="L45" s="11">
        <f t="shared" si="4"/>
        <v>-182</v>
      </c>
      <c r="M45" s="12">
        <f>H45/H5*100</f>
        <v>119.43681857400581</v>
      </c>
      <c r="N45" s="12">
        <f t="shared" si="1"/>
        <v>91.125894314045439</v>
      </c>
      <c r="P45" s="3" t="s">
        <v>134</v>
      </c>
    </row>
    <row r="46" spans="2:16" ht="13.5" customHeight="1">
      <c r="B46" s="182"/>
      <c r="C46" s="181"/>
      <c r="D46" s="1" t="s">
        <v>17</v>
      </c>
      <c r="F46" s="27">
        <v>1466</v>
      </c>
      <c r="G46" s="27"/>
      <c r="H46" s="27">
        <f t="shared" si="2"/>
        <v>6206</v>
      </c>
      <c r="I46" s="28">
        <v>3045</v>
      </c>
      <c r="J46" s="28">
        <v>3161</v>
      </c>
      <c r="K46" s="10">
        <f t="shared" si="5"/>
        <v>4.2332878581173263</v>
      </c>
      <c r="L46" s="11">
        <f t="shared" si="4"/>
        <v>-180</v>
      </c>
      <c r="M46" s="12">
        <f>H46/H6*100</f>
        <v>102.68034414295168</v>
      </c>
      <c r="N46" s="12">
        <f t="shared" si="1"/>
        <v>96.330275229357795</v>
      </c>
      <c r="P46" s="3" t="s">
        <v>134</v>
      </c>
    </row>
    <row r="47" spans="2:16" ht="13.5" customHeight="1">
      <c r="B47" s="182"/>
      <c r="C47" s="181"/>
      <c r="D47" s="1" t="s">
        <v>16</v>
      </c>
      <c r="F47" s="27">
        <v>3102</v>
      </c>
      <c r="G47" s="27"/>
      <c r="H47" s="27">
        <f t="shared" si="2"/>
        <v>12382</v>
      </c>
      <c r="I47" s="28">
        <v>6059</v>
      </c>
      <c r="J47" s="28">
        <v>6323</v>
      </c>
      <c r="K47" s="10">
        <f t="shared" si="5"/>
        <v>3.9916183107672469</v>
      </c>
      <c r="L47" s="11">
        <f t="shared" si="4"/>
        <v>-972</v>
      </c>
      <c r="M47" s="12">
        <f>H47/H7*100</f>
        <v>100.42988076891881</v>
      </c>
      <c r="N47" s="12">
        <f t="shared" si="1"/>
        <v>95.824766724656016</v>
      </c>
      <c r="P47" s="3" t="s">
        <v>134</v>
      </c>
    </row>
    <row r="48" spans="2:16" ht="13.5" customHeight="1">
      <c r="B48" s="182"/>
      <c r="C48" s="181">
        <v>50</v>
      </c>
      <c r="D48" s="1" t="s">
        <v>14</v>
      </c>
      <c r="F48" s="27">
        <v>14853</v>
      </c>
      <c r="G48" s="27"/>
      <c r="H48" s="27">
        <f t="shared" si="2"/>
        <v>56143</v>
      </c>
      <c r="I48" s="28">
        <v>27313</v>
      </c>
      <c r="J48" s="28">
        <v>28830</v>
      </c>
      <c r="K48" s="10">
        <f t="shared" si="5"/>
        <v>3.7799097825355146</v>
      </c>
      <c r="L48" s="11">
        <f t="shared" si="4"/>
        <v>929</v>
      </c>
      <c r="M48" s="12">
        <f>H48/H4*100</f>
        <v>125.92916582553887</v>
      </c>
      <c r="N48" s="12">
        <f t="shared" si="1"/>
        <v>94.738120013874436</v>
      </c>
      <c r="O48" s="12">
        <v>290.7</v>
      </c>
      <c r="P48" s="3" t="s">
        <v>37</v>
      </c>
    </row>
    <row r="49" spans="1:16" ht="13.5" customHeight="1">
      <c r="B49" s="182"/>
      <c r="C49" s="181"/>
      <c r="D49" s="1" t="s">
        <v>15</v>
      </c>
      <c r="F49" s="27">
        <v>4025</v>
      </c>
      <c r="G49" s="27"/>
      <c r="H49" s="27">
        <f t="shared" si="2"/>
        <v>15794</v>
      </c>
      <c r="I49" s="28">
        <v>7544</v>
      </c>
      <c r="J49" s="28">
        <v>8250</v>
      </c>
      <c r="K49" s="10">
        <f t="shared" si="5"/>
        <v>3.923975155279503</v>
      </c>
      <c r="L49" s="11">
        <f t="shared" si="4"/>
        <v>567</v>
      </c>
      <c r="M49" s="12">
        <f>H49/H5*100</f>
        <v>123.8842262138207</v>
      </c>
      <c r="N49" s="12">
        <f t="shared" si="1"/>
        <v>91.442424242424252</v>
      </c>
      <c r="P49" s="3" t="s">
        <v>134</v>
      </c>
    </row>
    <row r="50" spans="1:16" ht="13.5" customHeight="1">
      <c r="B50" s="182"/>
      <c r="C50" s="181"/>
      <c r="D50" s="1" t="s">
        <v>17</v>
      </c>
      <c r="F50" s="27">
        <v>1524</v>
      </c>
      <c r="G50" s="27"/>
      <c r="H50" s="27">
        <f t="shared" si="2"/>
        <v>6031</v>
      </c>
      <c r="I50" s="28">
        <v>2983</v>
      </c>
      <c r="J50" s="28">
        <v>3048</v>
      </c>
      <c r="K50" s="10">
        <f t="shared" si="5"/>
        <v>3.9573490813648293</v>
      </c>
      <c r="L50" s="11">
        <f t="shared" si="4"/>
        <v>-175</v>
      </c>
      <c r="M50" s="12">
        <f>H50/H6*100</f>
        <v>99.784910655195233</v>
      </c>
      <c r="N50" s="12">
        <f t="shared" si="1"/>
        <v>97.867454068241472</v>
      </c>
      <c r="P50" s="3" t="s">
        <v>134</v>
      </c>
    </row>
    <row r="51" spans="1:16" ht="13.5" customHeight="1">
      <c r="B51" s="182"/>
      <c r="C51" s="181"/>
      <c r="D51" s="1" t="s">
        <v>16</v>
      </c>
      <c r="F51" s="27">
        <v>3100</v>
      </c>
      <c r="G51" s="27"/>
      <c r="H51" s="27">
        <f t="shared" si="2"/>
        <v>12013</v>
      </c>
      <c r="I51" s="28">
        <v>5921</v>
      </c>
      <c r="J51" s="28">
        <v>6092</v>
      </c>
      <c r="K51" s="10">
        <f t="shared" si="5"/>
        <v>3.8751612903225805</v>
      </c>
      <c r="L51" s="11">
        <f t="shared" si="4"/>
        <v>-369</v>
      </c>
      <c r="M51" s="12">
        <f>H51/H7*100</f>
        <v>97.436937302295405</v>
      </c>
      <c r="N51" s="12">
        <f t="shared" si="1"/>
        <v>97.193040052527905</v>
      </c>
      <c r="P51" s="3" t="s">
        <v>134</v>
      </c>
    </row>
    <row r="52" spans="1:16" ht="13.5" customHeight="1" thickBot="1">
      <c r="B52" s="186"/>
      <c r="C52" s="192">
        <v>55</v>
      </c>
      <c r="D52" s="1" t="s">
        <v>14</v>
      </c>
      <c r="F52" s="27">
        <v>16168</v>
      </c>
      <c r="G52" s="27"/>
      <c r="H52" s="27">
        <f t="shared" si="2"/>
        <v>57361</v>
      </c>
      <c r="I52" s="28">
        <v>27869</v>
      </c>
      <c r="J52" s="28">
        <v>29492</v>
      </c>
      <c r="K52" s="10">
        <f t="shared" si="5"/>
        <v>3.5478104898565066</v>
      </c>
      <c r="L52" s="11">
        <f t="shared" si="4"/>
        <v>1218</v>
      </c>
      <c r="M52" s="12">
        <f>H52/H4*100</f>
        <v>128.66114886840276</v>
      </c>
      <c r="N52" s="12">
        <f t="shared" si="1"/>
        <v>94.496812694968128</v>
      </c>
      <c r="O52" s="12">
        <v>297</v>
      </c>
      <c r="P52" s="3" t="s">
        <v>38</v>
      </c>
    </row>
    <row r="53" spans="1:16" ht="13.5" customHeight="1" thickBot="1">
      <c r="B53" s="187"/>
      <c r="C53" s="189"/>
      <c r="D53" s="1" t="s">
        <v>15</v>
      </c>
      <c r="F53" s="27">
        <v>4453</v>
      </c>
      <c r="G53" s="27"/>
      <c r="H53" s="27">
        <f t="shared" si="2"/>
        <v>16208</v>
      </c>
      <c r="I53" s="28">
        <v>7770</v>
      </c>
      <c r="J53" s="28">
        <v>8438</v>
      </c>
      <c r="K53" s="10">
        <f t="shared" si="5"/>
        <v>3.6397933977094095</v>
      </c>
      <c r="L53" s="11">
        <f t="shared" si="4"/>
        <v>414</v>
      </c>
      <c r="M53" s="12">
        <f>H53/H5*100</f>
        <v>127.13153972860616</v>
      </c>
      <c r="N53" s="12">
        <f t="shared" si="1"/>
        <v>92.083432092913014</v>
      </c>
      <c r="P53" s="3" t="s">
        <v>134</v>
      </c>
    </row>
    <row r="54" spans="1:16" ht="13.5" customHeight="1" thickBot="1">
      <c r="B54" s="187"/>
      <c r="C54" s="189"/>
      <c r="D54" s="1" t="s">
        <v>17</v>
      </c>
      <c r="F54" s="27">
        <v>1599</v>
      </c>
      <c r="G54" s="27"/>
      <c r="H54" s="27">
        <f t="shared" si="2"/>
        <v>5991</v>
      </c>
      <c r="I54" s="28">
        <v>2949</v>
      </c>
      <c r="J54" s="28">
        <v>3042</v>
      </c>
      <c r="K54" s="10">
        <f t="shared" si="5"/>
        <v>3.7467166979362103</v>
      </c>
      <c r="L54" s="11">
        <f t="shared" si="4"/>
        <v>-40</v>
      </c>
      <c r="M54" s="12">
        <f>H54/H6*100</f>
        <v>99.123097286565184</v>
      </c>
      <c r="N54" s="12">
        <f t="shared" si="1"/>
        <v>96.942800788954628</v>
      </c>
      <c r="P54" s="3" t="s">
        <v>134</v>
      </c>
    </row>
    <row r="55" spans="1:16" ht="13.5" customHeight="1" thickBot="1">
      <c r="A55" s="32"/>
      <c r="B55" s="187"/>
      <c r="C55" s="189"/>
      <c r="D55" s="40" t="s">
        <v>16</v>
      </c>
      <c r="E55" s="32"/>
      <c r="F55" s="41">
        <v>3143</v>
      </c>
      <c r="G55" s="41"/>
      <c r="H55" s="41">
        <f t="shared" si="2"/>
        <v>11725</v>
      </c>
      <c r="I55" s="8">
        <v>5788</v>
      </c>
      <c r="J55" s="8">
        <v>5937</v>
      </c>
      <c r="K55" s="34">
        <f t="shared" si="5"/>
        <v>3.730512249443207</v>
      </c>
      <c r="L55" s="35">
        <f t="shared" si="4"/>
        <v>-288</v>
      </c>
      <c r="M55" s="36">
        <f>H55/H7*100</f>
        <v>95.100981425906397</v>
      </c>
      <c r="N55" s="36">
        <f t="shared" si="1"/>
        <v>97.490314973892538</v>
      </c>
      <c r="O55" s="36"/>
      <c r="P55" s="32" t="s">
        <v>134</v>
      </c>
    </row>
    <row r="56" spans="1:16" ht="13.5" customHeight="1" thickBot="1">
      <c r="A56" s="14"/>
      <c r="B56" s="187"/>
      <c r="C56" s="189">
        <v>60</v>
      </c>
      <c r="D56" s="45" t="s">
        <v>14</v>
      </c>
      <c r="E56" s="14"/>
      <c r="F56" s="46">
        <v>17319</v>
      </c>
      <c r="G56" s="46"/>
      <c r="H56" s="46">
        <f t="shared" si="2"/>
        <v>59974</v>
      </c>
      <c r="I56" s="47">
        <v>29226</v>
      </c>
      <c r="J56" s="47">
        <v>30748</v>
      </c>
      <c r="K56" s="48">
        <f t="shared" si="5"/>
        <v>3.4629020151278942</v>
      </c>
      <c r="L56" s="49">
        <f t="shared" si="4"/>
        <v>2613</v>
      </c>
      <c r="M56" s="20">
        <f>H56/H4*100</f>
        <v>134.52212726824126</v>
      </c>
      <c r="N56" s="20">
        <f t="shared" si="1"/>
        <v>95.050084558345262</v>
      </c>
      <c r="O56" s="20">
        <v>310.5</v>
      </c>
      <c r="P56" s="14" t="s">
        <v>39</v>
      </c>
    </row>
    <row r="57" spans="1:16" ht="13.5" customHeight="1" thickBot="1">
      <c r="B57" s="187"/>
      <c r="C57" s="190"/>
      <c r="D57" s="1" t="s">
        <v>15</v>
      </c>
      <c r="F57" s="27">
        <v>4594</v>
      </c>
      <c r="G57" s="27"/>
      <c r="H57" s="27">
        <f t="shared" si="2"/>
        <v>16363</v>
      </c>
      <c r="I57" s="28">
        <v>7857</v>
      </c>
      <c r="J57" s="28">
        <v>8506</v>
      </c>
      <c r="K57" s="30">
        <f t="shared" si="5"/>
        <v>3.5618197649107532</v>
      </c>
      <c r="L57" s="11">
        <f t="shared" si="4"/>
        <v>155</v>
      </c>
      <c r="M57" s="12">
        <f>H57/H5*100</f>
        <v>128.34732135853793</v>
      </c>
      <c r="N57" s="12">
        <f t="shared" si="1"/>
        <v>92.370091699976484</v>
      </c>
      <c r="P57" s="3" t="s">
        <v>134</v>
      </c>
    </row>
    <row r="58" spans="1:16" ht="13.5" customHeight="1" thickBot="1">
      <c r="B58" s="187"/>
      <c r="C58" s="190"/>
      <c r="D58" s="1" t="s">
        <v>17</v>
      </c>
      <c r="F58" s="27">
        <v>1635</v>
      </c>
      <c r="G58" s="27"/>
      <c r="H58" s="27">
        <f t="shared" si="2"/>
        <v>5978</v>
      </c>
      <c r="I58" s="28">
        <v>2970</v>
      </c>
      <c r="J58" s="28">
        <v>3008</v>
      </c>
      <c r="K58" s="30">
        <f t="shared" si="5"/>
        <v>3.6562691131498473</v>
      </c>
      <c r="L58" s="11">
        <f t="shared" si="4"/>
        <v>-13</v>
      </c>
      <c r="M58" s="12">
        <f>H58/H6*100</f>
        <v>98.908007941760417</v>
      </c>
      <c r="N58" s="12">
        <f t="shared" si="1"/>
        <v>98.736702127659569</v>
      </c>
      <c r="P58" s="3" t="s">
        <v>134</v>
      </c>
    </row>
    <row r="59" spans="1:16" ht="13.5" customHeight="1">
      <c r="B59" s="188"/>
      <c r="C59" s="191"/>
      <c r="D59" s="1" t="s">
        <v>16</v>
      </c>
      <c r="F59" s="27">
        <v>3180</v>
      </c>
      <c r="G59" s="27"/>
      <c r="H59" s="27">
        <f t="shared" si="2"/>
        <v>11580</v>
      </c>
      <c r="I59" s="28">
        <v>5749</v>
      </c>
      <c r="J59" s="28">
        <v>5831</v>
      </c>
      <c r="K59" s="30">
        <f t="shared" si="5"/>
        <v>3.641509433962264</v>
      </c>
      <c r="L59" s="11">
        <f t="shared" si="4"/>
        <v>-145</v>
      </c>
      <c r="M59" s="12">
        <f>H59/H7*100</f>
        <v>93.924892529807764</v>
      </c>
      <c r="N59" s="12">
        <f t="shared" si="1"/>
        <v>98.593723203567137</v>
      </c>
      <c r="P59" s="3" t="s">
        <v>134</v>
      </c>
    </row>
    <row r="60" spans="1:16" ht="13.5" customHeight="1">
      <c r="B60" s="182" t="s">
        <v>18</v>
      </c>
      <c r="C60" s="181" t="s">
        <v>19</v>
      </c>
      <c r="D60" s="1" t="s">
        <v>14</v>
      </c>
      <c r="F60" s="27">
        <v>19068</v>
      </c>
      <c r="G60" s="27"/>
      <c r="H60" s="27">
        <f t="shared" si="2"/>
        <v>62003</v>
      </c>
      <c r="I60" s="28">
        <v>30375</v>
      </c>
      <c r="J60" s="28">
        <v>31628</v>
      </c>
      <c r="K60" s="30">
        <f t="shared" si="5"/>
        <v>3.2516782043213763</v>
      </c>
      <c r="L60" s="11">
        <f t="shared" si="4"/>
        <v>2029</v>
      </c>
      <c r="M60" s="12">
        <f>H60/H4*100</f>
        <v>139.0731893322567</v>
      </c>
      <c r="N60" s="12">
        <f t="shared" si="1"/>
        <v>96.03832047552801</v>
      </c>
      <c r="O60" s="12">
        <v>321</v>
      </c>
      <c r="P60" s="3" t="s">
        <v>40</v>
      </c>
    </row>
    <row r="61" spans="1:16" ht="13.5" customHeight="1">
      <c r="B61" s="182"/>
      <c r="C61" s="181"/>
      <c r="D61" s="1" t="s">
        <v>15</v>
      </c>
      <c r="F61" s="27">
        <v>4846</v>
      </c>
      <c r="G61" s="27"/>
      <c r="H61" s="27">
        <f t="shared" si="2"/>
        <v>16301</v>
      </c>
      <c r="I61" s="28">
        <v>7822</v>
      </c>
      <c r="J61" s="28">
        <v>8479</v>
      </c>
      <c r="K61" s="30">
        <f t="shared" si="5"/>
        <v>3.3638052001650847</v>
      </c>
      <c r="L61" s="11">
        <f t="shared" si="4"/>
        <v>-62</v>
      </c>
      <c r="M61" s="12">
        <f>H61/H5*100</f>
        <v>127.86100870656523</v>
      </c>
      <c r="N61" s="12">
        <f t="shared" si="1"/>
        <v>92.251444745842676</v>
      </c>
      <c r="P61" s="3" t="s">
        <v>134</v>
      </c>
    </row>
    <row r="62" spans="1:16" ht="13.5" customHeight="1">
      <c r="B62" s="182"/>
      <c r="C62" s="181"/>
      <c r="D62" s="1" t="s">
        <v>17</v>
      </c>
      <c r="F62" s="27">
        <v>1730</v>
      </c>
      <c r="G62" s="28"/>
      <c r="H62" s="27">
        <f t="shared" si="2"/>
        <v>6213</v>
      </c>
      <c r="I62" s="28">
        <v>3088</v>
      </c>
      <c r="J62" s="28">
        <v>3125</v>
      </c>
      <c r="K62" s="30">
        <f t="shared" si="5"/>
        <v>3.591329479768786</v>
      </c>
      <c r="L62" s="11">
        <f t="shared" si="4"/>
        <v>235</v>
      </c>
      <c r="M62" s="12">
        <f>H62/H6*100</f>
        <v>102.79616148246195</v>
      </c>
      <c r="N62" s="12">
        <f t="shared" si="1"/>
        <v>98.816000000000003</v>
      </c>
      <c r="P62" s="3" t="s">
        <v>134</v>
      </c>
    </row>
    <row r="63" spans="1:16" ht="13.5" customHeight="1">
      <c r="B63" s="182"/>
      <c r="C63" s="181"/>
      <c r="D63" s="1" t="s">
        <v>16</v>
      </c>
      <c r="F63" s="27">
        <v>3115</v>
      </c>
      <c r="G63" s="27"/>
      <c r="H63" s="27">
        <f t="shared" si="2"/>
        <v>11108</v>
      </c>
      <c r="I63" s="28">
        <v>5516</v>
      </c>
      <c r="J63" s="28">
        <v>5592</v>
      </c>
      <c r="K63" s="30">
        <f t="shared" si="5"/>
        <v>3.5659711075441414</v>
      </c>
      <c r="L63" s="11">
        <f t="shared" si="4"/>
        <v>-472</v>
      </c>
      <c r="M63" s="12">
        <f>H63/H7*100</f>
        <v>90.096520399059131</v>
      </c>
      <c r="N63" s="12">
        <f t="shared" si="1"/>
        <v>98.640915593705287</v>
      </c>
      <c r="P63" s="3" t="s">
        <v>134</v>
      </c>
    </row>
    <row r="64" spans="1:16" ht="13.5" customHeight="1">
      <c r="B64" s="182"/>
      <c r="C64" s="181">
        <v>7</v>
      </c>
      <c r="D64" s="1" t="s">
        <v>14</v>
      </c>
      <c r="F64" s="27">
        <v>21268</v>
      </c>
      <c r="G64" s="31"/>
      <c r="H64" s="27">
        <f t="shared" si="2"/>
        <v>64206</v>
      </c>
      <c r="I64" s="28">
        <v>31532</v>
      </c>
      <c r="J64" s="28">
        <v>32674</v>
      </c>
      <c r="K64" s="30">
        <f t="shared" si="5"/>
        <v>3.0189016362610497</v>
      </c>
      <c r="L64" s="11">
        <f t="shared" si="4"/>
        <v>2203</v>
      </c>
      <c r="M64" s="12">
        <f>H64/H4*100</f>
        <v>144.01453468810982</v>
      </c>
      <c r="N64" s="12">
        <f t="shared" ref="N64:N71" si="6">I64/J64*100</f>
        <v>96.504866254514283</v>
      </c>
      <c r="O64" s="12">
        <v>333.3</v>
      </c>
      <c r="P64" s="3" t="s">
        <v>41</v>
      </c>
    </row>
    <row r="65" spans="2:16" ht="13.5" customHeight="1">
      <c r="B65" s="182"/>
      <c r="C65" s="181"/>
      <c r="D65" s="1" t="s">
        <v>15</v>
      </c>
      <c r="F65" s="27">
        <v>5059</v>
      </c>
      <c r="G65" s="31"/>
      <c r="H65" s="27">
        <f t="shared" si="2"/>
        <v>16178</v>
      </c>
      <c r="I65" s="28">
        <v>7674</v>
      </c>
      <c r="J65" s="28">
        <v>8504</v>
      </c>
      <c r="K65" s="30">
        <f t="shared" si="5"/>
        <v>3.1978651907491598</v>
      </c>
      <c r="L65" s="11">
        <f t="shared" si="4"/>
        <v>-123</v>
      </c>
      <c r="M65" s="12">
        <f>H65/H5*100</f>
        <v>126.89622715507099</v>
      </c>
      <c r="N65" s="12">
        <f t="shared" si="6"/>
        <v>90.239887111947311</v>
      </c>
      <c r="O65" s="12">
        <v>194.4</v>
      </c>
      <c r="P65" s="3" t="s">
        <v>134</v>
      </c>
    </row>
    <row r="66" spans="2:16" ht="13.5" customHeight="1">
      <c r="B66" s="182"/>
      <c r="C66" s="181"/>
      <c r="D66" s="1" t="s">
        <v>17</v>
      </c>
      <c r="F66" s="27">
        <v>1945</v>
      </c>
      <c r="G66" s="31"/>
      <c r="H66" s="27">
        <f t="shared" si="2"/>
        <v>6473</v>
      </c>
      <c r="I66" s="28">
        <v>3216</v>
      </c>
      <c r="J66" s="28">
        <v>3257</v>
      </c>
      <c r="K66" s="30">
        <f t="shared" si="5"/>
        <v>3.3280205655526993</v>
      </c>
      <c r="L66" s="11">
        <f t="shared" si="4"/>
        <v>260</v>
      </c>
      <c r="M66" s="12">
        <f>H66/H6*100</f>
        <v>107.09794837855723</v>
      </c>
      <c r="N66" s="12">
        <f t="shared" si="6"/>
        <v>98.741172858458697</v>
      </c>
      <c r="O66" s="12">
        <v>331.6</v>
      </c>
      <c r="P66" s="3" t="s">
        <v>134</v>
      </c>
    </row>
    <row r="67" spans="2:16" ht="13.5" customHeight="1">
      <c r="B67" s="182"/>
      <c r="C67" s="181"/>
      <c r="D67" s="1" t="s">
        <v>16</v>
      </c>
      <c r="F67" s="27">
        <v>3211</v>
      </c>
      <c r="G67" s="31"/>
      <c r="H67" s="27">
        <f t="shared" si="2"/>
        <v>10956</v>
      </c>
      <c r="I67" s="28">
        <v>5410</v>
      </c>
      <c r="J67" s="28">
        <v>5546</v>
      </c>
      <c r="K67" s="30">
        <f t="shared" si="5"/>
        <v>3.4120211772033633</v>
      </c>
      <c r="L67" s="11">
        <f t="shared" si="4"/>
        <v>-152</v>
      </c>
      <c r="M67" s="12">
        <f>H67/H7*100</f>
        <v>88.863654797631597</v>
      </c>
      <c r="N67" s="12">
        <f t="shared" si="6"/>
        <v>97.547782185358827</v>
      </c>
      <c r="O67" s="12">
        <v>85.2</v>
      </c>
      <c r="P67" s="3" t="s">
        <v>134</v>
      </c>
    </row>
    <row r="68" spans="2:16" ht="13.5" customHeight="1">
      <c r="B68" s="182"/>
      <c r="C68" s="181">
        <v>12</v>
      </c>
      <c r="D68" s="1" t="s">
        <v>14</v>
      </c>
      <c r="F68" s="27">
        <v>23197</v>
      </c>
      <c r="G68" s="31"/>
      <c r="H68" s="27">
        <f t="shared" si="2"/>
        <v>66875</v>
      </c>
      <c r="I68" s="28">
        <v>32963</v>
      </c>
      <c r="J68" s="28">
        <v>33912</v>
      </c>
      <c r="K68" s="30">
        <f t="shared" si="5"/>
        <v>2.8829158942966764</v>
      </c>
      <c r="L68" s="11">
        <f t="shared" si="4"/>
        <v>2669</v>
      </c>
      <c r="M68" s="12">
        <f>H68/H4*100</f>
        <v>150.0011215037122</v>
      </c>
      <c r="N68" s="12">
        <f t="shared" si="6"/>
        <v>97.20158056145317</v>
      </c>
      <c r="O68" s="12">
        <v>347.2</v>
      </c>
      <c r="P68" s="3" t="s">
        <v>42</v>
      </c>
    </row>
    <row r="69" spans="2:16" ht="13.5" customHeight="1">
      <c r="B69" s="182"/>
      <c r="C69" s="181"/>
      <c r="D69" s="1" t="s">
        <v>15</v>
      </c>
      <c r="F69" s="27">
        <v>5262</v>
      </c>
      <c r="G69" s="31"/>
      <c r="H69" s="27">
        <f t="shared" ref="H69:H88" si="7">SUM(I69:J69)</f>
        <v>15962</v>
      </c>
      <c r="I69" s="28">
        <v>7534</v>
      </c>
      <c r="J69" s="28">
        <v>8428</v>
      </c>
      <c r="K69" s="30">
        <f t="shared" si="5"/>
        <v>3.0334473584188522</v>
      </c>
      <c r="L69" s="11">
        <f t="shared" si="4"/>
        <v>-216</v>
      </c>
      <c r="M69" s="12">
        <f>H69/H5*100</f>
        <v>125.20197662561769</v>
      </c>
      <c r="N69" s="12">
        <f t="shared" si="6"/>
        <v>89.392501186521116</v>
      </c>
      <c r="O69" s="12">
        <v>191.8</v>
      </c>
      <c r="P69" s="3" t="s">
        <v>134</v>
      </c>
    </row>
    <row r="70" spans="2:16" ht="13.5" customHeight="1">
      <c r="B70" s="182"/>
      <c r="C70" s="181"/>
      <c r="D70" s="1" t="s">
        <v>17</v>
      </c>
      <c r="F70" s="27">
        <v>2035</v>
      </c>
      <c r="G70" s="31"/>
      <c r="H70" s="27">
        <f t="shared" si="7"/>
        <v>6504</v>
      </c>
      <c r="I70" s="28">
        <v>3164</v>
      </c>
      <c r="J70" s="28">
        <v>3340</v>
      </c>
      <c r="K70" s="30">
        <f t="shared" si="5"/>
        <v>3.1960687960687961</v>
      </c>
      <c r="L70" s="11">
        <f t="shared" si="4"/>
        <v>31</v>
      </c>
      <c r="M70" s="12">
        <f>H70/H6*100</f>
        <v>107.61085373924553</v>
      </c>
      <c r="N70" s="12">
        <f t="shared" si="6"/>
        <v>94.730538922155688</v>
      </c>
      <c r="O70" s="12">
        <v>333.2</v>
      </c>
      <c r="P70" s="3" t="s">
        <v>134</v>
      </c>
    </row>
    <row r="71" spans="2:16" ht="13.5" customHeight="1">
      <c r="B71" s="182"/>
      <c r="C71" s="181"/>
      <c r="D71" s="1" t="s">
        <v>16</v>
      </c>
      <c r="F71" s="27">
        <v>3342</v>
      </c>
      <c r="G71" s="31"/>
      <c r="H71" s="27">
        <f t="shared" si="7"/>
        <v>10675</v>
      </c>
      <c r="I71" s="28">
        <v>5287</v>
      </c>
      <c r="J71" s="28">
        <v>5388</v>
      </c>
      <c r="K71" s="30">
        <f t="shared" si="5"/>
        <v>3.194195092758827</v>
      </c>
      <c r="L71" s="11">
        <f t="shared" si="4"/>
        <v>-281</v>
      </c>
      <c r="M71" s="12">
        <f>H71/H7*100</f>
        <v>86.584475626571503</v>
      </c>
      <c r="N71" s="12">
        <f t="shared" si="6"/>
        <v>98.12546399406088</v>
      </c>
      <c r="O71" s="12">
        <v>83</v>
      </c>
      <c r="P71" s="3" t="s">
        <v>134</v>
      </c>
    </row>
    <row r="72" spans="2:16" ht="13.5" customHeight="1">
      <c r="B72" s="182"/>
      <c r="C72" s="181">
        <v>13</v>
      </c>
      <c r="D72" s="1" t="s">
        <v>14</v>
      </c>
      <c r="F72" s="27">
        <v>23760</v>
      </c>
      <c r="G72" s="31"/>
      <c r="H72" s="27">
        <f t="shared" si="7"/>
        <v>67542</v>
      </c>
      <c r="I72" s="28">
        <v>33309</v>
      </c>
      <c r="J72" s="28">
        <v>34233</v>
      </c>
      <c r="K72" s="30">
        <f t="shared" si="5"/>
        <v>2.8426767676767675</v>
      </c>
      <c r="L72" s="11">
        <f t="shared" si="4"/>
        <v>667</v>
      </c>
      <c r="M72" s="12">
        <f>H72/H4*100</f>
        <v>151.49720745575667</v>
      </c>
      <c r="N72" s="12">
        <f t="shared" ref="N72:N88" si="8">I72/J72*100</f>
        <v>97.300850056962588</v>
      </c>
      <c r="O72" s="12">
        <v>350.6</v>
      </c>
      <c r="P72" s="3" t="s">
        <v>43</v>
      </c>
    </row>
    <row r="73" spans="2:16" ht="13.5" customHeight="1">
      <c r="B73" s="182"/>
      <c r="C73" s="181"/>
      <c r="D73" s="1" t="s">
        <v>15</v>
      </c>
      <c r="F73" s="27">
        <v>5310</v>
      </c>
      <c r="G73" s="31"/>
      <c r="H73" s="27">
        <f t="shared" si="7"/>
        <v>15893</v>
      </c>
      <c r="I73" s="28">
        <v>7520</v>
      </c>
      <c r="J73" s="28">
        <v>8373</v>
      </c>
      <c r="K73" s="30">
        <f t="shared" si="5"/>
        <v>2.9930320150659133</v>
      </c>
      <c r="L73" s="11">
        <f>H73-H69</f>
        <v>-69</v>
      </c>
      <c r="M73" s="12">
        <f>H73/H5*100</f>
        <v>124.66075770648679</v>
      </c>
      <c r="N73" s="12">
        <f t="shared" si="8"/>
        <v>89.812492535530879</v>
      </c>
      <c r="O73" s="12">
        <f>H73/L91</f>
        <v>190.99867804350441</v>
      </c>
      <c r="P73" s="3" t="s">
        <v>134</v>
      </c>
    </row>
    <row r="74" spans="2:16" ht="13.5" customHeight="1">
      <c r="B74" s="182"/>
      <c r="C74" s="181"/>
      <c r="D74" s="1" t="s">
        <v>17</v>
      </c>
      <c r="F74" s="27">
        <v>2059</v>
      </c>
      <c r="G74" s="31"/>
      <c r="H74" s="27">
        <f t="shared" si="7"/>
        <v>6509</v>
      </c>
      <c r="I74" s="28">
        <v>3162</v>
      </c>
      <c r="J74" s="28">
        <v>3347</v>
      </c>
      <c r="K74" s="30">
        <f t="shared" si="5"/>
        <v>3.1612433220009715</v>
      </c>
      <c r="L74" s="11">
        <f t="shared" si="4"/>
        <v>5</v>
      </c>
      <c r="M74" s="12">
        <f>H74/H6*100</f>
        <v>107.69358041032429</v>
      </c>
      <c r="N74" s="12">
        <f t="shared" si="8"/>
        <v>94.472662085449656</v>
      </c>
      <c r="O74" s="12">
        <f>H74/L92</f>
        <v>333.45286885245901</v>
      </c>
      <c r="P74" s="3" t="s">
        <v>134</v>
      </c>
    </row>
    <row r="75" spans="2:16" ht="13.5" customHeight="1">
      <c r="B75" s="182"/>
      <c r="C75" s="181"/>
      <c r="D75" s="1" t="s">
        <v>16</v>
      </c>
      <c r="F75" s="27">
        <v>3364</v>
      </c>
      <c r="G75" s="31"/>
      <c r="H75" s="27">
        <f t="shared" si="7"/>
        <v>10605</v>
      </c>
      <c r="I75" s="28">
        <v>5238</v>
      </c>
      <c r="J75" s="28">
        <v>5367</v>
      </c>
      <c r="K75" s="30">
        <f t="shared" si="5"/>
        <v>3.152497027348395</v>
      </c>
      <c r="L75" s="11">
        <f t="shared" si="4"/>
        <v>-70</v>
      </c>
      <c r="M75" s="12">
        <f>H75/H7*100</f>
        <v>86.016708573282514</v>
      </c>
      <c r="N75" s="12">
        <f t="shared" si="8"/>
        <v>97.596422582448298</v>
      </c>
      <c r="O75" s="12">
        <f>H75/L93</f>
        <v>82.439365671641795</v>
      </c>
      <c r="P75" s="3" t="s">
        <v>134</v>
      </c>
    </row>
    <row r="76" spans="2:16" ht="13.5" customHeight="1">
      <c r="B76" s="182"/>
      <c r="C76" s="181">
        <v>14</v>
      </c>
      <c r="D76" s="1" t="s">
        <v>14</v>
      </c>
      <c r="F76" s="27">
        <v>24140</v>
      </c>
      <c r="G76" s="31"/>
      <c r="H76" s="27">
        <f t="shared" si="7"/>
        <v>67852</v>
      </c>
      <c r="I76" s="28">
        <v>33452</v>
      </c>
      <c r="J76" s="28">
        <v>34400</v>
      </c>
      <c r="K76" s="30">
        <f t="shared" si="5"/>
        <v>2.8107705053852525</v>
      </c>
      <c r="L76" s="11">
        <f t="shared" si="4"/>
        <v>310</v>
      </c>
      <c r="M76" s="12">
        <f>H76/H4*100</f>
        <v>152.1925397573066</v>
      </c>
      <c r="N76" s="12">
        <f t="shared" si="8"/>
        <v>97.244186046511629</v>
      </c>
      <c r="O76" s="12">
        <v>352.3</v>
      </c>
      <c r="P76" s="3" t="s">
        <v>43</v>
      </c>
    </row>
    <row r="77" spans="2:16" ht="13.5" customHeight="1">
      <c r="B77" s="182"/>
      <c r="C77" s="181"/>
      <c r="D77" s="1" t="s">
        <v>15</v>
      </c>
      <c r="F77" s="27">
        <v>5331</v>
      </c>
      <c r="G77" s="31"/>
      <c r="H77" s="27">
        <f t="shared" si="7"/>
        <v>15794</v>
      </c>
      <c r="I77" s="28">
        <v>7464</v>
      </c>
      <c r="J77" s="28">
        <v>8330</v>
      </c>
      <c r="K77" s="30">
        <f t="shared" si="5"/>
        <v>2.9626711686362786</v>
      </c>
      <c r="L77" s="11">
        <f t="shared" si="4"/>
        <v>-99</v>
      </c>
      <c r="M77" s="12">
        <f>H77/H5*100</f>
        <v>123.8842262138207</v>
      </c>
      <c r="N77" s="12">
        <f t="shared" si="8"/>
        <v>89.603841536614652</v>
      </c>
      <c r="O77" s="12">
        <f>H77/L91</f>
        <v>189.80891719745225</v>
      </c>
      <c r="P77" s="3" t="s">
        <v>134</v>
      </c>
    </row>
    <row r="78" spans="2:16" ht="13.5" customHeight="1">
      <c r="B78" s="182"/>
      <c r="C78" s="181"/>
      <c r="D78" s="1" t="s">
        <v>17</v>
      </c>
      <c r="F78" s="27">
        <v>2074</v>
      </c>
      <c r="G78" s="31"/>
      <c r="H78" s="27">
        <f t="shared" si="7"/>
        <v>6492</v>
      </c>
      <c r="I78" s="28">
        <v>3157</v>
      </c>
      <c r="J78" s="28">
        <v>3335</v>
      </c>
      <c r="K78" s="30">
        <f t="shared" si="5"/>
        <v>3.1301832208293154</v>
      </c>
      <c r="L78" s="11">
        <f t="shared" si="4"/>
        <v>-17</v>
      </c>
      <c r="M78" s="12">
        <f>H78/H6*100</f>
        <v>107.41230972865652</v>
      </c>
      <c r="N78" s="12">
        <f t="shared" si="8"/>
        <v>94.662668665667169</v>
      </c>
      <c r="O78" s="12">
        <f>H78/L92</f>
        <v>332.58196721311475</v>
      </c>
      <c r="P78" s="3" t="s">
        <v>134</v>
      </c>
    </row>
    <row r="79" spans="2:16" ht="13.5" customHeight="1">
      <c r="B79" s="182"/>
      <c r="C79" s="181"/>
      <c r="D79" s="1" t="s">
        <v>16</v>
      </c>
      <c r="F79" s="27">
        <v>3360</v>
      </c>
      <c r="G79" s="31"/>
      <c r="H79" s="27">
        <f t="shared" si="7"/>
        <v>10501</v>
      </c>
      <c r="I79" s="28">
        <v>5159</v>
      </c>
      <c r="J79" s="28">
        <v>5342</v>
      </c>
      <c r="K79" s="30">
        <f t="shared" si="5"/>
        <v>3.1252976190476192</v>
      </c>
      <c r="L79" s="11">
        <f t="shared" si="4"/>
        <v>-104</v>
      </c>
      <c r="M79" s="12">
        <f>H79/H7*100</f>
        <v>85.173168951253146</v>
      </c>
      <c r="N79" s="12">
        <f t="shared" si="8"/>
        <v>96.574316735305132</v>
      </c>
      <c r="O79" s="12">
        <f>H79/L93</f>
        <v>81.630907960199011</v>
      </c>
      <c r="P79" s="3" t="s">
        <v>134</v>
      </c>
    </row>
    <row r="80" spans="2:16" ht="13.5" customHeight="1">
      <c r="B80" s="182"/>
      <c r="C80" s="181">
        <v>15</v>
      </c>
      <c r="D80" s="1" t="s">
        <v>14</v>
      </c>
      <c r="F80" s="27">
        <v>24600</v>
      </c>
      <c r="G80" s="31"/>
      <c r="H80" s="27">
        <f t="shared" si="7"/>
        <v>68363</v>
      </c>
      <c r="I80" s="28">
        <v>33688</v>
      </c>
      <c r="J80" s="28">
        <v>34675</v>
      </c>
      <c r="K80" s="30">
        <f t="shared" si="5"/>
        <v>2.7789837398373982</v>
      </c>
      <c r="L80" s="11">
        <f t="shared" si="4"/>
        <v>511</v>
      </c>
      <c r="M80" s="12">
        <f>H80/H4*100</f>
        <v>153.33871655115178</v>
      </c>
      <c r="N80" s="12">
        <f t="shared" si="8"/>
        <v>97.153568853640948</v>
      </c>
      <c r="O80" s="12">
        <f>H80/192.62</f>
        <v>354.91122417194475</v>
      </c>
      <c r="P80" s="3" t="s">
        <v>43</v>
      </c>
    </row>
    <row r="81" spans="1:16" ht="13.5" customHeight="1">
      <c r="B81" s="182"/>
      <c r="C81" s="181"/>
      <c r="D81" s="1" t="s">
        <v>15</v>
      </c>
      <c r="F81" s="27">
        <v>5379</v>
      </c>
      <c r="G81" s="31"/>
      <c r="H81" s="27">
        <f t="shared" si="7"/>
        <v>15731</v>
      </c>
      <c r="I81" s="28">
        <v>7457</v>
      </c>
      <c r="J81" s="28">
        <v>8274</v>
      </c>
      <c r="K81" s="30">
        <f t="shared" si="5"/>
        <v>2.9245212864844765</v>
      </c>
      <c r="L81" s="11">
        <f t="shared" si="4"/>
        <v>-63</v>
      </c>
      <c r="M81" s="12">
        <f>H81/H5*100</f>
        <v>123.39006980939682</v>
      </c>
      <c r="N81" s="12">
        <f t="shared" si="8"/>
        <v>90.125694948029974</v>
      </c>
      <c r="O81" s="12">
        <f>H81/L91</f>
        <v>189.05179665905541</v>
      </c>
      <c r="P81" s="3" t="s">
        <v>134</v>
      </c>
    </row>
    <row r="82" spans="1:16" ht="13.5" customHeight="1">
      <c r="B82" s="182"/>
      <c r="C82" s="181"/>
      <c r="D82" s="1" t="s">
        <v>17</v>
      </c>
      <c r="F82" s="27">
        <v>2068</v>
      </c>
      <c r="G82" s="31"/>
      <c r="H82" s="27">
        <f t="shared" si="7"/>
        <v>6423</v>
      </c>
      <c r="I82" s="28">
        <v>3127</v>
      </c>
      <c r="J82" s="28">
        <v>3296</v>
      </c>
      <c r="K82" s="30">
        <f t="shared" si="5"/>
        <v>3.1058994197292069</v>
      </c>
      <c r="L82" s="11">
        <f t="shared" si="4"/>
        <v>-69</v>
      </c>
      <c r="M82" s="12">
        <f>H82/H6*100</f>
        <v>106.27068166776969</v>
      </c>
      <c r="N82" s="12">
        <f t="shared" si="8"/>
        <v>94.872572815533985</v>
      </c>
      <c r="O82" s="12">
        <f>H82/L92</f>
        <v>329.04713114754099</v>
      </c>
      <c r="P82" s="3" t="s">
        <v>134</v>
      </c>
    </row>
    <row r="83" spans="1:16" ht="13.5" customHeight="1">
      <c r="B83" s="182"/>
      <c r="C83" s="181"/>
      <c r="D83" s="1" t="s">
        <v>16</v>
      </c>
      <c r="F83" s="27">
        <v>3424</v>
      </c>
      <c r="G83" s="31"/>
      <c r="H83" s="27">
        <f t="shared" si="7"/>
        <v>10440</v>
      </c>
      <c r="I83" s="28">
        <v>5104</v>
      </c>
      <c r="J83" s="28">
        <v>5336</v>
      </c>
      <c r="K83" s="30">
        <f t="shared" si="5"/>
        <v>3.0490654205607477</v>
      </c>
      <c r="L83" s="11">
        <f t="shared" si="4"/>
        <v>-61</v>
      </c>
      <c r="M83" s="12">
        <f>H83/H7*100</f>
        <v>84.678400519101302</v>
      </c>
      <c r="N83" s="12">
        <f t="shared" si="8"/>
        <v>95.652173913043484</v>
      </c>
      <c r="O83" s="12">
        <f>H83/L93</f>
        <v>81.156716417910459</v>
      </c>
      <c r="P83" s="3" t="s">
        <v>134</v>
      </c>
    </row>
    <row r="84" spans="1:16" ht="13.5" customHeight="1">
      <c r="B84" s="182"/>
      <c r="C84" s="181">
        <v>16</v>
      </c>
      <c r="D84" s="1" t="s">
        <v>14</v>
      </c>
      <c r="F84" s="27">
        <v>24892</v>
      </c>
      <c r="G84" s="31"/>
      <c r="H84" s="27">
        <f t="shared" si="7"/>
        <v>68633</v>
      </c>
      <c r="I84" s="28">
        <v>33750</v>
      </c>
      <c r="J84" s="28">
        <v>34883</v>
      </c>
      <c r="K84" s="30">
        <f t="shared" si="5"/>
        <v>2.757231238952274</v>
      </c>
      <c r="L84" s="11">
        <f t="shared" si="4"/>
        <v>270</v>
      </c>
      <c r="M84" s="12">
        <f>H84/H4*100</f>
        <v>153.94432855572754</v>
      </c>
      <c r="N84" s="12">
        <f t="shared" si="8"/>
        <v>96.751999541323855</v>
      </c>
      <c r="O84" s="12">
        <v>356.3</v>
      </c>
      <c r="P84" s="3" t="s">
        <v>43</v>
      </c>
    </row>
    <row r="85" spans="1:16" ht="13.5" customHeight="1">
      <c r="B85" s="182"/>
      <c r="C85" s="181"/>
      <c r="D85" s="1" t="s">
        <v>15</v>
      </c>
      <c r="F85" s="27">
        <v>5384</v>
      </c>
      <c r="G85" s="31"/>
      <c r="H85" s="27">
        <f t="shared" si="7"/>
        <v>15601</v>
      </c>
      <c r="I85" s="28">
        <v>7393</v>
      </c>
      <c r="J85" s="28">
        <v>8208</v>
      </c>
      <c r="K85" s="30">
        <f t="shared" si="5"/>
        <v>2.8976597325408617</v>
      </c>
      <c r="L85" s="11">
        <f t="shared" si="4"/>
        <v>-130</v>
      </c>
      <c r="M85" s="12">
        <f>H85/H5*100</f>
        <v>122.37038199074436</v>
      </c>
      <c r="N85" s="12">
        <f t="shared" si="8"/>
        <v>90.070662768031184</v>
      </c>
      <c r="O85" s="12">
        <f>H85/L91</f>
        <v>187.48948443696673</v>
      </c>
      <c r="P85" s="3" t="s">
        <v>134</v>
      </c>
    </row>
    <row r="86" spans="1:16" ht="13.5" customHeight="1">
      <c r="B86" s="182"/>
      <c r="C86" s="181"/>
      <c r="D86" s="1" t="s">
        <v>17</v>
      </c>
      <c r="F86" s="27">
        <v>2108</v>
      </c>
      <c r="G86" s="31"/>
      <c r="H86" s="27">
        <f t="shared" si="7"/>
        <v>6469</v>
      </c>
      <c r="I86" s="28">
        <v>3154</v>
      </c>
      <c r="J86" s="28">
        <v>3315</v>
      </c>
      <c r="K86" s="30">
        <f t="shared" si="5"/>
        <v>3.0687855787476281</v>
      </c>
      <c r="L86" s="11">
        <f t="shared" si="4"/>
        <v>46</v>
      </c>
      <c r="M86" s="12">
        <f>H86/H6*100</f>
        <v>107.03176704169424</v>
      </c>
      <c r="N86" s="12">
        <f t="shared" si="8"/>
        <v>95.143288084464544</v>
      </c>
      <c r="O86" s="12">
        <f>H86/L92</f>
        <v>331.40368852459017</v>
      </c>
      <c r="P86" s="3" t="s">
        <v>134</v>
      </c>
    </row>
    <row r="87" spans="1:16" ht="13.5" customHeight="1">
      <c r="B87" s="182"/>
      <c r="C87" s="181"/>
      <c r="D87" s="1" t="s">
        <v>16</v>
      </c>
      <c r="F87" s="27">
        <v>3440</v>
      </c>
      <c r="G87" s="31"/>
      <c r="H87" s="27">
        <f t="shared" si="7"/>
        <v>10369</v>
      </c>
      <c r="I87" s="28">
        <v>5051</v>
      </c>
      <c r="J87" s="28">
        <v>5318</v>
      </c>
      <c r="K87" s="30">
        <f t="shared" si="5"/>
        <v>3.0142441860465117</v>
      </c>
      <c r="L87" s="11">
        <f t="shared" si="4"/>
        <v>-71</v>
      </c>
      <c r="M87" s="12">
        <f>H87/H7*100</f>
        <v>84.102522507908191</v>
      </c>
      <c r="N87" s="12">
        <f t="shared" si="8"/>
        <v>94.979315532154956</v>
      </c>
      <c r="O87" s="12">
        <f>H87/L93</f>
        <v>80.604788557213936</v>
      </c>
      <c r="P87" s="3" t="s">
        <v>134</v>
      </c>
    </row>
    <row r="88" spans="1:16" ht="31.5" customHeight="1" thickBot="1">
      <c r="A88" s="32"/>
      <c r="B88" s="7"/>
      <c r="C88" s="33">
        <v>17</v>
      </c>
      <c r="D88" s="50" t="s">
        <v>105</v>
      </c>
      <c r="E88" s="32"/>
      <c r="F88" s="8">
        <v>35277</v>
      </c>
      <c r="G88" s="7"/>
      <c r="H88" s="8">
        <f t="shared" si="7"/>
        <v>100457</v>
      </c>
      <c r="I88" s="8">
        <v>49039</v>
      </c>
      <c r="J88" s="8">
        <v>51418</v>
      </c>
      <c r="K88" s="34">
        <f t="shared" si="5"/>
        <v>2.847662783116478</v>
      </c>
      <c r="L88" s="35">
        <f>H88-SUM(H84:H87)</f>
        <v>-615</v>
      </c>
      <c r="M88" s="36">
        <f>H88/SUM(H4:H7)*100</f>
        <v>132.69533055940823</v>
      </c>
      <c r="N88" s="36">
        <f t="shared" si="8"/>
        <v>95.373215605430005</v>
      </c>
      <c r="O88" s="36">
        <f>H88/L94</f>
        <v>236.93247482251942</v>
      </c>
      <c r="P88" s="32" t="s">
        <v>129</v>
      </c>
    </row>
    <row r="89" spans="1:16" ht="21" customHeight="1">
      <c r="B89" s="37" t="s">
        <v>46</v>
      </c>
      <c r="C89" s="38" t="s">
        <v>47</v>
      </c>
    </row>
    <row r="90" spans="1:16" ht="15.75" customHeight="1">
      <c r="C90" s="38" t="s">
        <v>48</v>
      </c>
      <c r="L90" s="39">
        <v>192.62</v>
      </c>
      <c r="M90" s="12" t="s">
        <v>135</v>
      </c>
    </row>
    <row r="91" spans="1:16" ht="15.75" customHeight="1">
      <c r="C91" s="38" t="s">
        <v>45</v>
      </c>
      <c r="L91" s="39">
        <v>83.21</v>
      </c>
    </row>
    <row r="92" spans="1:16" ht="15.75" customHeight="1">
      <c r="F92" s="51">
        <f>SUM(F84:F87)</f>
        <v>35824</v>
      </c>
      <c r="L92" s="39">
        <v>19.52</v>
      </c>
    </row>
    <row r="93" spans="1:16" ht="15.75" customHeight="1">
      <c r="L93" s="39">
        <v>128.63999999999999</v>
      </c>
    </row>
    <row r="94" spans="1:16" ht="15.75" customHeight="1">
      <c r="L94" s="39">
        <f>SUM(L90:L93)</f>
        <v>423.98999999999995</v>
      </c>
    </row>
  </sheetData>
  <mergeCells count="48"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B52:B55"/>
    <mergeCell ref="B56:B59"/>
    <mergeCell ref="B32:B35"/>
    <mergeCell ref="B60:B63"/>
    <mergeCell ref="C48:C51"/>
    <mergeCell ref="C56:C59"/>
    <mergeCell ref="C60:C63"/>
    <mergeCell ref="C52:C55"/>
    <mergeCell ref="B48:B51"/>
    <mergeCell ref="C36:C39"/>
    <mergeCell ref="C44:C47"/>
    <mergeCell ref="B36:B39"/>
    <mergeCell ref="B40:B43"/>
    <mergeCell ref="B44:B47"/>
    <mergeCell ref="B2:C3"/>
    <mergeCell ref="B16:B19"/>
    <mergeCell ref="B20:B23"/>
    <mergeCell ref="B24:B27"/>
    <mergeCell ref="B28:B31"/>
    <mergeCell ref="F2:F3"/>
    <mergeCell ref="D2:D3"/>
    <mergeCell ref="C28:C31"/>
    <mergeCell ref="B4:B7"/>
    <mergeCell ref="C4:C7"/>
    <mergeCell ref="C8:C11"/>
    <mergeCell ref="C12:C15"/>
    <mergeCell ref="B12:B15"/>
    <mergeCell ref="B8:B11"/>
  </mergeCells>
  <phoneticPr fontId="2"/>
  <pageMargins left="0.78700000000000003" right="0.78700000000000003" top="1.05" bottom="1.06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/>
  </sheetViews>
  <sheetFormatPr defaultRowHeight="23.25" customHeight="1"/>
  <cols>
    <col min="1" max="1" width="4.125" style="3" customWidth="1"/>
    <col min="2" max="2" width="4.375" style="3" customWidth="1"/>
    <col min="3" max="3" width="9.75" style="3" customWidth="1"/>
    <col min="4" max="9" width="6.125" style="3" customWidth="1"/>
    <col min="10" max="10" width="5.625" style="3" customWidth="1"/>
    <col min="11" max="13" width="6.125" style="3" customWidth="1"/>
    <col min="14" max="23" width="6.375" style="3" customWidth="1"/>
    <col min="24" max="24" width="6.375" style="55" customWidth="1"/>
    <col min="25" max="25" width="6.75" style="3" customWidth="1"/>
    <col min="26" max="26" width="6.75" style="56" customWidth="1"/>
    <col min="27" max="16384" width="9" style="3"/>
  </cols>
  <sheetData>
    <row r="1" spans="1:26" ht="23.25" customHeight="1" thickBot="1">
      <c r="A1" s="9">
        <v>10</v>
      </c>
      <c r="B1" s="9" t="s">
        <v>85</v>
      </c>
      <c r="Y1" s="55" t="s">
        <v>124</v>
      </c>
    </row>
    <row r="2" spans="1:26" ht="14.25" customHeight="1">
      <c r="A2" s="14"/>
      <c r="B2" s="14"/>
      <c r="C2" s="16"/>
      <c r="D2" s="57"/>
      <c r="E2" s="219" t="s">
        <v>88</v>
      </c>
      <c r="F2" s="219"/>
      <c r="G2" s="219"/>
      <c r="H2" s="219"/>
      <c r="I2" s="219"/>
      <c r="J2" s="58"/>
      <c r="K2" s="57"/>
      <c r="L2" s="59"/>
      <c r="M2" s="219" t="s">
        <v>101</v>
      </c>
      <c r="N2" s="219"/>
      <c r="O2" s="219"/>
      <c r="P2" s="219"/>
      <c r="Q2" s="219"/>
      <c r="R2" s="219"/>
      <c r="S2" s="219"/>
      <c r="T2" s="59"/>
      <c r="U2" s="52"/>
      <c r="V2" s="210" t="s">
        <v>95</v>
      </c>
      <c r="W2" s="211"/>
      <c r="X2" s="212"/>
      <c r="Y2" s="210" t="s">
        <v>98</v>
      </c>
      <c r="Z2" s="212"/>
    </row>
    <row r="3" spans="1:26" ht="14.25" customHeight="1">
      <c r="A3" s="197" t="s">
        <v>8</v>
      </c>
      <c r="B3" s="197"/>
      <c r="C3" s="205"/>
      <c r="D3" s="204" t="s">
        <v>86</v>
      </c>
      <c r="E3" s="204"/>
      <c r="F3" s="204"/>
      <c r="G3" s="204" t="s">
        <v>87</v>
      </c>
      <c r="H3" s="204"/>
      <c r="I3" s="204"/>
      <c r="J3" s="204" t="s">
        <v>89</v>
      </c>
      <c r="K3" s="65"/>
      <c r="L3" s="178" t="s">
        <v>93</v>
      </c>
      <c r="M3" s="178"/>
      <c r="N3" s="178"/>
      <c r="O3" s="23"/>
      <c r="P3" s="65"/>
      <c r="Q3" s="178" t="s">
        <v>94</v>
      </c>
      <c r="R3" s="178"/>
      <c r="S3" s="178"/>
      <c r="T3" s="23"/>
      <c r="U3" s="202" t="s">
        <v>89</v>
      </c>
      <c r="V3" s="202" t="s">
        <v>96</v>
      </c>
      <c r="W3" s="202" t="s">
        <v>97</v>
      </c>
      <c r="X3" s="216" t="s">
        <v>89</v>
      </c>
      <c r="Y3" s="202" t="s">
        <v>99</v>
      </c>
      <c r="Z3" s="213" t="s">
        <v>100</v>
      </c>
    </row>
    <row r="4" spans="1:26" ht="14.25" customHeight="1">
      <c r="A4" s="197"/>
      <c r="B4" s="197"/>
      <c r="C4" s="205"/>
      <c r="D4" s="204"/>
      <c r="E4" s="204"/>
      <c r="F4" s="204"/>
      <c r="G4" s="204"/>
      <c r="H4" s="204"/>
      <c r="I4" s="204"/>
      <c r="J4" s="204"/>
      <c r="K4" s="204" t="s">
        <v>0</v>
      </c>
      <c r="L4" s="204"/>
      <c r="M4" s="204"/>
      <c r="N4" s="204" t="s">
        <v>91</v>
      </c>
      <c r="O4" s="204" t="s">
        <v>92</v>
      </c>
      <c r="P4" s="204" t="s">
        <v>0</v>
      </c>
      <c r="Q4" s="204"/>
      <c r="R4" s="204"/>
      <c r="S4" s="204" t="s">
        <v>91</v>
      </c>
      <c r="T4" s="204" t="s">
        <v>92</v>
      </c>
      <c r="U4" s="203"/>
      <c r="V4" s="203"/>
      <c r="W4" s="203"/>
      <c r="X4" s="217"/>
      <c r="Y4" s="203"/>
      <c r="Z4" s="214"/>
    </row>
    <row r="5" spans="1:26" ht="14.25" customHeight="1">
      <c r="A5" s="25"/>
      <c r="B5" s="25"/>
      <c r="C5" s="23"/>
      <c r="D5" s="54" t="s">
        <v>0</v>
      </c>
      <c r="E5" s="54" t="s">
        <v>1</v>
      </c>
      <c r="F5" s="54" t="s">
        <v>2</v>
      </c>
      <c r="G5" s="54" t="s">
        <v>0</v>
      </c>
      <c r="H5" s="54" t="s">
        <v>1</v>
      </c>
      <c r="I5" s="54" t="s">
        <v>2</v>
      </c>
      <c r="J5" s="204"/>
      <c r="K5" s="54" t="s">
        <v>90</v>
      </c>
      <c r="L5" s="54" t="s">
        <v>1</v>
      </c>
      <c r="M5" s="54" t="s">
        <v>2</v>
      </c>
      <c r="N5" s="204"/>
      <c r="O5" s="204"/>
      <c r="P5" s="54" t="s">
        <v>90</v>
      </c>
      <c r="Q5" s="54" t="s">
        <v>1</v>
      </c>
      <c r="R5" s="54" t="s">
        <v>2</v>
      </c>
      <c r="S5" s="204"/>
      <c r="T5" s="204"/>
      <c r="U5" s="180"/>
      <c r="V5" s="180"/>
      <c r="W5" s="180"/>
      <c r="X5" s="218"/>
      <c r="Y5" s="180"/>
      <c r="Z5" s="215"/>
    </row>
    <row r="6" spans="1:26" ht="18" customHeight="1">
      <c r="A6" s="182" t="s">
        <v>18</v>
      </c>
      <c r="B6" s="201" t="s">
        <v>10</v>
      </c>
      <c r="C6" s="1" t="s">
        <v>14</v>
      </c>
      <c r="D6" s="66">
        <f>SUM(E6:F6)</f>
        <v>704</v>
      </c>
      <c r="E6" s="66">
        <v>381</v>
      </c>
      <c r="F6" s="66">
        <v>323</v>
      </c>
      <c r="G6" s="66">
        <f>SUM(H6:I6)</f>
        <v>486</v>
      </c>
      <c r="H6" s="66">
        <v>276</v>
      </c>
      <c r="I6" s="66">
        <v>210</v>
      </c>
      <c r="J6" s="66">
        <f>D6-G6</f>
        <v>218</v>
      </c>
      <c r="K6" s="66">
        <f>SUM(L6:M6)</f>
        <v>3398</v>
      </c>
      <c r="L6" s="66">
        <v>1819</v>
      </c>
      <c r="M6" s="66">
        <v>1579</v>
      </c>
      <c r="N6" s="67">
        <f t="shared" ref="N6:N29" si="0">K6-O6</f>
        <v>1776</v>
      </c>
      <c r="O6" s="66">
        <v>1622</v>
      </c>
      <c r="P6" s="66">
        <f>SUM(Q6:R6)</f>
        <v>3143</v>
      </c>
      <c r="Q6" s="66">
        <v>1660</v>
      </c>
      <c r="R6" s="66">
        <v>1483</v>
      </c>
      <c r="S6" s="67">
        <f t="shared" ref="S6:S33" si="1">P6-T6</f>
        <v>1725</v>
      </c>
      <c r="T6" s="66">
        <v>1418</v>
      </c>
      <c r="U6" s="66">
        <f>K6-P6</f>
        <v>255</v>
      </c>
      <c r="V6" s="66">
        <v>90</v>
      </c>
      <c r="W6" s="66">
        <v>42</v>
      </c>
      <c r="X6" s="66">
        <f>V6-W6</f>
        <v>48</v>
      </c>
      <c r="Y6" s="66">
        <f>SUM(J6,U6,X6)</f>
        <v>521</v>
      </c>
      <c r="Z6" s="68">
        <v>0.8</v>
      </c>
    </row>
    <row r="7" spans="1:26" ht="18" customHeight="1">
      <c r="A7" s="182"/>
      <c r="B7" s="201"/>
      <c r="C7" s="1" t="s">
        <v>15</v>
      </c>
      <c r="D7" s="66">
        <v>148</v>
      </c>
      <c r="E7" s="66"/>
      <c r="F7" s="66"/>
      <c r="G7" s="66">
        <v>171</v>
      </c>
      <c r="H7" s="66"/>
      <c r="I7" s="66"/>
      <c r="J7" s="66">
        <f t="shared" ref="J7:J40" si="2">D7-G7</f>
        <v>-23</v>
      </c>
      <c r="K7" s="66">
        <v>797</v>
      </c>
      <c r="L7" s="66"/>
      <c r="M7" s="66"/>
      <c r="N7" s="67">
        <f t="shared" si="0"/>
        <v>516</v>
      </c>
      <c r="O7" s="66">
        <v>281</v>
      </c>
      <c r="P7" s="66">
        <v>797</v>
      </c>
      <c r="Q7" s="66"/>
      <c r="R7" s="66"/>
      <c r="S7" s="67">
        <f t="shared" si="1"/>
        <v>512</v>
      </c>
      <c r="T7" s="66">
        <v>285</v>
      </c>
      <c r="U7" s="66">
        <f t="shared" ref="U7:U41" si="3">K7-P7</f>
        <v>0</v>
      </c>
      <c r="V7" s="66">
        <v>43</v>
      </c>
      <c r="W7" s="66">
        <v>46</v>
      </c>
      <c r="X7" s="66">
        <f t="shared" ref="X7:X41" si="4">V7-W7</f>
        <v>-3</v>
      </c>
      <c r="Y7" s="66">
        <f t="shared" ref="Y7:Y41" si="5">SUM(J7,U7,X7)</f>
        <v>-26</v>
      </c>
      <c r="Z7" s="68">
        <v>-0.2</v>
      </c>
    </row>
    <row r="8" spans="1:26" ht="18" customHeight="1">
      <c r="A8" s="182"/>
      <c r="B8" s="201"/>
      <c r="C8" s="1" t="s">
        <v>17</v>
      </c>
      <c r="D8" s="66">
        <v>52</v>
      </c>
      <c r="E8" s="66"/>
      <c r="F8" s="66"/>
      <c r="G8" s="66">
        <v>80</v>
      </c>
      <c r="H8" s="66"/>
      <c r="I8" s="66"/>
      <c r="J8" s="69">
        <f t="shared" si="2"/>
        <v>-28</v>
      </c>
      <c r="K8" s="66">
        <v>359</v>
      </c>
      <c r="L8" s="66"/>
      <c r="M8" s="66"/>
      <c r="N8" s="67">
        <f t="shared" si="0"/>
        <v>252</v>
      </c>
      <c r="O8" s="66">
        <v>107</v>
      </c>
      <c r="P8" s="66">
        <v>249</v>
      </c>
      <c r="Q8" s="66"/>
      <c r="R8" s="66"/>
      <c r="S8" s="67">
        <f t="shared" si="1"/>
        <v>136</v>
      </c>
      <c r="T8" s="66">
        <v>113</v>
      </c>
      <c r="U8" s="66">
        <f t="shared" si="3"/>
        <v>110</v>
      </c>
      <c r="V8" s="66">
        <v>5</v>
      </c>
      <c r="W8" s="66">
        <v>1</v>
      </c>
      <c r="X8" s="66">
        <f t="shared" si="4"/>
        <v>4</v>
      </c>
      <c r="Y8" s="66">
        <f t="shared" si="5"/>
        <v>86</v>
      </c>
      <c r="Z8" s="68">
        <v>1.3</v>
      </c>
    </row>
    <row r="9" spans="1:26" ht="18" customHeight="1">
      <c r="A9" s="182"/>
      <c r="B9" s="201"/>
      <c r="C9" s="1" t="s">
        <v>16</v>
      </c>
      <c r="D9" s="66">
        <v>88</v>
      </c>
      <c r="E9" s="66"/>
      <c r="F9" s="66"/>
      <c r="G9" s="66">
        <v>119</v>
      </c>
      <c r="H9" s="66"/>
      <c r="I9" s="66"/>
      <c r="J9" s="69">
        <f t="shared" si="2"/>
        <v>-31</v>
      </c>
      <c r="K9" s="66">
        <v>440</v>
      </c>
      <c r="L9" s="66"/>
      <c r="M9" s="66"/>
      <c r="N9" s="67">
        <f t="shared" si="0"/>
        <v>271</v>
      </c>
      <c r="O9" s="66">
        <v>169</v>
      </c>
      <c r="P9" s="66">
        <v>403</v>
      </c>
      <c r="Q9" s="66"/>
      <c r="R9" s="66"/>
      <c r="S9" s="67">
        <f t="shared" si="1"/>
        <v>248</v>
      </c>
      <c r="T9" s="66">
        <v>155</v>
      </c>
      <c r="U9" s="66">
        <f t="shared" si="3"/>
        <v>37</v>
      </c>
      <c r="V9" s="66">
        <v>4</v>
      </c>
      <c r="W9" s="66">
        <v>2</v>
      </c>
      <c r="X9" s="66">
        <f t="shared" si="4"/>
        <v>2</v>
      </c>
      <c r="Y9" s="66">
        <f t="shared" si="5"/>
        <v>8</v>
      </c>
      <c r="Z9" s="68">
        <v>0.1</v>
      </c>
    </row>
    <row r="10" spans="1:26" ht="18" customHeight="1">
      <c r="A10" s="70"/>
      <c r="B10" s="198">
        <v>10</v>
      </c>
      <c r="C10" s="60" t="s">
        <v>14</v>
      </c>
      <c r="D10" s="71">
        <f>SUM(E10:F10)</f>
        <v>716</v>
      </c>
      <c r="E10" s="71">
        <v>397</v>
      </c>
      <c r="F10" s="71">
        <v>319</v>
      </c>
      <c r="G10" s="71">
        <f>SUM(H10:I10)</f>
        <v>546</v>
      </c>
      <c r="H10" s="71">
        <v>293</v>
      </c>
      <c r="I10" s="71">
        <v>253</v>
      </c>
      <c r="J10" s="71">
        <f t="shared" si="2"/>
        <v>170</v>
      </c>
      <c r="K10" s="71">
        <f t="shared" ref="K10:K40" si="6">SUM(L10:M10)</f>
        <v>3220</v>
      </c>
      <c r="L10" s="71">
        <v>1661</v>
      </c>
      <c r="M10" s="71">
        <v>1559</v>
      </c>
      <c r="N10" s="71">
        <f t="shared" si="0"/>
        <v>1737</v>
      </c>
      <c r="O10" s="71">
        <v>1483</v>
      </c>
      <c r="P10" s="71">
        <f t="shared" ref="P10:P40" si="7">SUM(Q10:R10)</f>
        <v>3032</v>
      </c>
      <c r="Q10" s="71">
        <v>1611</v>
      </c>
      <c r="R10" s="71">
        <v>1421</v>
      </c>
      <c r="S10" s="71">
        <f t="shared" si="1"/>
        <v>1647</v>
      </c>
      <c r="T10" s="71">
        <v>1385</v>
      </c>
      <c r="U10" s="71">
        <f t="shared" si="3"/>
        <v>188</v>
      </c>
      <c r="V10" s="71">
        <v>89</v>
      </c>
      <c r="W10" s="71">
        <v>52</v>
      </c>
      <c r="X10" s="71">
        <f t="shared" si="4"/>
        <v>37</v>
      </c>
      <c r="Y10" s="71">
        <f t="shared" si="5"/>
        <v>395</v>
      </c>
      <c r="Z10" s="72">
        <v>0.6</v>
      </c>
    </row>
    <row r="11" spans="1:26" ht="18" customHeight="1">
      <c r="A11" s="29"/>
      <c r="B11" s="199"/>
      <c r="C11" s="5" t="s">
        <v>15</v>
      </c>
      <c r="D11" s="67">
        <v>152</v>
      </c>
      <c r="E11" s="67"/>
      <c r="F11" s="67"/>
      <c r="G11" s="67">
        <v>147</v>
      </c>
      <c r="H11" s="67"/>
      <c r="I11" s="67"/>
      <c r="J11" s="67">
        <f t="shared" si="2"/>
        <v>5</v>
      </c>
      <c r="K11" s="67">
        <v>697</v>
      </c>
      <c r="L11" s="67"/>
      <c r="M11" s="67"/>
      <c r="N11" s="67">
        <f t="shared" si="0"/>
        <v>441</v>
      </c>
      <c r="O11" s="67">
        <v>256</v>
      </c>
      <c r="P11" s="67">
        <v>807</v>
      </c>
      <c r="Q11" s="67"/>
      <c r="R11" s="67"/>
      <c r="S11" s="67">
        <f t="shared" si="1"/>
        <v>518</v>
      </c>
      <c r="T11" s="67">
        <v>289</v>
      </c>
      <c r="U11" s="67">
        <f t="shared" si="3"/>
        <v>-110</v>
      </c>
      <c r="V11" s="67">
        <v>49</v>
      </c>
      <c r="W11" s="67">
        <v>27</v>
      </c>
      <c r="X11" s="67">
        <f t="shared" si="4"/>
        <v>22</v>
      </c>
      <c r="Y11" s="67">
        <f t="shared" si="5"/>
        <v>-83</v>
      </c>
      <c r="Z11" s="73">
        <v>-0.5</v>
      </c>
    </row>
    <row r="12" spans="1:26" ht="18" customHeight="1">
      <c r="A12" s="29"/>
      <c r="B12" s="199"/>
      <c r="C12" s="5" t="s">
        <v>17</v>
      </c>
      <c r="D12" s="67">
        <v>48</v>
      </c>
      <c r="E12" s="67"/>
      <c r="F12" s="67"/>
      <c r="G12" s="67">
        <v>90</v>
      </c>
      <c r="H12" s="67"/>
      <c r="I12" s="67"/>
      <c r="J12" s="67">
        <f t="shared" si="2"/>
        <v>-42</v>
      </c>
      <c r="K12" s="67">
        <v>312</v>
      </c>
      <c r="L12" s="67"/>
      <c r="M12" s="67"/>
      <c r="N12" s="67">
        <f t="shared" si="0"/>
        <v>197</v>
      </c>
      <c r="O12" s="67">
        <v>115</v>
      </c>
      <c r="P12" s="67">
        <v>280</v>
      </c>
      <c r="Q12" s="67"/>
      <c r="R12" s="67"/>
      <c r="S12" s="67">
        <f t="shared" si="1"/>
        <v>169</v>
      </c>
      <c r="T12" s="67">
        <v>111</v>
      </c>
      <c r="U12" s="67">
        <f t="shared" si="3"/>
        <v>32</v>
      </c>
      <c r="V12" s="67">
        <v>5</v>
      </c>
      <c r="W12" s="67">
        <v>7</v>
      </c>
      <c r="X12" s="67">
        <f t="shared" si="4"/>
        <v>-2</v>
      </c>
      <c r="Y12" s="67">
        <f t="shared" si="5"/>
        <v>-12</v>
      </c>
      <c r="Z12" s="73">
        <v>-0.2</v>
      </c>
    </row>
    <row r="13" spans="1:26" ht="18" customHeight="1">
      <c r="A13" s="74"/>
      <c r="B13" s="200"/>
      <c r="C13" s="61" t="s">
        <v>16</v>
      </c>
      <c r="D13" s="75">
        <v>86</v>
      </c>
      <c r="E13" s="75"/>
      <c r="F13" s="75"/>
      <c r="G13" s="75">
        <v>111</v>
      </c>
      <c r="H13" s="75"/>
      <c r="I13" s="75"/>
      <c r="J13" s="75">
        <f t="shared" si="2"/>
        <v>-25</v>
      </c>
      <c r="K13" s="75">
        <v>386</v>
      </c>
      <c r="L13" s="75"/>
      <c r="M13" s="75"/>
      <c r="N13" s="75">
        <f t="shared" si="0"/>
        <v>227</v>
      </c>
      <c r="O13" s="75">
        <v>159</v>
      </c>
      <c r="P13" s="75">
        <v>422</v>
      </c>
      <c r="Q13" s="75"/>
      <c r="R13" s="75"/>
      <c r="S13" s="75">
        <f t="shared" si="1"/>
        <v>265</v>
      </c>
      <c r="T13" s="75">
        <v>157</v>
      </c>
      <c r="U13" s="75">
        <f t="shared" si="3"/>
        <v>-36</v>
      </c>
      <c r="V13" s="75">
        <v>14</v>
      </c>
      <c r="W13" s="75">
        <v>6</v>
      </c>
      <c r="X13" s="75">
        <f t="shared" si="4"/>
        <v>8</v>
      </c>
      <c r="Y13" s="75">
        <f t="shared" si="5"/>
        <v>-53</v>
      </c>
      <c r="Z13" s="76">
        <v>-0.5</v>
      </c>
    </row>
    <row r="14" spans="1:26" ht="18" customHeight="1">
      <c r="A14" s="70"/>
      <c r="B14" s="198">
        <v>11</v>
      </c>
      <c r="C14" s="60" t="s">
        <v>14</v>
      </c>
      <c r="D14" s="71">
        <f>SUM(E14:F14)</f>
        <v>719</v>
      </c>
      <c r="E14" s="71">
        <v>362</v>
      </c>
      <c r="F14" s="71">
        <v>357</v>
      </c>
      <c r="G14" s="71">
        <f>SUM(H14:I14)</f>
        <v>565</v>
      </c>
      <c r="H14" s="71">
        <v>282</v>
      </c>
      <c r="I14" s="71">
        <v>283</v>
      </c>
      <c r="J14" s="71">
        <f t="shared" si="2"/>
        <v>154</v>
      </c>
      <c r="K14" s="71">
        <f t="shared" si="6"/>
        <v>3381</v>
      </c>
      <c r="L14" s="71">
        <v>1774</v>
      </c>
      <c r="M14" s="71">
        <v>1607</v>
      </c>
      <c r="N14" s="71">
        <f t="shared" si="0"/>
        <v>1822</v>
      </c>
      <c r="O14" s="71">
        <v>1559</v>
      </c>
      <c r="P14" s="71">
        <f t="shared" si="7"/>
        <v>3000</v>
      </c>
      <c r="Q14" s="71">
        <v>1578</v>
      </c>
      <c r="R14" s="71">
        <v>1422</v>
      </c>
      <c r="S14" s="71">
        <f t="shared" si="1"/>
        <v>1641</v>
      </c>
      <c r="T14" s="71">
        <v>1359</v>
      </c>
      <c r="U14" s="71">
        <f t="shared" si="3"/>
        <v>381</v>
      </c>
      <c r="V14" s="71">
        <v>79</v>
      </c>
      <c r="W14" s="71">
        <v>60</v>
      </c>
      <c r="X14" s="71">
        <f t="shared" si="4"/>
        <v>19</v>
      </c>
      <c r="Y14" s="71">
        <f t="shared" si="5"/>
        <v>554</v>
      </c>
      <c r="Z14" s="72">
        <v>0.8</v>
      </c>
    </row>
    <row r="15" spans="1:26" ht="18" customHeight="1">
      <c r="A15" s="29"/>
      <c r="B15" s="199"/>
      <c r="C15" s="5" t="s">
        <v>15</v>
      </c>
      <c r="D15" s="67">
        <v>131</v>
      </c>
      <c r="E15" s="67"/>
      <c r="F15" s="67"/>
      <c r="G15" s="67">
        <v>169</v>
      </c>
      <c r="H15" s="67"/>
      <c r="I15" s="67"/>
      <c r="J15" s="67">
        <f t="shared" si="2"/>
        <v>-38</v>
      </c>
      <c r="K15" s="67">
        <v>781</v>
      </c>
      <c r="L15" s="67"/>
      <c r="M15" s="67"/>
      <c r="N15" s="67">
        <f t="shared" si="0"/>
        <v>487</v>
      </c>
      <c r="O15" s="67">
        <v>294</v>
      </c>
      <c r="P15" s="67">
        <v>822</v>
      </c>
      <c r="Q15" s="67"/>
      <c r="R15" s="67"/>
      <c r="S15" s="67">
        <f t="shared" si="1"/>
        <v>539</v>
      </c>
      <c r="T15" s="67">
        <v>283</v>
      </c>
      <c r="U15" s="67">
        <f t="shared" si="3"/>
        <v>-41</v>
      </c>
      <c r="V15" s="67">
        <v>31</v>
      </c>
      <c r="W15" s="67">
        <v>22</v>
      </c>
      <c r="X15" s="67">
        <f t="shared" si="4"/>
        <v>9</v>
      </c>
      <c r="Y15" s="67">
        <f t="shared" si="5"/>
        <v>-70</v>
      </c>
      <c r="Z15" s="73">
        <v>-0.4</v>
      </c>
    </row>
    <row r="16" spans="1:26" ht="18" customHeight="1">
      <c r="A16" s="29"/>
      <c r="B16" s="199"/>
      <c r="C16" s="5" t="s">
        <v>17</v>
      </c>
      <c r="D16" s="67">
        <v>41</v>
      </c>
      <c r="E16" s="67"/>
      <c r="F16" s="67"/>
      <c r="G16" s="67">
        <v>83</v>
      </c>
      <c r="H16" s="67"/>
      <c r="I16" s="67"/>
      <c r="J16" s="67">
        <f t="shared" si="2"/>
        <v>-42</v>
      </c>
      <c r="K16" s="67">
        <v>289</v>
      </c>
      <c r="L16" s="67"/>
      <c r="M16" s="67"/>
      <c r="N16" s="67">
        <f t="shared" si="0"/>
        <v>170</v>
      </c>
      <c r="O16" s="67">
        <v>119</v>
      </c>
      <c r="P16" s="67">
        <v>253</v>
      </c>
      <c r="Q16" s="67"/>
      <c r="R16" s="67"/>
      <c r="S16" s="67">
        <f t="shared" si="1"/>
        <v>173</v>
      </c>
      <c r="T16" s="67">
        <v>80</v>
      </c>
      <c r="U16" s="67">
        <f t="shared" si="3"/>
        <v>36</v>
      </c>
      <c r="V16" s="67">
        <v>19</v>
      </c>
      <c r="W16" s="67">
        <v>11</v>
      </c>
      <c r="X16" s="67">
        <f t="shared" si="4"/>
        <v>8</v>
      </c>
      <c r="Y16" s="67">
        <f t="shared" si="5"/>
        <v>2</v>
      </c>
      <c r="Z16" s="73">
        <v>0</v>
      </c>
    </row>
    <row r="17" spans="1:26" ht="18" customHeight="1">
      <c r="A17" s="74"/>
      <c r="B17" s="200"/>
      <c r="C17" s="61" t="s">
        <v>16</v>
      </c>
      <c r="D17" s="75">
        <v>80</v>
      </c>
      <c r="E17" s="75"/>
      <c r="F17" s="75"/>
      <c r="G17" s="75">
        <v>139</v>
      </c>
      <c r="H17" s="75"/>
      <c r="I17" s="75"/>
      <c r="J17" s="75">
        <f t="shared" si="2"/>
        <v>-59</v>
      </c>
      <c r="K17" s="75">
        <v>441</v>
      </c>
      <c r="L17" s="75"/>
      <c r="M17" s="75"/>
      <c r="N17" s="75">
        <f t="shared" si="0"/>
        <v>287</v>
      </c>
      <c r="O17" s="75">
        <v>154</v>
      </c>
      <c r="P17" s="75">
        <v>430</v>
      </c>
      <c r="Q17" s="75"/>
      <c r="R17" s="75"/>
      <c r="S17" s="75">
        <f t="shared" si="1"/>
        <v>277</v>
      </c>
      <c r="T17" s="75">
        <v>153</v>
      </c>
      <c r="U17" s="75">
        <f t="shared" si="3"/>
        <v>11</v>
      </c>
      <c r="V17" s="75">
        <v>13</v>
      </c>
      <c r="W17" s="75">
        <v>4</v>
      </c>
      <c r="X17" s="75">
        <f t="shared" si="4"/>
        <v>9</v>
      </c>
      <c r="Y17" s="75">
        <f t="shared" si="5"/>
        <v>-39</v>
      </c>
      <c r="Z17" s="76">
        <v>-0.4</v>
      </c>
    </row>
    <row r="18" spans="1:26" ht="18" customHeight="1">
      <c r="A18" s="70"/>
      <c r="B18" s="198">
        <v>12</v>
      </c>
      <c r="C18" s="60" t="s">
        <v>14</v>
      </c>
      <c r="D18" s="71">
        <f t="shared" ref="D18:D41" si="8">SUM(E18:F18)</f>
        <v>641</v>
      </c>
      <c r="E18" s="71">
        <v>335</v>
      </c>
      <c r="F18" s="71">
        <v>306</v>
      </c>
      <c r="G18" s="71">
        <f t="shared" ref="G18:G41" si="9">SUM(H18:I18)</f>
        <v>579</v>
      </c>
      <c r="H18" s="71">
        <v>303</v>
      </c>
      <c r="I18" s="71">
        <v>276</v>
      </c>
      <c r="J18" s="71">
        <f t="shared" si="2"/>
        <v>62</v>
      </c>
      <c r="K18" s="71">
        <f t="shared" si="6"/>
        <v>3437</v>
      </c>
      <c r="L18" s="71">
        <v>1831</v>
      </c>
      <c r="M18" s="71">
        <v>1606</v>
      </c>
      <c r="N18" s="71">
        <f t="shared" si="0"/>
        <v>1788</v>
      </c>
      <c r="O18" s="71">
        <v>1649</v>
      </c>
      <c r="P18" s="71">
        <f t="shared" si="7"/>
        <v>3120</v>
      </c>
      <c r="Q18" s="71">
        <v>1629</v>
      </c>
      <c r="R18" s="71">
        <v>1491</v>
      </c>
      <c r="S18" s="71">
        <f t="shared" si="1"/>
        <v>1628</v>
      </c>
      <c r="T18" s="71">
        <v>1492</v>
      </c>
      <c r="U18" s="71">
        <f t="shared" si="3"/>
        <v>317</v>
      </c>
      <c r="V18" s="71">
        <v>91</v>
      </c>
      <c r="W18" s="71">
        <v>98</v>
      </c>
      <c r="X18" s="71">
        <f t="shared" si="4"/>
        <v>-7</v>
      </c>
      <c r="Y18" s="71">
        <f t="shared" si="5"/>
        <v>372</v>
      </c>
      <c r="Z18" s="72">
        <v>0.6</v>
      </c>
    </row>
    <row r="19" spans="1:26" ht="18" customHeight="1">
      <c r="A19" s="29"/>
      <c r="B19" s="199"/>
      <c r="C19" s="5" t="s">
        <v>15</v>
      </c>
      <c r="D19" s="67">
        <f t="shared" si="8"/>
        <v>137</v>
      </c>
      <c r="E19" s="67">
        <v>69</v>
      </c>
      <c r="F19" s="67">
        <v>68</v>
      </c>
      <c r="G19" s="67">
        <f t="shared" si="9"/>
        <v>176</v>
      </c>
      <c r="H19" s="67">
        <v>90</v>
      </c>
      <c r="I19" s="67">
        <v>86</v>
      </c>
      <c r="J19" s="67">
        <f t="shared" si="2"/>
        <v>-39</v>
      </c>
      <c r="K19" s="67">
        <f t="shared" si="6"/>
        <v>750</v>
      </c>
      <c r="L19" s="67">
        <v>353</v>
      </c>
      <c r="M19" s="67">
        <v>397</v>
      </c>
      <c r="N19" s="67">
        <f t="shared" si="0"/>
        <v>459</v>
      </c>
      <c r="O19" s="67">
        <v>291</v>
      </c>
      <c r="P19" s="67">
        <f t="shared" si="7"/>
        <v>661</v>
      </c>
      <c r="Q19" s="67">
        <v>303</v>
      </c>
      <c r="R19" s="67">
        <v>358</v>
      </c>
      <c r="S19" s="67">
        <f t="shared" si="1"/>
        <v>446</v>
      </c>
      <c r="T19" s="67">
        <v>215</v>
      </c>
      <c r="U19" s="67">
        <f t="shared" si="3"/>
        <v>89</v>
      </c>
      <c r="V19" s="67">
        <v>40</v>
      </c>
      <c r="W19" s="67">
        <v>25</v>
      </c>
      <c r="X19" s="67">
        <f t="shared" si="4"/>
        <v>15</v>
      </c>
      <c r="Y19" s="67">
        <f t="shared" si="5"/>
        <v>65</v>
      </c>
      <c r="Z19" s="73">
        <v>0.4</v>
      </c>
    </row>
    <row r="20" spans="1:26" ht="18" customHeight="1">
      <c r="A20" s="29"/>
      <c r="B20" s="199"/>
      <c r="C20" s="5" t="s">
        <v>17</v>
      </c>
      <c r="D20" s="67">
        <v>56</v>
      </c>
      <c r="E20" s="67"/>
      <c r="F20" s="67"/>
      <c r="G20" s="67">
        <v>68</v>
      </c>
      <c r="H20" s="67"/>
      <c r="I20" s="67"/>
      <c r="J20" s="67">
        <f t="shared" si="2"/>
        <v>-12</v>
      </c>
      <c r="K20" s="67">
        <v>272</v>
      </c>
      <c r="L20" s="67"/>
      <c r="M20" s="67"/>
      <c r="N20" s="67">
        <f t="shared" si="0"/>
        <v>191</v>
      </c>
      <c r="O20" s="67">
        <v>81</v>
      </c>
      <c r="P20" s="67">
        <v>209</v>
      </c>
      <c r="Q20" s="67"/>
      <c r="R20" s="67"/>
      <c r="S20" s="67">
        <f t="shared" si="1"/>
        <v>123</v>
      </c>
      <c r="T20" s="67">
        <v>86</v>
      </c>
      <c r="U20" s="67">
        <f t="shared" si="3"/>
        <v>63</v>
      </c>
      <c r="V20" s="67">
        <v>4</v>
      </c>
      <c r="W20" s="67">
        <v>2</v>
      </c>
      <c r="X20" s="67">
        <f t="shared" si="4"/>
        <v>2</v>
      </c>
      <c r="Y20" s="67">
        <f t="shared" si="5"/>
        <v>53</v>
      </c>
      <c r="Z20" s="73">
        <v>0.8</v>
      </c>
    </row>
    <row r="21" spans="1:26" ht="18" customHeight="1">
      <c r="A21" s="74"/>
      <c r="B21" s="200"/>
      <c r="C21" s="61" t="s">
        <v>16</v>
      </c>
      <c r="D21" s="75">
        <v>88</v>
      </c>
      <c r="E21" s="75"/>
      <c r="F21" s="75"/>
      <c r="G21" s="75">
        <v>126</v>
      </c>
      <c r="H21" s="75"/>
      <c r="I21" s="75"/>
      <c r="J21" s="75">
        <f t="shared" si="2"/>
        <v>-38</v>
      </c>
      <c r="K21" s="75">
        <v>399</v>
      </c>
      <c r="L21" s="75"/>
      <c r="M21" s="75"/>
      <c r="N21" s="75">
        <f t="shared" si="0"/>
        <v>233</v>
      </c>
      <c r="O21" s="75">
        <v>166</v>
      </c>
      <c r="P21" s="75">
        <v>458</v>
      </c>
      <c r="Q21" s="75"/>
      <c r="R21" s="75"/>
      <c r="S21" s="75">
        <f t="shared" si="1"/>
        <v>289</v>
      </c>
      <c r="T21" s="75">
        <v>169</v>
      </c>
      <c r="U21" s="75">
        <f t="shared" si="3"/>
        <v>-59</v>
      </c>
      <c r="V21" s="75">
        <v>21</v>
      </c>
      <c r="W21" s="75">
        <v>12</v>
      </c>
      <c r="X21" s="75">
        <f t="shared" si="4"/>
        <v>9</v>
      </c>
      <c r="Y21" s="75">
        <f t="shared" si="5"/>
        <v>-88</v>
      </c>
      <c r="Z21" s="76">
        <v>-0.8</v>
      </c>
    </row>
    <row r="22" spans="1:26" ht="18" customHeight="1">
      <c r="A22" s="70"/>
      <c r="B22" s="198">
        <v>13</v>
      </c>
      <c r="C22" s="60" t="s">
        <v>14</v>
      </c>
      <c r="D22" s="71">
        <f t="shared" si="8"/>
        <v>712</v>
      </c>
      <c r="E22" s="71">
        <v>379</v>
      </c>
      <c r="F22" s="71">
        <v>333</v>
      </c>
      <c r="G22" s="71">
        <f t="shared" si="9"/>
        <v>552</v>
      </c>
      <c r="H22" s="71">
        <v>275</v>
      </c>
      <c r="I22" s="71">
        <v>277</v>
      </c>
      <c r="J22" s="71">
        <f t="shared" si="2"/>
        <v>160</v>
      </c>
      <c r="K22" s="71">
        <f t="shared" si="6"/>
        <v>3503</v>
      </c>
      <c r="L22" s="71">
        <v>1838</v>
      </c>
      <c r="M22" s="71">
        <v>1665</v>
      </c>
      <c r="N22" s="71">
        <f t="shared" si="0"/>
        <v>1904</v>
      </c>
      <c r="O22" s="71">
        <v>1599</v>
      </c>
      <c r="P22" s="71">
        <f t="shared" si="7"/>
        <v>3070</v>
      </c>
      <c r="Q22" s="71">
        <v>1663</v>
      </c>
      <c r="R22" s="71">
        <v>1407</v>
      </c>
      <c r="S22" s="71">
        <f t="shared" si="1"/>
        <v>1638</v>
      </c>
      <c r="T22" s="71">
        <v>1432</v>
      </c>
      <c r="U22" s="71">
        <f t="shared" si="3"/>
        <v>433</v>
      </c>
      <c r="V22" s="71">
        <v>79</v>
      </c>
      <c r="W22" s="71">
        <v>64</v>
      </c>
      <c r="X22" s="71">
        <f t="shared" si="4"/>
        <v>15</v>
      </c>
      <c r="Y22" s="71">
        <f t="shared" si="5"/>
        <v>608</v>
      </c>
      <c r="Z22" s="72">
        <v>0.9</v>
      </c>
    </row>
    <row r="23" spans="1:26" ht="18" customHeight="1">
      <c r="A23" s="29"/>
      <c r="B23" s="199"/>
      <c r="C23" s="5" t="s">
        <v>15</v>
      </c>
      <c r="D23" s="67">
        <f t="shared" si="8"/>
        <v>116</v>
      </c>
      <c r="E23" s="67">
        <v>62</v>
      </c>
      <c r="F23" s="67">
        <v>54</v>
      </c>
      <c r="G23" s="67">
        <f t="shared" si="9"/>
        <v>154</v>
      </c>
      <c r="H23" s="67">
        <v>83</v>
      </c>
      <c r="I23" s="67">
        <v>71</v>
      </c>
      <c r="J23" s="67">
        <f t="shared" si="2"/>
        <v>-38</v>
      </c>
      <c r="K23" s="67">
        <f t="shared" si="6"/>
        <v>615</v>
      </c>
      <c r="L23" s="67">
        <v>300</v>
      </c>
      <c r="M23" s="67">
        <v>315</v>
      </c>
      <c r="N23" s="67">
        <f t="shared" si="0"/>
        <v>401</v>
      </c>
      <c r="O23" s="67">
        <v>214</v>
      </c>
      <c r="P23" s="67">
        <f t="shared" si="7"/>
        <v>679</v>
      </c>
      <c r="Q23" s="67">
        <v>316</v>
      </c>
      <c r="R23" s="67">
        <v>363</v>
      </c>
      <c r="S23" s="67">
        <f t="shared" si="1"/>
        <v>450</v>
      </c>
      <c r="T23" s="67">
        <v>229</v>
      </c>
      <c r="U23" s="67">
        <f t="shared" si="3"/>
        <v>-64</v>
      </c>
      <c r="V23" s="67">
        <v>20</v>
      </c>
      <c r="W23" s="67">
        <v>13</v>
      </c>
      <c r="X23" s="67">
        <f t="shared" si="4"/>
        <v>7</v>
      </c>
      <c r="Y23" s="67">
        <f t="shared" si="5"/>
        <v>-95</v>
      </c>
      <c r="Z23" s="73">
        <v>-0.6</v>
      </c>
    </row>
    <row r="24" spans="1:26" ht="18" customHeight="1">
      <c r="A24" s="29"/>
      <c r="B24" s="199"/>
      <c r="C24" s="5" t="s">
        <v>17</v>
      </c>
      <c r="D24" s="67">
        <v>48</v>
      </c>
      <c r="E24" s="67"/>
      <c r="F24" s="67"/>
      <c r="G24" s="67">
        <v>68</v>
      </c>
      <c r="H24" s="67"/>
      <c r="I24" s="67"/>
      <c r="J24" s="67">
        <f t="shared" si="2"/>
        <v>-20</v>
      </c>
      <c r="K24" s="67">
        <v>286</v>
      </c>
      <c r="L24" s="67"/>
      <c r="M24" s="67"/>
      <c r="N24" s="67">
        <f t="shared" si="0"/>
        <v>220</v>
      </c>
      <c r="O24" s="67">
        <v>66</v>
      </c>
      <c r="P24" s="67">
        <v>277</v>
      </c>
      <c r="Q24" s="67"/>
      <c r="R24" s="67"/>
      <c r="S24" s="67">
        <f t="shared" si="1"/>
        <v>161</v>
      </c>
      <c r="T24" s="67">
        <v>116</v>
      </c>
      <c r="U24" s="67">
        <f t="shared" si="3"/>
        <v>9</v>
      </c>
      <c r="V24" s="67">
        <v>0</v>
      </c>
      <c r="W24" s="67">
        <v>4</v>
      </c>
      <c r="X24" s="67">
        <f t="shared" si="4"/>
        <v>-4</v>
      </c>
      <c r="Y24" s="67">
        <f t="shared" si="5"/>
        <v>-15</v>
      </c>
      <c r="Z24" s="73">
        <v>-0.2</v>
      </c>
    </row>
    <row r="25" spans="1:26" ht="18" customHeight="1">
      <c r="A25" s="74"/>
      <c r="B25" s="200"/>
      <c r="C25" s="61" t="s">
        <v>16</v>
      </c>
      <c r="D25" s="75">
        <v>82</v>
      </c>
      <c r="E25" s="75"/>
      <c r="F25" s="75"/>
      <c r="G25" s="75">
        <v>130</v>
      </c>
      <c r="H25" s="75"/>
      <c r="I25" s="75"/>
      <c r="J25" s="75">
        <f t="shared" si="2"/>
        <v>-48</v>
      </c>
      <c r="K25" s="75">
        <v>368</v>
      </c>
      <c r="L25" s="75"/>
      <c r="M25" s="75"/>
      <c r="N25" s="75">
        <f t="shared" si="0"/>
        <v>240</v>
      </c>
      <c r="O25" s="75">
        <v>128</v>
      </c>
      <c r="P25" s="75">
        <v>419</v>
      </c>
      <c r="Q25" s="75"/>
      <c r="R25" s="75"/>
      <c r="S25" s="75">
        <f t="shared" si="1"/>
        <v>282</v>
      </c>
      <c r="T25" s="75">
        <v>137</v>
      </c>
      <c r="U25" s="75">
        <f t="shared" si="3"/>
        <v>-51</v>
      </c>
      <c r="V25" s="75">
        <v>11</v>
      </c>
      <c r="W25" s="75">
        <v>15</v>
      </c>
      <c r="X25" s="75">
        <f t="shared" si="4"/>
        <v>-4</v>
      </c>
      <c r="Y25" s="75">
        <f t="shared" si="5"/>
        <v>-103</v>
      </c>
      <c r="Z25" s="76">
        <v>-1</v>
      </c>
    </row>
    <row r="26" spans="1:26" ht="18" customHeight="1">
      <c r="A26" s="70"/>
      <c r="B26" s="198">
        <v>14</v>
      </c>
      <c r="C26" s="60" t="s">
        <v>14</v>
      </c>
      <c r="D26" s="71">
        <f t="shared" si="8"/>
        <v>688</v>
      </c>
      <c r="E26" s="71">
        <v>355</v>
      </c>
      <c r="F26" s="71">
        <v>333</v>
      </c>
      <c r="G26" s="71">
        <f t="shared" si="9"/>
        <v>560</v>
      </c>
      <c r="H26" s="71">
        <v>290</v>
      </c>
      <c r="I26" s="71">
        <v>270</v>
      </c>
      <c r="J26" s="71">
        <f t="shared" si="2"/>
        <v>128</v>
      </c>
      <c r="K26" s="71">
        <f t="shared" si="6"/>
        <v>3449</v>
      </c>
      <c r="L26" s="71">
        <v>1759</v>
      </c>
      <c r="M26" s="71">
        <v>1690</v>
      </c>
      <c r="N26" s="71">
        <f t="shared" si="0"/>
        <v>1832</v>
      </c>
      <c r="O26" s="71">
        <v>1617</v>
      </c>
      <c r="P26" s="71">
        <f t="shared" si="7"/>
        <v>3124</v>
      </c>
      <c r="Q26" s="71">
        <v>1631</v>
      </c>
      <c r="R26" s="71">
        <v>1493</v>
      </c>
      <c r="S26" s="71">
        <f t="shared" si="1"/>
        <v>1600</v>
      </c>
      <c r="T26" s="71">
        <v>1524</v>
      </c>
      <c r="U26" s="71">
        <f t="shared" si="3"/>
        <v>325</v>
      </c>
      <c r="V26" s="71">
        <v>59</v>
      </c>
      <c r="W26" s="71">
        <v>70</v>
      </c>
      <c r="X26" s="71">
        <f t="shared" si="4"/>
        <v>-11</v>
      </c>
      <c r="Y26" s="71">
        <f>SUM(J26,U26,X26)</f>
        <v>442</v>
      </c>
      <c r="Z26" s="72">
        <v>0.7</v>
      </c>
    </row>
    <row r="27" spans="1:26" ht="18" customHeight="1">
      <c r="A27" s="29"/>
      <c r="B27" s="199"/>
      <c r="C27" s="5" t="s">
        <v>15</v>
      </c>
      <c r="D27" s="67">
        <f t="shared" si="8"/>
        <v>120</v>
      </c>
      <c r="E27" s="67">
        <v>67</v>
      </c>
      <c r="F27" s="67">
        <v>53</v>
      </c>
      <c r="G27" s="67">
        <f t="shared" si="9"/>
        <v>176</v>
      </c>
      <c r="H27" s="67">
        <v>102</v>
      </c>
      <c r="I27" s="67">
        <v>74</v>
      </c>
      <c r="J27" s="67">
        <f t="shared" si="2"/>
        <v>-56</v>
      </c>
      <c r="K27" s="67">
        <f t="shared" si="6"/>
        <v>646</v>
      </c>
      <c r="L27" s="67">
        <v>316</v>
      </c>
      <c r="M27" s="67">
        <v>330</v>
      </c>
      <c r="N27" s="67">
        <f t="shared" si="0"/>
        <v>414</v>
      </c>
      <c r="O27" s="67">
        <v>232</v>
      </c>
      <c r="P27" s="67">
        <f t="shared" si="7"/>
        <v>688</v>
      </c>
      <c r="Q27" s="67">
        <v>326</v>
      </c>
      <c r="R27" s="67">
        <v>362</v>
      </c>
      <c r="S27" s="67">
        <f t="shared" si="1"/>
        <v>451</v>
      </c>
      <c r="T27" s="67">
        <v>237</v>
      </c>
      <c r="U27" s="67">
        <f t="shared" si="3"/>
        <v>-42</v>
      </c>
      <c r="V27" s="67">
        <v>18</v>
      </c>
      <c r="W27" s="67">
        <v>7</v>
      </c>
      <c r="X27" s="67">
        <f t="shared" si="4"/>
        <v>11</v>
      </c>
      <c r="Y27" s="67">
        <f t="shared" si="5"/>
        <v>-87</v>
      </c>
      <c r="Z27" s="73">
        <v>-0.5</v>
      </c>
    </row>
    <row r="28" spans="1:26" ht="18" customHeight="1">
      <c r="A28" s="29"/>
      <c r="B28" s="199"/>
      <c r="C28" s="5" t="s">
        <v>17</v>
      </c>
      <c r="D28" s="67">
        <f t="shared" si="8"/>
        <v>41</v>
      </c>
      <c r="E28" s="67">
        <v>26</v>
      </c>
      <c r="F28" s="67">
        <v>15</v>
      </c>
      <c r="G28" s="67">
        <f t="shared" si="9"/>
        <v>65</v>
      </c>
      <c r="H28" s="67">
        <v>31</v>
      </c>
      <c r="I28" s="67">
        <v>34</v>
      </c>
      <c r="J28" s="67">
        <f t="shared" si="2"/>
        <v>-24</v>
      </c>
      <c r="K28" s="67">
        <f t="shared" si="6"/>
        <v>196</v>
      </c>
      <c r="L28" s="67">
        <v>103</v>
      </c>
      <c r="M28" s="67">
        <v>93</v>
      </c>
      <c r="N28" s="67">
        <f t="shared" si="0"/>
        <v>133</v>
      </c>
      <c r="O28" s="67">
        <v>63</v>
      </c>
      <c r="P28" s="67">
        <f t="shared" si="7"/>
        <v>210</v>
      </c>
      <c r="Q28" s="67">
        <v>107</v>
      </c>
      <c r="R28" s="67">
        <v>103</v>
      </c>
      <c r="S28" s="67">
        <f t="shared" si="1"/>
        <v>124</v>
      </c>
      <c r="T28" s="67">
        <v>86</v>
      </c>
      <c r="U28" s="67">
        <f t="shared" si="3"/>
        <v>-14</v>
      </c>
      <c r="V28" s="67">
        <v>4</v>
      </c>
      <c r="W28" s="67">
        <v>0</v>
      </c>
      <c r="X28" s="67">
        <f t="shared" si="4"/>
        <v>4</v>
      </c>
      <c r="Y28" s="67">
        <f t="shared" si="5"/>
        <v>-34</v>
      </c>
      <c r="Z28" s="73">
        <v>-0.5</v>
      </c>
    </row>
    <row r="29" spans="1:26" ht="18" customHeight="1">
      <c r="A29" s="74"/>
      <c r="B29" s="200"/>
      <c r="C29" s="61" t="s">
        <v>16</v>
      </c>
      <c r="D29" s="75">
        <f t="shared" si="8"/>
        <v>70</v>
      </c>
      <c r="E29" s="75">
        <v>34</v>
      </c>
      <c r="F29" s="75">
        <v>36</v>
      </c>
      <c r="G29" s="75">
        <f t="shared" si="9"/>
        <v>130</v>
      </c>
      <c r="H29" s="75">
        <v>69</v>
      </c>
      <c r="I29" s="75">
        <v>61</v>
      </c>
      <c r="J29" s="75">
        <f t="shared" si="2"/>
        <v>-60</v>
      </c>
      <c r="K29" s="75">
        <f t="shared" si="6"/>
        <v>380</v>
      </c>
      <c r="L29" s="75">
        <v>181</v>
      </c>
      <c r="M29" s="75">
        <v>199</v>
      </c>
      <c r="N29" s="75">
        <f t="shared" si="0"/>
        <v>226</v>
      </c>
      <c r="O29" s="75">
        <v>154</v>
      </c>
      <c r="P29" s="75">
        <f t="shared" si="7"/>
        <v>404</v>
      </c>
      <c r="Q29" s="75">
        <v>208</v>
      </c>
      <c r="R29" s="75">
        <v>196</v>
      </c>
      <c r="S29" s="75">
        <f t="shared" si="1"/>
        <v>252</v>
      </c>
      <c r="T29" s="75">
        <v>152</v>
      </c>
      <c r="U29" s="75">
        <f t="shared" si="3"/>
        <v>-24</v>
      </c>
      <c r="V29" s="75">
        <v>15</v>
      </c>
      <c r="W29" s="75">
        <v>6</v>
      </c>
      <c r="X29" s="75">
        <f t="shared" si="4"/>
        <v>9</v>
      </c>
      <c r="Y29" s="75">
        <f t="shared" si="5"/>
        <v>-75</v>
      </c>
      <c r="Z29" s="76">
        <v>-0.7</v>
      </c>
    </row>
    <row r="30" spans="1:26" ht="18" customHeight="1">
      <c r="A30" s="70"/>
      <c r="B30" s="198">
        <v>15</v>
      </c>
      <c r="C30" s="60" t="s">
        <v>14</v>
      </c>
      <c r="D30" s="71">
        <f t="shared" si="8"/>
        <v>703</v>
      </c>
      <c r="E30" s="71">
        <v>357</v>
      </c>
      <c r="F30" s="71">
        <v>346</v>
      </c>
      <c r="G30" s="71">
        <f t="shared" si="9"/>
        <v>618</v>
      </c>
      <c r="H30" s="71">
        <v>317</v>
      </c>
      <c r="I30" s="71">
        <v>301</v>
      </c>
      <c r="J30" s="71">
        <f t="shared" si="2"/>
        <v>85</v>
      </c>
      <c r="K30" s="71">
        <f t="shared" si="6"/>
        <v>3501</v>
      </c>
      <c r="L30" s="71">
        <v>1864</v>
      </c>
      <c r="M30" s="71">
        <v>1637</v>
      </c>
      <c r="N30" s="71">
        <f t="shared" ref="N30:N41" si="10">K30-O30</f>
        <v>1960</v>
      </c>
      <c r="O30" s="71">
        <v>1541</v>
      </c>
      <c r="P30" s="71">
        <f t="shared" si="7"/>
        <v>3163</v>
      </c>
      <c r="Q30" s="71">
        <v>1729</v>
      </c>
      <c r="R30" s="71">
        <v>1434</v>
      </c>
      <c r="S30" s="71">
        <f t="shared" si="1"/>
        <v>1635</v>
      </c>
      <c r="T30" s="71">
        <v>1528</v>
      </c>
      <c r="U30" s="71">
        <f t="shared" si="3"/>
        <v>338</v>
      </c>
      <c r="V30" s="71">
        <v>57</v>
      </c>
      <c r="W30" s="71">
        <v>71</v>
      </c>
      <c r="X30" s="71">
        <f t="shared" si="4"/>
        <v>-14</v>
      </c>
      <c r="Y30" s="71">
        <f t="shared" si="5"/>
        <v>409</v>
      </c>
      <c r="Z30" s="72">
        <v>0.6</v>
      </c>
    </row>
    <row r="31" spans="1:26" ht="18" customHeight="1">
      <c r="A31" s="29"/>
      <c r="B31" s="199"/>
      <c r="C31" s="5" t="s">
        <v>15</v>
      </c>
      <c r="D31" s="67">
        <f t="shared" si="8"/>
        <v>116</v>
      </c>
      <c r="E31" s="67">
        <v>59</v>
      </c>
      <c r="F31" s="67">
        <v>57</v>
      </c>
      <c r="G31" s="67">
        <f t="shared" si="9"/>
        <v>200</v>
      </c>
      <c r="H31" s="67">
        <v>96</v>
      </c>
      <c r="I31" s="67">
        <v>104</v>
      </c>
      <c r="J31" s="67">
        <f t="shared" si="2"/>
        <v>-84</v>
      </c>
      <c r="K31" s="67">
        <f t="shared" si="6"/>
        <v>626</v>
      </c>
      <c r="L31" s="67">
        <v>332</v>
      </c>
      <c r="M31" s="67">
        <v>294</v>
      </c>
      <c r="N31" s="67">
        <f t="shared" si="10"/>
        <v>396</v>
      </c>
      <c r="O31" s="67">
        <v>230</v>
      </c>
      <c r="P31" s="67">
        <f t="shared" si="7"/>
        <v>633</v>
      </c>
      <c r="Q31" s="67">
        <v>321</v>
      </c>
      <c r="R31" s="67">
        <v>312</v>
      </c>
      <c r="S31" s="67">
        <f t="shared" si="1"/>
        <v>421</v>
      </c>
      <c r="T31" s="67">
        <v>212</v>
      </c>
      <c r="U31" s="67">
        <f t="shared" si="3"/>
        <v>-7</v>
      </c>
      <c r="V31" s="67">
        <v>22</v>
      </c>
      <c r="W31" s="67">
        <v>14</v>
      </c>
      <c r="X31" s="67">
        <f t="shared" si="4"/>
        <v>8</v>
      </c>
      <c r="Y31" s="67">
        <f t="shared" si="5"/>
        <v>-83</v>
      </c>
      <c r="Z31" s="73">
        <v>-0.5</v>
      </c>
    </row>
    <row r="32" spans="1:26" ht="18" customHeight="1">
      <c r="A32" s="29"/>
      <c r="B32" s="199"/>
      <c r="C32" s="5" t="s">
        <v>17</v>
      </c>
      <c r="D32" s="67">
        <f t="shared" si="8"/>
        <v>50</v>
      </c>
      <c r="E32" s="67">
        <v>28</v>
      </c>
      <c r="F32" s="67">
        <v>22</v>
      </c>
      <c r="G32" s="67">
        <f t="shared" si="9"/>
        <v>76</v>
      </c>
      <c r="H32" s="67">
        <v>42</v>
      </c>
      <c r="I32" s="67">
        <v>34</v>
      </c>
      <c r="J32" s="67">
        <f t="shared" si="2"/>
        <v>-26</v>
      </c>
      <c r="K32" s="67">
        <f t="shared" si="6"/>
        <v>234</v>
      </c>
      <c r="L32" s="67">
        <v>133</v>
      </c>
      <c r="M32" s="67">
        <v>101</v>
      </c>
      <c r="N32" s="67">
        <f t="shared" si="10"/>
        <v>174</v>
      </c>
      <c r="O32" s="67">
        <v>60</v>
      </c>
      <c r="P32" s="67">
        <f t="shared" si="7"/>
        <v>245</v>
      </c>
      <c r="Q32" s="67">
        <v>128</v>
      </c>
      <c r="R32" s="67">
        <v>117</v>
      </c>
      <c r="S32" s="67">
        <f t="shared" si="1"/>
        <v>154</v>
      </c>
      <c r="T32" s="67">
        <v>91</v>
      </c>
      <c r="U32" s="67">
        <f t="shared" si="3"/>
        <v>-11</v>
      </c>
      <c r="V32" s="67">
        <v>0</v>
      </c>
      <c r="W32" s="67">
        <v>5</v>
      </c>
      <c r="X32" s="67">
        <f t="shared" si="4"/>
        <v>-5</v>
      </c>
      <c r="Y32" s="67">
        <f t="shared" si="5"/>
        <v>-42</v>
      </c>
      <c r="Z32" s="73">
        <v>-0.6</v>
      </c>
    </row>
    <row r="33" spans="1:28" ht="18" customHeight="1">
      <c r="A33" s="74"/>
      <c r="B33" s="200"/>
      <c r="C33" s="61" t="s">
        <v>16</v>
      </c>
      <c r="D33" s="75">
        <f t="shared" si="8"/>
        <v>63</v>
      </c>
      <c r="E33" s="75">
        <v>27</v>
      </c>
      <c r="F33" s="75">
        <v>36</v>
      </c>
      <c r="G33" s="75">
        <f t="shared" si="9"/>
        <v>117</v>
      </c>
      <c r="H33" s="75">
        <v>71</v>
      </c>
      <c r="I33" s="75">
        <v>46</v>
      </c>
      <c r="J33" s="75">
        <f t="shared" si="2"/>
        <v>-54</v>
      </c>
      <c r="K33" s="75">
        <f t="shared" si="6"/>
        <v>333</v>
      </c>
      <c r="L33" s="75">
        <v>167</v>
      </c>
      <c r="M33" s="75">
        <v>166</v>
      </c>
      <c r="N33" s="75">
        <f t="shared" si="10"/>
        <v>180</v>
      </c>
      <c r="O33" s="75">
        <v>153</v>
      </c>
      <c r="P33" s="75">
        <f t="shared" si="7"/>
        <v>393</v>
      </c>
      <c r="Q33" s="75">
        <v>204</v>
      </c>
      <c r="R33" s="75">
        <v>189</v>
      </c>
      <c r="S33" s="75">
        <f t="shared" si="1"/>
        <v>222</v>
      </c>
      <c r="T33" s="75">
        <v>171</v>
      </c>
      <c r="U33" s="75">
        <f t="shared" si="3"/>
        <v>-60</v>
      </c>
      <c r="V33" s="75">
        <v>5</v>
      </c>
      <c r="W33" s="75">
        <v>5</v>
      </c>
      <c r="X33" s="75">
        <f t="shared" si="4"/>
        <v>0</v>
      </c>
      <c r="Y33" s="75">
        <f t="shared" si="5"/>
        <v>-114</v>
      </c>
      <c r="Z33" s="76">
        <v>-1.1000000000000001</v>
      </c>
    </row>
    <row r="34" spans="1:28" ht="18" customHeight="1">
      <c r="A34" s="70"/>
      <c r="B34" s="198">
        <v>16</v>
      </c>
      <c r="C34" s="60" t="s">
        <v>14</v>
      </c>
      <c r="D34" s="71">
        <f t="shared" si="8"/>
        <v>718</v>
      </c>
      <c r="E34" s="71">
        <v>375</v>
      </c>
      <c r="F34" s="71">
        <v>343</v>
      </c>
      <c r="G34" s="71">
        <f t="shared" si="9"/>
        <v>604</v>
      </c>
      <c r="H34" s="71">
        <v>304</v>
      </c>
      <c r="I34" s="71">
        <v>300</v>
      </c>
      <c r="J34" s="71">
        <f t="shared" si="2"/>
        <v>114</v>
      </c>
      <c r="K34" s="71">
        <f t="shared" si="6"/>
        <v>3171</v>
      </c>
      <c r="L34" s="71">
        <v>1671</v>
      </c>
      <c r="M34" s="71">
        <v>1500</v>
      </c>
      <c r="N34" s="71">
        <f t="shared" si="10"/>
        <v>1715</v>
      </c>
      <c r="O34" s="71">
        <v>1456</v>
      </c>
      <c r="P34" s="71">
        <f t="shared" si="7"/>
        <v>3111</v>
      </c>
      <c r="Q34" s="71">
        <v>1657</v>
      </c>
      <c r="R34" s="71">
        <v>1454</v>
      </c>
      <c r="S34" s="71">
        <f t="shared" ref="S34:S41" si="11">P34-T34</f>
        <v>1567</v>
      </c>
      <c r="T34" s="71">
        <v>1544</v>
      </c>
      <c r="U34" s="71">
        <f t="shared" si="3"/>
        <v>60</v>
      </c>
      <c r="V34" s="71">
        <v>67</v>
      </c>
      <c r="W34" s="71">
        <v>48</v>
      </c>
      <c r="X34" s="71">
        <f t="shared" si="4"/>
        <v>19</v>
      </c>
      <c r="Y34" s="71">
        <f t="shared" si="5"/>
        <v>193</v>
      </c>
      <c r="Z34" s="72">
        <v>0.3</v>
      </c>
      <c r="AA34" s="29"/>
    </row>
    <row r="35" spans="1:28" ht="18" customHeight="1">
      <c r="A35" s="29"/>
      <c r="B35" s="199"/>
      <c r="C35" s="5" t="s">
        <v>15</v>
      </c>
      <c r="D35" s="67">
        <f t="shared" si="8"/>
        <v>102</v>
      </c>
      <c r="E35" s="67">
        <v>53</v>
      </c>
      <c r="F35" s="67">
        <v>49</v>
      </c>
      <c r="G35" s="67">
        <f t="shared" si="9"/>
        <v>177</v>
      </c>
      <c r="H35" s="67">
        <v>85</v>
      </c>
      <c r="I35" s="67">
        <v>92</v>
      </c>
      <c r="J35" s="67">
        <f t="shared" si="2"/>
        <v>-75</v>
      </c>
      <c r="K35" s="67">
        <f t="shared" si="6"/>
        <v>580</v>
      </c>
      <c r="L35" s="67">
        <v>302</v>
      </c>
      <c r="M35" s="67">
        <v>278</v>
      </c>
      <c r="N35" s="67">
        <f t="shared" si="10"/>
        <v>363</v>
      </c>
      <c r="O35" s="67">
        <v>217</v>
      </c>
      <c r="P35" s="67">
        <f t="shared" si="7"/>
        <v>640</v>
      </c>
      <c r="Q35" s="67">
        <v>328</v>
      </c>
      <c r="R35" s="67">
        <v>312</v>
      </c>
      <c r="S35" s="67">
        <f t="shared" si="11"/>
        <v>412</v>
      </c>
      <c r="T35" s="67">
        <v>228</v>
      </c>
      <c r="U35" s="67">
        <f t="shared" si="3"/>
        <v>-60</v>
      </c>
      <c r="V35" s="67">
        <v>22</v>
      </c>
      <c r="W35" s="67">
        <v>19</v>
      </c>
      <c r="X35" s="67">
        <f t="shared" si="4"/>
        <v>3</v>
      </c>
      <c r="Y35" s="67">
        <f t="shared" si="5"/>
        <v>-132</v>
      </c>
      <c r="Z35" s="73">
        <v>-0.8</v>
      </c>
      <c r="AA35" s="29"/>
    </row>
    <row r="36" spans="1:28" ht="18" customHeight="1">
      <c r="A36" s="29"/>
      <c r="B36" s="199"/>
      <c r="C36" s="5" t="s">
        <v>17</v>
      </c>
      <c r="D36" s="67">
        <f t="shared" si="8"/>
        <v>43</v>
      </c>
      <c r="E36" s="67">
        <v>24</v>
      </c>
      <c r="F36" s="67">
        <v>19</v>
      </c>
      <c r="G36" s="67">
        <f t="shared" si="9"/>
        <v>64</v>
      </c>
      <c r="H36" s="67">
        <v>38</v>
      </c>
      <c r="I36" s="67">
        <v>26</v>
      </c>
      <c r="J36" s="67">
        <f t="shared" si="2"/>
        <v>-21</v>
      </c>
      <c r="K36" s="67">
        <f t="shared" si="6"/>
        <v>308</v>
      </c>
      <c r="L36" s="67">
        <v>159</v>
      </c>
      <c r="M36" s="67">
        <v>149</v>
      </c>
      <c r="N36" s="67">
        <f t="shared" si="10"/>
        <v>174</v>
      </c>
      <c r="O36" s="67">
        <v>134</v>
      </c>
      <c r="P36" s="67">
        <f t="shared" si="7"/>
        <v>233</v>
      </c>
      <c r="Q36" s="67">
        <v>115</v>
      </c>
      <c r="R36" s="67">
        <v>118</v>
      </c>
      <c r="S36" s="67">
        <f t="shared" si="11"/>
        <v>141</v>
      </c>
      <c r="T36" s="67">
        <v>92</v>
      </c>
      <c r="U36" s="67">
        <f t="shared" si="3"/>
        <v>75</v>
      </c>
      <c r="V36" s="67">
        <v>3</v>
      </c>
      <c r="W36" s="67">
        <v>3</v>
      </c>
      <c r="X36" s="67">
        <f t="shared" si="4"/>
        <v>0</v>
      </c>
      <c r="Y36" s="67">
        <f t="shared" si="5"/>
        <v>54</v>
      </c>
      <c r="Z36" s="73">
        <v>0.8</v>
      </c>
      <c r="AA36" s="29"/>
    </row>
    <row r="37" spans="1:28" ht="18" customHeight="1">
      <c r="A37" s="74"/>
      <c r="B37" s="200"/>
      <c r="C37" s="61" t="s">
        <v>16</v>
      </c>
      <c r="D37" s="75">
        <f t="shared" si="8"/>
        <v>61</v>
      </c>
      <c r="E37" s="75">
        <v>29</v>
      </c>
      <c r="F37" s="75">
        <v>32</v>
      </c>
      <c r="G37" s="75">
        <f t="shared" si="9"/>
        <v>121</v>
      </c>
      <c r="H37" s="75">
        <v>70</v>
      </c>
      <c r="I37" s="75">
        <v>51</v>
      </c>
      <c r="J37" s="75">
        <f>D37-G37</f>
        <v>-60</v>
      </c>
      <c r="K37" s="75">
        <f>SUM(L37:M37)</f>
        <v>370</v>
      </c>
      <c r="L37" s="75">
        <v>189</v>
      </c>
      <c r="M37" s="75">
        <v>181</v>
      </c>
      <c r="N37" s="75">
        <f t="shared" si="10"/>
        <v>218</v>
      </c>
      <c r="O37" s="75">
        <v>152</v>
      </c>
      <c r="P37" s="75">
        <f>SUM(Q37:R37)</f>
        <v>377</v>
      </c>
      <c r="Q37" s="75">
        <v>197</v>
      </c>
      <c r="R37" s="75">
        <v>180</v>
      </c>
      <c r="S37" s="75">
        <f t="shared" si="11"/>
        <v>222</v>
      </c>
      <c r="T37" s="75">
        <v>155</v>
      </c>
      <c r="U37" s="75">
        <f t="shared" si="3"/>
        <v>-7</v>
      </c>
      <c r="V37" s="75">
        <v>7</v>
      </c>
      <c r="W37" s="75">
        <v>5</v>
      </c>
      <c r="X37" s="75">
        <f t="shared" si="4"/>
        <v>2</v>
      </c>
      <c r="Y37" s="75">
        <f t="shared" si="5"/>
        <v>-65</v>
      </c>
      <c r="Z37" s="76">
        <v>-0.6</v>
      </c>
      <c r="AA37" s="29"/>
    </row>
    <row r="38" spans="1:28" ht="18" customHeight="1">
      <c r="A38" s="70"/>
      <c r="B38" s="198">
        <v>17</v>
      </c>
      <c r="C38" s="60" t="s">
        <v>14</v>
      </c>
      <c r="D38" s="71">
        <f t="shared" si="8"/>
        <v>789</v>
      </c>
      <c r="E38" s="71">
        <v>416</v>
      </c>
      <c r="F38" s="71">
        <v>373</v>
      </c>
      <c r="G38" s="71">
        <f t="shared" si="9"/>
        <v>885</v>
      </c>
      <c r="H38" s="71">
        <v>466</v>
      </c>
      <c r="I38" s="71">
        <v>419</v>
      </c>
      <c r="J38" s="71">
        <f t="shared" si="2"/>
        <v>-96</v>
      </c>
      <c r="K38" s="71">
        <f t="shared" si="6"/>
        <v>3461</v>
      </c>
      <c r="L38" s="71">
        <v>1804</v>
      </c>
      <c r="M38" s="71">
        <v>1657</v>
      </c>
      <c r="N38" s="71">
        <f t="shared" si="10"/>
        <v>1701</v>
      </c>
      <c r="O38" s="71">
        <v>1760</v>
      </c>
      <c r="P38" s="71">
        <f t="shared" si="7"/>
        <v>3300</v>
      </c>
      <c r="Q38" s="71">
        <v>1754</v>
      </c>
      <c r="R38" s="71">
        <v>1546</v>
      </c>
      <c r="S38" s="71">
        <f t="shared" si="11"/>
        <v>1588</v>
      </c>
      <c r="T38" s="71">
        <v>1712</v>
      </c>
      <c r="U38" s="71">
        <f t="shared" si="3"/>
        <v>161</v>
      </c>
      <c r="V38" s="71">
        <v>134</v>
      </c>
      <c r="W38" s="71">
        <v>113</v>
      </c>
      <c r="X38" s="71">
        <f t="shared" si="4"/>
        <v>21</v>
      </c>
      <c r="Y38" s="71">
        <f t="shared" si="5"/>
        <v>86</v>
      </c>
      <c r="Z38" s="207">
        <f>SUM(Y38:Y41)/AB42*100</f>
        <v>-9.3005768336482997E-2</v>
      </c>
      <c r="AA38" s="29"/>
      <c r="AB38" s="3">
        <v>68690</v>
      </c>
    </row>
    <row r="39" spans="1:28" ht="18" customHeight="1">
      <c r="A39" s="29"/>
      <c r="B39" s="199"/>
      <c r="C39" s="5" t="s">
        <v>15</v>
      </c>
      <c r="D39" s="67">
        <f t="shared" si="8"/>
        <v>22</v>
      </c>
      <c r="E39" s="67">
        <v>14</v>
      </c>
      <c r="F39" s="67">
        <v>8</v>
      </c>
      <c r="G39" s="67">
        <f t="shared" si="9"/>
        <v>58</v>
      </c>
      <c r="H39" s="67">
        <v>31</v>
      </c>
      <c r="I39" s="67">
        <v>27</v>
      </c>
      <c r="J39" s="67">
        <f t="shared" si="2"/>
        <v>-36</v>
      </c>
      <c r="K39" s="67">
        <f t="shared" si="6"/>
        <v>195</v>
      </c>
      <c r="L39" s="67">
        <v>98</v>
      </c>
      <c r="M39" s="67">
        <v>97</v>
      </c>
      <c r="N39" s="67">
        <f t="shared" si="10"/>
        <v>131</v>
      </c>
      <c r="O39" s="67">
        <v>64</v>
      </c>
      <c r="P39" s="67">
        <f t="shared" si="7"/>
        <v>210</v>
      </c>
      <c r="Q39" s="67">
        <v>102</v>
      </c>
      <c r="R39" s="67">
        <v>108</v>
      </c>
      <c r="S39" s="67">
        <f t="shared" si="11"/>
        <v>126</v>
      </c>
      <c r="T39" s="67">
        <v>84</v>
      </c>
      <c r="U39" s="67">
        <f t="shared" si="3"/>
        <v>-15</v>
      </c>
      <c r="V39" s="67">
        <v>7</v>
      </c>
      <c r="W39" s="67">
        <v>19</v>
      </c>
      <c r="X39" s="67">
        <f t="shared" si="4"/>
        <v>-12</v>
      </c>
      <c r="Y39" s="67">
        <f t="shared" si="5"/>
        <v>-63</v>
      </c>
      <c r="Z39" s="208"/>
      <c r="AA39" s="29"/>
      <c r="AB39" s="3">
        <v>15579</v>
      </c>
    </row>
    <row r="40" spans="1:28" ht="18" customHeight="1">
      <c r="A40" s="29"/>
      <c r="B40" s="199"/>
      <c r="C40" s="5" t="s">
        <v>17</v>
      </c>
      <c r="D40" s="67">
        <f t="shared" si="8"/>
        <v>8</v>
      </c>
      <c r="E40" s="67">
        <v>2</v>
      </c>
      <c r="F40" s="67">
        <v>6</v>
      </c>
      <c r="G40" s="67">
        <f t="shared" si="9"/>
        <v>36</v>
      </c>
      <c r="H40" s="67">
        <v>19</v>
      </c>
      <c r="I40" s="67">
        <v>17</v>
      </c>
      <c r="J40" s="67">
        <f t="shared" si="2"/>
        <v>-28</v>
      </c>
      <c r="K40" s="67">
        <f t="shared" si="6"/>
        <v>111</v>
      </c>
      <c r="L40" s="67">
        <v>52</v>
      </c>
      <c r="M40" s="67">
        <v>59</v>
      </c>
      <c r="N40" s="67">
        <f t="shared" si="10"/>
        <v>77</v>
      </c>
      <c r="O40" s="67">
        <v>34</v>
      </c>
      <c r="P40" s="67">
        <f t="shared" si="7"/>
        <v>200</v>
      </c>
      <c r="Q40" s="67">
        <v>100</v>
      </c>
      <c r="R40" s="67">
        <v>100</v>
      </c>
      <c r="S40" s="67">
        <f t="shared" si="11"/>
        <v>112</v>
      </c>
      <c r="T40" s="67">
        <v>88</v>
      </c>
      <c r="U40" s="67">
        <f t="shared" si="3"/>
        <v>-89</v>
      </c>
      <c r="V40" s="67">
        <v>83</v>
      </c>
      <c r="W40" s="67">
        <v>40</v>
      </c>
      <c r="X40" s="67">
        <f t="shared" si="4"/>
        <v>43</v>
      </c>
      <c r="Y40" s="67">
        <f t="shared" si="5"/>
        <v>-74</v>
      </c>
      <c r="Z40" s="208"/>
      <c r="AA40" s="29"/>
      <c r="AB40" s="3">
        <v>6494</v>
      </c>
    </row>
    <row r="41" spans="1:28" ht="18" customHeight="1" thickBot="1">
      <c r="A41" s="32"/>
      <c r="B41" s="206"/>
      <c r="C41" s="7" t="s">
        <v>16</v>
      </c>
      <c r="D41" s="78">
        <f t="shared" si="8"/>
        <v>12</v>
      </c>
      <c r="E41" s="78">
        <v>7</v>
      </c>
      <c r="F41" s="78">
        <v>5</v>
      </c>
      <c r="G41" s="78">
        <f t="shared" si="9"/>
        <v>43</v>
      </c>
      <c r="H41" s="78">
        <v>23</v>
      </c>
      <c r="I41" s="78">
        <v>20</v>
      </c>
      <c r="J41" s="78">
        <f>D41-G41</f>
        <v>-31</v>
      </c>
      <c r="K41" s="78">
        <f>SUM(L41:M41)</f>
        <v>120</v>
      </c>
      <c r="L41" s="78">
        <v>54</v>
      </c>
      <c r="M41" s="78">
        <v>66</v>
      </c>
      <c r="N41" s="78">
        <f t="shared" si="10"/>
        <v>75</v>
      </c>
      <c r="O41" s="78">
        <v>45</v>
      </c>
      <c r="P41" s="78">
        <f>SUM(Q41:R41)</f>
        <v>131</v>
      </c>
      <c r="Q41" s="78">
        <v>66</v>
      </c>
      <c r="R41" s="78">
        <v>65</v>
      </c>
      <c r="S41" s="78">
        <f t="shared" si="11"/>
        <v>83</v>
      </c>
      <c r="T41" s="78">
        <v>48</v>
      </c>
      <c r="U41" s="78">
        <f t="shared" si="3"/>
        <v>-11</v>
      </c>
      <c r="V41" s="78">
        <v>0</v>
      </c>
      <c r="W41" s="78">
        <v>1</v>
      </c>
      <c r="X41" s="78">
        <f t="shared" si="4"/>
        <v>-1</v>
      </c>
      <c r="Y41" s="78">
        <f t="shared" si="5"/>
        <v>-43</v>
      </c>
      <c r="Z41" s="209"/>
      <c r="AA41" s="29"/>
      <c r="AB41" s="3">
        <v>10306</v>
      </c>
    </row>
    <row r="42" spans="1:28" ht="23.25" customHeight="1">
      <c r="C42" s="3" t="s">
        <v>45</v>
      </c>
      <c r="AB42" s="3">
        <f>SUM(AB38:AB41)</f>
        <v>101069</v>
      </c>
    </row>
    <row r="43" spans="1:28" ht="23.25" customHeight="1">
      <c r="C43" s="79" t="s">
        <v>127</v>
      </c>
    </row>
    <row r="44" spans="1:28" ht="23.25" customHeight="1">
      <c r="D44" s="3">
        <f>SUM(D6:D9)</f>
        <v>992</v>
      </c>
      <c r="R44" s="1" t="s">
        <v>93</v>
      </c>
      <c r="S44" s="1" t="s">
        <v>94</v>
      </c>
      <c r="T44" s="1" t="s">
        <v>87</v>
      </c>
    </row>
    <row r="45" spans="1:28" ht="23.25" customHeight="1">
      <c r="D45" s="3">
        <f>SUM(D10:D13)</f>
        <v>1002</v>
      </c>
      <c r="Q45" s="3">
        <v>14</v>
      </c>
      <c r="R45" s="3">
        <f>SUM(K26:K29)</f>
        <v>4671</v>
      </c>
      <c r="S45" s="3">
        <f>SUM(P26:P29)</f>
        <v>4426</v>
      </c>
      <c r="T45" s="3">
        <f>SUM(G26:G29)</f>
        <v>931</v>
      </c>
    </row>
    <row r="46" spans="1:28" ht="23.25" customHeight="1">
      <c r="D46" s="3">
        <f>SUM(D14:D17)</f>
        <v>971</v>
      </c>
      <c r="Q46" s="3">
        <v>15</v>
      </c>
      <c r="R46" s="3">
        <f>SUM(K30:K33)</f>
        <v>4694</v>
      </c>
      <c r="S46" s="3">
        <f>SUM(P30:P33)</f>
        <v>4434</v>
      </c>
      <c r="T46" s="3">
        <f>SUM(G30:G33)</f>
        <v>1011</v>
      </c>
    </row>
    <row r="47" spans="1:28" ht="23.25" customHeight="1">
      <c r="D47" s="3">
        <f>SUM(D18:D21)</f>
        <v>922</v>
      </c>
      <c r="Q47" s="3">
        <v>16</v>
      </c>
      <c r="R47" s="3">
        <f>SUM(K34:K37)</f>
        <v>4429</v>
      </c>
      <c r="S47" s="3">
        <f>SUM(P34:P37)</f>
        <v>4361</v>
      </c>
      <c r="T47" s="3">
        <f>SUM(G34:G37)</f>
        <v>966</v>
      </c>
    </row>
    <row r="48" spans="1:28" ht="23.25" customHeight="1">
      <c r="D48" s="3">
        <f>SUM(D22:D25)</f>
        <v>958</v>
      </c>
      <c r="Q48" s="3">
        <v>17</v>
      </c>
      <c r="R48" s="51">
        <f>SUM(K38:K41)</f>
        <v>3887</v>
      </c>
      <c r="S48" s="51">
        <f>SUM(P38:P41)</f>
        <v>3841</v>
      </c>
    </row>
    <row r="49" spans="4:4" ht="23.25" customHeight="1">
      <c r="D49" s="3">
        <f>SUM(D26:D29)</f>
        <v>919</v>
      </c>
    </row>
    <row r="50" spans="4:4" ht="23.25" customHeight="1">
      <c r="D50" s="3">
        <f>SUM(D30:D33)</f>
        <v>932</v>
      </c>
    </row>
    <row r="51" spans="4:4" ht="23.25" customHeight="1">
      <c r="D51" s="3">
        <f>SUM(D34:D37)</f>
        <v>924</v>
      </c>
    </row>
  </sheetData>
  <mergeCells count="33">
    <mergeCell ref="E2:I2"/>
    <mergeCell ref="K4:M4"/>
    <mergeCell ref="N4:N5"/>
    <mergeCell ref="O4:O5"/>
    <mergeCell ref="M2:S2"/>
    <mergeCell ref="G3:I4"/>
    <mergeCell ref="J3:J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  <mergeCell ref="A6:A9"/>
    <mergeCell ref="D3:F4"/>
    <mergeCell ref="A3:C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/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7.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80" t="s">
        <v>137</v>
      </c>
      <c r="C1" s="50"/>
      <c r="D1" s="1"/>
      <c r="E1" s="1"/>
      <c r="J1" s="13" t="s">
        <v>125</v>
      </c>
    </row>
    <row r="2" spans="1:10" ht="25.5" customHeight="1">
      <c r="A2" s="211" t="s">
        <v>103</v>
      </c>
      <c r="B2" s="211"/>
      <c r="C2" s="212"/>
      <c r="D2" s="77"/>
      <c r="E2" s="77"/>
      <c r="F2" s="18" t="s">
        <v>104</v>
      </c>
      <c r="G2" s="52"/>
      <c r="H2" s="63"/>
      <c r="I2" s="18" t="s">
        <v>102</v>
      </c>
      <c r="J2" s="77"/>
    </row>
    <row r="3" spans="1:10" hidden="1">
      <c r="A3" s="62" t="s">
        <v>18</v>
      </c>
      <c r="B3" s="62">
        <v>11</v>
      </c>
      <c r="C3" s="81" t="s">
        <v>103</v>
      </c>
      <c r="D3" s="5" t="s">
        <v>105</v>
      </c>
      <c r="E3" s="5"/>
      <c r="F3" s="4">
        <f>SUM(F14:F17)</f>
        <v>29639</v>
      </c>
      <c r="G3" s="4"/>
      <c r="H3" s="4"/>
      <c r="I3" s="4">
        <f>SUM(I14:I17)</f>
        <v>78195</v>
      </c>
      <c r="J3" s="29"/>
    </row>
    <row r="4" spans="1:10" hidden="1">
      <c r="A4" s="62" t="s">
        <v>18</v>
      </c>
      <c r="B4" s="5">
        <v>12</v>
      </c>
      <c r="C4" s="81" t="s">
        <v>103</v>
      </c>
      <c r="D4" s="5" t="s">
        <v>105</v>
      </c>
      <c r="E4" s="5"/>
      <c r="F4" s="4">
        <f>SUM(F18:F21)</f>
        <v>29790</v>
      </c>
      <c r="G4" s="4"/>
      <c r="H4" s="4"/>
      <c r="I4" s="4">
        <f>SUM(I18:I21)</f>
        <v>77964</v>
      </c>
      <c r="J4" s="29"/>
    </row>
    <row r="5" spans="1:10" ht="18.75" customHeight="1">
      <c r="A5" s="62"/>
      <c r="B5" s="5" t="s">
        <v>140</v>
      </c>
      <c r="C5" s="81"/>
      <c r="D5" s="5"/>
      <c r="E5" s="5"/>
      <c r="F5" s="4">
        <f>SUM(F22:F25)</f>
        <v>47619</v>
      </c>
      <c r="G5" s="4"/>
      <c r="H5" s="4"/>
      <c r="I5" s="4">
        <f>SUM(I22:I25)</f>
        <v>124591</v>
      </c>
      <c r="J5" s="29"/>
    </row>
    <row r="6" spans="1:10" ht="18.75" customHeight="1">
      <c r="A6" s="29"/>
      <c r="B6" s="5">
        <v>14</v>
      </c>
      <c r="C6" s="82"/>
      <c r="D6" s="5"/>
      <c r="E6" s="5"/>
      <c r="F6" s="4">
        <f>SUM(F26:F29)</f>
        <v>47941</v>
      </c>
      <c r="G6" s="4"/>
      <c r="H6" s="4"/>
      <c r="I6" s="4">
        <f>SUM(I26:I29)</f>
        <v>124100</v>
      </c>
      <c r="J6" s="29"/>
    </row>
    <row r="7" spans="1:10" ht="18.75" customHeight="1">
      <c r="A7" s="29"/>
      <c r="B7" s="5">
        <v>15</v>
      </c>
      <c r="C7" s="82"/>
      <c r="D7" s="5"/>
      <c r="E7" s="5"/>
      <c r="F7" s="4">
        <f>SUM(F30:F33)</f>
        <v>48044</v>
      </c>
      <c r="G7" s="4"/>
      <c r="H7" s="4"/>
      <c r="I7" s="4">
        <f>SUM(I30:I33)</f>
        <v>123456</v>
      </c>
      <c r="J7" s="29"/>
    </row>
    <row r="8" spans="1:10" ht="18.75" customHeight="1">
      <c r="A8" s="29"/>
      <c r="B8" s="5">
        <v>16</v>
      </c>
      <c r="C8" s="82"/>
      <c r="D8" s="5"/>
      <c r="E8" s="5"/>
      <c r="F8" s="4">
        <f>SUM(F34:F37)</f>
        <v>48023</v>
      </c>
      <c r="G8" s="4"/>
      <c r="H8" s="4"/>
      <c r="I8" s="4">
        <f>SUM(I34:I37)</f>
        <v>122956</v>
      </c>
      <c r="J8" s="29"/>
    </row>
    <row r="9" spans="1:10" ht="18.75" customHeight="1" thickBot="1">
      <c r="A9" s="32"/>
      <c r="B9" s="7">
        <v>17</v>
      </c>
      <c r="C9" s="83"/>
      <c r="D9" s="7"/>
      <c r="E9" s="7"/>
      <c r="F9" s="8">
        <f>SUM(F38:F38)</f>
        <v>47634</v>
      </c>
      <c r="G9" s="8"/>
      <c r="H9" s="8"/>
      <c r="I9" s="8">
        <f>SUM(I38:I38)</f>
        <v>123129</v>
      </c>
      <c r="J9" s="32"/>
    </row>
    <row r="10" spans="1:10">
      <c r="A10" s="38" t="s">
        <v>126</v>
      </c>
    </row>
    <row r="12" spans="1:10" ht="19.5" customHeight="1" thickBot="1">
      <c r="A12" s="9">
        <v>12</v>
      </c>
      <c r="B12" s="223" t="s">
        <v>102</v>
      </c>
      <c r="C12" s="223"/>
      <c r="D12" s="1"/>
      <c r="E12" s="1"/>
      <c r="I12" s="3" t="s">
        <v>122</v>
      </c>
    </row>
    <row r="13" spans="1:10" ht="30" customHeight="1">
      <c r="A13" s="210" t="s">
        <v>103</v>
      </c>
      <c r="B13" s="211"/>
      <c r="C13" s="212"/>
      <c r="D13" s="84"/>
      <c r="E13" s="57"/>
      <c r="F13" s="18" t="s">
        <v>104</v>
      </c>
      <c r="G13" s="52"/>
      <c r="H13" s="63"/>
      <c r="I13" s="18" t="s">
        <v>102</v>
      </c>
      <c r="J13" s="58"/>
    </row>
    <row r="14" spans="1:10" ht="30" hidden="1" customHeight="1">
      <c r="A14" s="222" t="s">
        <v>18</v>
      </c>
      <c r="B14" s="222">
        <v>11</v>
      </c>
      <c r="C14" s="222" t="s">
        <v>103</v>
      </c>
      <c r="D14" s="85" t="s">
        <v>105</v>
      </c>
      <c r="E14" s="86"/>
      <c r="F14" s="87">
        <v>29639</v>
      </c>
      <c r="G14" s="87"/>
      <c r="H14" s="88"/>
      <c r="I14" s="87">
        <v>78195</v>
      </c>
      <c r="J14" s="89"/>
    </row>
    <row r="15" spans="1:10" ht="30" hidden="1" customHeight="1">
      <c r="A15" s="197"/>
      <c r="B15" s="197"/>
      <c r="C15" s="197"/>
      <c r="D15" s="90" t="s">
        <v>106</v>
      </c>
      <c r="E15" s="91"/>
      <c r="F15" s="92"/>
      <c r="G15" s="92"/>
      <c r="H15" s="93"/>
      <c r="I15" s="92"/>
      <c r="J15" s="94"/>
    </row>
    <row r="16" spans="1:10" ht="30" hidden="1" customHeight="1">
      <c r="A16" s="197"/>
      <c r="B16" s="197"/>
      <c r="C16" s="197"/>
      <c r="D16" s="90" t="s">
        <v>107</v>
      </c>
      <c r="E16" s="91"/>
      <c r="F16" s="92"/>
      <c r="G16" s="92"/>
      <c r="H16" s="93"/>
      <c r="I16" s="92"/>
      <c r="J16" s="94"/>
    </row>
    <row r="17" spans="1:10" ht="30" hidden="1" customHeight="1">
      <c r="A17" s="221"/>
      <c r="B17" s="221"/>
      <c r="C17" s="221"/>
      <c r="D17" s="90" t="s">
        <v>108</v>
      </c>
      <c r="E17" s="91"/>
      <c r="F17" s="92"/>
      <c r="G17" s="92"/>
      <c r="H17" s="93"/>
      <c r="I17" s="92"/>
      <c r="J17" s="94"/>
    </row>
    <row r="18" spans="1:10" ht="30" hidden="1" customHeight="1">
      <c r="A18" s="70"/>
      <c r="B18" s="220">
        <v>12</v>
      </c>
      <c r="C18" s="70"/>
      <c r="D18" s="90" t="s">
        <v>105</v>
      </c>
      <c r="E18" s="91"/>
      <c r="F18" s="92">
        <v>29790</v>
      </c>
      <c r="G18" s="95"/>
      <c r="H18" s="93"/>
      <c r="I18" s="92">
        <v>77964</v>
      </c>
      <c r="J18" s="94"/>
    </row>
    <row r="19" spans="1:10" ht="30" hidden="1" customHeight="1">
      <c r="A19" s="29"/>
      <c r="B19" s="197"/>
      <c r="C19" s="29"/>
      <c r="D19" s="90" t="s">
        <v>106</v>
      </c>
      <c r="E19" s="91"/>
      <c r="F19" s="43"/>
      <c r="G19" s="96"/>
      <c r="H19" s="91"/>
      <c r="I19" s="43"/>
      <c r="J19" s="94"/>
    </row>
    <row r="20" spans="1:10" ht="30" hidden="1" customHeight="1">
      <c r="A20" s="29"/>
      <c r="B20" s="197"/>
      <c r="C20" s="29"/>
      <c r="D20" s="90" t="s">
        <v>107</v>
      </c>
      <c r="E20" s="91"/>
      <c r="F20" s="43"/>
      <c r="G20" s="96"/>
      <c r="H20" s="91"/>
      <c r="I20" s="43"/>
      <c r="J20" s="94"/>
    </row>
    <row r="21" spans="1:10" ht="30" hidden="1" customHeight="1">
      <c r="A21" s="74"/>
      <c r="B21" s="221"/>
      <c r="C21" s="74"/>
      <c r="D21" s="90" t="s">
        <v>108</v>
      </c>
      <c r="E21" s="91"/>
      <c r="F21" s="43"/>
      <c r="G21" s="96"/>
      <c r="H21" s="91"/>
      <c r="I21" s="43"/>
      <c r="J21" s="94"/>
    </row>
    <row r="22" spans="1:10" ht="13.5" customHeight="1">
      <c r="A22" s="222" t="s">
        <v>18</v>
      </c>
      <c r="B22" s="197">
        <v>13</v>
      </c>
      <c r="C22" s="222" t="s">
        <v>103</v>
      </c>
      <c r="D22" s="90" t="s">
        <v>105</v>
      </c>
      <c r="E22" s="93"/>
      <c r="F22" s="92">
        <v>29935</v>
      </c>
      <c r="G22" s="95"/>
      <c r="H22" s="93"/>
      <c r="I22" s="92">
        <v>77734</v>
      </c>
      <c r="J22" s="94"/>
    </row>
    <row r="23" spans="1:10">
      <c r="A23" s="197"/>
      <c r="B23" s="197"/>
      <c r="C23" s="197"/>
      <c r="D23" s="90" t="s">
        <v>106</v>
      </c>
      <c r="E23" s="93"/>
      <c r="F23" s="92">
        <v>7796</v>
      </c>
      <c r="G23" s="95"/>
      <c r="H23" s="93"/>
      <c r="I23" s="92">
        <v>21033</v>
      </c>
      <c r="J23" s="94"/>
    </row>
    <row r="24" spans="1:10">
      <c r="A24" s="197"/>
      <c r="B24" s="197"/>
      <c r="C24" s="197"/>
      <c r="D24" s="90" t="s">
        <v>107</v>
      </c>
      <c r="E24" s="93"/>
      <c r="F24" s="92">
        <v>3501</v>
      </c>
      <c r="G24" s="95"/>
      <c r="H24" s="93"/>
      <c r="I24" s="92">
        <v>9219</v>
      </c>
      <c r="J24" s="94"/>
    </row>
    <row r="25" spans="1:10">
      <c r="A25" s="221"/>
      <c r="B25" s="197"/>
      <c r="C25" s="221"/>
      <c r="D25" s="90" t="s">
        <v>108</v>
      </c>
      <c r="E25" s="93"/>
      <c r="F25" s="92">
        <v>6387</v>
      </c>
      <c r="G25" s="95"/>
      <c r="H25" s="93"/>
      <c r="I25" s="92">
        <v>16605</v>
      </c>
      <c r="J25" s="94"/>
    </row>
    <row r="26" spans="1:10">
      <c r="A26" s="70"/>
      <c r="B26" s="220">
        <v>14</v>
      </c>
      <c r="C26" s="70"/>
      <c r="D26" s="90" t="s">
        <v>105</v>
      </c>
      <c r="E26" s="93"/>
      <c r="F26" s="92">
        <v>30040</v>
      </c>
      <c r="G26" s="95"/>
      <c r="H26" s="93"/>
      <c r="I26" s="92">
        <v>77568</v>
      </c>
      <c r="J26" s="94"/>
    </row>
    <row r="27" spans="1:10">
      <c r="A27" s="29"/>
      <c r="B27" s="197"/>
      <c r="C27" s="29"/>
      <c r="D27" s="90" t="s">
        <v>106</v>
      </c>
      <c r="E27" s="93"/>
      <c r="F27" s="92">
        <v>8060</v>
      </c>
      <c r="G27" s="95"/>
      <c r="H27" s="93"/>
      <c r="I27" s="92">
        <v>20979</v>
      </c>
      <c r="J27" s="94"/>
    </row>
    <row r="28" spans="1:10">
      <c r="A28" s="29"/>
      <c r="B28" s="197"/>
      <c r="C28" s="29"/>
      <c r="D28" s="90" t="s">
        <v>107</v>
      </c>
      <c r="E28" s="93"/>
      <c r="F28" s="92">
        <v>3475</v>
      </c>
      <c r="G28" s="95"/>
      <c r="H28" s="93"/>
      <c r="I28" s="92">
        <v>9144</v>
      </c>
      <c r="J28" s="94"/>
    </row>
    <row r="29" spans="1:10">
      <c r="A29" s="74"/>
      <c r="B29" s="221"/>
      <c r="C29" s="74"/>
      <c r="D29" s="90" t="s">
        <v>108</v>
      </c>
      <c r="E29" s="93"/>
      <c r="F29" s="92">
        <v>6366</v>
      </c>
      <c r="G29" s="95"/>
      <c r="H29" s="93"/>
      <c r="I29" s="92">
        <v>16409</v>
      </c>
      <c r="J29" s="94"/>
    </row>
    <row r="30" spans="1:10">
      <c r="A30" s="29"/>
      <c r="B30" s="197">
        <v>15</v>
      </c>
      <c r="C30" s="29"/>
      <c r="D30" s="90" t="s">
        <v>105</v>
      </c>
      <c r="E30" s="93"/>
      <c r="F30" s="92">
        <v>30161</v>
      </c>
      <c r="G30" s="95"/>
      <c r="H30" s="93"/>
      <c r="I30" s="92">
        <v>77331</v>
      </c>
      <c r="J30" s="94"/>
    </row>
    <row r="31" spans="1:10">
      <c r="A31" s="29"/>
      <c r="B31" s="197"/>
      <c r="C31" s="29"/>
      <c r="D31" s="90" t="s">
        <v>106</v>
      </c>
      <c r="E31" s="93"/>
      <c r="F31" s="92">
        <v>8079</v>
      </c>
      <c r="G31" s="95"/>
      <c r="H31" s="93"/>
      <c r="I31" s="92">
        <v>20819</v>
      </c>
      <c r="J31" s="94"/>
    </row>
    <row r="32" spans="1:10">
      <c r="A32" s="29"/>
      <c r="B32" s="197"/>
      <c r="C32" s="29"/>
      <c r="D32" s="90" t="s">
        <v>107</v>
      </c>
      <c r="E32" s="93"/>
      <c r="F32" s="92">
        <v>3476</v>
      </c>
      <c r="G32" s="95"/>
      <c r="H32" s="93"/>
      <c r="I32" s="92">
        <v>9078</v>
      </c>
      <c r="J32" s="94"/>
    </row>
    <row r="33" spans="1:10">
      <c r="A33" s="29"/>
      <c r="B33" s="197"/>
      <c r="C33" s="29"/>
      <c r="D33" s="90" t="s">
        <v>108</v>
      </c>
      <c r="E33" s="93"/>
      <c r="F33" s="92">
        <v>6328</v>
      </c>
      <c r="G33" s="95"/>
      <c r="H33" s="93"/>
      <c r="I33" s="92">
        <v>16228</v>
      </c>
      <c r="J33" s="94"/>
    </row>
    <row r="34" spans="1:10">
      <c r="A34" s="70"/>
      <c r="B34" s="220">
        <v>16</v>
      </c>
      <c r="C34" s="70"/>
      <c r="D34" s="90" t="s">
        <v>105</v>
      </c>
      <c r="E34" s="93"/>
      <c r="F34" s="92">
        <v>30162</v>
      </c>
      <c r="G34" s="95"/>
      <c r="H34" s="93"/>
      <c r="I34" s="92">
        <v>77297</v>
      </c>
      <c r="J34" s="94"/>
    </row>
    <row r="35" spans="1:10">
      <c r="A35" s="29"/>
      <c r="B35" s="197"/>
      <c r="C35" s="29"/>
      <c r="D35" s="90" t="s">
        <v>106</v>
      </c>
      <c r="E35" s="93"/>
      <c r="F35" s="92">
        <v>8052</v>
      </c>
      <c r="G35" s="95"/>
      <c r="H35" s="93"/>
      <c r="I35" s="92">
        <v>20547</v>
      </c>
      <c r="J35" s="94"/>
    </row>
    <row r="36" spans="1:10">
      <c r="A36" s="29"/>
      <c r="B36" s="197"/>
      <c r="C36" s="29"/>
      <c r="D36" s="90" t="s">
        <v>107</v>
      </c>
      <c r="E36" s="93"/>
      <c r="F36" s="92">
        <v>3501</v>
      </c>
      <c r="G36" s="95"/>
      <c r="H36" s="93"/>
      <c r="I36" s="92">
        <v>9041</v>
      </c>
      <c r="J36" s="94"/>
    </row>
    <row r="37" spans="1:10">
      <c r="A37" s="74"/>
      <c r="B37" s="221"/>
      <c r="C37" s="74"/>
      <c r="D37" s="90" t="s">
        <v>108</v>
      </c>
      <c r="E37" s="93"/>
      <c r="F37" s="92">
        <v>6308</v>
      </c>
      <c r="G37" s="95"/>
      <c r="H37" s="93"/>
      <c r="I37" s="92">
        <v>16071</v>
      </c>
      <c r="J37" s="94"/>
    </row>
    <row r="38" spans="1:10" ht="48.75" customHeight="1" thickBot="1">
      <c r="A38" s="97"/>
      <c r="B38" s="98">
        <v>17</v>
      </c>
      <c r="C38" s="97"/>
      <c r="D38" s="99" t="s">
        <v>105</v>
      </c>
      <c r="E38" s="100"/>
      <c r="F38" s="101">
        <v>47634</v>
      </c>
      <c r="G38" s="102"/>
      <c r="H38" s="100"/>
      <c r="I38" s="101">
        <v>123129</v>
      </c>
      <c r="J38" s="97"/>
    </row>
    <row r="39" spans="1:10">
      <c r="A39" s="38" t="s">
        <v>126</v>
      </c>
    </row>
    <row r="40" spans="1:10">
      <c r="A40" s="3" t="s">
        <v>136</v>
      </c>
    </row>
  </sheetData>
  <mergeCells count="13">
    <mergeCell ref="B14:B17"/>
    <mergeCell ref="C14:C17"/>
    <mergeCell ref="A22:A25"/>
    <mergeCell ref="B30:B33"/>
    <mergeCell ref="B26:B29"/>
    <mergeCell ref="B22:B25"/>
    <mergeCell ref="B34:B37"/>
    <mergeCell ref="C22:C25"/>
    <mergeCell ref="A2:C2"/>
    <mergeCell ref="B18:B21"/>
    <mergeCell ref="B12:C12"/>
    <mergeCell ref="A13:C13"/>
    <mergeCell ref="A14:A17"/>
  </mergeCells>
  <phoneticPr fontId="2"/>
  <pageMargins left="0.78700000000000003" right="0.78700000000000003" top="0.98399999999999999" bottom="0.98399999999999999" header="0.51200000000000001" footer="0.51200000000000001"/>
  <pageSetup paperSize="9" scale="94" orientation="portrait" r:id="rId1"/>
  <headerFooter alignWithMargins="0"/>
  <colBreaks count="1" manualBreakCount="1">
    <brk id="10" max="1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/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0.1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9" t="s">
        <v>138</v>
      </c>
      <c r="F1" s="38"/>
      <c r="G1" s="38"/>
      <c r="H1" s="38"/>
      <c r="I1" s="38"/>
      <c r="J1" s="13" t="s">
        <v>123</v>
      </c>
    </row>
    <row r="2" spans="1:10" s="1" customFormat="1" ht="23.25" customHeight="1">
      <c r="A2" s="212" t="s">
        <v>103</v>
      </c>
      <c r="B2" s="228"/>
      <c r="C2" s="228"/>
      <c r="D2" s="53"/>
      <c r="E2" s="53" t="s">
        <v>110</v>
      </c>
      <c r="F2" s="53" t="s">
        <v>111</v>
      </c>
      <c r="G2" s="53" t="s">
        <v>112</v>
      </c>
      <c r="H2" s="53" t="s">
        <v>113</v>
      </c>
      <c r="I2" s="53" t="s">
        <v>114</v>
      </c>
      <c r="J2" s="63" t="s">
        <v>115</v>
      </c>
    </row>
    <row r="3" spans="1:10" ht="18.75" customHeight="1">
      <c r="A3" s="62"/>
      <c r="B3" s="62" t="s">
        <v>140</v>
      </c>
      <c r="C3" s="81"/>
      <c r="D3" s="5" t="s">
        <v>105</v>
      </c>
      <c r="E3" s="2">
        <f t="shared" ref="E3:J3" si="0">SUM(E11:E14)</f>
        <v>131</v>
      </c>
      <c r="F3" s="2">
        <f t="shared" si="0"/>
        <v>47</v>
      </c>
      <c r="G3" s="2">
        <f t="shared" si="0"/>
        <v>1500</v>
      </c>
      <c r="H3" s="2">
        <f t="shared" si="0"/>
        <v>318</v>
      </c>
      <c r="I3" s="2">
        <f t="shared" si="0"/>
        <v>272</v>
      </c>
      <c r="J3" s="2">
        <f t="shared" si="0"/>
        <v>511</v>
      </c>
    </row>
    <row r="4" spans="1:10" ht="18.75" customHeight="1">
      <c r="A4" s="5"/>
      <c r="B4" s="5">
        <v>14</v>
      </c>
      <c r="C4" s="64"/>
      <c r="D4" s="5" t="s">
        <v>105</v>
      </c>
      <c r="E4" s="2">
        <f t="shared" ref="E4:J4" si="1">SUM(E15:E18)</f>
        <v>133</v>
      </c>
      <c r="F4" s="2">
        <f t="shared" si="1"/>
        <v>53</v>
      </c>
      <c r="G4" s="2">
        <f t="shared" si="1"/>
        <v>1478</v>
      </c>
      <c r="H4" s="2">
        <f t="shared" si="1"/>
        <v>350</v>
      </c>
      <c r="I4" s="2">
        <f t="shared" si="1"/>
        <v>272</v>
      </c>
      <c r="J4" s="2">
        <f t="shared" si="1"/>
        <v>512</v>
      </c>
    </row>
    <row r="5" spans="1:10" ht="18.75" customHeight="1">
      <c r="A5" s="5"/>
      <c r="B5" s="5">
        <v>15</v>
      </c>
      <c r="C5" s="64"/>
      <c r="D5" s="5" t="s">
        <v>105</v>
      </c>
      <c r="E5" s="2">
        <f t="shared" ref="E5:J5" si="2">SUM(E19:E22)</f>
        <v>141</v>
      </c>
      <c r="F5" s="2">
        <f t="shared" si="2"/>
        <v>42</v>
      </c>
      <c r="G5" s="2">
        <f t="shared" si="2"/>
        <v>1443</v>
      </c>
      <c r="H5" s="2">
        <f t="shared" si="2"/>
        <v>383</v>
      </c>
      <c r="I5" s="2">
        <f t="shared" si="2"/>
        <v>353</v>
      </c>
      <c r="J5" s="2">
        <f t="shared" si="2"/>
        <v>495</v>
      </c>
    </row>
    <row r="6" spans="1:10" ht="18.75" customHeight="1">
      <c r="A6" s="5"/>
      <c r="B6" s="5">
        <v>16</v>
      </c>
      <c r="C6" s="64"/>
      <c r="D6" s="5" t="s">
        <v>105</v>
      </c>
      <c r="E6" s="2">
        <f t="shared" ref="E6:J6" si="3">SUM(E23:E26)</f>
        <v>137</v>
      </c>
      <c r="F6" s="2">
        <f t="shared" si="3"/>
        <v>53</v>
      </c>
      <c r="G6" s="2">
        <f t="shared" si="3"/>
        <v>1342</v>
      </c>
      <c r="H6" s="2">
        <f t="shared" si="3"/>
        <v>369</v>
      </c>
      <c r="I6" s="2">
        <f t="shared" si="3"/>
        <v>309</v>
      </c>
      <c r="J6" s="2">
        <f t="shared" si="3"/>
        <v>468</v>
      </c>
    </row>
    <row r="7" spans="1:10" ht="18.75" customHeight="1" thickBot="1">
      <c r="A7" s="7"/>
      <c r="B7" s="7">
        <v>17</v>
      </c>
      <c r="C7" s="103"/>
      <c r="D7" s="7" t="s">
        <v>105</v>
      </c>
      <c r="E7" s="6">
        <f t="shared" ref="E7:J7" si="4">SUM(E27:E27)</f>
        <v>156</v>
      </c>
      <c r="F7" s="6">
        <f t="shared" si="4"/>
        <v>36</v>
      </c>
      <c r="G7" s="6">
        <f t="shared" si="4"/>
        <v>1313</v>
      </c>
      <c r="H7" s="6">
        <f t="shared" si="4"/>
        <v>318</v>
      </c>
      <c r="I7" s="6">
        <f t="shared" si="4"/>
        <v>273</v>
      </c>
      <c r="J7" s="6">
        <f t="shared" si="4"/>
        <v>563</v>
      </c>
    </row>
    <row r="8" spans="1:10">
      <c r="A8" s="38" t="s">
        <v>126</v>
      </c>
    </row>
    <row r="9" spans="1:10" ht="19.5" customHeight="1" thickBot="1">
      <c r="A9" s="9">
        <v>13</v>
      </c>
      <c r="B9" s="9" t="s">
        <v>109</v>
      </c>
      <c r="F9" s="38"/>
      <c r="G9" s="38"/>
      <c r="H9" s="38"/>
      <c r="I9" s="38"/>
      <c r="J9" s="13" t="s">
        <v>123</v>
      </c>
    </row>
    <row r="10" spans="1:10" s="1" customFormat="1" ht="16.5" customHeight="1">
      <c r="A10" s="212" t="s">
        <v>103</v>
      </c>
      <c r="B10" s="228"/>
      <c r="C10" s="228"/>
      <c r="D10" s="53"/>
      <c r="E10" s="53" t="s">
        <v>110</v>
      </c>
      <c r="F10" s="53" t="s">
        <v>111</v>
      </c>
      <c r="G10" s="53" t="s">
        <v>112</v>
      </c>
      <c r="H10" s="53" t="s">
        <v>113</v>
      </c>
      <c r="I10" s="53" t="s">
        <v>114</v>
      </c>
      <c r="J10" s="63" t="s">
        <v>115</v>
      </c>
    </row>
    <row r="11" spans="1:10">
      <c r="A11" s="222" t="s">
        <v>18</v>
      </c>
      <c r="B11" s="222">
        <v>13</v>
      </c>
      <c r="C11" s="222" t="s">
        <v>103</v>
      </c>
      <c r="D11" s="62" t="s">
        <v>105</v>
      </c>
      <c r="E11" s="104">
        <v>96</v>
      </c>
      <c r="F11" s="104">
        <v>27</v>
      </c>
      <c r="G11" s="104">
        <v>1000</v>
      </c>
      <c r="H11" s="104">
        <v>198</v>
      </c>
      <c r="I11" s="104">
        <v>167</v>
      </c>
      <c r="J11" s="105">
        <v>364</v>
      </c>
    </row>
    <row r="12" spans="1:10">
      <c r="A12" s="197"/>
      <c r="B12" s="197"/>
      <c r="C12" s="197"/>
      <c r="D12" s="5" t="s">
        <v>106</v>
      </c>
      <c r="E12" s="106">
        <v>12</v>
      </c>
      <c r="F12" s="106">
        <v>10</v>
      </c>
      <c r="G12" s="106">
        <v>224</v>
      </c>
      <c r="H12" s="106">
        <v>47</v>
      </c>
      <c r="I12" s="106">
        <v>44</v>
      </c>
      <c r="J12" s="107">
        <v>73</v>
      </c>
    </row>
    <row r="13" spans="1:10">
      <c r="A13" s="197"/>
      <c r="B13" s="197"/>
      <c r="C13" s="197"/>
      <c r="D13" s="5" t="s">
        <v>107</v>
      </c>
      <c r="E13" s="106">
        <v>13</v>
      </c>
      <c r="F13" s="106">
        <v>5</v>
      </c>
      <c r="G13" s="106">
        <v>96</v>
      </c>
      <c r="H13" s="106">
        <v>25</v>
      </c>
      <c r="I13" s="106">
        <v>20</v>
      </c>
      <c r="J13" s="107">
        <v>27</v>
      </c>
    </row>
    <row r="14" spans="1:10">
      <c r="A14" s="224"/>
      <c r="B14" s="224"/>
      <c r="C14" s="224"/>
      <c r="D14" s="25" t="s">
        <v>108</v>
      </c>
      <c r="E14" s="108">
        <v>10</v>
      </c>
      <c r="F14" s="108">
        <v>5</v>
      </c>
      <c r="G14" s="108">
        <v>180</v>
      </c>
      <c r="H14" s="108">
        <v>48</v>
      </c>
      <c r="I14" s="108">
        <v>41</v>
      </c>
      <c r="J14" s="109">
        <v>47</v>
      </c>
    </row>
    <row r="15" spans="1:10">
      <c r="A15" s="222"/>
      <c r="B15" s="222">
        <v>14</v>
      </c>
      <c r="C15" s="222"/>
      <c r="D15" s="62" t="s">
        <v>105</v>
      </c>
      <c r="E15" s="104">
        <v>90</v>
      </c>
      <c r="F15" s="104">
        <v>32</v>
      </c>
      <c r="G15" s="104">
        <v>948</v>
      </c>
      <c r="H15" s="104">
        <v>230</v>
      </c>
      <c r="I15" s="104">
        <v>173</v>
      </c>
      <c r="J15" s="105">
        <v>363</v>
      </c>
    </row>
    <row r="16" spans="1:10">
      <c r="A16" s="197"/>
      <c r="B16" s="197"/>
      <c r="C16" s="197"/>
      <c r="D16" s="5" t="s">
        <v>106</v>
      </c>
      <c r="E16" s="106">
        <v>20</v>
      </c>
      <c r="F16" s="106">
        <v>10</v>
      </c>
      <c r="G16" s="106">
        <v>249</v>
      </c>
      <c r="H16" s="106">
        <v>59</v>
      </c>
      <c r="I16" s="106">
        <v>53</v>
      </c>
      <c r="J16" s="107">
        <v>65</v>
      </c>
    </row>
    <row r="17" spans="1:10">
      <c r="A17" s="197"/>
      <c r="B17" s="197"/>
      <c r="C17" s="197"/>
      <c r="D17" s="5" t="s">
        <v>107</v>
      </c>
      <c r="E17" s="106">
        <v>8</v>
      </c>
      <c r="F17" s="106">
        <v>4</v>
      </c>
      <c r="G17" s="106">
        <v>99</v>
      </c>
      <c r="H17" s="106">
        <v>10</v>
      </c>
      <c r="I17" s="106">
        <v>12</v>
      </c>
      <c r="J17" s="107">
        <v>30</v>
      </c>
    </row>
    <row r="18" spans="1:10">
      <c r="A18" s="224"/>
      <c r="B18" s="224"/>
      <c r="C18" s="224"/>
      <c r="D18" s="25" t="s">
        <v>108</v>
      </c>
      <c r="E18" s="108">
        <v>15</v>
      </c>
      <c r="F18" s="108">
        <v>7</v>
      </c>
      <c r="G18" s="108">
        <v>182</v>
      </c>
      <c r="H18" s="108">
        <v>51</v>
      </c>
      <c r="I18" s="108">
        <v>34</v>
      </c>
      <c r="J18" s="109">
        <v>54</v>
      </c>
    </row>
    <row r="19" spans="1:10">
      <c r="A19" s="225"/>
      <c r="B19" s="225">
        <v>15</v>
      </c>
      <c r="C19" s="225"/>
      <c r="D19" s="42" t="s">
        <v>105</v>
      </c>
      <c r="E19" s="104">
        <v>99</v>
      </c>
      <c r="F19" s="104">
        <v>27</v>
      </c>
      <c r="G19" s="104">
        <v>926</v>
      </c>
      <c r="H19" s="104">
        <v>264</v>
      </c>
      <c r="I19" s="104">
        <v>232</v>
      </c>
      <c r="J19" s="105">
        <v>332</v>
      </c>
    </row>
    <row r="20" spans="1:10">
      <c r="A20" s="226"/>
      <c r="B20" s="226"/>
      <c r="C20" s="226"/>
      <c r="D20" s="43" t="s">
        <v>106</v>
      </c>
      <c r="E20" s="106">
        <v>26</v>
      </c>
      <c r="F20" s="106">
        <v>4</v>
      </c>
      <c r="G20" s="106">
        <v>241</v>
      </c>
      <c r="H20" s="106">
        <v>47</v>
      </c>
      <c r="I20" s="106">
        <v>46</v>
      </c>
      <c r="J20" s="107">
        <v>83</v>
      </c>
    </row>
    <row r="21" spans="1:10">
      <c r="A21" s="226"/>
      <c r="B21" s="226"/>
      <c r="C21" s="226"/>
      <c r="D21" s="43" t="s">
        <v>107</v>
      </c>
      <c r="E21" s="106">
        <v>1</v>
      </c>
      <c r="F21" s="106">
        <v>6</v>
      </c>
      <c r="G21" s="106">
        <v>92</v>
      </c>
      <c r="H21" s="106">
        <v>33</v>
      </c>
      <c r="I21" s="106">
        <v>35</v>
      </c>
      <c r="J21" s="107">
        <v>23</v>
      </c>
    </row>
    <row r="22" spans="1:10">
      <c r="A22" s="227"/>
      <c r="B22" s="227"/>
      <c r="C22" s="227"/>
      <c r="D22" s="44" t="s">
        <v>108</v>
      </c>
      <c r="E22" s="108">
        <v>15</v>
      </c>
      <c r="F22" s="108">
        <v>5</v>
      </c>
      <c r="G22" s="108">
        <v>184</v>
      </c>
      <c r="H22" s="108">
        <v>39</v>
      </c>
      <c r="I22" s="108">
        <v>40</v>
      </c>
      <c r="J22" s="109">
        <v>57</v>
      </c>
    </row>
    <row r="23" spans="1:10">
      <c r="A23" s="225"/>
      <c r="B23" s="225">
        <v>16</v>
      </c>
      <c r="C23" s="225"/>
      <c r="D23" s="42" t="s">
        <v>105</v>
      </c>
      <c r="E23" s="104">
        <v>90</v>
      </c>
      <c r="F23" s="104">
        <v>37</v>
      </c>
      <c r="G23" s="104">
        <v>860</v>
      </c>
      <c r="H23" s="104">
        <v>231</v>
      </c>
      <c r="I23" s="104">
        <v>192</v>
      </c>
      <c r="J23" s="105">
        <v>320</v>
      </c>
    </row>
    <row r="24" spans="1:10">
      <c r="A24" s="226"/>
      <c r="B24" s="226"/>
      <c r="C24" s="226"/>
      <c r="D24" s="43" t="s">
        <v>106</v>
      </c>
      <c r="E24" s="106">
        <v>16</v>
      </c>
      <c r="F24" s="106">
        <v>3</v>
      </c>
      <c r="G24" s="106">
        <v>230</v>
      </c>
      <c r="H24" s="106">
        <v>67</v>
      </c>
      <c r="I24" s="106">
        <v>48</v>
      </c>
      <c r="J24" s="107">
        <v>70</v>
      </c>
    </row>
    <row r="25" spans="1:10">
      <c r="A25" s="226"/>
      <c r="B25" s="226"/>
      <c r="C25" s="226"/>
      <c r="D25" s="43" t="s">
        <v>107</v>
      </c>
      <c r="E25" s="106">
        <v>10</v>
      </c>
      <c r="F25" s="106">
        <v>6</v>
      </c>
      <c r="G25" s="106">
        <v>98</v>
      </c>
      <c r="H25" s="106">
        <v>35</v>
      </c>
      <c r="I25" s="106">
        <v>38</v>
      </c>
      <c r="J25" s="107">
        <v>35</v>
      </c>
    </row>
    <row r="26" spans="1:10">
      <c r="A26" s="227"/>
      <c r="B26" s="227"/>
      <c r="C26" s="227"/>
      <c r="D26" s="44" t="s">
        <v>108</v>
      </c>
      <c r="E26" s="108">
        <v>21</v>
      </c>
      <c r="F26" s="108">
        <v>7</v>
      </c>
      <c r="G26" s="108">
        <v>154</v>
      </c>
      <c r="H26" s="108">
        <v>36</v>
      </c>
      <c r="I26" s="108">
        <v>31</v>
      </c>
      <c r="J26" s="109">
        <v>43</v>
      </c>
    </row>
    <row r="27" spans="1:10" ht="31.5" customHeight="1" thickBot="1">
      <c r="A27" s="110"/>
      <c r="B27" s="110">
        <v>17</v>
      </c>
      <c r="C27" s="110"/>
      <c r="D27" s="110" t="s">
        <v>105</v>
      </c>
      <c r="E27" s="111">
        <v>156</v>
      </c>
      <c r="F27" s="111">
        <v>36</v>
      </c>
      <c r="G27" s="111">
        <v>1313</v>
      </c>
      <c r="H27" s="111">
        <v>318</v>
      </c>
      <c r="I27" s="111">
        <v>273</v>
      </c>
      <c r="J27" s="112">
        <v>563</v>
      </c>
    </row>
    <row r="28" spans="1:10">
      <c r="A28" s="38" t="s">
        <v>126</v>
      </c>
    </row>
  </sheetData>
  <mergeCells count="14">
    <mergeCell ref="A23:A26"/>
    <mergeCell ref="B23:B26"/>
    <mergeCell ref="C23:C26"/>
    <mergeCell ref="A15:A18"/>
    <mergeCell ref="B15:B18"/>
    <mergeCell ref="C15:C18"/>
    <mergeCell ref="A19:A22"/>
    <mergeCell ref="B19:B22"/>
    <mergeCell ref="C19:C22"/>
    <mergeCell ref="A2:C2"/>
    <mergeCell ref="A11:A14"/>
    <mergeCell ref="B11:B14"/>
    <mergeCell ref="C11:C14"/>
    <mergeCell ref="A10:C1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4</vt:i4>
      </vt:variant>
    </vt:vector>
  </HeadingPairs>
  <TitlesOfParts>
    <vt:vector size="15" baseType="lpstr">
      <vt:lpstr>4-3</vt:lpstr>
      <vt:lpstr>人口（抜粋）</vt:lpstr>
      <vt:lpstr>世帯数（抜粋）</vt:lpstr>
      <vt:lpstr>人口グラフ</vt:lpstr>
      <vt:lpstr>世帯数グラフ</vt:lpstr>
      <vt:lpstr>8.基</vt:lpstr>
      <vt:lpstr>10.基</vt:lpstr>
      <vt:lpstr>11.基</vt:lpstr>
      <vt:lpstr>12.基</vt:lpstr>
      <vt:lpstr>13.基</vt:lpstr>
      <vt:lpstr>Sheet1</vt:lpstr>
      <vt:lpstr>'11.基'!Print_Area</vt:lpstr>
      <vt:lpstr>'12.基'!Print_Area</vt:lpstr>
      <vt:lpstr>'13.基'!Print_Area</vt:lpstr>
      <vt:lpstr>'4-3'!Print_Area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2012-01-24T02:25:13Z</cp:lastPrinted>
  <dcterms:created xsi:type="dcterms:W3CDTF">1997-01-08T22:48:59Z</dcterms:created>
  <dcterms:modified xsi:type="dcterms:W3CDTF">2023-03-22T01:12:50Z</dcterms:modified>
</cp:coreProperties>
</file>