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1C21C1B-0DA6-472F-9A78-65421F0ED5A5}" xr6:coauthVersionLast="36" xr6:coauthVersionMax="36" xr10:uidLastSave="{00000000-0000-0000-0000-000000000000}"/>
  <bookViews>
    <workbookView xWindow="0" yWindow="0" windowWidth="13650" windowHeight="13380" tabRatio="882"/>
  </bookViews>
  <sheets>
    <sheet name="26-5" sheetId="5" r:id="rId1"/>
  </sheets>
  <definedNames>
    <definedName name="_xlnm.Print_Area" localSheetId="0">'26-5'!$A$1:$O$44</definedName>
  </definedNames>
  <calcPr calcId="191029"/>
</workbook>
</file>

<file path=xl/calcChain.xml><?xml version="1.0" encoding="utf-8"?>
<calcChain xmlns="http://schemas.openxmlformats.org/spreadsheetml/2006/main">
  <c r="C17" i="5" l="1"/>
  <c r="L17" i="5" s="1"/>
  <c r="D51" i="5"/>
  <c r="E51" i="5"/>
  <c r="F51" i="5" s="1"/>
  <c r="G51" i="5"/>
  <c r="H51" i="5"/>
  <c r="I51" i="5"/>
  <c r="J51" i="5"/>
  <c r="K51" i="5"/>
  <c r="L51" i="5" s="1"/>
  <c r="C51" i="5"/>
  <c r="C44" i="5"/>
  <c r="L44" i="5" s="1"/>
  <c r="J44" i="5"/>
  <c r="C43" i="5"/>
  <c r="L43" i="5" s="1"/>
  <c r="J43" i="5"/>
  <c r="C42" i="5"/>
  <c r="F42" i="5" s="1"/>
  <c r="J42" i="5"/>
  <c r="C41" i="5"/>
  <c r="L41" i="5" s="1"/>
  <c r="J41" i="5"/>
  <c r="C40" i="5"/>
  <c r="J40" i="5" s="1"/>
  <c r="F40" i="5"/>
  <c r="C39" i="5"/>
  <c r="L39" i="5" s="1"/>
  <c r="J39" i="5"/>
  <c r="C38" i="5"/>
  <c r="L38" i="5" s="1"/>
  <c r="J38" i="5"/>
  <c r="C37" i="5"/>
  <c r="J37" i="5" s="1"/>
  <c r="C36" i="5"/>
  <c r="F36" i="5" s="1"/>
  <c r="J36" i="5"/>
  <c r="C35" i="5"/>
  <c r="J35" i="5" s="1"/>
  <c r="C34" i="5"/>
  <c r="J34" i="5" s="1"/>
  <c r="C33" i="5"/>
  <c r="J33" i="5" s="1"/>
  <c r="C32" i="5"/>
  <c r="J32" i="5"/>
  <c r="C31" i="5"/>
  <c r="F31" i="5" s="1"/>
  <c r="J31" i="5"/>
  <c r="C30" i="5"/>
  <c r="F30" i="5" s="1"/>
  <c r="J30" i="5"/>
  <c r="C29" i="5"/>
  <c r="F29" i="5" s="1"/>
  <c r="J29" i="5"/>
  <c r="C28" i="5"/>
  <c r="F28" i="5" s="1"/>
  <c r="J28" i="5"/>
  <c r="C27" i="5"/>
  <c r="F27" i="5" s="1"/>
  <c r="J27" i="5"/>
  <c r="C26" i="5"/>
  <c r="F26" i="5" s="1"/>
  <c r="J26" i="5"/>
  <c r="C25" i="5"/>
  <c r="F25" i="5" s="1"/>
  <c r="J25" i="5"/>
  <c r="C24" i="5"/>
  <c r="J24" i="5"/>
  <c r="M19" i="5"/>
  <c r="C9" i="5" s="1"/>
  <c r="C16" i="5"/>
  <c r="F16" i="5" s="1"/>
  <c r="L16" i="5"/>
  <c r="C15" i="5"/>
  <c r="J15" i="5" s="1"/>
  <c r="F15" i="5"/>
  <c r="C14" i="5"/>
  <c r="L14" i="5" s="1"/>
  <c r="J14" i="5"/>
  <c r="C13" i="5"/>
  <c r="J13" i="5" s="1"/>
  <c r="C12" i="5"/>
  <c r="L12" i="5"/>
  <c r="C11" i="5"/>
  <c r="L11" i="5" s="1"/>
  <c r="C10" i="5"/>
  <c r="L10" i="5"/>
  <c r="M9" i="5"/>
  <c r="K9" i="5"/>
  <c r="I9" i="5"/>
  <c r="E9" i="5"/>
  <c r="M8" i="5"/>
  <c r="K8" i="5"/>
  <c r="L8" i="5" s="1"/>
  <c r="I8" i="5"/>
  <c r="E8" i="5"/>
  <c r="M7" i="5"/>
  <c r="K7" i="5"/>
  <c r="I7" i="5"/>
  <c r="E7" i="5"/>
  <c r="F7" i="5" s="1"/>
  <c r="D7" i="5" s="1"/>
  <c r="C7" i="5"/>
  <c r="J7" i="5"/>
  <c r="M6" i="5"/>
  <c r="K6" i="5"/>
  <c r="L6" i="5" s="1"/>
  <c r="I6" i="5"/>
  <c r="E6" i="5"/>
  <c r="C6" i="5"/>
  <c r="J6" i="5" s="1"/>
  <c r="K5" i="5"/>
  <c r="I5" i="5"/>
  <c r="E5" i="5"/>
  <c r="C5" i="5" s="1"/>
  <c r="E4" i="5"/>
  <c r="C4" i="5" s="1"/>
  <c r="F10" i="5"/>
  <c r="J10" i="5"/>
  <c r="F11" i="5"/>
  <c r="D10" i="5"/>
  <c r="J12" i="5"/>
  <c r="C8" i="5"/>
  <c r="J8" i="5" s="1"/>
  <c r="F12" i="5"/>
  <c r="L40" i="5"/>
  <c r="F41" i="5"/>
  <c r="L42" i="5"/>
  <c r="F43" i="5"/>
  <c r="L7" i="5"/>
  <c r="F8" i="5"/>
  <c r="D8" i="5" s="1"/>
  <c r="F24" i="5"/>
  <c r="L24" i="5"/>
  <c r="L25" i="5"/>
  <c r="L31" i="5"/>
  <c r="F32" i="5"/>
  <c r="L32" i="5"/>
  <c r="L33" i="5"/>
  <c r="F34" i="5"/>
  <c r="L34" i="5"/>
  <c r="L35" i="5"/>
  <c r="F35" i="5"/>
  <c r="F33" i="5"/>
  <c r="F17" i="5"/>
  <c r="L4" i="5" l="1"/>
  <c r="J4" i="5"/>
  <c r="J5" i="5"/>
  <c r="L5" i="5"/>
  <c r="F9" i="5"/>
  <c r="J9" i="5"/>
  <c r="L9" i="5"/>
  <c r="F6" i="5"/>
  <c r="D6" i="5" s="1"/>
  <c r="F4" i="5"/>
  <c r="L15" i="5"/>
  <c r="F37" i="5"/>
  <c r="D13" i="5"/>
  <c r="F38" i="5"/>
  <c r="F39" i="5"/>
  <c r="L36" i="5"/>
  <c r="F44" i="5"/>
  <c r="L37" i="5"/>
  <c r="L30" i="5"/>
  <c r="J16" i="5"/>
  <c r="L29" i="5"/>
  <c r="J11" i="5"/>
  <c r="D11" i="5" s="1"/>
  <c r="L13" i="5"/>
  <c r="F14" i="5"/>
  <c r="L28" i="5"/>
  <c r="J17" i="5"/>
  <c r="F5" i="5"/>
  <c r="D5" i="5" s="1"/>
  <c r="L27" i="5"/>
  <c r="L26" i="5"/>
  <c r="F13" i="5"/>
  <c r="D9" i="5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<sst xmlns="http://schemas.openxmlformats.org/spreadsheetml/2006/main" count="88" uniqueCount="30">
  <si>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</si>
  <si>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</si>
  <si>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</si>
  <si>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</si>
  <si>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</si>
  <si>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</si>
  <si>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</si>
  <si>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</si>
  <si>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</si>
  <si>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</si>
  <si>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</si>
  <si>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</si>
  <si>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</si>
  <si>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</si>
  <si>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</si>
  <si>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</si>
  <si>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</si>
  <si>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</si>
  <si>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</si>
  <si>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</si>
  <si>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</si>
  <si>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</si>
  <si>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</si>
  <si>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</si>
  <si>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</si>
  <si>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</si>
  <si>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</si>
  <si>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</si>
  <si>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土木課</t>
    <rPh sb="0" eb="3">
      <t>ドボクカ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</si>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</sst>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8" fontId="7" fillId="0" borderId="31" xfId="2" applyFont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38" fontId="7" fillId="2" borderId="9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8" fontId="7" fillId="3" borderId="9" xfId="2" applyFont="1" applyFill="1" applyBorder="1" applyAlignment="1">
      <alignment horizontal="right" vertical="center"/>
    </xf>
    <xf numFmtId="187" fontId="7" fillId="3" borderId="0" xfId="1" applyNumberFormat="1" applyFont="1" applyFill="1" applyBorder="1" applyAlignment="1">
      <alignment horizontal="right" vertical="center"/>
    </xf>
    <xf numFmtId="38" fontId="7" fillId="3" borderId="0" xfId="2" applyFont="1" applyFill="1" applyBorder="1" applyAlignment="1">
      <alignment horizontal="right" vertical="center"/>
    </xf>
    <xf numFmtId="176" fontId="7" fillId="3" borderId="0" xfId="1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18442" name="Line 2">
          <a:extLst>
            <a:ext uri="{FF2B5EF4-FFF2-40B4-BE49-F238E27FC236}">
              <a16:creationId xmlns:a16="http://schemas.microsoft.com/office/drawing/2014/main" id="{33BCD118-21F8-4D4F-B200-E88A2DBA48F5}"/>
            </a:ext>
          </a:extLst>
        </xdr:cNvPr>
        <xdr:cNvSpPr>
          <a:spLocks noChangeShapeType="1"/>
        </xdr:cNvSpPr>
      </xdr:nvSpPr>
      <xdr:spPr bwMode="auto">
        <a:xfrm flipH="1">
          <a:off x="3905250" y="513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view="pageBreakPreview" zoomScaleNormal="100" zoomScaleSheetLayoutView="100" workbookViewId="0">
      <selection activeCell="A18" sqref="A18:B18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22</v>
      </c>
      <c r="G1" s="86" t="s">
        <v>16</v>
      </c>
      <c r="H1" s="86"/>
      <c r="L1" s="12" t="s">
        <v>13</v>
      </c>
    </row>
    <row r="2" spans="1:14" ht="14.25" thickBot="1">
      <c r="A2" s="88" t="s">
        <v>20</v>
      </c>
      <c r="B2" s="88"/>
      <c r="C2" s="80" t="s">
        <v>6</v>
      </c>
      <c r="D2" s="80"/>
      <c r="E2" s="80" t="s">
        <v>9</v>
      </c>
      <c r="F2" s="80"/>
      <c r="G2" s="82" t="s">
        <v>17</v>
      </c>
      <c r="H2" s="83"/>
      <c r="I2" s="80" t="s">
        <v>10</v>
      </c>
      <c r="J2" s="80"/>
      <c r="K2" s="80" t="s">
        <v>11</v>
      </c>
      <c r="L2" s="82"/>
    </row>
    <row r="3" spans="1:14">
      <c r="A3" s="90"/>
      <c r="B3" s="90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92" t="s">
        <v>19</v>
      </c>
      <c r="N3" s="83"/>
    </row>
    <row r="4" spans="1:14" ht="18" hidden="1" customHeight="1">
      <c r="A4" s="93" t="s">
        <v>1</v>
      </c>
      <c r="B4" s="94"/>
      <c r="C4" s="13">
        <f>SUM(E4,M5,I4,K4)</f>
        <v>77000</v>
      </c>
      <c r="D4" s="21">
        <v>1</v>
      </c>
      <c r="E4" s="14">
        <f>SUM(E24:E27)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93" t="s">
        <v>21</v>
      </c>
      <c r="B5" s="94"/>
      <c r="C5" s="15">
        <f>E5+I5+K5</f>
        <v>2030563</v>
      </c>
      <c r="D5" s="54">
        <f t="shared" ref="D5:D11" si="0">SUM(F5,J5,L5)</f>
        <v>100</v>
      </c>
      <c r="E5" s="16">
        <f>SUM(E28:E31)</f>
        <v>146951</v>
      </c>
      <c r="F5" s="54">
        <f t="shared" ref="F5:F15" si="1">E5/C5*100</f>
        <v>7.2369584199062036</v>
      </c>
      <c r="G5" s="23"/>
      <c r="H5" s="23"/>
      <c r="I5" s="16">
        <f>SUM(I28:I31)</f>
        <v>9000</v>
      </c>
      <c r="J5" s="54">
        <f t="shared" ref="J5:J15" si="2">I5/C5*100</f>
        <v>0.44322682920943596</v>
      </c>
      <c r="K5" s="16">
        <f>SUM(K28:K31)</f>
        <v>1874612</v>
      </c>
      <c r="L5" s="54">
        <f t="shared" ref="L5:L15" si="3">K5/C5*100</f>
        <v>92.319814750884362</v>
      </c>
      <c r="M5" s="14" t="s">
        <v>15</v>
      </c>
      <c r="N5" s="14" t="s">
        <v>15</v>
      </c>
    </row>
    <row r="6" spans="1:14" ht="22.5" customHeight="1">
      <c r="A6" s="90">
        <v>14</v>
      </c>
      <c r="B6" s="91"/>
      <c r="C6" s="15">
        <f>SUM(E6,M7,I6,K6)</f>
        <v>1764181</v>
      </c>
      <c r="D6" s="54">
        <f t="shared" si="0"/>
        <v>100</v>
      </c>
      <c r="E6" s="16">
        <f>SUM(E32:E35)</f>
        <v>38897</v>
      </c>
      <c r="F6" s="54">
        <f t="shared" si="1"/>
        <v>2.2048191200336023</v>
      </c>
      <c r="G6" s="23"/>
      <c r="H6" s="23"/>
      <c r="I6" s="16">
        <f>SUM(I32:I35)</f>
        <v>13529</v>
      </c>
      <c r="J6" s="54">
        <f t="shared" si="2"/>
        <v>0.76687142645794282</v>
      </c>
      <c r="K6" s="16">
        <f>SUM(K32:K35)</f>
        <v>1711755</v>
      </c>
      <c r="L6" s="54">
        <f t="shared" si="3"/>
        <v>97.028309453508456</v>
      </c>
      <c r="M6" s="16">
        <f>SUM(M28:M31)</f>
        <v>0</v>
      </c>
      <c r="N6" s="16" t="s">
        <v>15</v>
      </c>
    </row>
    <row r="7" spans="1:14" ht="22.5" customHeight="1">
      <c r="A7" s="90">
        <v>15</v>
      </c>
      <c r="B7" s="91"/>
      <c r="C7" s="15">
        <f>SUM(E7,M8,I7,K7)</f>
        <v>1699858</v>
      </c>
      <c r="D7" s="54">
        <f t="shared" si="0"/>
        <v>100</v>
      </c>
      <c r="E7" s="16">
        <f>SUM(E36:E39)</f>
        <v>43563</v>
      </c>
      <c r="F7" s="54">
        <f t="shared" si="1"/>
        <v>2.5627434762197785</v>
      </c>
      <c r="G7" s="23"/>
      <c r="H7" s="23"/>
      <c r="I7" s="16">
        <f>SUM(I36:I39)</f>
        <v>14804</v>
      </c>
      <c r="J7" s="54">
        <f t="shared" si="2"/>
        <v>0.87089627486531229</v>
      </c>
      <c r="K7" s="16">
        <f>SUM(K36:K39)</f>
        <v>1641491</v>
      </c>
      <c r="L7" s="54">
        <f t="shared" si="3"/>
        <v>96.566360248914904</v>
      </c>
      <c r="M7" s="16">
        <f>SUM(M32:M35)</f>
        <v>0</v>
      </c>
      <c r="N7" s="16" t="s">
        <v>15</v>
      </c>
    </row>
    <row r="8" spans="1:14" ht="22.5" customHeight="1">
      <c r="A8" s="90">
        <v>16</v>
      </c>
      <c r="B8" s="91"/>
      <c r="C8" s="15">
        <f>SUM(E8,M9,I8,K8)</f>
        <v>2080630</v>
      </c>
      <c r="D8" s="54">
        <f t="shared" si="0"/>
        <v>100</v>
      </c>
      <c r="E8" s="16">
        <f>SUM(E36:E39)</f>
        <v>43563</v>
      </c>
      <c r="F8" s="54">
        <f t="shared" si="1"/>
        <v>2.0937408381115334</v>
      </c>
      <c r="G8" s="23"/>
      <c r="H8" s="23"/>
      <c r="I8" s="16">
        <f>SUM(I40:I43)</f>
        <v>17155</v>
      </c>
      <c r="J8" s="54">
        <f t="shared" si="2"/>
        <v>0.82450988402551151</v>
      </c>
      <c r="K8" s="16">
        <f>SUM(K40:K43)</f>
        <v>2019912</v>
      </c>
      <c r="L8" s="54">
        <f t="shared" si="3"/>
        <v>97.081749277862954</v>
      </c>
      <c r="M8" s="16">
        <f>SUM(M36:M39)</f>
        <v>0</v>
      </c>
      <c r="N8" s="16" t="s">
        <v>15</v>
      </c>
    </row>
    <row r="9" spans="1:14" ht="22.5" customHeight="1">
      <c r="A9" s="90">
        <v>17</v>
      </c>
      <c r="B9" s="91"/>
      <c r="C9" s="15">
        <f t="shared" ref="C9:C16" si="4">SUM(E9,M19,I9,K9)</f>
        <v>1149428</v>
      </c>
      <c r="D9" s="54">
        <f t="shared" si="0"/>
        <v>100</v>
      </c>
      <c r="E9" s="16">
        <f>SUM(E44:E44)</f>
        <v>149450</v>
      </c>
      <c r="F9" s="54">
        <f t="shared" si="1"/>
        <v>13.002119314998417</v>
      </c>
      <c r="G9" s="23"/>
      <c r="H9" s="23"/>
      <c r="I9" s="16">
        <f>SUM(I44:I44)</f>
        <v>21293</v>
      </c>
      <c r="J9" s="54">
        <f t="shared" si="2"/>
        <v>1.8524866281315575</v>
      </c>
      <c r="K9" s="16">
        <f>SUM(K44:K44)</f>
        <v>978685</v>
      </c>
      <c r="L9" s="54">
        <f t="shared" si="3"/>
        <v>85.145394056870032</v>
      </c>
      <c r="M9" s="16">
        <f>SUM(M40:M43)</f>
        <v>0</v>
      </c>
      <c r="N9" s="16" t="s">
        <v>15</v>
      </c>
    </row>
    <row r="10" spans="1:14" ht="22.5" customHeight="1">
      <c r="A10" s="90">
        <v>18</v>
      </c>
      <c r="B10" s="91"/>
      <c r="C10" s="15">
        <f t="shared" si="4"/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>
      <c r="A11" s="90">
        <v>19</v>
      </c>
      <c r="B11" s="91"/>
      <c r="C11" s="15">
        <f t="shared" si="4"/>
        <v>1565335</v>
      </c>
      <c r="D11" s="56">
        <f t="shared" si="0"/>
        <v>100</v>
      </c>
      <c r="E11" s="55">
        <v>306710</v>
      </c>
      <c r="F11" s="56">
        <f t="shared" si="1"/>
        <v>19.593888848074055</v>
      </c>
      <c r="G11" s="57"/>
      <c r="H11" s="57"/>
      <c r="I11" s="55">
        <v>0</v>
      </c>
      <c r="J11" s="56">
        <f t="shared" si="2"/>
        <v>0</v>
      </c>
      <c r="K11" s="55">
        <v>1258625</v>
      </c>
      <c r="L11" s="56">
        <f t="shared" si="3"/>
        <v>80.406111151925941</v>
      </c>
      <c r="M11" s="16"/>
      <c r="N11" s="16"/>
    </row>
    <row r="12" spans="1:14" ht="22.5" customHeight="1">
      <c r="A12" s="75">
        <v>20</v>
      </c>
      <c r="B12" s="75"/>
      <c r="C12" s="15">
        <f t="shared" si="4"/>
        <v>1690003</v>
      </c>
      <c r="D12" s="56">
        <v>100</v>
      </c>
      <c r="E12" s="55">
        <v>327525</v>
      </c>
      <c r="F12" s="56">
        <f t="shared" si="1"/>
        <v>19.380143112171989</v>
      </c>
      <c r="G12" s="57"/>
      <c r="H12" s="57"/>
      <c r="I12" s="55">
        <v>0</v>
      </c>
      <c r="J12" s="56">
        <f t="shared" si="2"/>
        <v>0</v>
      </c>
      <c r="K12" s="55">
        <v>1362478</v>
      </c>
      <c r="L12" s="56">
        <f t="shared" si="3"/>
        <v>80.619856887828007</v>
      </c>
      <c r="M12" s="16"/>
      <c r="N12" s="16"/>
    </row>
    <row r="13" spans="1:14" ht="22.5" customHeight="1">
      <c r="A13" s="75">
        <v>21</v>
      </c>
      <c r="B13" s="76"/>
      <c r="C13" s="15">
        <f t="shared" si="4"/>
        <v>369458</v>
      </c>
      <c r="D13" s="56">
        <f>C13/$C13*100</f>
        <v>100</v>
      </c>
      <c r="E13" s="55">
        <v>369458</v>
      </c>
      <c r="F13" s="56">
        <f t="shared" si="1"/>
        <v>100</v>
      </c>
      <c r="G13" s="57"/>
      <c r="H13" s="57"/>
      <c r="I13" s="55">
        <v>0</v>
      </c>
      <c r="J13" s="56">
        <f t="shared" si="2"/>
        <v>0</v>
      </c>
      <c r="K13" s="55">
        <v>0</v>
      </c>
      <c r="L13" s="56">
        <f t="shared" si="3"/>
        <v>0</v>
      </c>
      <c r="M13" s="16"/>
      <c r="N13" s="16"/>
    </row>
    <row r="14" spans="1:14" ht="22.5" customHeight="1">
      <c r="A14" s="75">
        <v>22</v>
      </c>
      <c r="B14" s="76"/>
      <c r="C14" s="15">
        <f t="shared" si="4"/>
        <v>1000030</v>
      </c>
      <c r="D14" s="56">
        <v>100</v>
      </c>
      <c r="E14" s="55">
        <v>172654</v>
      </c>
      <c r="F14" s="56">
        <f t="shared" si="1"/>
        <v>17.264882053538393</v>
      </c>
      <c r="G14" s="57"/>
      <c r="H14" s="57"/>
      <c r="I14" s="55">
        <v>0</v>
      </c>
      <c r="J14" s="56">
        <f t="shared" si="2"/>
        <v>0</v>
      </c>
      <c r="K14" s="55">
        <v>827376</v>
      </c>
      <c r="L14" s="56">
        <f t="shared" si="3"/>
        <v>82.735117946461614</v>
      </c>
      <c r="M14" s="16"/>
      <c r="N14" s="16"/>
    </row>
    <row r="15" spans="1:14" ht="22.5" customHeight="1">
      <c r="A15" s="75">
        <v>23</v>
      </c>
      <c r="B15" s="76"/>
      <c r="C15" s="15">
        <f t="shared" si="4"/>
        <v>9603</v>
      </c>
      <c r="D15" s="56">
        <v>100</v>
      </c>
      <c r="E15" s="55">
        <v>0</v>
      </c>
      <c r="F15" s="56">
        <f t="shared" si="1"/>
        <v>0</v>
      </c>
      <c r="G15" s="57"/>
      <c r="H15" s="57"/>
      <c r="I15" s="55">
        <v>0</v>
      </c>
      <c r="J15" s="56">
        <f t="shared" si="2"/>
        <v>0</v>
      </c>
      <c r="K15" s="55">
        <v>9603</v>
      </c>
      <c r="L15" s="56">
        <f t="shared" si="3"/>
        <v>100</v>
      </c>
      <c r="M15" s="16"/>
      <c r="N15" s="16"/>
    </row>
    <row r="16" spans="1:14" ht="22.5" customHeight="1">
      <c r="A16" s="75">
        <v>24</v>
      </c>
      <c r="B16" s="76"/>
      <c r="C16" s="15">
        <f t="shared" si="4"/>
        <v>1162209</v>
      </c>
      <c r="D16" s="56">
        <v>100</v>
      </c>
      <c r="E16" s="55">
        <v>233347</v>
      </c>
      <c r="F16" s="56">
        <f>E16/C16*100</f>
        <v>20.077886163332067</v>
      </c>
      <c r="G16" s="57"/>
      <c r="H16" s="57"/>
      <c r="I16" s="55">
        <v>0</v>
      </c>
      <c r="J16" s="56">
        <f>I16/C16*100</f>
        <v>0</v>
      </c>
      <c r="K16" s="55">
        <v>928862</v>
      </c>
      <c r="L16" s="56">
        <f>K16/C16*100</f>
        <v>79.922113836667933</v>
      </c>
      <c r="M16" s="16"/>
      <c r="N16" s="16"/>
    </row>
    <row r="17" spans="1:14" ht="22.5" customHeight="1">
      <c r="A17" s="75">
        <v>25</v>
      </c>
      <c r="B17" s="76"/>
      <c r="C17" s="15">
        <f>SUM(E17,M26,I17,K17)</f>
        <v>1656063</v>
      </c>
      <c r="D17" s="56">
        <v>100</v>
      </c>
      <c r="E17" s="55">
        <v>232229</v>
      </c>
      <c r="F17" s="56">
        <f>E17/C17*100</f>
        <v>14.022956856109941</v>
      </c>
      <c r="G17" s="57"/>
      <c r="H17" s="57"/>
      <c r="I17" s="55">
        <v>0</v>
      </c>
      <c r="J17" s="56">
        <f>I17/C17*100</f>
        <v>0</v>
      </c>
      <c r="K17" s="55">
        <v>1423834</v>
      </c>
      <c r="L17" s="56">
        <f>K17/C17*100</f>
        <v>85.977043143890057</v>
      </c>
      <c r="M17" s="16"/>
      <c r="N17" s="16"/>
    </row>
    <row r="18" spans="1:14" ht="22.5" customHeight="1" thickBot="1">
      <c r="A18" s="84">
        <v>26</v>
      </c>
      <c r="B18" s="85"/>
      <c r="C18" s="59">
        <v>617018</v>
      </c>
      <c r="D18" s="60">
        <v>100</v>
      </c>
      <c r="E18" s="61">
        <v>228010</v>
      </c>
      <c r="F18" s="60">
        <v>36.953541063631853</v>
      </c>
      <c r="G18" s="62">
        <v>0</v>
      </c>
      <c r="H18" s="62">
        <v>0</v>
      </c>
      <c r="I18" s="61">
        <v>0</v>
      </c>
      <c r="J18" s="60">
        <v>0</v>
      </c>
      <c r="K18" s="61">
        <v>389008</v>
      </c>
      <c r="L18" s="60">
        <v>63.046458936368147</v>
      </c>
      <c r="M18" s="16"/>
      <c r="N18" s="16"/>
    </row>
    <row r="19" spans="1:14" ht="14.25" thickBot="1">
      <c r="A19" s="6" t="s">
        <v>26</v>
      </c>
      <c r="M19" s="17">
        <f>SUM(M44:M44)</f>
        <v>0</v>
      </c>
      <c r="N19" s="17" t="s">
        <v>15</v>
      </c>
    </row>
    <row r="20" spans="1:14" ht="27" customHeight="1"/>
    <row r="21" spans="1:14" ht="27" hidden="1" customHeight="1" thickBot="1">
      <c r="A21" s="1" t="s">
        <v>22</v>
      </c>
      <c r="D21" s="2" t="s">
        <v>14</v>
      </c>
      <c r="G21" s="86" t="s">
        <v>16</v>
      </c>
      <c r="H21" s="86"/>
    </row>
    <row r="22" spans="1:14" ht="27" hidden="1" customHeight="1">
      <c r="A22" s="87" t="s">
        <v>0</v>
      </c>
      <c r="B22" s="88"/>
      <c r="C22" s="80" t="s">
        <v>6</v>
      </c>
      <c r="D22" s="80"/>
      <c r="E22" s="80" t="s">
        <v>9</v>
      </c>
      <c r="F22" s="80"/>
      <c r="G22" s="82" t="s">
        <v>17</v>
      </c>
      <c r="H22" s="83"/>
      <c r="I22" s="80" t="s">
        <v>10</v>
      </c>
      <c r="J22" s="80"/>
      <c r="K22" s="80" t="s">
        <v>11</v>
      </c>
      <c r="L22" s="81"/>
      <c r="M22" s="82" t="s">
        <v>19</v>
      </c>
      <c r="N22" s="83"/>
    </row>
    <row r="23" spans="1:14" ht="27" hidden="1" customHeight="1">
      <c r="A23" s="89"/>
      <c r="B23" s="90"/>
      <c r="C23" s="4" t="s">
        <v>7</v>
      </c>
      <c r="D23" s="4" t="s">
        <v>8</v>
      </c>
      <c r="E23" s="4" t="s">
        <v>7</v>
      </c>
      <c r="F23" s="4" t="s">
        <v>8</v>
      </c>
      <c r="G23" s="4" t="s">
        <v>7</v>
      </c>
      <c r="H23" s="4" t="s">
        <v>18</v>
      </c>
      <c r="I23" s="4" t="s">
        <v>7</v>
      </c>
      <c r="J23" s="4" t="s">
        <v>8</v>
      </c>
      <c r="K23" s="4" t="s">
        <v>7</v>
      </c>
      <c r="L23" s="7" t="s">
        <v>8</v>
      </c>
      <c r="M23" s="4" t="s">
        <v>7</v>
      </c>
      <c r="N23" s="4" t="s">
        <v>8</v>
      </c>
    </row>
    <row r="24" spans="1:14" ht="27" hidden="1" customHeight="1">
      <c r="A24" s="78" t="s">
        <v>1</v>
      </c>
      <c r="B24" s="8" t="s">
        <v>2</v>
      </c>
      <c r="C24" s="24">
        <f t="shared" ref="C24:C44" si="5">SUM(E24,M24,I24,K24)</f>
        <v>623496</v>
      </c>
      <c r="D24" s="25">
        <v>1</v>
      </c>
      <c r="E24" s="26">
        <v>77000</v>
      </c>
      <c r="F24" s="25">
        <f>E24/C24</f>
        <v>0.12349718362266959</v>
      </c>
      <c r="G24" s="25"/>
      <c r="H24" s="25"/>
      <c r="I24" s="26">
        <v>6242</v>
      </c>
      <c r="J24" s="25">
        <f t="shared" ref="J24:J44" si="6">I24/C24</f>
        <v>1.0011291171074072E-2</v>
      </c>
      <c r="K24" s="26">
        <v>540254</v>
      </c>
      <c r="L24" s="27">
        <f t="shared" ref="L24:L44" si="7">K24/C24</f>
        <v>0.86649152520625639</v>
      </c>
      <c r="M24" s="26" t="s">
        <v>15</v>
      </c>
      <c r="N24" s="26" t="s">
        <v>15</v>
      </c>
    </row>
    <row r="25" spans="1:14" ht="27" hidden="1" customHeight="1">
      <c r="A25" s="78"/>
      <c r="B25" s="8" t="s">
        <v>3</v>
      </c>
      <c r="C25" s="29">
        <f t="shared" si="5"/>
        <v>0</v>
      </c>
      <c r="D25" s="30">
        <v>1</v>
      </c>
      <c r="E25" s="28"/>
      <c r="F25" s="30" t="e">
        <f t="shared" ref="F25:F39" si="8">E25/C25</f>
        <v>#DIV/0!</v>
      </c>
      <c r="G25" s="30"/>
      <c r="H25" s="30"/>
      <c r="I25" s="28"/>
      <c r="J25" s="30" t="e">
        <f t="shared" si="6"/>
        <v>#DIV/0!</v>
      </c>
      <c r="K25" s="28"/>
      <c r="L25" s="31" t="e">
        <f t="shared" si="7"/>
        <v>#DIV/0!</v>
      </c>
      <c r="M25" s="28"/>
      <c r="N25" s="28"/>
    </row>
    <row r="26" spans="1:14" ht="27" hidden="1" customHeight="1">
      <c r="A26" s="78"/>
      <c r="B26" s="8" t="s">
        <v>4</v>
      </c>
      <c r="C26" s="29">
        <f t="shared" si="5"/>
        <v>0</v>
      </c>
      <c r="D26" s="30">
        <v>1</v>
      </c>
      <c r="E26" s="28"/>
      <c r="F26" s="30" t="e">
        <f t="shared" si="8"/>
        <v>#DIV/0!</v>
      </c>
      <c r="G26" s="30"/>
      <c r="H26" s="30"/>
      <c r="I26" s="28"/>
      <c r="J26" s="30" t="e">
        <f t="shared" si="6"/>
        <v>#DIV/0!</v>
      </c>
      <c r="K26" s="28"/>
      <c r="L26" s="31" t="e">
        <f t="shared" si="7"/>
        <v>#DIV/0!</v>
      </c>
      <c r="M26" s="28"/>
      <c r="N26" s="28"/>
    </row>
    <row r="27" spans="1:14" ht="27" hidden="1" customHeight="1">
      <c r="A27" s="78"/>
      <c r="B27" s="8" t="s">
        <v>5</v>
      </c>
      <c r="C27" s="29">
        <f t="shared" si="5"/>
        <v>0</v>
      </c>
      <c r="D27" s="30">
        <v>1</v>
      </c>
      <c r="E27" s="28"/>
      <c r="F27" s="30" t="e">
        <f t="shared" si="8"/>
        <v>#DIV/0!</v>
      </c>
      <c r="G27" s="30"/>
      <c r="H27" s="30"/>
      <c r="I27" s="28"/>
      <c r="J27" s="30" t="e">
        <f t="shared" si="6"/>
        <v>#DIV/0!</v>
      </c>
      <c r="K27" s="28"/>
      <c r="L27" s="31" t="e">
        <f t="shared" si="7"/>
        <v>#DIV/0!</v>
      </c>
      <c r="M27" s="28"/>
      <c r="N27" s="28"/>
    </row>
    <row r="28" spans="1:14" ht="27" hidden="1" customHeight="1">
      <c r="A28" s="78">
        <v>13</v>
      </c>
      <c r="B28" s="8" t="s">
        <v>2</v>
      </c>
      <c r="C28" s="29">
        <f t="shared" si="5"/>
        <v>1107821</v>
      </c>
      <c r="D28" s="30">
        <v>1</v>
      </c>
      <c r="E28" s="28">
        <v>111000</v>
      </c>
      <c r="F28" s="30">
        <f t="shared" si="8"/>
        <v>0.10019669242594245</v>
      </c>
      <c r="G28" s="30"/>
      <c r="H28" s="30"/>
      <c r="I28" s="28">
        <v>9000</v>
      </c>
      <c r="J28" s="30">
        <f t="shared" si="6"/>
        <v>8.1240561426439827E-3</v>
      </c>
      <c r="K28" s="28">
        <v>987821</v>
      </c>
      <c r="L28" s="31">
        <f t="shared" si="7"/>
        <v>0.89167925143141358</v>
      </c>
      <c r="M28" s="28">
        <v>0</v>
      </c>
      <c r="N28" s="28" t="s">
        <v>15</v>
      </c>
    </row>
    <row r="29" spans="1:14" ht="27" hidden="1" customHeight="1">
      <c r="A29" s="78"/>
      <c r="B29" s="8" t="s">
        <v>3</v>
      </c>
      <c r="C29" s="32">
        <f t="shared" si="5"/>
        <v>410143</v>
      </c>
      <c r="D29" s="33">
        <v>1</v>
      </c>
      <c r="E29" s="34">
        <v>33839</v>
      </c>
      <c r="F29" s="33">
        <f t="shared" si="8"/>
        <v>8.2505370078241005E-2</v>
      </c>
      <c r="G29" s="33"/>
      <c r="H29" s="33"/>
      <c r="I29" s="34">
        <v>0</v>
      </c>
      <c r="J29" s="33">
        <f t="shared" si="6"/>
        <v>0</v>
      </c>
      <c r="K29" s="34">
        <v>376304</v>
      </c>
      <c r="L29" s="35">
        <f t="shared" si="7"/>
        <v>0.91749462992175901</v>
      </c>
      <c r="M29" s="34">
        <v>0</v>
      </c>
      <c r="N29" s="34"/>
    </row>
    <row r="30" spans="1:14" ht="27" hidden="1" customHeight="1">
      <c r="A30" s="78"/>
      <c r="B30" s="8" t="s">
        <v>4</v>
      </c>
      <c r="C30" s="32">
        <f t="shared" si="5"/>
        <v>163810</v>
      </c>
      <c r="D30" s="33">
        <v>1</v>
      </c>
      <c r="E30" s="34">
        <v>2112</v>
      </c>
      <c r="F30" s="33">
        <f t="shared" si="8"/>
        <v>1.2892985776204138E-2</v>
      </c>
      <c r="G30" s="33"/>
      <c r="H30" s="33"/>
      <c r="I30" s="34">
        <v>0</v>
      </c>
      <c r="J30" s="33">
        <f t="shared" si="6"/>
        <v>0</v>
      </c>
      <c r="K30" s="34">
        <v>161698</v>
      </c>
      <c r="L30" s="35">
        <f t="shared" si="7"/>
        <v>0.98710701422379588</v>
      </c>
      <c r="M30" s="34">
        <v>0</v>
      </c>
      <c r="N30" s="34"/>
    </row>
    <row r="31" spans="1:14" ht="27" hidden="1" customHeight="1">
      <c r="A31" s="79"/>
      <c r="B31" s="9" t="s">
        <v>5</v>
      </c>
      <c r="C31" s="36">
        <f t="shared" si="5"/>
        <v>348789</v>
      </c>
      <c r="D31" s="37">
        <v>1</v>
      </c>
      <c r="E31" s="38">
        <v>0</v>
      </c>
      <c r="F31" s="37">
        <f t="shared" si="8"/>
        <v>0</v>
      </c>
      <c r="G31" s="37"/>
      <c r="H31" s="37"/>
      <c r="I31" s="38">
        <v>0</v>
      </c>
      <c r="J31" s="37">
        <f t="shared" si="6"/>
        <v>0</v>
      </c>
      <c r="K31" s="38">
        <v>348789</v>
      </c>
      <c r="L31" s="39">
        <f t="shared" si="7"/>
        <v>1</v>
      </c>
      <c r="M31" s="38">
        <v>0</v>
      </c>
      <c r="N31" s="38"/>
    </row>
    <row r="32" spans="1:14" ht="27" hidden="1" customHeight="1">
      <c r="A32" s="78">
        <v>14</v>
      </c>
      <c r="B32" s="8" t="s">
        <v>2</v>
      </c>
      <c r="C32" s="24">
        <f t="shared" si="5"/>
        <v>911538</v>
      </c>
      <c r="D32" s="25">
        <v>1</v>
      </c>
      <c r="E32" s="26">
        <v>9515</v>
      </c>
      <c r="F32" s="25">
        <f t="shared" si="8"/>
        <v>1.0438401909739364E-2</v>
      </c>
      <c r="G32" s="25"/>
      <c r="H32" s="25"/>
      <c r="I32" s="26">
        <v>11335</v>
      </c>
      <c r="J32" s="25">
        <f t="shared" si="6"/>
        <v>1.2435027393262816E-2</v>
      </c>
      <c r="K32" s="26">
        <v>890688</v>
      </c>
      <c r="L32" s="27">
        <f t="shared" si="7"/>
        <v>0.97712657069699782</v>
      </c>
      <c r="M32" s="26">
        <v>0</v>
      </c>
      <c r="N32" s="26" t="s">
        <v>15</v>
      </c>
    </row>
    <row r="33" spans="1:14" ht="27" hidden="1" customHeight="1">
      <c r="A33" s="78"/>
      <c r="B33" s="8" t="s">
        <v>3</v>
      </c>
      <c r="C33" s="29">
        <f t="shared" si="5"/>
        <v>311402</v>
      </c>
      <c r="D33" s="30">
        <v>1</v>
      </c>
      <c r="E33" s="28">
        <v>19937</v>
      </c>
      <c r="F33" s="30">
        <f t="shared" si="8"/>
        <v>6.4023352451172438E-2</v>
      </c>
      <c r="G33" s="30"/>
      <c r="H33" s="30"/>
      <c r="I33" s="28">
        <v>1695</v>
      </c>
      <c r="J33" s="30">
        <f t="shared" si="6"/>
        <v>5.4431249638730644E-3</v>
      </c>
      <c r="K33" s="28">
        <v>289770</v>
      </c>
      <c r="L33" s="31">
        <f t="shared" si="7"/>
        <v>0.93053352258495448</v>
      </c>
      <c r="M33" s="28">
        <v>0</v>
      </c>
      <c r="N33" s="28"/>
    </row>
    <row r="34" spans="1:14" ht="27" hidden="1" customHeight="1">
      <c r="A34" s="78"/>
      <c r="B34" s="8" t="s">
        <v>4</v>
      </c>
      <c r="C34" s="29">
        <f t="shared" si="5"/>
        <v>140836</v>
      </c>
      <c r="D34" s="30">
        <v>1</v>
      </c>
      <c r="E34" s="28">
        <v>9445</v>
      </c>
      <c r="F34" s="30">
        <f t="shared" si="8"/>
        <v>6.7063818909937803E-2</v>
      </c>
      <c r="G34" s="30"/>
      <c r="H34" s="30"/>
      <c r="I34" s="28">
        <v>0</v>
      </c>
      <c r="J34" s="30">
        <f t="shared" si="6"/>
        <v>0</v>
      </c>
      <c r="K34" s="28">
        <v>131391</v>
      </c>
      <c r="L34" s="31">
        <f t="shared" si="7"/>
        <v>0.93293618109006216</v>
      </c>
      <c r="M34" s="28">
        <v>0</v>
      </c>
      <c r="N34" s="28"/>
    </row>
    <row r="35" spans="1:14" ht="27" hidden="1" customHeight="1">
      <c r="A35" s="78"/>
      <c r="B35" s="8" t="s">
        <v>5</v>
      </c>
      <c r="C35" s="40">
        <f t="shared" si="5"/>
        <v>400405</v>
      </c>
      <c r="D35" s="41">
        <v>1</v>
      </c>
      <c r="E35" s="19">
        <v>0</v>
      </c>
      <c r="F35" s="41">
        <f t="shared" si="8"/>
        <v>0</v>
      </c>
      <c r="G35" s="41"/>
      <c r="H35" s="41"/>
      <c r="I35" s="19">
        <v>499</v>
      </c>
      <c r="J35" s="41">
        <f t="shared" si="6"/>
        <v>1.2462381838388632E-3</v>
      </c>
      <c r="K35" s="19">
        <v>399906</v>
      </c>
      <c r="L35" s="42">
        <f t="shared" si="7"/>
        <v>0.99875376181616116</v>
      </c>
      <c r="M35" s="19">
        <v>0</v>
      </c>
      <c r="N35" s="19"/>
    </row>
    <row r="36" spans="1:14" ht="27" hidden="1" customHeight="1">
      <c r="A36" s="77">
        <v>15</v>
      </c>
      <c r="B36" s="11" t="s">
        <v>2</v>
      </c>
      <c r="C36" s="43">
        <f t="shared" si="5"/>
        <v>975877</v>
      </c>
      <c r="D36" s="44">
        <v>1</v>
      </c>
      <c r="E36" s="45">
        <v>0</v>
      </c>
      <c r="F36" s="44">
        <f t="shared" si="8"/>
        <v>0</v>
      </c>
      <c r="G36" s="44"/>
      <c r="H36" s="44"/>
      <c r="I36" s="45">
        <v>12610</v>
      </c>
      <c r="J36" s="44">
        <f t="shared" si="6"/>
        <v>1.2921710420473072E-2</v>
      </c>
      <c r="K36" s="45">
        <v>963267</v>
      </c>
      <c r="L36" s="46">
        <f t="shared" si="7"/>
        <v>0.98707828957952692</v>
      </c>
      <c r="M36" s="45">
        <v>0</v>
      </c>
      <c r="N36" s="45" t="s">
        <v>15</v>
      </c>
    </row>
    <row r="37" spans="1:14" ht="27" hidden="1" customHeight="1">
      <c r="A37" s="78"/>
      <c r="B37" s="8" t="s">
        <v>3</v>
      </c>
      <c r="C37" s="29">
        <f t="shared" si="5"/>
        <v>400912</v>
      </c>
      <c r="D37" s="30">
        <v>1</v>
      </c>
      <c r="E37" s="28">
        <v>43563</v>
      </c>
      <c r="F37" s="30">
        <f t="shared" si="8"/>
        <v>0.10865975575687432</v>
      </c>
      <c r="G37" s="30"/>
      <c r="H37" s="30"/>
      <c r="I37" s="28">
        <v>1695</v>
      </c>
      <c r="J37" s="30">
        <f t="shared" si="6"/>
        <v>4.2278604781099093E-3</v>
      </c>
      <c r="K37" s="28">
        <v>355654</v>
      </c>
      <c r="L37" s="31">
        <f t="shared" si="7"/>
        <v>0.88711238376501578</v>
      </c>
      <c r="M37" s="28">
        <v>0</v>
      </c>
      <c r="N37" s="28"/>
    </row>
    <row r="38" spans="1:14" ht="27" hidden="1" customHeight="1">
      <c r="A38" s="78"/>
      <c r="B38" s="8" t="s">
        <v>4</v>
      </c>
      <c r="C38" s="29">
        <f t="shared" si="5"/>
        <v>107582</v>
      </c>
      <c r="D38" s="30">
        <v>1</v>
      </c>
      <c r="E38" s="28">
        <v>0</v>
      </c>
      <c r="F38" s="30">
        <f t="shared" si="8"/>
        <v>0</v>
      </c>
      <c r="G38" s="30"/>
      <c r="H38" s="30"/>
      <c r="I38" s="28">
        <v>0</v>
      </c>
      <c r="J38" s="30">
        <f t="shared" si="6"/>
        <v>0</v>
      </c>
      <c r="K38" s="28">
        <v>107582</v>
      </c>
      <c r="L38" s="31">
        <f t="shared" si="7"/>
        <v>1</v>
      </c>
      <c r="M38" s="28">
        <v>0</v>
      </c>
      <c r="N38" s="28"/>
    </row>
    <row r="39" spans="1:14" ht="27" hidden="1" customHeight="1">
      <c r="A39" s="79"/>
      <c r="B39" s="9" t="s">
        <v>5</v>
      </c>
      <c r="C39" s="47">
        <f t="shared" si="5"/>
        <v>215487</v>
      </c>
      <c r="D39" s="48">
        <v>1</v>
      </c>
      <c r="E39" s="18">
        <v>0</v>
      </c>
      <c r="F39" s="48">
        <f t="shared" si="8"/>
        <v>0</v>
      </c>
      <c r="G39" s="48"/>
      <c r="H39" s="48"/>
      <c r="I39" s="18">
        <v>499</v>
      </c>
      <c r="J39" s="48">
        <f t="shared" si="6"/>
        <v>2.3156849369103472E-3</v>
      </c>
      <c r="K39" s="18">
        <v>214988</v>
      </c>
      <c r="L39" s="49">
        <f t="shared" si="7"/>
        <v>0.99768431506308963</v>
      </c>
      <c r="M39" s="18">
        <v>0</v>
      </c>
      <c r="N39" s="18"/>
    </row>
    <row r="40" spans="1:14" s="3" customFormat="1" ht="27" hidden="1" customHeight="1">
      <c r="A40" s="78">
        <v>16</v>
      </c>
      <c r="B40" s="8" t="s">
        <v>2</v>
      </c>
      <c r="C40" s="24">
        <f t="shared" si="5"/>
        <v>1339002</v>
      </c>
      <c r="D40" s="25">
        <v>1</v>
      </c>
      <c r="E40" s="26">
        <v>8800</v>
      </c>
      <c r="F40" s="25">
        <f>E40/C40</f>
        <v>6.5720588916222678E-3</v>
      </c>
      <c r="G40" s="25"/>
      <c r="H40" s="25"/>
      <c r="I40" s="26">
        <v>14961</v>
      </c>
      <c r="J40" s="25">
        <f t="shared" si="6"/>
        <v>1.1173246940631903E-2</v>
      </c>
      <c r="K40" s="26">
        <v>1315241</v>
      </c>
      <c r="L40" s="27">
        <f t="shared" si="7"/>
        <v>0.9822546941677458</v>
      </c>
      <c r="M40" s="26">
        <v>0</v>
      </c>
      <c r="N40" s="26"/>
    </row>
    <row r="41" spans="1:14" s="3" customFormat="1" ht="27" hidden="1" customHeight="1">
      <c r="A41" s="78"/>
      <c r="B41" s="8" t="s">
        <v>3</v>
      </c>
      <c r="C41" s="29">
        <f t="shared" si="5"/>
        <v>188157</v>
      </c>
      <c r="D41" s="30">
        <v>1</v>
      </c>
      <c r="E41" s="28">
        <v>0</v>
      </c>
      <c r="F41" s="30">
        <f>E41/C41</f>
        <v>0</v>
      </c>
      <c r="G41" s="30"/>
      <c r="H41" s="30"/>
      <c r="I41" s="28">
        <v>1695</v>
      </c>
      <c r="J41" s="30">
        <f t="shared" si="6"/>
        <v>9.008434445702259E-3</v>
      </c>
      <c r="K41" s="28">
        <v>186462</v>
      </c>
      <c r="L41" s="31">
        <f t="shared" si="7"/>
        <v>0.99099156555429779</v>
      </c>
      <c r="M41" s="28">
        <v>0</v>
      </c>
      <c r="N41" s="28"/>
    </row>
    <row r="42" spans="1:14" s="3" customFormat="1" ht="27" hidden="1" customHeight="1">
      <c r="A42" s="78"/>
      <c r="B42" s="8" t="s">
        <v>4</v>
      </c>
      <c r="C42" s="29">
        <f t="shared" si="5"/>
        <v>109601</v>
      </c>
      <c r="D42" s="30">
        <v>1</v>
      </c>
      <c r="E42" s="28">
        <v>0</v>
      </c>
      <c r="F42" s="30">
        <f>E42/C42</f>
        <v>0</v>
      </c>
      <c r="G42" s="30"/>
      <c r="H42" s="30"/>
      <c r="I42" s="28">
        <v>0</v>
      </c>
      <c r="J42" s="30">
        <f t="shared" si="6"/>
        <v>0</v>
      </c>
      <c r="K42" s="28">
        <v>109601</v>
      </c>
      <c r="L42" s="31">
        <f t="shared" si="7"/>
        <v>1</v>
      </c>
      <c r="M42" s="28">
        <v>0</v>
      </c>
      <c r="N42" s="28"/>
    </row>
    <row r="43" spans="1:14" s="3" customFormat="1" ht="27" hidden="1" customHeight="1">
      <c r="A43" s="78"/>
      <c r="B43" s="8" t="s">
        <v>5</v>
      </c>
      <c r="C43" s="40">
        <f t="shared" si="5"/>
        <v>409107</v>
      </c>
      <c r="D43" s="41">
        <v>1</v>
      </c>
      <c r="E43" s="19">
        <v>0</v>
      </c>
      <c r="F43" s="41">
        <f>E43/C43</f>
        <v>0</v>
      </c>
      <c r="G43" s="41"/>
      <c r="H43" s="41"/>
      <c r="I43" s="19">
        <v>499</v>
      </c>
      <c r="J43" s="41">
        <f t="shared" si="6"/>
        <v>1.2197298017389093E-3</v>
      </c>
      <c r="K43" s="19">
        <v>408608</v>
      </c>
      <c r="L43" s="42">
        <f t="shared" si="7"/>
        <v>0.9987802701982611</v>
      </c>
      <c r="M43" s="19">
        <v>0</v>
      </c>
      <c r="N43" s="19"/>
    </row>
    <row r="44" spans="1:14" s="3" customFormat="1" ht="27" hidden="1" customHeight="1">
      <c r="A44" s="10">
        <v>17</v>
      </c>
      <c r="B44" s="20" t="s">
        <v>2</v>
      </c>
      <c r="C44" s="50">
        <f t="shared" si="5"/>
        <v>1149428</v>
      </c>
      <c r="D44" s="51">
        <v>1</v>
      </c>
      <c r="E44" s="52">
        <v>149450</v>
      </c>
      <c r="F44" s="51">
        <f>E44/C44</f>
        <v>0.13002119314998417</v>
      </c>
      <c r="G44" s="51"/>
      <c r="H44" s="51"/>
      <c r="I44" s="52">
        <v>21293</v>
      </c>
      <c r="J44" s="51">
        <f t="shared" si="6"/>
        <v>1.8524866281315576E-2</v>
      </c>
      <c r="K44" s="52">
        <v>978685</v>
      </c>
      <c r="L44" s="53">
        <f t="shared" si="7"/>
        <v>0.85145394056870027</v>
      </c>
      <c r="M44" s="52">
        <v>0</v>
      </c>
      <c r="N44" s="52"/>
    </row>
    <row r="45" spans="1:14" ht="27" hidden="1" customHeight="1">
      <c r="A45" s="2" t="s">
        <v>12</v>
      </c>
    </row>
    <row r="46" spans="1:14" ht="27" hidden="1" customHeight="1">
      <c r="C46" s="58" t="s">
        <v>23</v>
      </c>
      <c r="D46" s="58"/>
      <c r="E46" s="58" t="s">
        <v>24</v>
      </c>
      <c r="F46" s="58"/>
      <c r="G46" s="58"/>
      <c r="H46" s="58"/>
      <c r="I46" s="58"/>
      <c r="J46" s="58"/>
      <c r="K46" s="58" t="s">
        <v>25</v>
      </c>
    </row>
    <row r="47" spans="1:14" ht="20.100000000000001" customHeight="1"/>
    <row r="48" spans="1:14" ht="20.100000000000001" customHeight="1"/>
    <row r="49" spans="1:14" s="70" customFormat="1" ht="22.5" customHeight="1">
      <c r="A49" s="71" t="s">
        <v>27</v>
      </c>
      <c r="B49" s="72"/>
      <c r="C49" s="66">
        <v>465188</v>
      </c>
      <c r="D49" s="67">
        <v>100</v>
      </c>
      <c r="E49" s="68">
        <v>151157</v>
      </c>
      <c r="F49" s="67">
        <v>32.5</v>
      </c>
      <c r="G49" s="69"/>
      <c r="H49" s="69"/>
      <c r="I49" s="68">
        <v>0</v>
      </c>
      <c r="J49" s="67">
        <v>0</v>
      </c>
      <c r="K49" s="68">
        <v>314031</v>
      </c>
      <c r="L49" s="67">
        <v>67.5</v>
      </c>
      <c r="M49" s="68"/>
      <c r="N49" s="68"/>
    </row>
    <row r="50" spans="1:14" s="70" customFormat="1" ht="22.5" customHeight="1">
      <c r="A50" s="71" t="s">
        <v>28</v>
      </c>
      <c r="B50" s="72"/>
      <c r="C50" s="66">
        <v>151830</v>
      </c>
      <c r="D50" s="67">
        <v>100</v>
      </c>
      <c r="E50" s="68">
        <v>76853</v>
      </c>
      <c r="F50" s="67">
        <v>50.617796219455968</v>
      </c>
      <c r="G50" s="69"/>
      <c r="H50" s="69"/>
      <c r="I50" s="68">
        <v>0</v>
      </c>
      <c r="J50" s="67">
        <v>0</v>
      </c>
      <c r="K50" s="68">
        <v>74977</v>
      </c>
      <c r="L50" s="67">
        <v>49.382203780544032</v>
      </c>
      <c r="M50" s="68"/>
      <c r="N50" s="68"/>
    </row>
    <row r="51" spans="1:14" s="65" customFormat="1" ht="22.5" customHeight="1">
      <c r="A51" s="73" t="s">
        <v>29</v>
      </c>
      <c r="B51" s="74"/>
      <c r="C51" s="63">
        <f>C49+C50</f>
        <v>617018</v>
      </c>
      <c r="D51" s="64">
        <f t="shared" ref="D51:K51" si="9">D49+D50</f>
        <v>200</v>
      </c>
      <c r="E51" s="64">
        <f t="shared" si="9"/>
        <v>228010</v>
      </c>
      <c r="F51" s="64">
        <f>E51/C51*100</f>
        <v>36.953541063631853</v>
      </c>
      <c r="G51" s="64">
        <f t="shared" si="9"/>
        <v>0</v>
      </c>
      <c r="H51" s="64">
        <f t="shared" si="9"/>
        <v>0</v>
      </c>
      <c r="I51" s="64">
        <f t="shared" si="9"/>
        <v>0</v>
      </c>
      <c r="J51" s="64">
        <f t="shared" si="9"/>
        <v>0</v>
      </c>
      <c r="K51" s="64">
        <f t="shared" si="9"/>
        <v>389008</v>
      </c>
      <c r="L51" s="64">
        <f>K51/C51*100</f>
        <v>63.046458936368147</v>
      </c>
      <c r="M51" s="64"/>
      <c r="N51" s="64"/>
    </row>
    <row r="52" spans="1:14" ht="20.100000000000001" customHeight="1"/>
    <row r="53" spans="1:14" ht="20.100000000000001" customHeight="1"/>
    <row r="54" spans="1:14" ht="20.100000000000001" customHeight="1"/>
    <row r="55" spans="1:14" ht="20.100000000000001" customHeight="1"/>
    <row r="56" spans="1:14" ht="20.100000000000001" customHeight="1"/>
    <row r="57" spans="1:14" ht="20.100000000000001" customHeight="1"/>
    <row r="58" spans="1:14" ht="20.100000000000001" customHeight="1"/>
    <row r="59" spans="1:14" ht="20.100000000000001" customHeight="1"/>
    <row r="60" spans="1:14" ht="20.100000000000001" customHeight="1"/>
    <row r="61" spans="1:14" ht="20.100000000000001" customHeight="1"/>
    <row r="62" spans="1:14" ht="20.100000000000001" customHeight="1"/>
    <row r="63" spans="1:14" ht="20.100000000000001" customHeight="1"/>
    <row r="64" spans="1:1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</sheetData>
  <mergeCells count="39">
    <mergeCell ref="G1:H1"/>
    <mergeCell ref="A2:B3"/>
    <mergeCell ref="C2:D2"/>
    <mergeCell ref="E2:F2"/>
    <mergeCell ref="G2:H2"/>
    <mergeCell ref="I2:J2"/>
    <mergeCell ref="K2:L2"/>
    <mergeCell ref="M3:N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G21:H21"/>
    <mergeCell ref="A22:B23"/>
    <mergeCell ref="C22:D22"/>
    <mergeCell ref="E22:F22"/>
    <mergeCell ref="G22:H22"/>
    <mergeCell ref="I22:J22"/>
    <mergeCell ref="K22:L22"/>
    <mergeCell ref="M22:N22"/>
    <mergeCell ref="A24:A27"/>
    <mergeCell ref="A28:A31"/>
    <mergeCell ref="A32:A35"/>
    <mergeCell ref="A49:B49"/>
    <mergeCell ref="A50:B50"/>
    <mergeCell ref="A51:B51"/>
    <mergeCell ref="A17:B17"/>
    <mergeCell ref="A36:A39"/>
    <mergeCell ref="A40:A43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2016-01-07T00:22:51Z</cp:lastPrinted>
  <dcterms:created xsi:type="dcterms:W3CDTF">1997-01-08T22:48:59Z</dcterms:created>
  <dcterms:modified xsi:type="dcterms:W3CDTF">2023-03-22T04:37:39Z</dcterms:modified>
</cp:coreProperties>
</file>