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y2143\Downloads\H27\"/>
    </mc:Choice>
  </mc:AlternateContent>
  <xr:revisionPtr revIDLastSave="0" documentId="8_{9A6F525B-5CD9-4E68-972F-A9434B5E6398}" xr6:coauthVersionLast="36" xr6:coauthVersionMax="36" xr10:uidLastSave="{00000000-0000-0000-0000-000000000000}"/>
  <bookViews>
    <workbookView xWindow="0" yWindow="0" windowWidth="16260" windowHeight="12435"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(パラダ、カブトムシドーム、昆虫館)'!$A$1:$D$26</definedName>
    <definedName name="_xlnm.Print_Area" localSheetId="0">'21-1(観光地利用者統計調査結果)'!$A$1:$M$65</definedName>
  </definedNames>
  <calcPr calcId="191029"/>
</workbook>
</file>

<file path=xl/calcChain.xml><?xml version="1.0" encoding="utf-8"?>
<calcChain xmlns="http://schemas.openxmlformats.org/spreadsheetml/2006/main">
  <c r="G63" i="20" l="1"/>
  <c r="C63" i="20"/>
  <c r="K47" i="20"/>
  <c r="C47" i="20"/>
  <c r="G31" i="20"/>
  <c r="C31" i="20"/>
  <c r="K15" i="20"/>
  <c r="G15" i="20"/>
  <c r="C15" i="20"/>
  <c r="E14" i="20"/>
  <c r="D14" i="20"/>
  <c r="C14" i="20"/>
  <c r="D12" i="20"/>
  <c r="E13" i="20"/>
  <c r="E12" i="20"/>
  <c r="D13" i="20"/>
  <c r="B7" i="20"/>
  <c r="C7" i="20" s="1"/>
  <c r="B6" i="20"/>
  <c r="C6" i="20" s="1"/>
  <c r="G61" i="20"/>
  <c r="C61" i="20"/>
  <c r="C60" i="20"/>
  <c r="K44" i="20"/>
  <c r="C44" i="20"/>
  <c r="G30" i="20"/>
  <c r="G27" i="20"/>
  <c r="C30" i="20"/>
  <c r="K14" i="20"/>
  <c r="G14" i="20"/>
  <c r="J21" i="20"/>
  <c r="J22" i="20"/>
  <c r="K22" i="20" s="1"/>
  <c r="J23" i="20"/>
  <c r="K23" i="20" s="1"/>
  <c r="J24" i="20"/>
  <c r="K24" i="20" s="1"/>
  <c r="F61" i="20"/>
  <c r="G62" i="20" s="1"/>
  <c r="B61" i="20"/>
  <c r="C62" i="20" s="1"/>
  <c r="F37" i="20"/>
  <c r="F38" i="20"/>
  <c r="G38" i="20" s="1"/>
  <c r="F39" i="20"/>
  <c r="G39" i="20" s="1"/>
  <c r="F40" i="20"/>
  <c r="G40" i="20" s="1"/>
  <c r="D8" i="20"/>
  <c r="E8" i="20"/>
  <c r="D9" i="20"/>
  <c r="E9" i="20"/>
  <c r="J45" i="20"/>
  <c r="K46" i="20" s="1"/>
  <c r="K45" i="20"/>
  <c r="B45" i="20"/>
  <c r="C45" i="20" s="1"/>
  <c r="C46" i="20"/>
  <c r="F29" i="20"/>
  <c r="B29" i="20"/>
  <c r="D10" i="20"/>
  <c r="B28" i="20"/>
  <c r="C28" i="20" s="1"/>
  <c r="C29" i="20"/>
  <c r="F28" i="20"/>
  <c r="G29" i="20" s="1"/>
  <c r="G28" i="20"/>
  <c r="J12" i="20"/>
  <c r="K13" i="20" s="1"/>
  <c r="K12" i="20"/>
  <c r="F12" i="20"/>
  <c r="G13" i="20" s="1"/>
  <c r="G12" i="20"/>
  <c r="F9" i="20"/>
  <c r="F8" i="20"/>
  <c r="B8" i="20" s="1"/>
  <c r="C8" i="20" s="1"/>
  <c r="F7" i="20"/>
  <c r="F6" i="20"/>
  <c r="E10" i="20"/>
  <c r="B10" i="20"/>
  <c r="C11" i="20" s="1"/>
  <c r="G60" i="20"/>
  <c r="K11" i="20"/>
  <c r="G11" i="20"/>
  <c r="G59" i="20"/>
  <c r="C59" i="20"/>
  <c r="K43" i="20"/>
  <c r="C43" i="20"/>
  <c r="C27" i="20"/>
  <c r="F57" i="20"/>
  <c r="G58" i="20" s="1"/>
  <c r="B57" i="20"/>
  <c r="C58" i="20" s="1"/>
  <c r="J41" i="20"/>
  <c r="K42" i="20" s="1"/>
  <c r="K41" i="20"/>
  <c r="B41" i="20"/>
  <c r="C41" i="20" s="1"/>
  <c r="C42" i="20"/>
  <c r="F25" i="20"/>
  <c r="G26" i="20" s="1"/>
  <c r="G25" i="20"/>
  <c r="B25" i="20"/>
  <c r="C25" i="20" s="1"/>
  <c r="C26" i="20"/>
  <c r="J9" i="20"/>
  <c r="B9" i="20" s="1"/>
  <c r="K10" i="20"/>
  <c r="F56" i="20"/>
  <c r="G57" i="20" s="1"/>
  <c r="B56" i="20"/>
  <c r="C56" i="20" s="1"/>
  <c r="J40" i="20"/>
  <c r="B40" i="20"/>
  <c r="F24" i="20"/>
  <c r="B24" i="20"/>
  <c r="J8" i="20"/>
  <c r="F55" i="20"/>
  <c r="G55" i="20" s="1"/>
  <c r="B55" i="20"/>
  <c r="J39" i="20"/>
  <c r="B39" i="20"/>
  <c r="C39" i="20" s="1"/>
  <c r="F23" i="20"/>
  <c r="B23" i="20"/>
  <c r="C24" i="20" s="1"/>
  <c r="J7" i="20"/>
  <c r="K7" i="20" s="1"/>
  <c r="K8" i="20"/>
  <c r="F53" i="20"/>
  <c r="F54" i="20"/>
  <c r="G54" i="20" s="1"/>
  <c r="B53" i="20"/>
  <c r="B54" i="20"/>
  <c r="C54" i="20"/>
  <c r="J37" i="20"/>
  <c r="J38" i="20"/>
  <c r="K38" i="20" s="1"/>
  <c r="B37" i="20"/>
  <c r="B38" i="20"/>
  <c r="C38" i="20" s="1"/>
  <c r="F21" i="20"/>
  <c r="F22" i="20"/>
  <c r="G22" i="20" s="1"/>
  <c r="B21" i="20"/>
  <c r="B22" i="20"/>
  <c r="C23" i="20"/>
  <c r="J5" i="20"/>
  <c r="J6" i="20"/>
  <c r="F5" i="20"/>
  <c r="B5" i="20"/>
  <c r="K40" i="20"/>
  <c r="G24" i="20"/>
  <c r="K6" i="20"/>
  <c r="G6" i="20"/>
  <c r="G10" i="20"/>
  <c r="G8" i="20"/>
  <c r="G9" i="20"/>
  <c r="G7" i="20"/>
  <c r="C22" i="20"/>
  <c r="C57" i="20"/>
  <c r="C55" i="20"/>
  <c r="C40" i="20"/>
  <c r="C9" i="20" l="1"/>
  <c r="C10" i="20"/>
  <c r="K9" i="20"/>
  <c r="G23" i="20"/>
  <c r="K39" i="20"/>
  <c r="B12" i="20"/>
  <c r="G56" i="20"/>
  <c r="C13" i="20" l="1"/>
  <c r="C12" i="20"/>
</calcChain>
</file>

<file path=xl/sharedStrings.xml><?xml version="1.0" encoding="utf-8"?>
<sst xmlns="http://schemas.openxmlformats.org/spreadsheetml/2006/main" count="74" uniqueCount="28">
  <si>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</si>
  <si>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</si>
  <si>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</si>
  <si>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</si>
  <si>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</si>
  <si>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</si>
  <si>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</si>
  <si>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</si>
  <si>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</si>
  <si>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</si>
  <si>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</si>
  <si>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</si>
  <si>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</si>
  <si>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</si>
  <si>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</si>
  <si>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</si>
  <si>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</si>
  <si>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</si>
  <si>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</si>
  <si>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</si>
  <si>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</si>
  <si>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</si>
  <si>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</si>
  <si>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</si>
  <si>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</si>
  <si>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</si>
  <si>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</si>
  <si>
    <t>カブトムシドーム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</si>
</sst>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8" formatCode="0.0%"/>
    <numFmt numFmtId="192" formatCode="#,##0_ ;[Red]\-#,##0\ "/>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style="hair">
        <color indexed="64"/>
      </right>
      <top style="thin">
        <color indexed="64"/>
      </top>
      <bottom style="thin">
        <color indexed="64"/>
      </bottom>
      <diagonal style="hair">
        <color indexed="64"/>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thin">
        <color indexed="64"/>
      </right>
      <top style="thin">
        <color indexed="64"/>
      </top>
      <bottom/>
      <diagonal style="hair">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5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88" fontId="4" fillId="2" borderId="5" xfId="0" applyNumberFormat="1" applyFont="1" applyFill="1" applyBorder="1" applyAlignment="1">
      <alignment horizontal="right" vertical="center" shrinkToFit="1"/>
    </xf>
    <xf numFmtId="188" fontId="4" fillId="0" borderId="5" xfId="1" applyNumberFormat="1" applyFont="1" applyFill="1" applyBorder="1" applyAlignment="1">
      <alignment horizontal="right" vertical="center" shrinkToFit="1"/>
    </xf>
    <xf numFmtId="188" fontId="4" fillId="0" borderId="5" xfId="1" applyNumberFormat="1" applyFont="1" applyBorder="1" applyAlignment="1">
      <alignment horizontal="right" vertical="center" shrinkToFit="1"/>
    </xf>
    <xf numFmtId="188"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88"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0" fontId="4" fillId="0" borderId="0" xfId="0" applyFont="1" applyFill="1" applyBorder="1" applyAlignment="1">
      <alignment horizontal="distributed" vertical="center" shrinkToFit="1"/>
    </xf>
    <xf numFmtId="38" fontId="4" fillId="0" borderId="0" xfId="1" applyFont="1" applyFill="1" applyBorder="1" applyAlignment="1">
      <alignment horizontal="right" vertical="center" shrinkToFit="1"/>
    </xf>
    <xf numFmtId="38" fontId="4" fillId="0" borderId="6" xfId="1" applyFont="1" applyFill="1" applyBorder="1" applyAlignment="1">
      <alignment horizontal="right" vertical="center" shrinkToFit="1"/>
    </xf>
    <xf numFmtId="188"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1" applyFont="1" applyFill="1" applyBorder="1" applyAlignment="1">
      <alignment horizontal="right" vertical="center" shrinkToFit="1"/>
    </xf>
    <xf numFmtId="188" fontId="4" fillId="0" borderId="12" xfId="1" applyNumberFormat="1" applyFont="1" applyFill="1" applyBorder="1" applyAlignment="1">
      <alignment horizontal="right" vertical="center" shrinkToFit="1"/>
    </xf>
    <xf numFmtId="38" fontId="4" fillId="0" borderId="12" xfId="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0" applyNumberFormat="1" applyFont="1" applyFill="1" applyBorder="1" applyAlignment="1">
      <alignment horizontal="right" vertical="center" shrinkToFit="1"/>
    </xf>
    <xf numFmtId="188" fontId="4" fillId="0" borderId="15" xfId="0" applyNumberFormat="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7"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188" fontId="4" fillId="0" borderId="15" xfId="1" applyNumberFormat="1" applyFont="1" applyFill="1" applyBorder="1" applyAlignment="1">
      <alignment horizontal="right" vertical="center" shrinkToFit="1"/>
    </xf>
    <xf numFmtId="0" fontId="4" fillId="0" borderId="0" xfId="0" applyFont="1" applyFill="1" applyBorder="1" applyAlignment="1">
      <alignment vertical="center"/>
    </xf>
    <xf numFmtId="188" fontId="4" fillId="2" borderId="2" xfId="0" applyNumberFormat="1" applyFont="1" applyFill="1" applyBorder="1" applyAlignment="1">
      <alignment horizontal="right" vertical="center" shrinkToFit="1"/>
    </xf>
    <xf numFmtId="188"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88" fontId="4" fillId="0" borderId="2" xfId="0" applyNumberFormat="1" applyFont="1" applyFill="1" applyBorder="1" applyAlignment="1">
      <alignment horizontal="right" vertical="center" shrinkToFit="1"/>
    </xf>
    <xf numFmtId="38" fontId="4" fillId="0" borderId="18" xfId="1" applyFont="1" applyFill="1" applyBorder="1" applyAlignment="1">
      <alignment horizontal="right" vertical="center" shrinkToFit="1"/>
    </xf>
    <xf numFmtId="188" fontId="4" fillId="0" borderId="8" xfId="1" applyNumberFormat="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20"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20"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9" xfId="0" applyNumberFormat="1" applyFont="1" applyFill="1" applyBorder="1" applyAlignment="1">
      <alignment horizontal="right" vertical="center" shrinkToFit="1"/>
    </xf>
    <xf numFmtId="0" fontId="4" fillId="0" borderId="21" xfId="0" applyFont="1" applyFill="1" applyBorder="1" applyAlignment="1">
      <alignment horizontal="distributed" vertical="center" shrinkToFit="1"/>
    </xf>
    <xf numFmtId="38" fontId="4" fillId="0" borderId="22" xfId="1" applyFont="1" applyFill="1" applyBorder="1" applyAlignment="1">
      <alignment horizontal="right" vertical="center" shrinkToFit="1"/>
    </xf>
    <xf numFmtId="38" fontId="4" fillId="0" borderId="0" xfId="0" applyNumberFormat="1" applyFont="1" applyAlignment="1">
      <alignment vertical="center"/>
    </xf>
    <xf numFmtId="38" fontId="4" fillId="0" borderId="23" xfId="1" applyFont="1" applyFill="1" applyBorder="1" applyAlignment="1">
      <alignment horizontal="right" vertical="center" shrinkToFit="1"/>
    </xf>
    <xf numFmtId="188" fontId="4" fillId="0" borderId="24" xfId="1" applyNumberFormat="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0" xfId="0" applyNumberFormat="1" applyFont="1" applyAlignment="1">
      <alignment vertical="center" shrinkToFit="1"/>
    </xf>
    <xf numFmtId="38" fontId="4" fillId="0" borderId="26" xfId="1" applyFont="1" applyFill="1" applyBorder="1" applyAlignment="1">
      <alignment horizontal="right" vertical="center" shrinkToFit="1"/>
    </xf>
    <xf numFmtId="38" fontId="4" fillId="0" borderId="27" xfId="1" applyFont="1" applyFill="1" applyBorder="1" applyAlignment="1">
      <alignment horizontal="right" vertical="center" shrinkToFit="1"/>
    </xf>
    <xf numFmtId="38" fontId="4" fillId="0" borderId="28" xfId="0" applyNumberFormat="1" applyFont="1" applyFill="1" applyBorder="1" applyAlignment="1">
      <alignment horizontal="right" vertical="center" shrinkToFit="1"/>
    </xf>
    <xf numFmtId="38" fontId="4" fillId="0" borderId="28" xfId="1" applyFont="1" applyFill="1" applyBorder="1" applyAlignment="1">
      <alignment horizontal="right" vertical="center" shrinkToFit="1"/>
    </xf>
    <xf numFmtId="0" fontId="6" fillId="0" borderId="34" xfId="0" applyFont="1" applyBorder="1" applyAlignment="1">
      <alignment horizontal="center" vertical="center" shrinkToFit="1"/>
    </xf>
    <xf numFmtId="0" fontId="6" fillId="3" borderId="35"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92" fontId="6" fillId="0" borderId="35" xfId="2" applyNumberFormat="1" applyFont="1" applyBorder="1" applyAlignment="1">
      <alignment horizontal="right" vertical="center" shrinkToFit="1"/>
    </xf>
    <xf numFmtId="192" fontId="6" fillId="0" borderId="4" xfId="2" applyNumberFormat="1" applyFont="1" applyBorder="1" applyAlignment="1">
      <alignment horizontal="right" vertical="center" shrinkToFit="1"/>
    </xf>
    <xf numFmtId="192" fontId="6" fillId="0" borderId="4" xfId="2" applyNumberFormat="1" applyFont="1" applyFill="1" applyBorder="1" applyAlignment="1">
      <alignment horizontal="right" vertical="center" shrinkToFit="1"/>
    </xf>
    <xf numFmtId="192" fontId="6" fillId="0" borderId="1" xfId="2" applyNumberFormat="1" applyFont="1" applyFill="1" applyBorder="1" applyAlignment="1">
      <alignment horizontal="right" vertical="center" shrinkToFit="1"/>
    </xf>
    <xf numFmtId="192" fontId="6" fillId="3" borderId="1" xfId="2" applyNumberFormat="1" applyFont="1" applyFill="1" applyBorder="1" applyAlignment="1">
      <alignment horizontal="right" vertical="center" shrinkToFit="1"/>
    </xf>
    <xf numFmtId="0" fontId="4" fillId="0" borderId="0" xfId="0" applyFont="1" applyFill="1" applyBorder="1" applyAlignment="1">
      <alignment horizontal="center" vertical="center" shrinkToFit="1"/>
    </xf>
    <xf numFmtId="0" fontId="3" fillId="0" borderId="1" xfId="0" applyFont="1" applyBorder="1" applyAlignment="1">
      <alignment vertical="center" shrinkToFi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0" xfId="0" applyFont="1" applyFill="1" applyBorder="1" applyAlignment="1">
      <alignment vertical="center" shrinkToFit="1"/>
    </xf>
    <xf numFmtId="0" fontId="0" fillId="0" borderId="31" xfId="0" applyFont="1" applyFill="1" applyBorder="1" applyAlignment="1">
      <alignment vertical="center" shrinkToFit="1"/>
    </xf>
    <xf numFmtId="0" fontId="0" fillId="0" borderId="26" xfId="0" applyFont="1" applyFill="1" applyBorder="1" applyAlignment="1">
      <alignment vertical="center" shrinkToFit="1"/>
    </xf>
    <xf numFmtId="0" fontId="0" fillId="0" borderId="28" xfId="0" applyFont="1" applyFill="1" applyBorder="1" applyAlignment="1">
      <alignment vertical="center" shrinkToFit="1"/>
    </xf>
    <xf numFmtId="0" fontId="0" fillId="0" borderId="27" xfId="0" applyFont="1" applyFill="1" applyBorder="1" applyAlignment="1">
      <alignment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0" xfId="0" applyFont="1" applyBorder="1" applyAlignment="1">
      <alignment vertical="center" shrinkToFit="1"/>
    </xf>
    <xf numFmtId="0" fontId="0" fillId="0" borderId="31" xfId="0" applyFont="1" applyBorder="1" applyAlignment="1">
      <alignment vertical="center" shrinkToFit="1"/>
    </xf>
    <xf numFmtId="0" fontId="0" fillId="0" borderId="26" xfId="0" applyFont="1" applyBorder="1" applyAlignment="1">
      <alignment vertical="center" shrinkToFit="1"/>
    </xf>
    <xf numFmtId="0" fontId="0" fillId="0" borderId="28" xfId="0" applyFont="1" applyBorder="1" applyAlignment="1">
      <alignment vertical="center" shrinkToFit="1"/>
    </xf>
    <xf numFmtId="0" fontId="0" fillId="0" borderId="27" xfId="0" applyFont="1" applyBorder="1" applyAlignment="1">
      <alignment vertical="center" shrinkToFit="1"/>
    </xf>
    <xf numFmtId="0" fontId="5" fillId="0" borderId="0" xfId="0" applyFont="1" applyFill="1" applyBorder="1" applyAlignment="1">
      <alignment vertical="center" wrapText="1"/>
    </xf>
    <xf numFmtId="0" fontId="3" fillId="0" borderId="1" xfId="0" applyFont="1" applyFill="1" applyBorder="1" applyAlignment="1">
      <alignment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0" fillId="0" borderId="30" xfId="0" applyFont="1" applyBorder="1"/>
    <xf numFmtId="0" fontId="0" fillId="0" borderId="31" xfId="0" applyFont="1" applyBorder="1"/>
    <xf numFmtId="0" fontId="0" fillId="0" borderId="26" xfId="0" applyFont="1" applyBorder="1"/>
    <xf numFmtId="0" fontId="0" fillId="0" borderId="28" xfId="0" applyFont="1" applyBorder="1"/>
    <xf numFmtId="0" fontId="0" fillId="0" borderId="27" xfId="0" applyFont="1" applyBorder="1"/>
    <xf numFmtId="0" fontId="0" fillId="0" borderId="32" xfId="0" applyFont="1" applyBorder="1" applyAlignment="1">
      <alignment horizontal="center" vertical="center" shrinkToFit="1"/>
    </xf>
    <xf numFmtId="0" fontId="4" fillId="0" borderId="21" xfId="0" applyFont="1" applyBorder="1" applyAlignment="1">
      <alignment horizontal="center" vertical="center" shrinkToFit="1"/>
    </xf>
    <xf numFmtId="0" fontId="0" fillId="0" borderId="33" xfId="0" applyFont="1" applyBorder="1" applyAlignment="1">
      <alignment horizontal="center" vertical="center" shrinkToFit="1"/>
    </xf>
    <xf numFmtId="0" fontId="4" fillId="0" borderId="21" xfId="0" applyFont="1" applyBorder="1" applyAlignment="1">
      <alignment vertical="center" textRotation="255" shrinkToFit="1"/>
    </xf>
    <xf numFmtId="0" fontId="4" fillId="0" borderId="33" xfId="0" applyFont="1" applyBorder="1" applyAlignment="1">
      <alignment vertical="center" textRotation="255"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abSelected="1" zoomScale="115" zoomScaleNormal="115" workbookViewId="0">
      <selection activeCell="E55" sqref="E55"/>
    </sheetView>
  </sheetViews>
  <sheetFormatPr defaultRowHeight="20.100000000000001" customHeight="1" x14ac:dyDescent="0.15"/>
  <cols>
    <col min="1" max="1" width="3.625" style="2" customWidth="1"/>
    <col min="2" max="13" width="7.625" style="2" customWidth="1"/>
    <col min="14" max="14" width="10.625" style="2" customWidth="1"/>
    <col min="15" max="16384" width="9" style="2"/>
  </cols>
  <sheetData>
    <row r="1" spans="1:15" ht="18" customHeight="1" x14ac:dyDescent="0.15">
      <c r="A1" s="1" t="s">
        <v>6</v>
      </c>
      <c r="B1" s="6"/>
      <c r="C1" s="6"/>
      <c r="D1" s="7"/>
      <c r="E1" s="7"/>
      <c r="F1" s="7"/>
      <c r="G1" s="7"/>
      <c r="H1" s="7"/>
      <c r="I1" s="7"/>
      <c r="J1" s="7"/>
      <c r="K1" s="7"/>
      <c r="L1" s="120" t="s">
        <v>13</v>
      </c>
      <c r="M1" s="120"/>
    </row>
    <row r="2" spans="1:15" ht="18" customHeight="1" x14ac:dyDescent="0.15">
      <c r="A2" s="112"/>
      <c r="B2" s="147" t="s">
        <v>7</v>
      </c>
      <c r="C2" s="148"/>
      <c r="D2" s="149"/>
      <c r="E2" s="150"/>
      <c r="F2" s="133" t="s">
        <v>8</v>
      </c>
      <c r="G2" s="134"/>
      <c r="H2" s="135"/>
      <c r="I2" s="136"/>
      <c r="J2" s="133" t="s">
        <v>9</v>
      </c>
      <c r="K2" s="134"/>
      <c r="L2" s="135"/>
      <c r="M2" s="136"/>
      <c r="N2" s="5"/>
    </row>
    <row r="3" spans="1:15" ht="18" customHeight="1" x14ac:dyDescent="0.15">
      <c r="A3" s="112"/>
      <c r="B3" s="151"/>
      <c r="C3" s="152"/>
      <c r="D3" s="152"/>
      <c r="E3" s="153"/>
      <c r="F3" s="137"/>
      <c r="G3" s="138"/>
      <c r="H3" s="138"/>
      <c r="I3" s="139"/>
      <c r="J3" s="137"/>
      <c r="K3" s="138"/>
      <c r="L3" s="138"/>
      <c r="M3" s="139"/>
      <c r="N3" s="5"/>
    </row>
    <row r="4" spans="1:15" ht="18" customHeight="1" x14ac:dyDescent="0.15">
      <c r="A4" s="8" t="s">
        <v>18</v>
      </c>
      <c r="B4" s="28" t="s">
        <v>14</v>
      </c>
      <c r="C4" s="29" t="s">
        <v>19</v>
      </c>
      <c r="D4" s="10" t="s">
        <v>0</v>
      </c>
      <c r="E4" s="11" t="s">
        <v>1</v>
      </c>
      <c r="F4" s="27" t="s">
        <v>14</v>
      </c>
      <c r="G4" s="26" t="s">
        <v>19</v>
      </c>
      <c r="H4" s="15" t="s">
        <v>0</v>
      </c>
      <c r="I4" s="16" t="s">
        <v>1</v>
      </c>
      <c r="J4" s="27" t="s">
        <v>14</v>
      </c>
      <c r="K4" s="26" t="s">
        <v>19</v>
      </c>
      <c r="L4" s="15" t="s">
        <v>0</v>
      </c>
      <c r="M4" s="16" t="s">
        <v>1</v>
      </c>
      <c r="N4" s="3"/>
    </row>
    <row r="5" spans="1:15" ht="18" customHeight="1" x14ac:dyDescent="0.15">
      <c r="A5" s="9">
        <v>17</v>
      </c>
      <c r="B5" s="12">
        <f>D5+E5</f>
        <v>16914</v>
      </c>
      <c r="C5" s="22"/>
      <c r="D5" s="13">
        <v>8161</v>
      </c>
      <c r="E5" s="14">
        <v>8753</v>
      </c>
      <c r="F5" s="17">
        <f>SUM(H5:I5)</f>
        <v>927</v>
      </c>
      <c r="G5" s="23"/>
      <c r="H5" s="18">
        <v>567</v>
      </c>
      <c r="I5" s="19">
        <v>360</v>
      </c>
      <c r="J5" s="20">
        <f>SUM(L5:M5)</f>
        <v>4044</v>
      </c>
      <c r="K5" s="24"/>
      <c r="L5" s="18">
        <v>2033</v>
      </c>
      <c r="M5" s="19">
        <v>2011</v>
      </c>
      <c r="N5" s="4"/>
    </row>
    <row r="6" spans="1:15" ht="18" customHeight="1" x14ac:dyDescent="0.15">
      <c r="A6" s="9">
        <v>18</v>
      </c>
      <c r="B6" s="12">
        <f>D6+E6</f>
        <v>16844</v>
      </c>
      <c r="C6" s="22">
        <f t="shared" ref="C6:C13" si="0">B6/B5</f>
        <v>0.99586141657798277</v>
      </c>
      <c r="D6" s="13">
        <v>8107</v>
      </c>
      <c r="E6" s="14">
        <v>8737</v>
      </c>
      <c r="F6" s="17">
        <f>SUM(H6:I6)</f>
        <v>841</v>
      </c>
      <c r="G6" s="23">
        <f t="shared" ref="G6:G15" si="1">F6/F5</f>
        <v>0.90722761596548007</v>
      </c>
      <c r="H6" s="18">
        <v>505</v>
      </c>
      <c r="I6" s="19">
        <v>336</v>
      </c>
      <c r="J6" s="20">
        <f>SUM(L6:M6)</f>
        <v>4043</v>
      </c>
      <c r="K6" s="24">
        <f t="shared" ref="K6:K15" si="2">J6/J5</f>
        <v>0.99975272007912952</v>
      </c>
      <c r="L6" s="18">
        <v>2015</v>
      </c>
      <c r="M6" s="19">
        <v>2028</v>
      </c>
      <c r="N6" s="4"/>
    </row>
    <row r="7" spans="1:15" ht="18" customHeight="1" x14ac:dyDescent="0.15">
      <c r="A7" s="9">
        <v>19</v>
      </c>
      <c r="B7" s="12">
        <f>D7+E7</f>
        <v>16939</v>
      </c>
      <c r="C7" s="22">
        <f t="shared" si="0"/>
        <v>1.0056399905010687</v>
      </c>
      <c r="D7" s="13">
        <v>8219</v>
      </c>
      <c r="E7" s="14">
        <v>8720</v>
      </c>
      <c r="F7" s="17">
        <f>SUM(H7:I7)</f>
        <v>865</v>
      </c>
      <c r="G7" s="23">
        <f t="shared" si="1"/>
        <v>1.028537455410226</v>
      </c>
      <c r="H7" s="18">
        <v>516</v>
      </c>
      <c r="I7" s="19">
        <v>349</v>
      </c>
      <c r="J7" s="20">
        <f>SUM(L7:M7)</f>
        <v>4582</v>
      </c>
      <c r="K7" s="24">
        <f t="shared" si="2"/>
        <v>1.1333168439277763</v>
      </c>
      <c r="L7" s="18">
        <v>2233</v>
      </c>
      <c r="M7" s="19">
        <v>2349</v>
      </c>
      <c r="N7" s="4"/>
    </row>
    <row r="8" spans="1:15" ht="18" customHeight="1" x14ac:dyDescent="0.15">
      <c r="A8" s="37">
        <v>20</v>
      </c>
      <c r="B8" s="12">
        <f>F8+J8+B24+F24+J24+B40+F40+J40+B56+F56</f>
        <v>16915</v>
      </c>
      <c r="C8" s="22">
        <f t="shared" si="0"/>
        <v>0.99858315130763331</v>
      </c>
      <c r="D8" s="13">
        <f>H8+L8+D24+H24+L24+D40+H40+L40+D56+H56</f>
        <v>8206</v>
      </c>
      <c r="E8" s="14">
        <f>I8+M8+E24+I24+M24+E40+I40+M40+E56+I56</f>
        <v>8709</v>
      </c>
      <c r="F8" s="17">
        <f>SUM(H8:I8)</f>
        <v>813</v>
      </c>
      <c r="G8" s="23">
        <f t="shared" si="1"/>
        <v>0.93988439306358385</v>
      </c>
      <c r="H8" s="40">
        <v>493</v>
      </c>
      <c r="I8" s="41">
        <v>320</v>
      </c>
      <c r="J8" s="17">
        <f>SUM(L8:M8)</f>
        <v>4373</v>
      </c>
      <c r="K8" s="23">
        <f t="shared" si="2"/>
        <v>0.95438673068529023</v>
      </c>
      <c r="L8" s="40">
        <v>2121</v>
      </c>
      <c r="M8" s="41">
        <v>2252</v>
      </c>
      <c r="N8" s="4"/>
    </row>
    <row r="9" spans="1:15" ht="18" customHeight="1" x14ac:dyDescent="0.15">
      <c r="A9" s="37">
        <v>21</v>
      </c>
      <c r="B9" s="12">
        <f>F9+J9+B25+F25+J25+B41+F41+J41+B57+F57</f>
        <v>16852</v>
      </c>
      <c r="C9" s="22">
        <f t="shared" si="0"/>
        <v>0.99627549512267222</v>
      </c>
      <c r="D9" s="13">
        <f>H9+L9+D25+H25+L25+D41+H41+L41+D57+H57</f>
        <v>8179</v>
      </c>
      <c r="E9" s="14">
        <f>I9+M9+E25+I25+M25+E41+I41+M41+E57+I57</f>
        <v>8673</v>
      </c>
      <c r="F9" s="17">
        <f>SUM(H9:I9)</f>
        <v>842</v>
      </c>
      <c r="G9" s="23">
        <f t="shared" si="1"/>
        <v>1.035670356703567</v>
      </c>
      <c r="H9" s="40">
        <v>515</v>
      </c>
      <c r="I9" s="41">
        <v>327</v>
      </c>
      <c r="J9" s="17">
        <f>SUM(L9:M9)</f>
        <v>4297</v>
      </c>
      <c r="K9" s="23">
        <f t="shared" si="2"/>
        <v>0.98262062657214722</v>
      </c>
      <c r="L9" s="40">
        <v>2065</v>
      </c>
      <c r="M9" s="41">
        <v>2232</v>
      </c>
      <c r="N9" s="4"/>
    </row>
    <row r="10" spans="1:15" ht="18" customHeight="1" x14ac:dyDescent="0.15">
      <c r="A10" s="37">
        <v>22</v>
      </c>
      <c r="B10" s="12">
        <f>SUM(F10,J10,B26,F26,B42,J42,B58,F58)</f>
        <v>16223</v>
      </c>
      <c r="C10" s="22">
        <f t="shared" si="0"/>
        <v>0.96267505340612392</v>
      </c>
      <c r="D10" s="13">
        <f>H10+L10+D26+H26+D42+L42+D58+H58</f>
        <v>7837</v>
      </c>
      <c r="E10" s="14">
        <f>I10+M10+E26+I26+E42+M42+E58+I58</f>
        <v>8386</v>
      </c>
      <c r="F10" s="17">
        <v>803</v>
      </c>
      <c r="G10" s="23">
        <f t="shared" si="1"/>
        <v>0.95368171021377668</v>
      </c>
      <c r="H10" s="40">
        <v>492</v>
      </c>
      <c r="I10" s="41">
        <v>311</v>
      </c>
      <c r="J10" s="17">
        <v>4224</v>
      </c>
      <c r="K10" s="23">
        <f t="shared" si="2"/>
        <v>0.9830114033046311</v>
      </c>
      <c r="L10" s="40">
        <v>2003</v>
      </c>
      <c r="M10" s="41">
        <v>2221</v>
      </c>
      <c r="N10" s="4"/>
    </row>
    <row r="11" spans="1:15" ht="18" customHeight="1" x14ac:dyDescent="0.15">
      <c r="A11" s="37">
        <v>23</v>
      </c>
      <c r="B11" s="12">
        <v>16020</v>
      </c>
      <c r="C11" s="71">
        <f t="shared" si="0"/>
        <v>0.9874869013129508</v>
      </c>
      <c r="D11" s="13">
        <v>7680</v>
      </c>
      <c r="E11" s="14">
        <v>8340</v>
      </c>
      <c r="F11" s="17">
        <v>716</v>
      </c>
      <c r="G11" s="72">
        <f t="shared" si="1"/>
        <v>0.8916562889165629</v>
      </c>
      <c r="H11" s="40">
        <v>446</v>
      </c>
      <c r="I11" s="41">
        <v>270</v>
      </c>
      <c r="J11" s="17">
        <v>4432</v>
      </c>
      <c r="K11" s="72">
        <f t="shared" si="2"/>
        <v>1.0492424242424243</v>
      </c>
      <c r="L11" s="40">
        <v>2075</v>
      </c>
      <c r="M11" s="41">
        <v>2357</v>
      </c>
      <c r="N11" s="4"/>
      <c r="O11" s="86"/>
    </row>
    <row r="12" spans="1:15" ht="18" customHeight="1" x14ac:dyDescent="0.15">
      <c r="A12" s="37">
        <v>24</v>
      </c>
      <c r="B12" s="12">
        <f>SUM(F12,J12,B28,F28,J44,B44,F60,B60)</f>
        <v>15246</v>
      </c>
      <c r="C12" s="71">
        <f t="shared" si="0"/>
        <v>0.95168539325842694</v>
      </c>
      <c r="D12" s="81">
        <f>SUM(H12,L12,D28,H28,D44,L44,D60,H60)</f>
        <v>7438</v>
      </c>
      <c r="E12" s="14">
        <f>SUM(I12,M12,E28,I28,E44,M44,I60,E60)</f>
        <v>7808.1189999999997</v>
      </c>
      <c r="F12" s="78">
        <f>SUM(H12:I12)</f>
        <v>772</v>
      </c>
      <c r="G12" s="72">
        <f t="shared" si="1"/>
        <v>1.0782122905027933</v>
      </c>
      <c r="H12" s="79">
        <v>486</v>
      </c>
      <c r="I12" s="41">
        <v>286</v>
      </c>
      <c r="J12" s="78">
        <f>SUM(L12:M12)</f>
        <v>4079</v>
      </c>
      <c r="K12" s="72">
        <f t="shared" si="2"/>
        <v>0.92035198555956677</v>
      </c>
      <c r="L12" s="77">
        <v>1968</v>
      </c>
      <c r="M12" s="41">
        <v>2111</v>
      </c>
      <c r="N12" s="4"/>
    </row>
    <row r="13" spans="1:15" ht="18" customHeight="1" x14ac:dyDescent="0.15">
      <c r="A13" s="37">
        <v>25</v>
      </c>
      <c r="B13" s="12">
        <v>15765</v>
      </c>
      <c r="C13" s="71">
        <f t="shared" si="0"/>
        <v>1.0340417158598976</v>
      </c>
      <c r="D13" s="81">
        <f>SUM(H13,L13,D29,H29,D45,L45,D61,H61)</f>
        <v>7814</v>
      </c>
      <c r="E13" s="14">
        <f>SUM(I13,M13,E29,I29,E45,M45,I61,E61)</f>
        <v>7951</v>
      </c>
      <c r="F13" s="92">
        <v>802</v>
      </c>
      <c r="G13" s="72">
        <f t="shared" si="1"/>
        <v>1.0388601036269429</v>
      </c>
      <c r="H13" s="79">
        <v>500</v>
      </c>
      <c r="I13" s="41">
        <v>302</v>
      </c>
      <c r="J13" s="92">
        <v>4303</v>
      </c>
      <c r="K13" s="72">
        <f t="shared" si="2"/>
        <v>1.0549154204461877</v>
      </c>
      <c r="L13" s="77">
        <v>2079</v>
      </c>
      <c r="M13" s="93">
        <v>2224</v>
      </c>
      <c r="N13" s="4"/>
    </row>
    <row r="14" spans="1:15" ht="18" customHeight="1" x14ac:dyDescent="0.15">
      <c r="A14" s="37">
        <v>26</v>
      </c>
      <c r="B14" s="12">
        <v>15142</v>
      </c>
      <c r="C14" s="71">
        <f>B14/B13</f>
        <v>0.9604820805581985</v>
      </c>
      <c r="D14" s="81">
        <f>SUM(H14,L14,D30,H30,D46,L46,D62,H62)</f>
        <v>7548</v>
      </c>
      <c r="E14" s="14">
        <f>SUM(I14,M14,E30,I30,E46,M46,I62,E62)</f>
        <v>7595</v>
      </c>
      <c r="F14" s="92">
        <v>778</v>
      </c>
      <c r="G14" s="72">
        <f t="shared" si="1"/>
        <v>0.97007481296758102</v>
      </c>
      <c r="H14" s="79">
        <v>495</v>
      </c>
      <c r="I14" s="41">
        <v>285</v>
      </c>
      <c r="J14" s="92">
        <v>4437</v>
      </c>
      <c r="K14" s="72">
        <f t="shared" si="2"/>
        <v>1.0311410643736927</v>
      </c>
      <c r="L14" s="40">
        <v>2150</v>
      </c>
      <c r="M14" s="93">
        <v>2285</v>
      </c>
      <c r="N14" s="4"/>
    </row>
    <row r="15" spans="1:15" ht="18" customHeight="1" x14ac:dyDescent="0.15">
      <c r="A15" s="37">
        <v>27</v>
      </c>
      <c r="B15" s="12">
        <v>15670</v>
      </c>
      <c r="C15" s="71">
        <f>B15/B14</f>
        <v>1.03486989829613</v>
      </c>
      <c r="D15" s="81">
        <v>7972</v>
      </c>
      <c r="E15" s="14">
        <v>7698</v>
      </c>
      <c r="F15" s="92">
        <v>770</v>
      </c>
      <c r="G15" s="72">
        <f t="shared" si="1"/>
        <v>0.98971722365038561</v>
      </c>
      <c r="H15" s="79">
        <v>491</v>
      </c>
      <c r="I15" s="41">
        <v>279</v>
      </c>
      <c r="J15" s="92">
        <v>4993</v>
      </c>
      <c r="K15" s="72">
        <f t="shared" si="2"/>
        <v>1.1253098940725716</v>
      </c>
      <c r="L15" s="40">
        <v>2428</v>
      </c>
      <c r="M15" s="93">
        <v>2565</v>
      </c>
      <c r="N15" s="4"/>
    </row>
    <row r="16" spans="1:15" ht="18" customHeight="1" x14ac:dyDescent="0.15">
      <c r="A16" s="2" t="s">
        <v>5</v>
      </c>
      <c r="B16" s="7"/>
      <c r="C16" s="7"/>
      <c r="D16" s="7"/>
      <c r="E16" s="7"/>
      <c r="F16" s="91"/>
      <c r="G16" s="7"/>
      <c r="H16" s="7"/>
      <c r="I16" s="7"/>
      <c r="J16" s="7"/>
      <c r="K16" s="7"/>
      <c r="L16" s="7"/>
      <c r="M16" s="7"/>
    </row>
    <row r="17" spans="1:14" ht="9.9499999999999993" customHeight="1" x14ac:dyDescent="0.15">
      <c r="A17" s="7"/>
      <c r="B17" s="7"/>
      <c r="C17" s="7"/>
      <c r="D17" s="7"/>
      <c r="E17" s="7"/>
      <c r="F17" s="7"/>
      <c r="G17" s="7"/>
      <c r="H17" s="7"/>
      <c r="I17" s="7"/>
      <c r="J17" s="7"/>
      <c r="K17" s="7"/>
      <c r="L17" s="7"/>
      <c r="M17" s="7"/>
    </row>
    <row r="18" spans="1:14" ht="18" customHeight="1" x14ac:dyDescent="0.15">
      <c r="A18" s="112"/>
      <c r="B18" s="133" t="s">
        <v>15</v>
      </c>
      <c r="C18" s="134"/>
      <c r="D18" s="140"/>
      <c r="E18" s="141"/>
      <c r="F18" s="133" t="s">
        <v>2</v>
      </c>
      <c r="G18" s="134"/>
      <c r="H18" s="135"/>
      <c r="I18" s="136"/>
      <c r="J18" s="133" t="s">
        <v>12</v>
      </c>
      <c r="K18" s="134"/>
      <c r="L18" s="135"/>
      <c r="M18" s="136"/>
      <c r="N18" s="5"/>
    </row>
    <row r="19" spans="1:14" ht="18" customHeight="1" x14ac:dyDescent="0.15">
      <c r="A19" s="112"/>
      <c r="B19" s="142"/>
      <c r="C19" s="143"/>
      <c r="D19" s="143"/>
      <c r="E19" s="144"/>
      <c r="F19" s="137"/>
      <c r="G19" s="138"/>
      <c r="H19" s="138"/>
      <c r="I19" s="139"/>
      <c r="J19" s="137"/>
      <c r="K19" s="138"/>
      <c r="L19" s="138"/>
      <c r="M19" s="139"/>
      <c r="N19" s="5"/>
    </row>
    <row r="20" spans="1:14" ht="18" customHeight="1" x14ac:dyDescent="0.15">
      <c r="A20" s="8" t="s">
        <v>18</v>
      </c>
      <c r="B20" s="27" t="s">
        <v>14</v>
      </c>
      <c r="C20" s="26" t="s">
        <v>19</v>
      </c>
      <c r="D20" s="15" t="s">
        <v>0</v>
      </c>
      <c r="E20" s="16" t="s">
        <v>1</v>
      </c>
      <c r="F20" s="27" t="s">
        <v>14</v>
      </c>
      <c r="G20" s="26" t="s">
        <v>19</v>
      </c>
      <c r="H20" s="15" t="s">
        <v>0</v>
      </c>
      <c r="I20" s="16" t="s">
        <v>1</v>
      </c>
      <c r="J20" s="27" t="s">
        <v>14</v>
      </c>
      <c r="K20" s="26" t="s">
        <v>19</v>
      </c>
      <c r="L20" s="15" t="s">
        <v>0</v>
      </c>
      <c r="M20" s="16" t="s">
        <v>1</v>
      </c>
      <c r="N20" s="3"/>
    </row>
    <row r="21" spans="1:14" ht="18" customHeight="1" x14ac:dyDescent="0.15">
      <c r="A21" s="9">
        <v>17</v>
      </c>
      <c r="B21" s="21">
        <f>SUM(D21:E21)</f>
        <v>2025</v>
      </c>
      <c r="C21" s="25"/>
      <c r="D21" s="18">
        <v>881</v>
      </c>
      <c r="E21" s="19">
        <v>1144</v>
      </c>
      <c r="F21" s="20">
        <f>SUM(H21:I21)</f>
        <v>5280</v>
      </c>
      <c r="G21" s="24"/>
      <c r="H21" s="18">
        <v>1847</v>
      </c>
      <c r="I21" s="19">
        <v>3433</v>
      </c>
      <c r="J21" s="20">
        <f>SUM(L21:M21)</f>
        <v>173</v>
      </c>
      <c r="K21" s="24"/>
      <c r="L21" s="18">
        <v>90</v>
      </c>
      <c r="M21" s="19">
        <v>83</v>
      </c>
      <c r="N21" s="4"/>
    </row>
    <row r="22" spans="1:14" ht="18" customHeight="1" x14ac:dyDescent="0.15">
      <c r="A22" s="9">
        <v>18</v>
      </c>
      <c r="B22" s="21">
        <f>SUM(D22:E22)</f>
        <v>1844</v>
      </c>
      <c r="C22" s="25">
        <f t="shared" ref="C22:C31" si="3">B22/B21</f>
        <v>0.91061728395061725</v>
      </c>
      <c r="D22" s="18">
        <v>798</v>
      </c>
      <c r="E22" s="19">
        <v>1046</v>
      </c>
      <c r="F22" s="20">
        <f>SUM(H22:I22)</f>
        <v>5429</v>
      </c>
      <c r="G22" s="24">
        <f t="shared" ref="G22:G31" si="4">F22/F21</f>
        <v>1.0282196969696971</v>
      </c>
      <c r="H22" s="18">
        <v>1905</v>
      </c>
      <c r="I22" s="19">
        <v>3524</v>
      </c>
      <c r="J22" s="20">
        <f>SUM(L22:M22)</f>
        <v>170</v>
      </c>
      <c r="K22" s="24">
        <f>J22/J21</f>
        <v>0.98265895953757221</v>
      </c>
      <c r="L22" s="18">
        <v>90</v>
      </c>
      <c r="M22" s="19">
        <v>80</v>
      </c>
      <c r="N22" s="4"/>
    </row>
    <row r="23" spans="1:14" ht="18" customHeight="1" x14ac:dyDescent="0.15">
      <c r="A23" s="9">
        <v>19</v>
      </c>
      <c r="B23" s="21">
        <f>SUM(D23:E23)</f>
        <v>1662</v>
      </c>
      <c r="C23" s="25">
        <f t="shared" si="3"/>
        <v>0.90130151843817785</v>
      </c>
      <c r="D23" s="18">
        <v>716</v>
      </c>
      <c r="E23" s="19">
        <v>946</v>
      </c>
      <c r="F23" s="20">
        <f>SUM(H23:I23)</f>
        <v>5031</v>
      </c>
      <c r="G23" s="24">
        <f t="shared" si="4"/>
        <v>0.92668999815804021</v>
      </c>
      <c r="H23" s="18">
        <v>1779</v>
      </c>
      <c r="I23" s="19">
        <v>3252</v>
      </c>
      <c r="J23" s="20">
        <f>SUM(L23:M23)</f>
        <v>170</v>
      </c>
      <c r="K23" s="24">
        <f>J23/J22</f>
        <v>1</v>
      </c>
      <c r="L23" s="18">
        <v>90</v>
      </c>
      <c r="M23" s="19">
        <v>80</v>
      </c>
      <c r="N23" s="4"/>
    </row>
    <row r="24" spans="1:14" s="43" customFormat="1" ht="18" customHeight="1" x14ac:dyDescent="0.15">
      <c r="A24" s="37">
        <v>20</v>
      </c>
      <c r="B24" s="38">
        <f>SUM(D24:E24)</f>
        <v>1861</v>
      </c>
      <c r="C24" s="39">
        <f t="shared" si="3"/>
        <v>1.1197352587244285</v>
      </c>
      <c r="D24" s="40">
        <v>809</v>
      </c>
      <c r="E24" s="41">
        <v>1052</v>
      </c>
      <c r="F24" s="17">
        <f>SUM(H24:I24)</f>
        <v>4978</v>
      </c>
      <c r="G24" s="23">
        <f t="shared" si="4"/>
        <v>0.98946531504671043</v>
      </c>
      <c r="H24" s="40">
        <v>1749</v>
      </c>
      <c r="I24" s="41">
        <v>3229</v>
      </c>
      <c r="J24" s="17">
        <f>SUM(L24:M24)</f>
        <v>168</v>
      </c>
      <c r="K24" s="23">
        <f>J24/J23</f>
        <v>0.9882352941176471</v>
      </c>
      <c r="L24" s="40">
        <v>91</v>
      </c>
      <c r="M24" s="41">
        <v>77</v>
      </c>
      <c r="N24" s="42"/>
    </row>
    <row r="25" spans="1:14" s="43" customFormat="1" ht="18" customHeight="1" x14ac:dyDescent="0.15">
      <c r="A25" s="37">
        <v>21</v>
      </c>
      <c r="B25" s="38">
        <f>SUM(D25:E25)</f>
        <v>2120</v>
      </c>
      <c r="C25" s="39">
        <f t="shared" si="3"/>
        <v>1.139172487909726</v>
      </c>
      <c r="D25" s="40">
        <v>926</v>
      </c>
      <c r="E25" s="41">
        <v>1194</v>
      </c>
      <c r="F25" s="17">
        <f>SUM(H25:I25)</f>
        <v>5641</v>
      </c>
      <c r="G25" s="23">
        <f t="shared" si="4"/>
        <v>1.1331860184813178</v>
      </c>
      <c r="H25" s="40">
        <v>2021</v>
      </c>
      <c r="I25" s="41">
        <v>3620</v>
      </c>
      <c r="J25" s="55"/>
      <c r="K25" s="56"/>
      <c r="L25" s="57"/>
      <c r="M25" s="58"/>
      <c r="N25" s="42"/>
    </row>
    <row r="26" spans="1:14" s="43" customFormat="1" ht="18" customHeight="1" x14ac:dyDescent="0.15">
      <c r="A26" s="84">
        <v>22</v>
      </c>
      <c r="B26" s="64">
        <v>1620</v>
      </c>
      <c r="C26" s="65">
        <f t="shared" si="3"/>
        <v>0.76415094339622647</v>
      </c>
      <c r="D26" s="66">
        <v>703</v>
      </c>
      <c r="E26" s="67">
        <v>917</v>
      </c>
      <c r="F26" s="68">
        <v>5656</v>
      </c>
      <c r="G26" s="69">
        <f t="shared" si="4"/>
        <v>1.0026591029959226</v>
      </c>
      <c r="H26" s="66">
        <v>1985</v>
      </c>
      <c r="I26" s="67">
        <v>3671</v>
      </c>
      <c r="J26" s="87"/>
      <c r="K26" s="88"/>
      <c r="L26" s="89"/>
      <c r="M26" s="90"/>
      <c r="N26" s="42"/>
    </row>
    <row r="27" spans="1:14" s="70" customFormat="1" ht="18" customHeight="1" x14ac:dyDescent="0.15">
      <c r="A27" s="37">
        <v>23</v>
      </c>
      <c r="B27" s="38">
        <v>1656</v>
      </c>
      <c r="C27" s="74">
        <f t="shared" si="3"/>
        <v>1.0222222222222221</v>
      </c>
      <c r="D27" s="40">
        <v>719</v>
      </c>
      <c r="E27" s="41">
        <v>937</v>
      </c>
      <c r="F27" s="17">
        <v>5347</v>
      </c>
      <c r="G27" s="72">
        <f t="shared" si="4"/>
        <v>0.94536775106082038</v>
      </c>
      <c r="H27" s="40">
        <v>1884</v>
      </c>
      <c r="I27" s="41">
        <v>3463</v>
      </c>
      <c r="J27" s="60"/>
      <c r="K27" s="75"/>
      <c r="L27" s="75"/>
      <c r="M27" s="85"/>
      <c r="N27" s="42"/>
    </row>
    <row r="28" spans="1:14" s="70" customFormat="1" ht="18" customHeight="1" x14ac:dyDescent="0.15">
      <c r="A28" s="37">
        <v>24</v>
      </c>
      <c r="B28" s="80">
        <f>SUM(D28:E28)</f>
        <v>1019</v>
      </c>
      <c r="C28" s="74">
        <f t="shared" si="3"/>
        <v>0.61533816425120769</v>
      </c>
      <c r="D28" s="40">
        <v>440</v>
      </c>
      <c r="E28" s="41">
        <v>579</v>
      </c>
      <c r="F28" s="78">
        <f>SUM(H28:I28)</f>
        <v>5349</v>
      </c>
      <c r="G28" s="72">
        <f t="shared" si="4"/>
        <v>1.0003740415186086</v>
      </c>
      <c r="H28" s="40">
        <v>1867</v>
      </c>
      <c r="I28" s="41">
        <v>3482</v>
      </c>
      <c r="J28" s="60"/>
      <c r="K28" s="75"/>
      <c r="L28" s="75"/>
      <c r="M28" s="85"/>
      <c r="N28" s="42"/>
    </row>
    <row r="29" spans="1:14" s="70" customFormat="1" ht="18" customHeight="1" x14ac:dyDescent="0.15">
      <c r="A29" s="37">
        <v>25</v>
      </c>
      <c r="B29" s="38">
        <f>SUM(D29:E29)</f>
        <v>978</v>
      </c>
      <c r="C29" s="74">
        <f t="shared" si="3"/>
        <v>0.95976447497546613</v>
      </c>
      <c r="D29" s="79">
        <v>423</v>
      </c>
      <c r="E29" s="41">
        <v>555</v>
      </c>
      <c r="F29" s="92">
        <f>SUM(H29:I29)</f>
        <v>5345</v>
      </c>
      <c r="G29" s="72">
        <f t="shared" si="4"/>
        <v>0.99925219667227516</v>
      </c>
      <c r="H29" s="79">
        <v>1857</v>
      </c>
      <c r="I29" s="41">
        <v>3488</v>
      </c>
      <c r="J29" s="60"/>
      <c r="K29" s="75"/>
      <c r="L29" s="75"/>
      <c r="M29" s="85"/>
      <c r="N29" s="42"/>
    </row>
    <row r="30" spans="1:14" s="70" customFormat="1" ht="18" customHeight="1" x14ac:dyDescent="0.15">
      <c r="A30" s="37">
        <v>26</v>
      </c>
      <c r="B30" s="38">
        <v>945</v>
      </c>
      <c r="C30" s="74">
        <f t="shared" si="3"/>
        <v>0.96625766871165641</v>
      </c>
      <c r="D30" s="79">
        <v>408</v>
      </c>
      <c r="E30" s="41">
        <v>538</v>
      </c>
      <c r="F30" s="92">
        <v>4805</v>
      </c>
      <c r="G30" s="72">
        <f t="shared" si="4"/>
        <v>0.89897100093545368</v>
      </c>
      <c r="H30" s="79">
        <v>1695</v>
      </c>
      <c r="I30" s="41">
        <v>3107</v>
      </c>
      <c r="J30" s="60"/>
      <c r="K30" s="75"/>
      <c r="L30" s="75"/>
      <c r="M30" s="85"/>
      <c r="N30" s="42"/>
    </row>
    <row r="31" spans="1:14" s="70" customFormat="1" ht="18" customHeight="1" x14ac:dyDescent="0.15">
      <c r="A31" s="37">
        <v>27</v>
      </c>
      <c r="B31" s="38">
        <v>997</v>
      </c>
      <c r="C31" s="74">
        <f t="shared" si="3"/>
        <v>1.055026455026455</v>
      </c>
      <c r="D31" s="79">
        <v>429</v>
      </c>
      <c r="E31" s="41">
        <v>568</v>
      </c>
      <c r="F31" s="92">
        <v>4265</v>
      </c>
      <c r="G31" s="72">
        <f t="shared" si="4"/>
        <v>0.88761706555671172</v>
      </c>
      <c r="H31" s="79">
        <v>1486</v>
      </c>
      <c r="I31" s="41">
        <v>2779</v>
      </c>
      <c r="J31" s="60"/>
      <c r="K31" s="75"/>
      <c r="L31" s="75"/>
      <c r="M31" s="85"/>
      <c r="N31" s="42"/>
    </row>
    <row r="32" spans="1:14" s="43" customFormat="1" ht="18" customHeight="1" x14ac:dyDescent="0.15">
      <c r="A32" s="43" t="s">
        <v>5</v>
      </c>
      <c r="B32" s="44"/>
      <c r="C32" s="44"/>
      <c r="D32" s="44"/>
      <c r="E32" s="44"/>
      <c r="F32" s="44"/>
      <c r="G32" s="44"/>
      <c r="H32" s="44"/>
      <c r="I32" s="44"/>
      <c r="J32" s="44"/>
      <c r="K32" s="44"/>
      <c r="L32" s="44"/>
      <c r="M32" s="44"/>
    </row>
    <row r="33" spans="1:14" s="43" customFormat="1" ht="9.9499999999999993" customHeight="1" x14ac:dyDescent="0.15">
      <c r="A33" s="44"/>
      <c r="B33" s="44"/>
      <c r="C33" s="44"/>
      <c r="D33" s="44"/>
      <c r="E33" s="44"/>
      <c r="F33" s="44"/>
      <c r="G33" s="44"/>
      <c r="H33" s="44"/>
      <c r="I33" s="44"/>
      <c r="J33" s="44"/>
      <c r="K33" s="44"/>
      <c r="L33" s="44"/>
      <c r="M33" s="44"/>
    </row>
    <row r="34" spans="1:14" s="43" customFormat="1" ht="18" customHeight="1" x14ac:dyDescent="0.15">
      <c r="A34" s="146"/>
      <c r="B34" s="114" t="s">
        <v>11</v>
      </c>
      <c r="C34" s="114"/>
      <c r="D34" s="115"/>
      <c r="E34" s="116"/>
      <c r="F34" s="113" t="s">
        <v>10</v>
      </c>
      <c r="G34" s="114"/>
      <c r="H34" s="115"/>
      <c r="I34" s="116"/>
      <c r="J34" s="121" t="s">
        <v>3</v>
      </c>
      <c r="K34" s="122"/>
      <c r="L34" s="123"/>
      <c r="M34" s="124"/>
      <c r="N34" s="45"/>
    </row>
    <row r="35" spans="1:14" s="43" customFormat="1" ht="18" customHeight="1" x14ac:dyDescent="0.15">
      <c r="A35" s="146"/>
      <c r="B35" s="118" t="s">
        <v>26</v>
      </c>
      <c r="C35" s="118"/>
      <c r="D35" s="118"/>
      <c r="E35" s="119"/>
      <c r="F35" s="117" t="s">
        <v>17</v>
      </c>
      <c r="G35" s="118"/>
      <c r="H35" s="118"/>
      <c r="I35" s="119"/>
      <c r="J35" s="125"/>
      <c r="K35" s="126"/>
      <c r="L35" s="126"/>
      <c r="M35" s="127"/>
      <c r="N35" s="45"/>
    </row>
    <row r="36" spans="1:14" s="43" customFormat="1" ht="18" customHeight="1" x14ac:dyDescent="0.15">
      <c r="A36" s="46" t="s">
        <v>18</v>
      </c>
      <c r="B36" s="48" t="s">
        <v>14</v>
      </c>
      <c r="C36" s="48" t="s">
        <v>19</v>
      </c>
      <c r="D36" s="49" t="s">
        <v>0</v>
      </c>
      <c r="E36" s="50" t="s">
        <v>1</v>
      </c>
      <c r="F36" s="47" t="s">
        <v>14</v>
      </c>
      <c r="G36" s="48" t="s">
        <v>19</v>
      </c>
      <c r="H36" s="49" t="s">
        <v>0</v>
      </c>
      <c r="I36" s="50" t="s">
        <v>1</v>
      </c>
      <c r="J36" s="47" t="s">
        <v>14</v>
      </c>
      <c r="K36" s="48" t="s">
        <v>19</v>
      </c>
      <c r="L36" s="49" t="s">
        <v>0</v>
      </c>
      <c r="M36" s="50" t="s">
        <v>1</v>
      </c>
      <c r="N36" s="51"/>
    </row>
    <row r="37" spans="1:14" s="43" customFormat="1" ht="18" customHeight="1" x14ac:dyDescent="0.15">
      <c r="A37" s="37">
        <v>17</v>
      </c>
      <c r="B37" s="73">
        <f>SUM(D37:E37)</f>
        <v>1000</v>
      </c>
      <c r="C37" s="39"/>
      <c r="D37" s="40">
        <v>850</v>
      </c>
      <c r="E37" s="41">
        <v>150</v>
      </c>
      <c r="F37" s="17">
        <f>SUM(H37:I37)</f>
        <v>530</v>
      </c>
      <c r="G37" s="23"/>
      <c r="H37" s="40">
        <v>90</v>
      </c>
      <c r="I37" s="41">
        <v>440</v>
      </c>
      <c r="J37" s="17">
        <f>SUM(L37:M37)</f>
        <v>1214</v>
      </c>
      <c r="K37" s="23"/>
      <c r="L37" s="40">
        <v>784</v>
      </c>
      <c r="M37" s="41">
        <v>430</v>
      </c>
      <c r="N37" s="42"/>
    </row>
    <row r="38" spans="1:14" s="43" customFormat="1" ht="18" customHeight="1" x14ac:dyDescent="0.15">
      <c r="A38" s="37">
        <v>18</v>
      </c>
      <c r="B38" s="73">
        <f>SUM(D38:E38)</f>
        <v>1081</v>
      </c>
      <c r="C38" s="39">
        <f t="shared" ref="C38:C47" si="5">B38/B37</f>
        <v>1.081</v>
      </c>
      <c r="D38" s="40">
        <v>922</v>
      </c>
      <c r="E38" s="41">
        <v>159</v>
      </c>
      <c r="F38" s="17">
        <f>SUM(H38:I38)</f>
        <v>530</v>
      </c>
      <c r="G38" s="23">
        <f>F38/F37</f>
        <v>1</v>
      </c>
      <c r="H38" s="40">
        <v>90</v>
      </c>
      <c r="I38" s="41">
        <v>440</v>
      </c>
      <c r="J38" s="17">
        <f>SUM(L38:M38)</f>
        <v>1187</v>
      </c>
      <c r="K38" s="23">
        <f t="shared" ref="K38:K47" si="6">J38/J37</f>
        <v>0.97775947281713349</v>
      </c>
      <c r="L38" s="40">
        <v>765</v>
      </c>
      <c r="M38" s="41">
        <v>422</v>
      </c>
      <c r="N38" s="42"/>
    </row>
    <row r="39" spans="1:14" s="43" customFormat="1" ht="18" customHeight="1" x14ac:dyDescent="0.15">
      <c r="A39" s="37">
        <v>19</v>
      </c>
      <c r="B39" s="73">
        <f>SUM(D39:E39)</f>
        <v>1156</v>
      </c>
      <c r="C39" s="39">
        <f t="shared" si="5"/>
        <v>1.0693802035152637</v>
      </c>
      <c r="D39" s="40">
        <v>982</v>
      </c>
      <c r="E39" s="41">
        <v>174</v>
      </c>
      <c r="F39" s="17">
        <f>SUM(H39:I39)</f>
        <v>530</v>
      </c>
      <c r="G39" s="23">
        <f>F39/F38</f>
        <v>1</v>
      </c>
      <c r="H39" s="40">
        <v>90</v>
      </c>
      <c r="I39" s="41">
        <v>440</v>
      </c>
      <c r="J39" s="17">
        <f>SUM(L39:M39)</f>
        <v>1182</v>
      </c>
      <c r="K39" s="23">
        <f t="shared" si="6"/>
        <v>0.995787700084246</v>
      </c>
      <c r="L39" s="40">
        <v>761</v>
      </c>
      <c r="M39" s="41">
        <v>421</v>
      </c>
      <c r="N39" s="42"/>
    </row>
    <row r="40" spans="1:14" s="43" customFormat="1" ht="18" customHeight="1" x14ac:dyDescent="0.15">
      <c r="A40" s="37">
        <v>20</v>
      </c>
      <c r="B40" s="73">
        <f>SUM(D40:E40)</f>
        <v>1168</v>
      </c>
      <c r="C40" s="39">
        <f t="shared" si="5"/>
        <v>1.0103806228373702</v>
      </c>
      <c r="D40" s="40">
        <v>992</v>
      </c>
      <c r="E40" s="41">
        <v>176</v>
      </c>
      <c r="F40" s="17">
        <f>SUM(H40:I40)</f>
        <v>530</v>
      </c>
      <c r="G40" s="23">
        <f>F40/F39</f>
        <v>1</v>
      </c>
      <c r="H40" s="40">
        <v>90</v>
      </c>
      <c r="I40" s="41">
        <v>440</v>
      </c>
      <c r="J40" s="17">
        <f>SUM(L40:M40)</f>
        <v>1182</v>
      </c>
      <c r="K40" s="23">
        <f t="shared" si="6"/>
        <v>1</v>
      </c>
      <c r="L40" s="40">
        <v>758</v>
      </c>
      <c r="M40" s="41">
        <v>424</v>
      </c>
      <c r="N40" s="42"/>
    </row>
    <row r="41" spans="1:14" s="43" customFormat="1" ht="18" customHeight="1" x14ac:dyDescent="0.15">
      <c r="A41" s="37">
        <v>21</v>
      </c>
      <c r="B41" s="73">
        <f>SUM(D41:E41)</f>
        <v>957</v>
      </c>
      <c r="C41" s="39">
        <f t="shared" si="5"/>
        <v>0.81934931506849318</v>
      </c>
      <c r="D41" s="40">
        <v>805</v>
      </c>
      <c r="E41" s="41">
        <v>152</v>
      </c>
      <c r="F41" s="55"/>
      <c r="G41" s="56"/>
      <c r="H41" s="57"/>
      <c r="I41" s="58"/>
      <c r="J41" s="17">
        <f>SUM(L41:M41)</f>
        <v>1180</v>
      </c>
      <c r="K41" s="23">
        <f t="shared" si="6"/>
        <v>0.99830795262267347</v>
      </c>
      <c r="L41" s="40">
        <v>759</v>
      </c>
      <c r="M41" s="41">
        <v>421</v>
      </c>
      <c r="N41" s="42"/>
    </row>
    <row r="42" spans="1:14" s="43" customFormat="1" ht="18" customHeight="1" x14ac:dyDescent="0.15">
      <c r="A42" s="37">
        <v>22</v>
      </c>
      <c r="B42" s="73">
        <v>1116</v>
      </c>
      <c r="C42" s="39">
        <f t="shared" si="5"/>
        <v>1.1661442006269593</v>
      </c>
      <c r="D42" s="40">
        <v>942</v>
      </c>
      <c r="E42" s="41">
        <v>174</v>
      </c>
      <c r="F42" s="60"/>
      <c r="G42" s="61"/>
      <c r="H42" s="62"/>
      <c r="I42" s="63"/>
      <c r="J42" s="17">
        <v>1143</v>
      </c>
      <c r="K42" s="23">
        <f t="shared" si="6"/>
        <v>0.96864406779661016</v>
      </c>
      <c r="L42" s="40">
        <v>731</v>
      </c>
      <c r="M42" s="41">
        <v>412</v>
      </c>
      <c r="N42" s="42"/>
    </row>
    <row r="43" spans="1:14" s="43" customFormat="1" ht="18" customHeight="1" x14ac:dyDescent="0.15">
      <c r="A43" s="37">
        <v>23</v>
      </c>
      <c r="B43" s="73">
        <v>843</v>
      </c>
      <c r="C43" s="74">
        <f t="shared" si="5"/>
        <v>0.7553763440860215</v>
      </c>
      <c r="D43" s="40">
        <v>706</v>
      </c>
      <c r="E43" s="41">
        <v>137</v>
      </c>
      <c r="F43" s="55"/>
      <c r="G43" s="76"/>
      <c r="H43" s="57"/>
      <c r="I43" s="58"/>
      <c r="J43" s="17">
        <v>1285</v>
      </c>
      <c r="K43" s="72">
        <f t="shared" si="6"/>
        <v>1.1242344706911636</v>
      </c>
      <c r="L43" s="40">
        <v>816</v>
      </c>
      <c r="M43" s="41">
        <v>469</v>
      </c>
      <c r="N43" s="42"/>
    </row>
    <row r="44" spans="1:14" s="43" customFormat="1" ht="18" customHeight="1" x14ac:dyDescent="0.15">
      <c r="A44" s="37">
        <v>24</v>
      </c>
      <c r="B44" s="83">
        <v>970</v>
      </c>
      <c r="C44" s="74">
        <f t="shared" si="5"/>
        <v>1.1506524317912219</v>
      </c>
      <c r="D44" s="40">
        <v>815</v>
      </c>
      <c r="E44" s="41">
        <v>155</v>
      </c>
      <c r="F44" s="55"/>
      <c r="G44" s="76"/>
      <c r="H44" s="57"/>
      <c r="I44" s="58"/>
      <c r="J44" s="78">
        <v>1365</v>
      </c>
      <c r="K44" s="72">
        <f t="shared" si="6"/>
        <v>1.0622568093385214</v>
      </c>
      <c r="L44" s="40">
        <v>865</v>
      </c>
      <c r="M44" s="41">
        <v>500.44499999999999</v>
      </c>
      <c r="N44" s="42"/>
    </row>
    <row r="45" spans="1:14" s="43" customFormat="1" ht="18" customHeight="1" x14ac:dyDescent="0.15">
      <c r="A45" s="37">
        <v>25</v>
      </c>
      <c r="B45" s="94">
        <f>SUM(D45:E45)</f>
        <v>1154</v>
      </c>
      <c r="C45" s="74">
        <f t="shared" si="5"/>
        <v>1.1896907216494845</v>
      </c>
      <c r="D45" s="95">
        <v>976</v>
      </c>
      <c r="E45" s="41">
        <v>178</v>
      </c>
      <c r="F45" s="55"/>
      <c r="G45" s="76"/>
      <c r="H45" s="57"/>
      <c r="I45" s="58"/>
      <c r="J45" s="92">
        <f>SUM(L45:M45)</f>
        <v>1409</v>
      </c>
      <c r="K45" s="72">
        <f t="shared" si="6"/>
        <v>1.0322344322344323</v>
      </c>
      <c r="L45" s="95">
        <v>893</v>
      </c>
      <c r="M45" s="41">
        <v>516</v>
      </c>
      <c r="N45" s="42"/>
    </row>
    <row r="46" spans="1:14" s="43" customFormat="1" ht="18" customHeight="1" x14ac:dyDescent="0.15">
      <c r="A46" s="37">
        <v>26</v>
      </c>
      <c r="B46" s="94">
        <v>1016</v>
      </c>
      <c r="C46" s="74">
        <f t="shared" si="5"/>
        <v>0.88041594454072791</v>
      </c>
      <c r="D46" s="95">
        <v>856</v>
      </c>
      <c r="E46" s="41">
        <v>161</v>
      </c>
      <c r="F46" s="55"/>
      <c r="G46" s="76"/>
      <c r="H46" s="57"/>
      <c r="I46" s="58"/>
      <c r="J46" s="92">
        <v>1505</v>
      </c>
      <c r="K46" s="72">
        <f t="shared" si="6"/>
        <v>1.0681334279630943</v>
      </c>
      <c r="L46" s="95">
        <v>963</v>
      </c>
      <c r="M46" s="41">
        <v>544</v>
      </c>
      <c r="N46" s="42"/>
    </row>
    <row r="47" spans="1:14" s="43" customFormat="1" ht="18" customHeight="1" x14ac:dyDescent="0.15">
      <c r="A47" s="37">
        <v>27</v>
      </c>
      <c r="B47" s="94">
        <v>1171</v>
      </c>
      <c r="C47" s="74">
        <f t="shared" si="5"/>
        <v>1.1525590551181102</v>
      </c>
      <c r="D47" s="95">
        <v>990</v>
      </c>
      <c r="E47" s="41">
        <v>181</v>
      </c>
      <c r="F47" s="55"/>
      <c r="G47" s="76"/>
      <c r="H47" s="57"/>
      <c r="I47" s="58"/>
      <c r="J47" s="92">
        <v>1735</v>
      </c>
      <c r="K47" s="72">
        <f t="shared" si="6"/>
        <v>1.1528239202657806</v>
      </c>
      <c r="L47" s="95">
        <v>1130</v>
      </c>
      <c r="M47" s="41">
        <v>605</v>
      </c>
      <c r="N47" s="42"/>
    </row>
    <row r="48" spans="1:14" s="43" customFormat="1" ht="18" customHeight="1" x14ac:dyDescent="0.15">
      <c r="A48" s="43" t="s">
        <v>5</v>
      </c>
      <c r="B48" s="44"/>
      <c r="C48" s="44"/>
      <c r="D48" s="44"/>
      <c r="E48" s="44"/>
      <c r="F48" s="44"/>
      <c r="G48" s="44"/>
      <c r="H48" s="44"/>
      <c r="I48" s="44"/>
      <c r="J48" s="44"/>
      <c r="K48" s="44"/>
      <c r="L48" s="44"/>
      <c r="M48" s="44"/>
    </row>
    <row r="49" spans="1:14" s="43" customFormat="1" ht="9.9499999999999993" customHeight="1" x14ac:dyDescent="0.15">
      <c r="A49" s="44"/>
      <c r="B49" s="44"/>
      <c r="C49" s="44"/>
      <c r="D49" s="44"/>
      <c r="E49" s="44"/>
      <c r="F49" s="44"/>
      <c r="G49" s="44"/>
      <c r="H49" s="44"/>
      <c r="I49" s="44"/>
      <c r="J49" s="44"/>
      <c r="K49" s="44"/>
      <c r="L49" s="44"/>
      <c r="M49" s="44"/>
    </row>
    <row r="50" spans="1:14" s="43" customFormat="1" ht="18" customHeight="1" x14ac:dyDescent="0.15">
      <c r="A50" s="146"/>
      <c r="B50" s="121" t="s">
        <v>4</v>
      </c>
      <c r="C50" s="122"/>
      <c r="D50" s="128"/>
      <c r="E50" s="129"/>
      <c r="F50" s="121" t="s">
        <v>16</v>
      </c>
      <c r="G50" s="122"/>
      <c r="H50" s="123"/>
      <c r="I50" s="124"/>
      <c r="J50" s="36"/>
      <c r="K50" s="36"/>
      <c r="L50" s="111"/>
      <c r="M50" s="111"/>
      <c r="N50" s="45"/>
    </row>
    <row r="51" spans="1:14" s="43" customFormat="1" ht="18" customHeight="1" x14ac:dyDescent="0.15">
      <c r="A51" s="146"/>
      <c r="B51" s="130"/>
      <c r="C51" s="131"/>
      <c r="D51" s="131"/>
      <c r="E51" s="132"/>
      <c r="F51" s="125"/>
      <c r="G51" s="126"/>
      <c r="H51" s="126"/>
      <c r="I51" s="127"/>
      <c r="J51" s="36"/>
      <c r="K51" s="36"/>
      <c r="L51" s="111"/>
      <c r="M51" s="111"/>
      <c r="N51" s="45"/>
    </row>
    <row r="52" spans="1:14" s="43" customFormat="1" ht="18" customHeight="1" x14ac:dyDescent="0.15">
      <c r="A52" s="46" t="s">
        <v>18</v>
      </c>
      <c r="B52" s="52" t="s">
        <v>14</v>
      </c>
      <c r="C52" s="48" t="s">
        <v>19</v>
      </c>
      <c r="D52" s="49" t="s">
        <v>0</v>
      </c>
      <c r="E52" s="50" t="s">
        <v>1</v>
      </c>
      <c r="F52" s="52" t="s">
        <v>14</v>
      </c>
      <c r="G52" s="48" t="s">
        <v>19</v>
      </c>
      <c r="H52" s="49" t="s">
        <v>0</v>
      </c>
      <c r="I52" s="50" t="s">
        <v>1</v>
      </c>
      <c r="J52" s="53"/>
      <c r="K52" s="53"/>
      <c r="L52" s="53"/>
      <c r="M52" s="53"/>
      <c r="N52" s="51"/>
    </row>
    <row r="53" spans="1:14" s="43" customFormat="1" ht="18" customHeight="1" x14ac:dyDescent="0.15">
      <c r="A53" s="37">
        <v>17</v>
      </c>
      <c r="B53" s="38">
        <f>SUM(D53:E53)</f>
        <v>1019</v>
      </c>
      <c r="C53" s="39"/>
      <c r="D53" s="40">
        <v>719</v>
      </c>
      <c r="E53" s="41">
        <v>300</v>
      </c>
      <c r="F53" s="17">
        <f>SUM(H53:I53)</f>
        <v>702</v>
      </c>
      <c r="G53" s="23"/>
      <c r="H53" s="40">
        <v>300</v>
      </c>
      <c r="I53" s="41">
        <v>402</v>
      </c>
      <c r="J53" s="54"/>
      <c r="K53" s="54"/>
      <c r="L53" s="54"/>
      <c r="M53" s="54"/>
      <c r="N53" s="42"/>
    </row>
    <row r="54" spans="1:14" s="43" customFormat="1" ht="18" customHeight="1" x14ac:dyDescent="0.15">
      <c r="A54" s="37">
        <v>18</v>
      </c>
      <c r="B54" s="38">
        <f>SUM(D54:E54)</f>
        <v>1036</v>
      </c>
      <c r="C54" s="39">
        <f t="shared" ref="C54:C63" si="7">B54/B53</f>
        <v>1.0166830225711483</v>
      </c>
      <c r="D54" s="40">
        <v>733</v>
      </c>
      <c r="E54" s="41">
        <v>303</v>
      </c>
      <c r="F54" s="17">
        <f>SUM(H54:I54)</f>
        <v>683</v>
      </c>
      <c r="G54" s="23">
        <f t="shared" ref="G54:G63" si="8">F54/F53</f>
        <v>0.97293447293447288</v>
      </c>
      <c r="H54" s="40">
        <v>284</v>
      </c>
      <c r="I54" s="41">
        <v>399</v>
      </c>
      <c r="J54" s="54"/>
      <c r="K54" s="54"/>
      <c r="L54" s="54"/>
      <c r="M54" s="54"/>
      <c r="N54" s="42"/>
    </row>
    <row r="55" spans="1:14" s="43" customFormat="1" ht="18" customHeight="1" x14ac:dyDescent="0.15">
      <c r="A55" s="37">
        <v>19</v>
      </c>
      <c r="B55" s="38">
        <f>SUM(D55:E55)</f>
        <v>1088</v>
      </c>
      <c r="C55" s="39">
        <f t="shared" si="7"/>
        <v>1.0501930501930501</v>
      </c>
      <c r="D55" s="40">
        <v>771</v>
      </c>
      <c r="E55" s="41">
        <v>317</v>
      </c>
      <c r="F55" s="17">
        <f>SUM(H55:I55)</f>
        <v>673</v>
      </c>
      <c r="G55" s="23">
        <f t="shared" si="8"/>
        <v>0.98535871156661792</v>
      </c>
      <c r="H55" s="40">
        <v>281</v>
      </c>
      <c r="I55" s="41">
        <v>392</v>
      </c>
      <c r="J55" s="54"/>
      <c r="K55" s="54"/>
      <c r="L55" s="54"/>
      <c r="M55" s="54"/>
      <c r="N55" s="42"/>
    </row>
    <row r="56" spans="1:14" s="43" customFormat="1" ht="18" customHeight="1" x14ac:dyDescent="0.15">
      <c r="A56" s="37">
        <v>20</v>
      </c>
      <c r="B56" s="38">
        <f>SUM(D56:E56)</f>
        <v>1164</v>
      </c>
      <c r="C56" s="39">
        <f t="shared" si="7"/>
        <v>1.0698529411764706</v>
      </c>
      <c r="D56" s="40">
        <v>822</v>
      </c>
      <c r="E56" s="41">
        <v>342</v>
      </c>
      <c r="F56" s="17">
        <f>SUM(H56:I56)</f>
        <v>678</v>
      </c>
      <c r="G56" s="23">
        <f t="shared" si="8"/>
        <v>1.0074294205052006</v>
      </c>
      <c r="H56" s="40">
        <v>281</v>
      </c>
      <c r="I56" s="41">
        <v>397</v>
      </c>
      <c r="J56" s="54"/>
      <c r="K56" s="54"/>
      <c r="L56" s="54"/>
      <c r="M56" s="54"/>
      <c r="N56" s="42"/>
    </row>
    <row r="57" spans="1:14" s="43" customFormat="1" ht="18" customHeight="1" x14ac:dyDescent="0.15">
      <c r="A57" s="37">
        <v>21</v>
      </c>
      <c r="B57" s="38">
        <f>SUM(D57:E57)</f>
        <v>1141</v>
      </c>
      <c r="C57" s="39">
        <f t="shared" si="7"/>
        <v>0.98024054982817865</v>
      </c>
      <c r="D57" s="40">
        <v>807</v>
      </c>
      <c r="E57" s="41">
        <v>334</v>
      </c>
      <c r="F57" s="17">
        <f>SUM(H57:I57)</f>
        <v>674</v>
      </c>
      <c r="G57" s="23">
        <f t="shared" si="8"/>
        <v>0.99410029498525077</v>
      </c>
      <c r="H57" s="40">
        <v>281</v>
      </c>
      <c r="I57" s="41">
        <v>393</v>
      </c>
      <c r="J57" s="54"/>
      <c r="K57" s="54"/>
      <c r="L57" s="54"/>
      <c r="M57" s="54"/>
      <c r="N57" s="42"/>
    </row>
    <row r="58" spans="1:14" s="43" customFormat="1" ht="18" customHeight="1" x14ac:dyDescent="0.15">
      <c r="A58" s="59">
        <v>22</v>
      </c>
      <c r="B58" s="38">
        <v>1011</v>
      </c>
      <c r="C58" s="39">
        <f t="shared" si="7"/>
        <v>0.88606485539000879</v>
      </c>
      <c r="D58" s="40">
        <v>714</v>
      </c>
      <c r="E58" s="41">
        <v>297</v>
      </c>
      <c r="F58" s="17">
        <v>650</v>
      </c>
      <c r="G58" s="23">
        <f t="shared" si="8"/>
        <v>0.96439169139465875</v>
      </c>
      <c r="H58" s="40">
        <v>267</v>
      </c>
      <c r="I58" s="41">
        <v>383</v>
      </c>
      <c r="J58" s="54"/>
      <c r="K58" s="54"/>
      <c r="L58" s="54"/>
      <c r="M58" s="54"/>
      <c r="N58" s="42"/>
    </row>
    <row r="59" spans="1:14" s="43" customFormat="1" ht="18" customHeight="1" x14ac:dyDescent="0.15">
      <c r="A59" s="37">
        <v>23</v>
      </c>
      <c r="B59" s="38">
        <v>1072</v>
      </c>
      <c r="C59" s="74">
        <f t="shared" si="7"/>
        <v>1.0603363006923838</v>
      </c>
      <c r="D59" s="40">
        <v>760</v>
      </c>
      <c r="E59" s="41">
        <v>312</v>
      </c>
      <c r="F59" s="17">
        <v>669</v>
      </c>
      <c r="G59" s="72">
        <f t="shared" si="8"/>
        <v>1.0292307692307692</v>
      </c>
      <c r="H59" s="40">
        <v>274</v>
      </c>
      <c r="I59" s="41">
        <v>395</v>
      </c>
      <c r="J59" s="54"/>
      <c r="K59" s="54"/>
      <c r="L59" s="54"/>
      <c r="M59" s="54"/>
      <c r="N59" s="42"/>
    </row>
    <row r="60" spans="1:14" s="43" customFormat="1" ht="18" customHeight="1" x14ac:dyDescent="0.15">
      <c r="A60" s="37">
        <v>24</v>
      </c>
      <c r="B60" s="80">
        <v>1037</v>
      </c>
      <c r="C60" s="74">
        <f t="shared" si="7"/>
        <v>0.96735074626865669</v>
      </c>
      <c r="D60" s="79">
        <v>731</v>
      </c>
      <c r="E60" s="41">
        <v>306</v>
      </c>
      <c r="F60" s="17">
        <v>655</v>
      </c>
      <c r="G60" s="72">
        <f t="shared" si="8"/>
        <v>0.97907324364723469</v>
      </c>
      <c r="H60" s="77">
        <v>266</v>
      </c>
      <c r="I60" s="41">
        <v>388.67399999999998</v>
      </c>
      <c r="J60" s="54"/>
      <c r="K60" s="54"/>
      <c r="L60" s="54"/>
      <c r="M60" s="54"/>
      <c r="N60" s="42"/>
    </row>
    <row r="61" spans="1:14" s="43" customFormat="1" ht="18" customHeight="1" x14ac:dyDescent="0.15">
      <c r="A61" s="37">
        <v>25</v>
      </c>
      <c r="B61" s="80">
        <f>SUM(D61:E61)</f>
        <v>1134</v>
      </c>
      <c r="C61" s="74">
        <f t="shared" si="7"/>
        <v>1.0935390549662487</v>
      </c>
      <c r="D61" s="40">
        <v>823</v>
      </c>
      <c r="E61" s="41">
        <v>311</v>
      </c>
      <c r="F61" s="78">
        <f>SUM(H61:I61)</f>
        <v>640</v>
      </c>
      <c r="G61" s="72">
        <f t="shared" si="8"/>
        <v>0.97709923664122134</v>
      </c>
      <c r="H61" s="40">
        <v>263</v>
      </c>
      <c r="I61" s="41">
        <v>377</v>
      </c>
      <c r="J61" s="54"/>
      <c r="K61" s="54"/>
      <c r="L61" s="54"/>
      <c r="M61" s="54"/>
      <c r="N61" s="42"/>
    </row>
    <row r="62" spans="1:14" s="43" customFormat="1" ht="18" customHeight="1" x14ac:dyDescent="0.15">
      <c r="A62" s="37">
        <v>26</v>
      </c>
      <c r="B62" s="80">
        <v>935</v>
      </c>
      <c r="C62" s="74">
        <f t="shared" si="7"/>
        <v>0.82451499118165783</v>
      </c>
      <c r="D62" s="40">
        <v>727</v>
      </c>
      <c r="E62" s="41">
        <v>300</v>
      </c>
      <c r="F62" s="78">
        <v>721</v>
      </c>
      <c r="G62" s="72">
        <f t="shared" si="8"/>
        <v>1.1265624999999999</v>
      </c>
      <c r="H62" s="40">
        <v>254</v>
      </c>
      <c r="I62" s="41">
        <v>375</v>
      </c>
      <c r="J62" s="54"/>
      <c r="K62" s="54"/>
      <c r="L62" s="54"/>
      <c r="M62" s="54"/>
      <c r="N62" s="42"/>
    </row>
    <row r="63" spans="1:14" s="43" customFormat="1" ht="18" customHeight="1" x14ac:dyDescent="0.15">
      <c r="A63" s="37">
        <v>27</v>
      </c>
      <c r="B63" s="80">
        <v>1015</v>
      </c>
      <c r="C63" s="74">
        <f t="shared" si="7"/>
        <v>1.0855614973262031</v>
      </c>
      <c r="D63" s="40">
        <v>724</v>
      </c>
      <c r="E63" s="41">
        <v>291</v>
      </c>
      <c r="F63" s="78">
        <v>724</v>
      </c>
      <c r="G63" s="72">
        <f t="shared" si="8"/>
        <v>1.0041608876560333</v>
      </c>
      <c r="H63" s="40">
        <v>294</v>
      </c>
      <c r="I63" s="41">
        <v>430</v>
      </c>
      <c r="J63" s="54"/>
      <c r="K63" s="54"/>
      <c r="L63" s="54"/>
      <c r="M63" s="54"/>
      <c r="N63" s="42"/>
    </row>
    <row r="64" spans="1:14" s="43" customFormat="1" ht="18" customHeight="1" x14ac:dyDescent="0.15">
      <c r="A64" s="145" t="s">
        <v>25</v>
      </c>
      <c r="B64" s="145"/>
      <c r="C64" s="145"/>
      <c r="D64" s="145"/>
      <c r="E64" s="145"/>
      <c r="F64" s="145"/>
      <c r="G64" s="145"/>
      <c r="H64" s="145"/>
      <c r="I64" s="145"/>
      <c r="J64" s="145"/>
      <c r="K64" s="145"/>
      <c r="L64" s="145"/>
      <c r="M64" s="145"/>
      <c r="N64" s="42"/>
    </row>
    <row r="65" spans="1:1" s="43" customFormat="1" ht="18" customHeight="1" x14ac:dyDescent="0.15">
      <c r="A65" s="43" t="s">
        <v>5</v>
      </c>
    </row>
  </sheetData>
  <mergeCells count="21">
    <mergeCell ref="J2:M3"/>
    <mergeCell ref="L50:M50"/>
    <mergeCell ref="A2:A3"/>
    <mergeCell ref="B18:E19"/>
    <mergeCell ref="B34:E34"/>
    <mergeCell ref="A64:M64"/>
    <mergeCell ref="A34:A35"/>
    <mergeCell ref="A50:A51"/>
    <mergeCell ref="B2:E3"/>
    <mergeCell ref="F18:I19"/>
    <mergeCell ref="B35:E35"/>
    <mergeCell ref="L51:M51"/>
    <mergeCell ref="A18:A19"/>
    <mergeCell ref="F34:I34"/>
    <mergeCell ref="F35:I35"/>
    <mergeCell ref="L1:M1"/>
    <mergeCell ref="F50:I51"/>
    <mergeCell ref="B50:E51"/>
    <mergeCell ref="J34:M35"/>
    <mergeCell ref="J18:M19"/>
    <mergeCell ref="F2:I3"/>
  </mergeCells>
  <phoneticPr fontId="2"/>
  <pageMargins left="0.59055118110236227" right="0.19685039370078741" top="0.59055118110236227" bottom="0.39370078740157483" header="0.51181102362204722" footer="0.51181102362204722"/>
  <pageSetup paperSize="9" scale="79" orientation="portrait" r:id="rId1"/>
  <headerFooter alignWithMargins="0"/>
  <ignoredErrors>
    <ignoredError sqref="C8:C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zoomScaleNormal="100" zoomScaleSheetLayoutView="100" workbookViewId="0">
      <selection activeCell="C21" sqref="C21"/>
    </sheetView>
  </sheetViews>
  <sheetFormatPr defaultRowHeight="20.100000000000001" customHeight="1" x14ac:dyDescent="0.15"/>
  <cols>
    <col min="1" max="1" width="5.625" style="2" customWidth="1"/>
    <col min="2" max="4" width="25.625" style="2" customWidth="1"/>
    <col min="5" max="5" width="10.625" style="2" customWidth="1"/>
    <col min="6" max="16384" width="9" style="2"/>
  </cols>
  <sheetData>
    <row r="1" spans="1:5" ht="18" customHeight="1" x14ac:dyDescent="0.15">
      <c r="A1" s="1" t="s">
        <v>24</v>
      </c>
      <c r="B1" s="6"/>
      <c r="C1" s="7"/>
      <c r="D1" s="7"/>
    </row>
    <row r="2" spans="1:5" ht="18" customHeight="1" x14ac:dyDescent="0.15">
      <c r="A2" s="157" t="s">
        <v>23</v>
      </c>
      <c r="B2" s="133" t="s">
        <v>21</v>
      </c>
      <c r="C2" s="133" t="s">
        <v>27</v>
      </c>
      <c r="D2" s="155" t="s">
        <v>22</v>
      </c>
      <c r="E2" s="5"/>
    </row>
    <row r="3" spans="1:5" ht="18" customHeight="1" thickBot="1" x14ac:dyDescent="0.2">
      <c r="A3" s="158"/>
      <c r="B3" s="154"/>
      <c r="C3" s="154"/>
      <c r="D3" s="156"/>
      <c r="E3" s="5"/>
    </row>
    <row r="4" spans="1:5" ht="20.100000000000001" customHeight="1" thickTop="1" x14ac:dyDescent="0.15">
      <c r="A4" s="96">
        <v>6</v>
      </c>
      <c r="B4" s="106">
        <v>170602</v>
      </c>
      <c r="C4" s="97"/>
      <c r="D4" s="98"/>
      <c r="E4" s="3"/>
    </row>
    <row r="5" spans="1:5" ht="20.100000000000001" customHeight="1" x14ac:dyDescent="0.15">
      <c r="A5" s="99">
        <v>7</v>
      </c>
      <c r="B5" s="107">
        <v>185630</v>
      </c>
      <c r="C5" s="100"/>
      <c r="D5" s="101"/>
      <c r="E5" s="3"/>
    </row>
    <row r="6" spans="1:5" ht="20.100000000000001" customHeight="1" x14ac:dyDescent="0.15">
      <c r="A6" s="99">
        <v>8</v>
      </c>
      <c r="B6" s="107">
        <v>195933</v>
      </c>
      <c r="C6" s="100"/>
      <c r="D6" s="101"/>
      <c r="E6" s="3"/>
    </row>
    <row r="7" spans="1:5" ht="20.100000000000001" customHeight="1" x14ac:dyDescent="0.15">
      <c r="A7" s="99">
        <v>9</v>
      </c>
      <c r="B7" s="107">
        <v>186626</v>
      </c>
      <c r="C7" s="100"/>
      <c r="D7" s="101"/>
      <c r="E7" s="3"/>
    </row>
    <row r="8" spans="1:5" ht="20.100000000000001" customHeight="1" x14ac:dyDescent="0.15">
      <c r="A8" s="99">
        <v>10</v>
      </c>
      <c r="B8" s="107">
        <v>169392</v>
      </c>
      <c r="C8" s="100"/>
      <c r="D8" s="101"/>
      <c r="E8" s="3"/>
    </row>
    <row r="9" spans="1:5" ht="20.100000000000001" customHeight="1" x14ac:dyDescent="0.15">
      <c r="A9" s="99">
        <v>11</v>
      </c>
      <c r="B9" s="107">
        <v>162446</v>
      </c>
      <c r="C9" s="100"/>
      <c r="D9" s="101"/>
      <c r="E9" s="3"/>
    </row>
    <row r="10" spans="1:5" ht="20.100000000000001" customHeight="1" x14ac:dyDescent="0.15">
      <c r="A10" s="99">
        <v>12</v>
      </c>
      <c r="B10" s="107">
        <v>185758</v>
      </c>
      <c r="C10" s="100"/>
      <c r="D10" s="101"/>
      <c r="E10" s="3"/>
    </row>
    <row r="11" spans="1:5" ht="20.100000000000001" customHeight="1" x14ac:dyDescent="0.15">
      <c r="A11" s="99">
        <v>13</v>
      </c>
      <c r="B11" s="107">
        <v>178495</v>
      </c>
      <c r="C11" s="100"/>
      <c r="D11" s="101"/>
      <c r="E11" s="3"/>
    </row>
    <row r="12" spans="1:5" ht="20.100000000000001" customHeight="1" x14ac:dyDescent="0.15">
      <c r="A12" s="99">
        <v>14</v>
      </c>
      <c r="B12" s="108">
        <v>147333</v>
      </c>
      <c r="C12" s="105"/>
      <c r="D12" s="104"/>
      <c r="E12" s="82"/>
    </row>
    <row r="13" spans="1:5" ht="20.100000000000001" customHeight="1" x14ac:dyDescent="0.15">
      <c r="A13" s="102">
        <v>15</v>
      </c>
      <c r="B13" s="108">
        <v>162088</v>
      </c>
      <c r="C13" s="105"/>
      <c r="D13" s="104"/>
      <c r="E13" s="82"/>
    </row>
    <row r="14" spans="1:5" ht="20.100000000000001" customHeight="1" x14ac:dyDescent="0.15">
      <c r="A14" s="102">
        <v>16</v>
      </c>
      <c r="B14" s="108">
        <v>173431</v>
      </c>
      <c r="C14" s="105"/>
      <c r="D14" s="104"/>
      <c r="E14" s="82"/>
    </row>
    <row r="15" spans="1:5" ht="20.100000000000001" customHeight="1" x14ac:dyDescent="0.15">
      <c r="A15" s="102">
        <v>17</v>
      </c>
      <c r="B15" s="108">
        <v>189347</v>
      </c>
      <c r="C15" s="108">
        <v>42025</v>
      </c>
      <c r="D15" s="110"/>
      <c r="E15" s="82"/>
    </row>
    <row r="16" spans="1:5" ht="20.100000000000001" customHeight="1" x14ac:dyDescent="0.15">
      <c r="A16" s="102">
        <v>18</v>
      </c>
      <c r="B16" s="108">
        <v>151606</v>
      </c>
      <c r="C16" s="108">
        <v>30390</v>
      </c>
      <c r="D16" s="109">
        <v>26157</v>
      </c>
      <c r="E16" s="82"/>
    </row>
    <row r="17" spans="1:5" ht="20.100000000000001" customHeight="1" x14ac:dyDescent="0.15">
      <c r="A17" s="102">
        <v>19</v>
      </c>
      <c r="B17" s="108">
        <v>170716</v>
      </c>
      <c r="C17" s="108">
        <v>27396</v>
      </c>
      <c r="D17" s="109">
        <v>34894</v>
      </c>
      <c r="E17" s="82"/>
    </row>
    <row r="18" spans="1:5" ht="20.100000000000001" customHeight="1" x14ac:dyDescent="0.15">
      <c r="A18" s="102">
        <v>20</v>
      </c>
      <c r="B18" s="108">
        <v>153443</v>
      </c>
      <c r="C18" s="108">
        <v>29343</v>
      </c>
      <c r="D18" s="109">
        <v>28187</v>
      </c>
      <c r="E18" s="82"/>
    </row>
    <row r="19" spans="1:5" ht="20.100000000000001" customHeight="1" x14ac:dyDescent="0.15">
      <c r="A19" s="103">
        <v>21</v>
      </c>
      <c r="B19" s="109">
        <v>205870</v>
      </c>
      <c r="C19" s="109">
        <v>33782</v>
      </c>
      <c r="D19" s="109">
        <v>32390</v>
      </c>
      <c r="E19" s="82"/>
    </row>
    <row r="20" spans="1:5" ht="20.100000000000001" customHeight="1" x14ac:dyDescent="0.15">
      <c r="A20" s="103">
        <v>22</v>
      </c>
      <c r="B20" s="109">
        <v>188444</v>
      </c>
      <c r="C20" s="109">
        <v>27433</v>
      </c>
      <c r="D20" s="109">
        <v>37152</v>
      </c>
      <c r="E20" s="82"/>
    </row>
    <row r="21" spans="1:5" ht="20.100000000000001" customHeight="1" x14ac:dyDescent="0.15">
      <c r="A21" s="103">
        <v>23</v>
      </c>
      <c r="B21" s="109">
        <v>214572</v>
      </c>
      <c r="C21" s="109">
        <v>26425</v>
      </c>
      <c r="D21" s="109">
        <v>38918</v>
      </c>
      <c r="E21" s="82"/>
    </row>
    <row r="22" spans="1:5" ht="20.100000000000001" customHeight="1" x14ac:dyDescent="0.15">
      <c r="A22" s="103">
        <v>24</v>
      </c>
      <c r="B22" s="109">
        <v>232584</v>
      </c>
      <c r="C22" s="109">
        <v>27537</v>
      </c>
      <c r="D22" s="109">
        <v>34188</v>
      </c>
      <c r="E22" s="82"/>
    </row>
    <row r="23" spans="1:5" ht="18" customHeight="1" x14ac:dyDescent="0.15">
      <c r="A23" s="103">
        <v>25</v>
      </c>
      <c r="B23" s="109">
        <v>193312</v>
      </c>
      <c r="C23" s="109">
        <v>27231</v>
      </c>
      <c r="D23" s="109">
        <v>34539</v>
      </c>
    </row>
    <row r="24" spans="1:5" ht="18" customHeight="1" x14ac:dyDescent="0.15">
      <c r="A24" s="103">
        <v>26</v>
      </c>
      <c r="B24" s="109">
        <v>199944</v>
      </c>
      <c r="C24" s="109">
        <v>24030</v>
      </c>
      <c r="D24" s="109">
        <v>30250</v>
      </c>
    </row>
    <row r="25" spans="1:5" ht="18" customHeight="1" x14ac:dyDescent="0.15">
      <c r="A25" s="103">
        <v>27</v>
      </c>
      <c r="B25" s="109">
        <v>117842</v>
      </c>
      <c r="C25" s="109">
        <v>21090</v>
      </c>
      <c r="D25" s="109">
        <v>28796</v>
      </c>
      <c r="E25" s="5"/>
    </row>
    <row r="26" spans="1:5" ht="18" customHeight="1" x14ac:dyDescent="0.15">
      <c r="A26" s="2" t="s">
        <v>20</v>
      </c>
      <c r="B26" s="7"/>
      <c r="C26" s="7"/>
      <c r="D26" s="7"/>
      <c r="E26" s="5"/>
    </row>
    <row r="27" spans="1:5" ht="18" customHeight="1" x14ac:dyDescent="0.15">
      <c r="A27" s="5"/>
      <c r="B27" s="5"/>
      <c r="C27" s="5"/>
      <c r="D27" s="5"/>
      <c r="E27" s="3"/>
    </row>
    <row r="28" spans="1:5" ht="18" customHeight="1" x14ac:dyDescent="0.15">
      <c r="A28" s="5"/>
      <c r="B28" s="33"/>
      <c r="C28" s="82"/>
      <c r="D28" s="82"/>
      <c r="E28" s="82"/>
    </row>
    <row r="29" spans="1:5" ht="18" customHeight="1" x14ac:dyDescent="0.15">
      <c r="A29" s="3"/>
      <c r="B29" s="33"/>
      <c r="C29" s="82"/>
      <c r="D29" s="82"/>
      <c r="E29" s="82"/>
    </row>
    <row r="30" spans="1:5" ht="18" customHeight="1" x14ac:dyDescent="0.15">
      <c r="A30" s="3"/>
      <c r="B30" s="33"/>
      <c r="C30" s="82"/>
      <c r="D30" s="82"/>
      <c r="E30" s="82"/>
    </row>
    <row r="31" spans="1:5" ht="18" customHeight="1" x14ac:dyDescent="0.15">
      <c r="A31" s="3"/>
      <c r="B31" s="33"/>
      <c r="C31" s="82"/>
      <c r="D31" s="82"/>
      <c r="E31" s="82"/>
    </row>
    <row r="32" spans="1:5" ht="18" customHeight="1" x14ac:dyDescent="0.15">
      <c r="A32" s="3"/>
      <c r="B32" s="34"/>
      <c r="C32" s="82"/>
      <c r="D32" s="82"/>
      <c r="E32" s="82"/>
    </row>
    <row r="33" spans="1:5" ht="18" customHeight="1" x14ac:dyDescent="0.15">
      <c r="A33" s="34"/>
      <c r="B33" s="34"/>
      <c r="C33" s="34"/>
      <c r="D33" s="34"/>
    </row>
    <row r="34" spans="1:5" ht="18" customHeight="1" x14ac:dyDescent="0.15">
      <c r="A34" s="34"/>
      <c r="B34" s="34"/>
      <c r="C34" s="34"/>
      <c r="D34" s="34"/>
    </row>
    <row r="35" spans="1:5" ht="18" customHeight="1" x14ac:dyDescent="0.15">
      <c r="A35" s="30"/>
      <c r="B35" s="5"/>
      <c r="C35" s="5"/>
      <c r="D35" s="5"/>
      <c r="E35" s="5"/>
    </row>
    <row r="36" spans="1:5" ht="18" customHeight="1" x14ac:dyDescent="0.15">
      <c r="A36" s="30"/>
      <c r="B36" s="32"/>
      <c r="C36" s="32"/>
      <c r="D36" s="32"/>
      <c r="E36" s="5"/>
    </row>
    <row r="37" spans="1:5" ht="18" customHeight="1" x14ac:dyDescent="0.15">
      <c r="A37" s="5"/>
      <c r="B37" s="5"/>
      <c r="C37" s="5"/>
      <c r="D37" s="5"/>
      <c r="E37" s="3"/>
    </row>
    <row r="38" spans="1:5" ht="18" customHeight="1" x14ac:dyDescent="0.15">
      <c r="A38" s="5"/>
      <c r="B38" s="33"/>
      <c r="C38" s="82"/>
      <c r="D38" s="82"/>
      <c r="E38" s="82"/>
    </row>
    <row r="39" spans="1:5" ht="18" customHeight="1" x14ac:dyDescent="0.15">
      <c r="A39" s="3"/>
      <c r="B39" s="33"/>
      <c r="C39" s="82"/>
      <c r="D39" s="82"/>
      <c r="E39" s="82"/>
    </row>
    <row r="40" spans="1:5" ht="18" customHeight="1" x14ac:dyDescent="0.15">
      <c r="A40" s="3"/>
      <c r="B40" s="33"/>
      <c r="C40" s="82"/>
      <c r="D40" s="82"/>
      <c r="E40" s="82"/>
    </row>
    <row r="41" spans="1:5" ht="18" customHeight="1" x14ac:dyDescent="0.15">
      <c r="A41" s="3"/>
      <c r="B41" s="33"/>
      <c r="C41" s="82"/>
      <c r="D41" s="82"/>
      <c r="E41" s="82"/>
    </row>
    <row r="42" spans="1:5" ht="18" customHeight="1" x14ac:dyDescent="0.15">
      <c r="A42" s="3"/>
      <c r="B42" s="33"/>
      <c r="C42" s="82"/>
      <c r="D42" s="82"/>
      <c r="E42" s="82"/>
    </row>
    <row r="43" spans="1:5" ht="18" customHeight="1" x14ac:dyDescent="0.15">
      <c r="A43" s="34"/>
      <c r="B43" s="34"/>
      <c r="C43" s="34"/>
      <c r="D43" s="34"/>
    </row>
    <row r="44" spans="1:5" ht="18" customHeight="1" x14ac:dyDescent="0.15">
      <c r="A44" s="34"/>
      <c r="B44" s="34"/>
      <c r="C44" s="34"/>
      <c r="D44" s="34"/>
    </row>
    <row r="45" spans="1:5" ht="18" customHeight="1" x14ac:dyDescent="0.15">
      <c r="A45" s="30"/>
      <c r="B45" s="5"/>
      <c r="C45" s="5"/>
      <c r="D45" s="5"/>
      <c r="E45" s="5"/>
    </row>
    <row r="46" spans="1:5" ht="18" customHeight="1" x14ac:dyDescent="0.15">
      <c r="A46" s="30"/>
      <c r="B46" s="31"/>
      <c r="C46" s="32"/>
      <c r="D46" s="5"/>
      <c r="E46" s="5"/>
    </row>
    <row r="47" spans="1:5" ht="18" customHeight="1" x14ac:dyDescent="0.15">
      <c r="A47" s="5"/>
      <c r="B47" s="35"/>
      <c r="C47" s="35"/>
      <c r="D47" s="3"/>
      <c r="E47" s="3"/>
    </row>
    <row r="48" spans="1:5" ht="18" customHeight="1" x14ac:dyDescent="0.15">
      <c r="A48" s="5"/>
      <c r="B48" s="33"/>
      <c r="C48" s="82"/>
      <c r="D48" s="82"/>
      <c r="E48" s="82"/>
    </row>
    <row r="49" spans="1:5" ht="18" customHeight="1" x14ac:dyDescent="0.15">
      <c r="A49" s="3"/>
      <c r="B49" s="33"/>
      <c r="C49" s="82"/>
      <c r="D49" s="82"/>
      <c r="E49" s="82"/>
    </row>
    <row r="50" spans="1:5" ht="18" customHeight="1" x14ac:dyDescent="0.15">
      <c r="A50" s="3"/>
      <c r="B50" s="33"/>
      <c r="C50" s="82"/>
      <c r="D50" s="82"/>
      <c r="E50" s="82"/>
    </row>
    <row r="51" spans="1:5" ht="18" customHeight="1" x14ac:dyDescent="0.15">
      <c r="A51" s="3"/>
      <c r="B51" s="33"/>
      <c r="C51" s="82"/>
      <c r="D51" s="82"/>
      <c r="E51" s="82"/>
    </row>
    <row r="52" spans="1:5" ht="18" customHeight="1" x14ac:dyDescent="0.15">
      <c r="A52" s="3"/>
      <c r="B52" s="33"/>
      <c r="C52" s="82"/>
      <c r="D52" s="82"/>
      <c r="E52" s="82"/>
    </row>
    <row r="53" spans="1:5" ht="18" customHeight="1" x14ac:dyDescent="0.15">
      <c r="A53" s="34"/>
      <c r="B53" s="34"/>
      <c r="C53" s="34"/>
      <c r="D53" s="3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2016-01-19T07:24:35Z</cp:lastPrinted>
  <dcterms:created xsi:type="dcterms:W3CDTF">1997-01-08T22:48:59Z</dcterms:created>
  <dcterms:modified xsi:type="dcterms:W3CDTF">2023-03-14T08:43:12Z</dcterms:modified>
</cp:coreProperties>
</file>